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D88B8F27-E372-46F6-8EA2-2BD09BFD1D7B}" xr6:coauthVersionLast="36" xr6:coauthVersionMax="36" xr10:uidLastSave="{00000000-0000-0000-0000-000000000000}"/>
  <bookViews>
    <workbookView xWindow="0" yWindow="0" windowWidth="28800" windowHeight="12225" xr2:uid="{F8A32DC3-23AC-44C2-9899-89C22CAA1A6D}"/>
  </bookViews>
  <sheets>
    <sheet name="List1" sheetId="7" r:id="rId1"/>
    <sheet name="Pásma" sheetId="8" r:id="rId2"/>
    <sheet name="1CH-6JIP" sheetId="1" r:id="rId3"/>
    <sheet name="1CH-LU3" sheetId="2" r:id="rId4"/>
    <sheet name="1CH-LU8" sheetId="3" r:id="rId5"/>
    <sheet name="1CH-LU9" sheetId="4" r:id="rId6"/>
    <sheet name="2CH-L37a" sheetId="5" r:id="rId7"/>
    <sheet name="2CH-L37" sheetId="6" r:id="rId8"/>
  </sheets>
  <definedNames>
    <definedName name="_xlnm._FilterDatabase" localSheetId="2" hidden="1">'1CH-6JIP'!$A$1:$M$414</definedName>
    <definedName name="_xlnm._FilterDatabase" localSheetId="3" hidden="1">'1CH-LU3'!$A$1:$M$875</definedName>
    <definedName name="_xlnm._FilterDatabase" localSheetId="4" hidden="1">'1CH-LU8'!$A$1:$L$941</definedName>
    <definedName name="_xlnm._FilterDatabase" localSheetId="5" hidden="1">'1CH-LU9'!$A$1:$L$611</definedName>
    <definedName name="_xlnm._FilterDatabase" localSheetId="7" hidden="1">'2CH-L37'!$A$1:$L$1111</definedName>
    <definedName name="_xlnm._FilterDatabase" localSheetId="6" hidden="1">'2CH-L37a'!$A$1:$L$307</definedName>
    <definedName name="_xlnm._FilterDatabase" localSheetId="1" hidden="1">Pásma!$G$3:$I$244</definedName>
    <definedName name="_xlnm.Print_Area" localSheetId="0">List1!$A$1:$P$61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2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2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2" i="3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4" i="8"/>
  <c r="I234" i="8"/>
  <c r="I224" i="8"/>
  <c r="I214" i="8"/>
  <c r="I204" i="8"/>
  <c r="I194" i="8"/>
  <c r="I184" i="8"/>
  <c r="I174" i="8"/>
  <c r="I164" i="8"/>
  <c r="I154" i="8"/>
  <c r="I144" i="8"/>
  <c r="I134" i="8"/>
  <c r="I124" i="8"/>
  <c r="I114" i="8"/>
  <c r="I104" i="8"/>
  <c r="I94" i="8"/>
  <c r="I84" i="8"/>
  <c r="I74" i="8"/>
  <c r="I64" i="8"/>
  <c r="B3" i="8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I4" i="8"/>
  <c r="I5" i="8" s="1"/>
  <c r="I6" i="8" s="1"/>
  <c r="I7" i="8" s="1"/>
  <c r="I8" i="8" s="1"/>
  <c r="I9" i="8" s="1"/>
  <c r="I10" i="8" s="1"/>
  <c r="I11" i="8" s="1"/>
  <c r="I12" i="8" s="1"/>
  <c r="I13" i="8" s="1"/>
  <c r="I24" i="8"/>
  <c r="I25" i="8" s="1"/>
  <c r="I26" i="8" s="1"/>
  <c r="I27" i="8" s="1"/>
  <c r="I28" i="8" s="1"/>
  <c r="I29" i="8" s="1"/>
  <c r="I30" i="8" s="1"/>
  <c r="I31" i="8" s="1"/>
  <c r="I32" i="8" s="1"/>
  <c r="I33" i="8" s="1"/>
  <c r="B4" i="8" l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l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2" i="6"/>
  <c r="L2" i="5"/>
  <c r="L2" i="4"/>
  <c r="L2" i="3"/>
  <c r="I1110" i="6" l="1"/>
  <c r="J1110" i="6"/>
  <c r="K1110" i="6" s="1"/>
  <c r="I1109" i="6"/>
  <c r="J1109" i="6"/>
  <c r="K1109" i="6" s="1"/>
  <c r="I1102" i="6"/>
  <c r="J1102" i="6"/>
  <c r="K1102" i="6" s="1"/>
  <c r="I1097" i="6"/>
  <c r="J1097" i="6"/>
  <c r="K1097" i="6" s="1"/>
  <c r="I1096" i="6"/>
  <c r="J1096" i="6"/>
  <c r="K1096" i="6" s="1"/>
  <c r="I1073" i="6"/>
  <c r="J1073" i="6"/>
  <c r="K1073" i="6" s="1"/>
  <c r="I1064" i="6"/>
  <c r="J1064" i="6"/>
  <c r="K1064" i="6" s="1"/>
  <c r="I1059" i="6"/>
  <c r="J1059" i="6"/>
  <c r="K1059" i="6"/>
  <c r="I1058" i="6"/>
  <c r="J1058" i="6"/>
  <c r="K1058" i="6" s="1"/>
  <c r="I1056" i="6"/>
  <c r="J1056" i="6"/>
  <c r="K1056" i="6" s="1"/>
  <c r="I1053" i="6"/>
  <c r="J1053" i="6"/>
  <c r="K1053" i="6" s="1"/>
  <c r="I1052" i="6"/>
  <c r="J1052" i="6"/>
  <c r="K1052" i="6" s="1"/>
  <c r="I1049" i="6"/>
  <c r="J1049" i="6"/>
  <c r="K1049" i="6" s="1"/>
  <c r="I1031" i="6"/>
  <c r="J1031" i="6"/>
  <c r="K1031" i="6" s="1"/>
  <c r="I1030" i="6"/>
  <c r="J1030" i="6"/>
  <c r="K1030" i="6" s="1"/>
  <c r="I1029" i="6"/>
  <c r="J1029" i="6"/>
  <c r="K1029" i="6" s="1"/>
  <c r="I1022" i="6"/>
  <c r="J1022" i="6"/>
  <c r="K1022" i="6" s="1"/>
  <c r="I1021" i="6"/>
  <c r="J1021" i="6"/>
  <c r="K1021" i="6" s="1"/>
  <c r="I1020" i="6"/>
  <c r="J1020" i="6"/>
  <c r="K1020" i="6" s="1"/>
  <c r="I1011" i="6"/>
  <c r="J1011" i="6"/>
  <c r="K1011" i="6" s="1"/>
  <c r="I1008" i="6"/>
  <c r="J1008" i="6"/>
  <c r="K1008" i="6" s="1"/>
  <c r="I1007" i="6"/>
  <c r="J1007" i="6"/>
  <c r="K1007" i="6" s="1"/>
  <c r="I1006" i="6"/>
  <c r="J1006" i="6"/>
  <c r="K1006" i="6" s="1"/>
  <c r="I1002" i="6"/>
  <c r="J1002" i="6"/>
  <c r="K1002" i="6"/>
  <c r="I1000" i="6"/>
  <c r="J1000" i="6"/>
  <c r="K1000" i="6" s="1"/>
  <c r="I999" i="6"/>
  <c r="J999" i="6"/>
  <c r="K999" i="6" s="1"/>
  <c r="I979" i="6"/>
  <c r="J979" i="6"/>
  <c r="K979" i="6" s="1"/>
  <c r="I978" i="6"/>
  <c r="J978" i="6"/>
  <c r="K978" i="6" s="1"/>
  <c r="I971" i="6"/>
  <c r="J971" i="6"/>
  <c r="K971" i="6" s="1"/>
  <c r="I960" i="6"/>
  <c r="J960" i="6"/>
  <c r="K960" i="6" s="1"/>
  <c r="I959" i="6"/>
  <c r="J959" i="6"/>
  <c r="K959" i="6" s="1"/>
  <c r="I956" i="6"/>
  <c r="J956" i="6"/>
  <c r="K956" i="6" s="1"/>
  <c r="I951" i="6"/>
  <c r="J951" i="6"/>
  <c r="K951" i="6" s="1"/>
  <c r="I950" i="6"/>
  <c r="J950" i="6"/>
  <c r="K950" i="6" s="1"/>
  <c r="I949" i="6"/>
  <c r="J949" i="6"/>
  <c r="K949" i="6" s="1"/>
  <c r="I936" i="6"/>
  <c r="J936" i="6"/>
  <c r="K936" i="6" s="1"/>
  <c r="I935" i="6"/>
  <c r="J935" i="6"/>
  <c r="K935" i="6" s="1"/>
  <c r="I929" i="6"/>
  <c r="J929" i="6"/>
  <c r="K929" i="6" s="1"/>
  <c r="I924" i="6"/>
  <c r="J924" i="6"/>
  <c r="K924" i="6" s="1"/>
  <c r="I922" i="6"/>
  <c r="J922" i="6"/>
  <c r="K922" i="6" s="1"/>
  <c r="I921" i="6"/>
  <c r="J921" i="6"/>
  <c r="K921" i="6" s="1"/>
  <c r="I917" i="6"/>
  <c r="J917" i="6"/>
  <c r="K917" i="6" s="1"/>
  <c r="I916" i="6"/>
  <c r="J916" i="6"/>
  <c r="K916" i="6" s="1"/>
  <c r="I912" i="6"/>
  <c r="J912" i="6"/>
  <c r="K912" i="6" s="1"/>
  <c r="I898" i="6"/>
  <c r="J898" i="6"/>
  <c r="K898" i="6" s="1"/>
  <c r="I897" i="6"/>
  <c r="J897" i="6"/>
  <c r="K897" i="6" s="1"/>
  <c r="I893" i="6"/>
  <c r="J893" i="6"/>
  <c r="K893" i="6" s="1"/>
  <c r="I892" i="6"/>
  <c r="J892" i="6"/>
  <c r="K892" i="6"/>
  <c r="I880" i="6"/>
  <c r="J880" i="6"/>
  <c r="K880" i="6" s="1"/>
  <c r="I878" i="6"/>
  <c r="J878" i="6"/>
  <c r="K878" i="6" s="1"/>
  <c r="I874" i="6"/>
  <c r="J874" i="6"/>
  <c r="K874" i="6" s="1"/>
  <c r="I873" i="6"/>
  <c r="J873" i="6"/>
  <c r="K873" i="6" s="1"/>
  <c r="I870" i="6"/>
  <c r="J870" i="6"/>
  <c r="K870" i="6" s="1"/>
  <c r="I869" i="6"/>
  <c r="J869" i="6"/>
  <c r="K869" i="6" s="1"/>
  <c r="I868" i="6"/>
  <c r="J868" i="6"/>
  <c r="K868" i="6" s="1"/>
  <c r="I867" i="6"/>
  <c r="J867" i="6"/>
  <c r="K867" i="6" s="1"/>
  <c r="I856" i="6"/>
  <c r="J856" i="6"/>
  <c r="K856" i="6" s="1"/>
  <c r="I844" i="6"/>
  <c r="J844" i="6"/>
  <c r="K844" i="6" s="1"/>
  <c r="I837" i="6"/>
  <c r="J837" i="6"/>
  <c r="K837" i="6" s="1"/>
  <c r="I836" i="6"/>
  <c r="J836" i="6"/>
  <c r="K836" i="6" s="1"/>
  <c r="I835" i="6"/>
  <c r="J835" i="6"/>
  <c r="K835" i="6" s="1"/>
  <c r="I834" i="6"/>
  <c r="J834" i="6"/>
  <c r="K834" i="6" s="1"/>
  <c r="I822" i="6"/>
  <c r="J822" i="6"/>
  <c r="K822" i="6" s="1"/>
  <c r="I821" i="6"/>
  <c r="J821" i="6"/>
  <c r="K821" i="6" s="1"/>
  <c r="I811" i="6"/>
  <c r="J811" i="6"/>
  <c r="K811" i="6" s="1"/>
  <c r="I810" i="6"/>
  <c r="J810" i="6"/>
  <c r="K810" i="6" s="1"/>
  <c r="I790" i="6"/>
  <c r="J790" i="6"/>
  <c r="K790" i="6" s="1"/>
  <c r="I789" i="6"/>
  <c r="J789" i="6"/>
  <c r="K789" i="6" s="1"/>
  <c r="I768" i="6"/>
  <c r="J768" i="6"/>
  <c r="K768" i="6" s="1"/>
  <c r="I767" i="6"/>
  <c r="J767" i="6"/>
  <c r="K767" i="6" s="1"/>
  <c r="I758" i="6"/>
  <c r="J758" i="6"/>
  <c r="K758" i="6" s="1"/>
  <c r="I757" i="6"/>
  <c r="J757" i="6"/>
  <c r="K757" i="6" s="1"/>
  <c r="I750" i="6"/>
  <c r="J750" i="6"/>
  <c r="K750" i="6" s="1"/>
  <c r="I745" i="6"/>
  <c r="J745" i="6"/>
  <c r="K745" i="6" s="1"/>
  <c r="I744" i="6"/>
  <c r="J744" i="6"/>
  <c r="K744" i="6" s="1"/>
  <c r="I738" i="6"/>
  <c r="J738" i="6"/>
  <c r="K738" i="6" s="1"/>
  <c r="I735" i="6"/>
  <c r="J735" i="6"/>
  <c r="K735" i="6" s="1"/>
  <c r="I719" i="6"/>
  <c r="J719" i="6"/>
  <c r="K719" i="6" s="1"/>
  <c r="I698" i="6"/>
  <c r="J698" i="6"/>
  <c r="K698" i="6" s="1"/>
  <c r="I697" i="6"/>
  <c r="J697" i="6"/>
  <c r="K697" i="6"/>
  <c r="I695" i="6"/>
  <c r="J695" i="6"/>
  <c r="K695" i="6" s="1"/>
  <c r="I693" i="6"/>
  <c r="J693" i="6"/>
  <c r="K693" i="6" s="1"/>
  <c r="I692" i="6"/>
  <c r="J692" i="6"/>
  <c r="K692" i="6" s="1"/>
  <c r="I691" i="6"/>
  <c r="J691" i="6"/>
  <c r="K691" i="6" s="1"/>
  <c r="I690" i="6"/>
  <c r="J690" i="6"/>
  <c r="K690" i="6" s="1"/>
  <c r="I685" i="6"/>
  <c r="J685" i="6"/>
  <c r="K685" i="6" s="1"/>
  <c r="I684" i="6"/>
  <c r="J684" i="6"/>
  <c r="K684" i="6" s="1"/>
  <c r="I668" i="6"/>
  <c r="J668" i="6"/>
  <c r="K668" i="6" s="1"/>
  <c r="I661" i="6"/>
  <c r="J661" i="6"/>
  <c r="K661" i="6" s="1"/>
  <c r="I660" i="6"/>
  <c r="J660" i="6"/>
  <c r="K660" i="6" s="1"/>
  <c r="I648" i="6"/>
  <c r="J648" i="6"/>
  <c r="K648" i="6" s="1"/>
  <c r="I647" i="6"/>
  <c r="J647" i="6"/>
  <c r="K647" i="6" s="1"/>
  <c r="I645" i="6"/>
  <c r="J645" i="6"/>
  <c r="K645" i="6" s="1"/>
  <c r="I643" i="6"/>
  <c r="J643" i="6"/>
  <c r="K643" i="6" s="1"/>
  <c r="I642" i="6"/>
  <c r="J642" i="6"/>
  <c r="K642" i="6" s="1"/>
  <c r="I626" i="6"/>
  <c r="J626" i="6"/>
  <c r="K626" i="6" s="1"/>
  <c r="I625" i="6"/>
  <c r="J625" i="6"/>
  <c r="K625" i="6" s="1"/>
  <c r="I616" i="6"/>
  <c r="J616" i="6"/>
  <c r="K616" i="6" s="1"/>
  <c r="I615" i="6"/>
  <c r="J615" i="6"/>
  <c r="K615" i="6" s="1"/>
  <c r="I609" i="6"/>
  <c r="J609" i="6"/>
  <c r="K609" i="6" s="1"/>
  <c r="I608" i="6"/>
  <c r="J608" i="6"/>
  <c r="K608" i="6" s="1"/>
  <c r="I607" i="6"/>
  <c r="J607" i="6"/>
  <c r="K607" i="6" s="1"/>
  <c r="I583" i="6"/>
  <c r="J583" i="6"/>
  <c r="K583" i="6" s="1"/>
  <c r="I580" i="6"/>
  <c r="J580" i="6"/>
  <c r="K580" i="6" s="1"/>
  <c r="I579" i="6"/>
  <c r="J579" i="6"/>
  <c r="K579" i="6" s="1"/>
  <c r="I572" i="6"/>
  <c r="J572" i="6"/>
  <c r="K572" i="6" s="1"/>
  <c r="I571" i="6"/>
  <c r="J571" i="6"/>
  <c r="K571" i="6" s="1"/>
  <c r="I570" i="6"/>
  <c r="J570" i="6"/>
  <c r="K570" i="6" s="1"/>
  <c r="I569" i="6"/>
  <c r="J569" i="6"/>
  <c r="K569" i="6" s="1"/>
  <c r="I528" i="6"/>
  <c r="J528" i="6"/>
  <c r="K528" i="6" s="1"/>
  <c r="I526" i="6"/>
  <c r="J526" i="6"/>
  <c r="K526" i="6" s="1"/>
  <c r="I521" i="6"/>
  <c r="J521" i="6"/>
  <c r="K521" i="6"/>
  <c r="I520" i="6"/>
  <c r="J520" i="6"/>
  <c r="K520" i="6" s="1"/>
  <c r="I516" i="6"/>
  <c r="J516" i="6"/>
  <c r="K516" i="6" s="1"/>
  <c r="I515" i="6"/>
  <c r="J515" i="6"/>
  <c r="K515" i="6" s="1"/>
  <c r="I514" i="6"/>
  <c r="J514" i="6"/>
  <c r="K514" i="6" s="1"/>
  <c r="I492" i="6"/>
  <c r="J492" i="6"/>
  <c r="K492" i="6" s="1"/>
  <c r="I485" i="6"/>
  <c r="J485" i="6"/>
  <c r="K485" i="6" s="1"/>
  <c r="I484" i="6"/>
  <c r="J484" i="6"/>
  <c r="K484" i="6" s="1"/>
  <c r="I481" i="6"/>
  <c r="J481" i="6"/>
  <c r="K481" i="6" s="1"/>
  <c r="I479" i="6"/>
  <c r="J479" i="6"/>
  <c r="K479" i="6" s="1"/>
  <c r="I478" i="6"/>
  <c r="J478" i="6"/>
  <c r="K478" i="6" s="1"/>
  <c r="I477" i="6"/>
  <c r="J477" i="6"/>
  <c r="K477" i="6" s="1"/>
  <c r="I463" i="6"/>
  <c r="J463" i="6"/>
  <c r="K463" i="6" s="1"/>
  <c r="I450" i="6"/>
  <c r="J450" i="6"/>
  <c r="K450" i="6" s="1"/>
  <c r="I449" i="6"/>
  <c r="J449" i="6"/>
  <c r="K449" i="6" s="1"/>
  <c r="I448" i="6"/>
  <c r="J448" i="6"/>
  <c r="K448" i="6" s="1"/>
  <c r="I443" i="6"/>
  <c r="J443" i="6"/>
  <c r="K443" i="6" s="1"/>
  <c r="I442" i="6"/>
  <c r="J442" i="6"/>
  <c r="K442" i="6" s="1"/>
  <c r="I423" i="6"/>
  <c r="J423" i="6"/>
  <c r="K423" i="6" s="1"/>
  <c r="I411" i="6"/>
  <c r="J411" i="6"/>
  <c r="K411" i="6" s="1"/>
  <c r="I400" i="6"/>
  <c r="J400" i="6"/>
  <c r="K400" i="6" s="1"/>
  <c r="I399" i="6"/>
  <c r="J399" i="6"/>
  <c r="K399" i="6" s="1"/>
  <c r="I398" i="6"/>
  <c r="J398" i="6"/>
  <c r="K398" i="6" s="1"/>
  <c r="I393" i="6"/>
  <c r="J393" i="6"/>
  <c r="K393" i="6" s="1"/>
  <c r="I392" i="6"/>
  <c r="J392" i="6"/>
  <c r="K392" i="6"/>
  <c r="I388" i="6"/>
  <c r="J388" i="6"/>
  <c r="K388" i="6" s="1"/>
  <c r="I387" i="6"/>
  <c r="J387" i="6"/>
  <c r="K387" i="6" s="1"/>
  <c r="I370" i="6"/>
  <c r="J370" i="6"/>
  <c r="K370" i="6" s="1"/>
  <c r="I369" i="6"/>
  <c r="J369" i="6"/>
  <c r="K369" i="6" s="1"/>
  <c r="I358" i="6"/>
  <c r="J358" i="6"/>
  <c r="K358" i="6" s="1"/>
  <c r="I357" i="6"/>
  <c r="J357" i="6"/>
  <c r="K357" i="6" s="1"/>
  <c r="I344" i="6"/>
  <c r="J344" i="6"/>
  <c r="K344" i="6" s="1"/>
  <c r="I343" i="6"/>
  <c r="J343" i="6"/>
  <c r="K343" i="6"/>
  <c r="I339" i="6"/>
  <c r="J339" i="6"/>
  <c r="K339" i="6" s="1"/>
  <c r="I338" i="6"/>
  <c r="J338" i="6"/>
  <c r="K338" i="6" s="1"/>
  <c r="I337" i="6"/>
  <c r="J337" i="6"/>
  <c r="K337" i="6" s="1"/>
  <c r="I334" i="6"/>
  <c r="J334" i="6"/>
  <c r="K334" i="6" s="1"/>
  <c r="I333" i="6"/>
  <c r="J333" i="6"/>
  <c r="K333" i="6" s="1"/>
  <c r="I332" i="6"/>
  <c r="J332" i="6"/>
  <c r="K332" i="6" s="1"/>
  <c r="I310" i="6"/>
  <c r="J310" i="6"/>
  <c r="K310" i="6" s="1"/>
  <c r="I309" i="6"/>
  <c r="J309" i="6"/>
  <c r="K309" i="6"/>
  <c r="I299" i="6"/>
  <c r="J299" i="6"/>
  <c r="K299" i="6" s="1"/>
  <c r="I298" i="6"/>
  <c r="J298" i="6"/>
  <c r="K298" i="6" s="1"/>
  <c r="I290" i="6"/>
  <c r="J290" i="6"/>
  <c r="K290" i="6" s="1"/>
  <c r="I288" i="6"/>
  <c r="J288" i="6"/>
  <c r="K288" i="6" s="1"/>
  <c r="I287" i="6"/>
  <c r="J287" i="6"/>
  <c r="K287" i="6" s="1"/>
  <c r="I273" i="6"/>
  <c r="J273" i="6"/>
  <c r="K273" i="6" s="1"/>
  <c r="I272" i="6"/>
  <c r="J272" i="6"/>
  <c r="K272" i="6" s="1"/>
  <c r="I265" i="6"/>
  <c r="J265" i="6"/>
  <c r="K265" i="6"/>
  <c r="I250" i="6"/>
  <c r="J250" i="6"/>
  <c r="K250" i="6" s="1"/>
  <c r="I238" i="6"/>
  <c r="J238" i="6"/>
  <c r="K238" i="6" s="1"/>
  <c r="I237" i="6"/>
  <c r="J237" i="6"/>
  <c r="K237" i="6" s="1"/>
  <c r="I236" i="6"/>
  <c r="J236" i="6"/>
  <c r="K236" i="6" s="1"/>
  <c r="I218" i="6"/>
  <c r="J218" i="6"/>
  <c r="K218" i="6" s="1"/>
  <c r="I217" i="6"/>
  <c r="J217" i="6"/>
  <c r="K217" i="6" s="1"/>
  <c r="I197" i="6"/>
  <c r="J197" i="6"/>
  <c r="K197" i="6" s="1"/>
  <c r="I196" i="6"/>
  <c r="J196" i="6"/>
  <c r="K196" i="6"/>
  <c r="I182" i="6"/>
  <c r="J182" i="6"/>
  <c r="K182" i="6" s="1"/>
  <c r="I181" i="6"/>
  <c r="J181" i="6"/>
  <c r="K181" i="6" s="1"/>
  <c r="I180" i="6"/>
  <c r="J180" i="6"/>
  <c r="K180" i="6" s="1"/>
  <c r="I165" i="6"/>
  <c r="J165" i="6"/>
  <c r="K165" i="6" s="1"/>
  <c r="I147" i="6"/>
  <c r="J147" i="6"/>
  <c r="K147" i="6" s="1"/>
  <c r="I141" i="6"/>
  <c r="J141" i="6"/>
  <c r="K141" i="6" s="1"/>
  <c r="I140" i="6"/>
  <c r="J140" i="6"/>
  <c r="K140" i="6" s="1"/>
  <c r="I135" i="6"/>
  <c r="J135" i="6"/>
  <c r="K135" i="6"/>
  <c r="I134" i="6"/>
  <c r="J134" i="6"/>
  <c r="K134" i="6" s="1"/>
  <c r="I130" i="6"/>
  <c r="J130" i="6"/>
  <c r="K130" i="6" s="1"/>
  <c r="I129" i="6"/>
  <c r="J129" i="6"/>
  <c r="K129" i="6" s="1"/>
  <c r="I128" i="6"/>
  <c r="J128" i="6"/>
  <c r="K128" i="6" s="1"/>
  <c r="I127" i="6"/>
  <c r="J127" i="6"/>
  <c r="K127" i="6" s="1"/>
  <c r="I111" i="6"/>
  <c r="J111" i="6"/>
  <c r="K111" i="6" s="1"/>
  <c r="I109" i="6"/>
  <c r="J109" i="6"/>
  <c r="K109" i="6" s="1"/>
  <c r="I108" i="6"/>
  <c r="J108" i="6"/>
  <c r="K108" i="6"/>
  <c r="I86" i="6"/>
  <c r="J86" i="6"/>
  <c r="K86" i="6" s="1"/>
  <c r="I85" i="6"/>
  <c r="J85" i="6"/>
  <c r="K85" i="6" s="1"/>
  <c r="I84" i="6"/>
  <c r="J84" i="6"/>
  <c r="K84" i="6" s="1"/>
  <c r="I79" i="6"/>
  <c r="J79" i="6"/>
  <c r="K79" i="6" s="1"/>
  <c r="I78" i="6"/>
  <c r="J78" i="6"/>
  <c r="K78" i="6" s="1"/>
  <c r="I65" i="6"/>
  <c r="J65" i="6"/>
  <c r="K65" i="6" s="1"/>
  <c r="I56" i="6"/>
  <c r="J56" i="6"/>
  <c r="K56" i="6" s="1"/>
  <c r="I55" i="6"/>
  <c r="J55" i="6"/>
  <c r="K55" i="6"/>
  <c r="I39" i="6"/>
  <c r="J39" i="6"/>
  <c r="K39" i="6" s="1"/>
  <c r="I38" i="6"/>
  <c r="J38" i="6"/>
  <c r="K38" i="6" s="1"/>
  <c r="I30" i="6"/>
  <c r="J30" i="6"/>
  <c r="K30" i="6" s="1"/>
  <c r="I29" i="6"/>
  <c r="J29" i="6"/>
  <c r="K29" i="6" s="1"/>
  <c r="I28" i="6"/>
  <c r="J28" i="6"/>
  <c r="K28" i="6" s="1"/>
  <c r="I27" i="6"/>
  <c r="J27" i="6"/>
  <c r="K27" i="6" s="1"/>
  <c r="I10" i="6"/>
  <c r="J10" i="6"/>
  <c r="K10" i="6" s="1"/>
  <c r="I9" i="6"/>
  <c r="J9" i="6"/>
  <c r="K9" i="6"/>
  <c r="I8" i="6"/>
  <c r="J8" i="6"/>
  <c r="K8" i="6" s="1"/>
  <c r="I4" i="6"/>
  <c r="J4" i="6"/>
  <c r="K4" i="6" s="1"/>
  <c r="I3" i="6"/>
  <c r="J3" i="6"/>
  <c r="K3" i="6" s="1"/>
  <c r="J1111" i="6"/>
  <c r="K1111" i="6" s="1"/>
  <c r="I1111" i="6"/>
  <c r="I306" i="5"/>
  <c r="J306" i="5"/>
  <c r="K306" i="5" s="1"/>
  <c r="I305" i="5"/>
  <c r="J305" i="5"/>
  <c r="K305" i="5" s="1"/>
  <c r="I304" i="5"/>
  <c r="J304" i="5"/>
  <c r="K304" i="5" s="1"/>
  <c r="I303" i="5"/>
  <c r="J303" i="5"/>
  <c r="K303" i="5" s="1"/>
  <c r="I302" i="5"/>
  <c r="J302" i="5"/>
  <c r="K302" i="5" s="1"/>
  <c r="I301" i="5"/>
  <c r="J301" i="5"/>
  <c r="K301" i="5" s="1"/>
  <c r="I300" i="5"/>
  <c r="J300" i="5"/>
  <c r="K300" i="5" s="1"/>
  <c r="I299" i="5"/>
  <c r="J299" i="5"/>
  <c r="K299" i="5" s="1"/>
  <c r="I298" i="5"/>
  <c r="J298" i="5"/>
  <c r="K298" i="5" s="1"/>
  <c r="I297" i="5"/>
  <c r="J297" i="5"/>
  <c r="K297" i="5" s="1"/>
  <c r="I294" i="5"/>
  <c r="J294" i="5"/>
  <c r="K294" i="5" s="1"/>
  <c r="I293" i="5"/>
  <c r="J293" i="5"/>
  <c r="K293" i="5" s="1"/>
  <c r="I292" i="5"/>
  <c r="J292" i="5"/>
  <c r="K292" i="5" s="1"/>
  <c r="I291" i="5"/>
  <c r="J291" i="5"/>
  <c r="K291" i="5" s="1"/>
  <c r="I290" i="5"/>
  <c r="J290" i="5"/>
  <c r="K290" i="5" s="1"/>
  <c r="I289" i="5"/>
  <c r="J289" i="5"/>
  <c r="K289" i="5" s="1"/>
  <c r="I286" i="5"/>
  <c r="J286" i="5"/>
  <c r="K286" i="5" s="1"/>
  <c r="I285" i="5"/>
  <c r="J285" i="5"/>
  <c r="K285" i="5" s="1"/>
  <c r="I284" i="5"/>
  <c r="J284" i="5"/>
  <c r="K284" i="5" s="1"/>
  <c r="I283" i="5"/>
  <c r="J283" i="5"/>
  <c r="K283" i="5" s="1"/>
  <c r="I281" i="5"/>
  <c r="J281" i="5"/>
  <c r="K281" i="5" s="1"/>
  <c r="I280" i="5"/>
  <c r="J280" i="5"/>
  <c r="K280" i="5" s="1"/>
  <c r="I279" i="5"/>
  <c r="J279" i="5"/>
  <c r="K279" i="5" s="1"/>
  <c r="I278" i="5"/>
  <c r="J278" i="5"/>
  <c r="K278" i="5" s="1"/>
  <c r="I277" i="5"/>
  <c r="J277" i="5"/>
  <c r="K277" i="5" s="1"/>
  <c r="I276" i="5"/>
  <c r="J276" i="5"/>
  <c r="K276" i="5" s="1"/>
  <c r="I274" i="5"/>
  <c r="J274" i="5"/>
  <c r="K274" i="5" s="1"/>
  <c r="I273" i="5"/>
  <c r="J273" i="5"/>
  <c r="K273" i="5" s="1"/>
  <c r="I271" i="5"/>
  <c r="J271" i="5"/>
  <c r="K271" i="5" s="1"/>
  <c r="I270" i="5"/>
  <c r="J270" i="5"/>
  <c r="K270" i="5" s="1"/>
  <c r="I268" i="5"/>
  <c r="J268" i="5"/>
  <c r="K268" i="5" s="1"/>
  <c r="I266" i="5"/>
  <c r="J266" i="5"/>
  <c r="K266" i="5" s="1"/>
  <c r="I265" i="5"/>
  <c r="J265" i="5"/>
  <c r="K265" i="5" s="1"/>
  <c r="I264" i="5"/>
  <c r="J264" i="5"/>
  <c r="K264" i="5" s="1"/>
  <c r="I263" i="5"/>
  <c r="J263" i="5"/>
  <c r="K263" i="5" s="1"/>
  <c r="I261" i="5"/>
  <c r="J261" i="5"/>
  <c r="K261" i="5" s="1"/>
  <c r="I260" i="5"/>
  <c r="J260" i="5"/>
  <c r="K260" i="5" s="1"/>
  <c r="I258" i="5"/>
  <c r="J258" i="5"/>
  <c r="K258" i="5" s="1"/>
  <c r="I257" i="5"/>
  <c r="J257" i="5"/>
  <c r="K257" i="5" s="1"/>
  <c r="I256" i="5"/>
  <c r="J256" i="5"/>
  <c r="K256" i="5" s="1"/>
  <c r="I255" i="5"/>
  <c r="J255" i="5"/>
  <c r="K255" i="5" s="1"/>
  <c r="I253" i="5"/>
  <c r="J253" i="5"/>
  <c r="K253" i="5" s="1"/>
  <c r="I252" i="5"/>
  <c r="J252" i="5"/>
  <c r="K252" i="5" s="1"/>
  <c r="I251" i="5"/>
  <c r="J251" i="5"/>
  <c r="K251" i="5" s="1"/>
  <c r="I250" i="5"/>
  <c r="J250" i="5"/>
  <c r="K250" i="5" s="1"/>
  <c r="I249" i="5"/>
  <c r="J249" i="5"/>
  <c r="K249" i="5" s="1"/>
  <c r="I247" i="5"/>
  <c r="J247" i="5"/>
  <c r="K247" i="5" s="1"/>
  <c r="I246" i="5"/>
  <c r="J246" i="5"/>
  <c r="K246" i="5"/>
  <c r="I245" i="5"/>
  <c r="J245" i="5"/>
  <c r="K245" i="5" s="1"/>
  <c r="I244" i="5"/>
  <c r="J244" i="5"/>
  <c r="K244" i="5" s="1"/>
  <c r="I243" i="5"/>
  <c r="J243" i="5"/>
  <c r="K243" i="5" s="1"/>
  <c r="I242" i="5"/>
  <c r="J242" i="5"/>
  <c r="K242" i="5" s="1"/>
  <c r="I241" i="5"/>
  <c r="J241" i="5"/>
  <c r="K241" i="5" s="1"/>
  <c r="I240" i="5"/>
  <c r="J240" i="5"/>
  <c r="K240" i="5" s="1"/>
  <c r="I238" i="5"/>
  <c r="J238" i="5"/>
  <c r="K238" i="5" s="1"/>
  <c r="I237" i="5"/>
  <c r="J237" i="5"/>
  <c r="K237" i="5"/>
  <c r="I236" i="5"/>
  <c r="J236" i="5"/>
  <c r="K236" i="5" s="1"/>
  <c r="I235" i="5"/>
  <c r="J235" i="5"/>
  <c r="K235" i="5" s="1"/>
  <c r="I234" i="5"/>
  <c r="J234" i="5"/>
  <c r="K234" i="5" s="1"/>
  <c r="I233" i="5"/>
  <c r="J233" i="5"/>
  <c r="K233" i="5" s="1"/>
  <c r="I232" i="5"/>
  <c r="J232" i="5"/>
  <c r="K232" i="5" s="1"/>
  <c r="I231" i="5"/>
  <c r="J231" i="5"/>
  <c r="K231" i="5" s="1"/>
  <c r="I230" i="5"/>
  <c r="J230" i="5"/>
  <c r="K230" i="5" s="1"/>
  <c r="I229" i="5"/>
  <c r="J229" i="5"/>
  <c r="K229" i="5"/>
  <c r="I227" i="5"/>
  <c r="J227" i="5"/>
  <c r="K227" i="5" s="1"/>
  <c r="I226" i="5"/>
  <c r="J226" i="5"/>
  <c r="K226" i="5" s="1"/>
  <c r="I225" i="5"/>
  <c r="J225" i="5"/>
  <c r="K225" i="5" s="1"/>
  <c r="I223" i="5"/>
  <c r="J223" i="5"/>
  <c r="K223" i="5" s="1"/>
  <c r="I220" i="5"/>
  <c r="J220" i="5"/>
  <c r="K220" i="5" s="1"/>
  <c r="I219" i="5"/>
  <c r="J219" i="5"/>
  <c r="K219" i="5" s="1"/>
  <c r="I218" i="5"/>
  <c r="J218" i="5"/>
  <c r="K218" i="5" s="1"/>
  <c r="I217" i="5"/>
  <c r="J217" i="5"/>
  <c r="K217" i="5"/>
  <c r="I216" i="5"/>
  <c r="J216" i="5"/>
  <c r="K216" i="5" s="1"/>
  <c r="I215" i="5"/>
  <c r="J215" i="5"/>
  <c r="K215" i="5" s="1"/>
  <c r="I214" i="5"/>
  <c r="J214" i="5"/>
  <c r="K214" i="5" s="1"/>
  <c r="I213" i="5"/>
  <c r="J213" i="5"/>
  <c r="K213" i="5" s="1"/>
  <c r="I212" i="5"/>
  <c r="J212" i="5"/>
  <c r="K212" i="5" s="1"/>
  <c r="I211" i="5"/>
  <c r="J211" i="5"/>
  <c r="K211" i="5" s="1"/>
  <c r="I210" i="5"/>
  <c r="J210" i="5"/>
  <c r="K210" i="5" s="1"/>
  <c r="I207" i="5"/>
  <c r="J207" i="5"/>
  <c r="K207" i="5"/>
  <c r="I206" i="5"/>
  <c r="J206" i="5"/>
  <c r="K206" i="5" s="1"/>
  <c r="I205" i="5"/>
  <c r="J205" i="5"/>
  <c r="K205" i="5" s="1"/>
  <c r="I204" i="5"/>
  <c r="J204" i="5"/>
  <c r="K204" i="5" s="1"/>
  <c r="I203" i="5"/>
  <c r="J203" i="5"/>
  <c r="K203" i="5" s="1"/>
  <c r="I202" i="5"/>
  <c r="J202" i="5"/>
  <c r="K202" i="5" s="1"/>
  <c r="I201" i="5"/>
  <c r="J201" i="5"/>
  <c r="K201" i="5" s="1"/>
  <c r="I200" i="5"/>
  <c r="J200" i="5"/>
  <c r="K200" i="5" s="1"/>
  <c r="I199" i="5"/>
  <c r="J199" i="5"/>
  <c r="K199" i="5"/>
  <c r="I198" i="5"/>
  <c r="J198" i="5"/>
  <c r="K198" i="5" s="1"/>
  <c r="I197" i="5"/>
  <c r="J197" i="5"/>
  <c r="K197" i="5" s="1"/>
  <c r="I196" i="5"/>
  <c r="J196" i="5"/>
  <c r="K196" i="5" s="1"/>
  <c r="I195" i="5"/>
  <c r="J195" i="5"/>
  <c r="K195" i="5" s="1"/>
  <c r="I194" i="5"/>
  <c r="J194" i="5"/>
  <c r="K194" i="5" s="1"/>
  <c r="I193" i="5"/>
  <c r="J193" i="5"/>
  <c r="K193" i="5" s="1"/>
  <c r="I192" i="5"/>
  <c r="J192" i="5"/>
  <c r="K192" i="5" s="1"/>
  <c r="I191" i="5"/>
  <c r="J191" i="5"/>
  <c r="K191" i="5"/>
  <c r="I190" i="5"/>
  <c r="J190" i="5"/>
  <c r="K190" i="5" s="1"/>
  <c r="I189" i="5"/>
  <c r="J189" i="5"/>
  <c r="K189" i="5" s="1"/>
  <c r="I188" i="5"/>
  <c r="J188" i="5"/>
  <c r="K188" i="5" s="1"/>
  <c r="I187" i="5"/>
  <c r="J187" i="5"/>
  <c r="K187" i="5" s="1"/>
  <c r="I185" i="5"/>
  <c r="J185" i="5"/>
  <c r="K185" i="5" s="1"/>
  <c r="I184" i="5"/>
  <c r="J184" i="5"/>
  <c r="K184" i="5" s="1"/>
  <c r="I183" i="5"/>
  <c r="J183" i="5"/>
  <c r="K183" i="5" s="1"/>
  <c r="I182" i="5"/>
  <c r="J182" i="5"/>
  <c r="K182" i="5"/>
  <c r="I181" i="5"/>
  <c r="J181" i="5"/>
  <c r="K181" i="5" s="1"/>
  <c r="I180" i="5"/>
  <c r="J180" i="5"/>
  <c r="K180" i="5" s="1"/>
  <c r="I179" i="5"/>
  <c r="J179" i="5"/>
  <c r="K179" i="5" s="1"/>
  <c r="I178" i="5"/>
  <c r="J178" i="5"/>
  <c r="K178" i="5" s="1"/>
  <c r="I177" i="5"/>
  <c r="J177" i="5"/>
  <c r="K177" i="5" s="1"/>
  <c r="I174" i="5"/>
  <c r="J174" i="5"/>
  <c r="K174" i="5" s="1"/>
  <c r="I173" i="5"/>
  <c r="J173" i="5"/>
  <c r="K173" i="5" s="1"/>
  <c r="I172" i="5"/>
  <c r="J172" i="5"/>
  <c r="K172" i="5"/>
  <c r="I171" i="5"/>
  <c r="J171" i="5"/>
  <c r="K171" i="5" s="1"/>
  <c r="I169" i="5"/>
  <c r="J169" i="5"/>
  <c r="K169" i="5" s="1"/>
  <c r="I168" i="5"/>
  <c r="J168" i="5"/>
  <c r="K168" i="5" s="1"/>
  <c r="I167" i="5"/>
  <c r="J167" i="5"/>
  <c r="K167" i="5" s="1"/>
  <c r="I165" i="5"/>
  <c r="J165" i="5"/>
  <c r="K165" i="5" s="1"/>
  <c r="I161" i="5"/>
  <c r="J161" i="5"/>
  <c r="K161" i="5" s="1"/>
  <c r="I160" i="5"/>
  <c r="J160" i="5"/>
  <c r="K160" i="5" s="1"/>
  <c r="I159" i="5"/>
  <c r="J159" i="5"/>
  <c r="K159" i="5"/>
  <c r="I158" i="5"/>
  <c r="J158" i="5"/>
  <c r="K158" i="5" s="1"/>
  <c r="I157" i="5"/>
  <c r="J157" i="5"/>
  <c r="K157" i="5" s="1"/>
  <c r="I156" i="5"/>
  <c r="J156" i="5"/>
  <c r="K156" i="5" s="1"/>
  <c r="I154" i="5"/>
  <c r="J154" i="5"/>
  <c r="K154" i="5" s="1"/>
  <c r="I153" i="5"/>
  <c r="J153" i="5"/>
  <c r="K153" i="5" s="1"/>
  <c r="I152" i="5"/>
  <c r="J152" i="5"/>
  <c r="K152" i="5" s="1"/>
  <c r="I149" i="5"/>
  <c r="J149" i="5"/>
  <c r="K149" i="5" s="1"/>
  <c r="I148" i="5"/>
  <c r="J148" i="5"/>
  <c r="K148" i="5"/>
  <c r="I147" i="5"/>
  <c r="J147" i="5"/>
  <c r="K147" i="5" s="1"/>
  <c r="I146" i="5"/>
  <c r="J146" i="5"/>
  <c r="K146" i="5" s="1"/>
  <c r="I145" i="5"/>
  <c r="J145" i="5"/>
  <c r="K145" i="5" s="1"/>
  <c r="I144" i="5"/>
  <c r="J144" i="5"/>
  <c r="K144" i="5" s="1"/>
  <c r="I143" i="5"/>
  <c r="J143" i="5"/>
  <c r="K143" i="5" s="1"/>
  <c r="I142" i="5"/>
  <c r="J142" i="5"/>
  <c r="K142" i="5" s="1"/>
  <c r="I140" i="5"/>
  <c r="J140" i="5"/>
  <c r="K140" i="5" s="1"/>
  <c r="I139" i="5"/>
  <c r="J139" i="5"/>
  <c r="K139" i="5"/>
  <c r="I138" i="5"/>
  <c r="J138" i="5"/>
  <c r="K138" i="5" s="1"/>
  <c r="I135" i="5"/>
  <c r="J135" i="5"/>
  <c r="K135" i="5" s="1"/>
  <c r="I134" i="5"/>
  <c r="J134" i="5"/>
  <c r="K134" i="5" s="1"/>
  <c r="I132" i="5"/>
  <c r="J132" i="5"/>
  <c r="K132" i="5" s="1"/>
  <c r="I131" i="5"/>
  <c r="J131" i="5"/>
  <c r="K131" i="5" s="1"/>
  <c r="I130" i="5"/>
  <c r="J130" i="5"/>
  <c r="K130" i="5" s="1"/>
  <c r="I129" i="5"/>
  <c r="J129" i="5"/>
  <c r="K129" i="5" s="1"/>
  <c r="I127" i="5"/>
  <c r="J127" i="5"/>
  <c r="K127" i="5"/>
  <c r="I126" i="5"/>
  <c r="J126" i="5"/>
  <c r="K126" i="5" s="1"/>
  <c r="I125" i="5"/>
  <c r="J125" i="5"/>
  <c r="K125" i="5" s="1"/>
  <c r="I124" i="5"/>
  <c r="J124" i="5"/>
  <c r="K124" i="5" s="1"/>
  <c r="I123" i="5"/>
  <c r="J123" i="5"/>
  <c r="K123" i="5" s="1"/>
  <c r="I121" i="5"/>
  <c r="J121" i="5"/>
  <c r="K121" i="5" s="1"/>
  <c r="I120" i="5"/>
  <c r="J120" i="5"/>
  <c r="K120" i="5" s="1"/>
  <c r="I119" i="5"/>
  <c r="J119" i="5"/>
  <c r="K119" i="5" s="1"/>
  <c r="I116" i="5"/>
  <c r="J116" i="5"/>
  <c r="K116" i="5"/>
  <c r="I115" i="5"/>
  <c r="J115" i="5"/>
  <c r="K115" i="5" s="1"/>
  <c r="I113" i="5"/>
  <c r="J113" i="5"/>
  <c r="K113" i="5" s="1"/>
  <c r="I109" i="5"/>
  <c r="J109" i="5"/>
  <c r="K109" i="5" s="1"/>
  <c r="I107" i="5"/>
  <c r="J107" i="5"/>
  <c r="K107" i="5" s="1"/>
  <c r="I106" i="5"/>
  <c r="J106" i="5"/>
  <c r="K106" i="5" s="1"/>
  <c r="I105" i="5"/>
  <c r="J105" i="5"/>
  <c r="K105" i="5" s="1"/>
  <c r="I104" i="5"/>
  <c r="J104" i="5"/>
  <c r="K104" i="5" s="1"/>
  <c r="I103" i="5"/>
  <c r="J103" i="5"/>
  <c r="K103" i="5"/>
  <c r="I100" i="5"/>
  <c r="J100" i="5"/>
  <c r="K100" i="5" s="1"/>
  <c r="I98" i="5"/>
  <c r="J98" i="5"/>
  <c r="K98" i="5" s="1"/>
  <c r="I97" i="5"/>
  <c r="J97" i="5"/>
  <c r="K97" i="5" s="1"/>
  <c r="I96" i="5"/>
  <c r="J96" i="5"/>
  <c r="K96" i="5" s="1"/>
  <c r="I95" i="5"/>
  <c r="J95" i="5"/>
  <c r="K95" i="5" s="1"/>
  <c r="I94" i="5"/>
  <c r="J94" i="5"/>
  <c r="K94" i="5" s="1"/>
  <c r="I93" i="5"/>
  <c r="J93" i="5"/>
  <c r="K93" i="5" s="1"/>
  <c r="I92" i="5"/>
  <c r="J92" i="5"/>
  <c r="K92" i="5"/>
  <c r="I91" i="5"/>
  <c r="J91" i="5"/>
  <c r="K91" i="5" s="1"/>
  <c r="I90" i="5"/>
  <c r="J90" i="5"/>
  <c r="K90" i="5" s="1"/>
  <c r="I89" i="5"/>
  <c r="J89" i="5"/>
  <c r="K89" i="5" s="1"/>
  <c r="I88" i="5"/>
  <c r="J88" i="5"/>
  <c r="K88" i="5" s="1"/>
  <c r="I85" i="5"/>
  <c r="J85" i="5"/>
  <c r="K85" i="5" s="1"/>
  <c r="I83" i="5"/>
  <c r="J83" i="5"/>
  <c r="K83" i="5" s="1"/>
  <c r="I82" i="5"/>
  <c r="J82" i="5"/>
  <c r="K82" i="5" s="1"/>
  <c r="I81" i="5"/>
  <c r="J81" i="5"/>
  <c r="K81" i="5"/>
  <c r="I79" i="5"/>
  <c r="J79" i="5"/>
  <c r="K79" i="5" s="1"/>
  <c r="I75" i="5"/>
  <c r="J75" i="5"/>
  <c r="K75" i="5" s="1"/>
  <c r="I72" i="5"/>
  <c r="J72" i="5"/>
  <c r="K72" i="5" s="1"/>
  <c r="I71" i="5"/>
  <c r="J71" i="5"/>
  <c r="K71" i="5" s="1"/>
  <c r="I69" i="5"/>
  <c r="J69" i="5"/>
  <c r="K69" i="5" s="1"/>
  <c r="I66" i="5"/>
  <c r="J66" i="5"/>
  <c r="K66" i="5" s="1"/>
  <c r="I64" i="5"/>
  <c r="J64" i="5"/>
  <c r="K64" i="5" s="1"/>
  <c r="I62" i="5"/>
  <c r="J62" i="5"/>
  <c r="K62" i="5"/>
  <c r="I61" i="5"/>
  <c r="J61" i="5"/>
  <c r="K61" i="5" s="1"/>
  <c r="I60" i="5"/>
  <c r="J60" i="5"/>
  <c r="K60" i="5" s="1"/>
  <c r="I58" i="5"/>
  <c r="J58" i="5"/>
  <c r="K58" i="5" s="1"/>
  <c r="I57" i="5"/>
  <c r="J57" i="5"/>
  <c r="K57" i="5" s="1"/>
  <c r="I55" i="5"/>
  <c r="J55" i="5"/>
  <c r="K55" i="5" s="1"/>
  <c r="I54" i="5"/>
  <c r="J54" i="5"/>
  <c r="K54" i="5" s="1"/>
  <c r="I51" i="5"/>
  <c r="J51" i="5"/>
  <c r="K51" i="5" s="1"/>
  <c r="I50" i="5"/>
  <c r="J50" i="5"/>
  <c r="K50" i="5"/>
  <c r="I49" i="5"/>
  <c r="J49" i="5"/>
  <c r="K49" i="5" s="1"/>
  <c r="I46" i="5"/>
  <c r="J46" i="5"/>
  <c r="K46" i="5" s="1"/>
  <c r="I45" i="5"/>
  <c r="J45" i="5"/>
  <c r="K45" i="5" s="1"/>
  <c r="I44" i="5"/>
  <c r="J44" i="5"/>
  <c r="K44" i="5" s="1"/>
  <c r="I43" i="5"/>
  <c r="J43" i="5"/>
  <c r="K43" i="5" s="1"/>
  <c r="I42" i="5"/>
  <c r="J42" i="5"/>
  <c r="K42" i="5" s="1"/>
  <c r="I41" i="5"/>
  <c r="J41" i="5"/>
  <c r="K41" i="5" s="1"/>
  <c r="I39" i="5"/>
  <c r="J39" i="5"/>
  <c r="K39" i="5"/>
  <c r="I38" i="5"/>
  <c r="J38" i="5"/>
  <c r="K38" i="5" s="1"/>
  <c r="I37" i="5"/>
  <c r="J37" i="5"/>
  <c r="K37" i="5" s="1"/>
  <c r="I36" i="5"/>
  <c r="J36" i="5"/>
  <c r="K36" i="5" s="1"/>
  <c r="I35" i="5"/>
  <c r="J35" i="5"/>
  <c r="K35" i="5" s="1"/>
  <c r="I34" i="5"/>
  <c r="J34" i="5"/>
  <c r="K34" i="5" s="1"/>
  <c r="I32" i="5"/>
  <c r="J32" i="5"/>
  <c r="K32" i="5" s="1"/>
  <c r="I31" i="5"/>
  <c r="J31" i="5"/>
  <c r="K31" i="5" s="1"/>
  <c r="I30" i="5"/>
  <c r="J30" i="5"/>
  <c r="K30" i="5"/>
  <c r="I29" i="5"/>
  <c r="J29" i="5"/>
  <c r="K29" i="5" s="1"/>
  <c r="I28" i="5"/>
  <c r="J28" i="5"/>
  <c r="K28" i="5" s="1"/>
  <c r="I25" i="5"/>
  <c r="J25" i="5"/>
  <c r="K25" i="5" s="1"/>
  <c r="I23" i="5"/>
  <c r="J23" i="5"/>
  <c r="K23" i="5" s="1"/>
  <c r="I22" i="5"/>
  <c r="J22" i="5"/>
  <c r="K22" i="5" s="1"/>
  <c r="I21" i="5"/>
  <c r="J21" i="5"/>
  <c r="K21" i="5" s="1"/>
  <c r="I20" i="5"/>
  <c r="J20" i="5"/>
  <c r="K20" i="5" s="1"/>
  <c r="I19" i="5"/>
  <c r="J19" i="5"/>
  <c r="K19" i="5"/>
  <c r="I18" i="5"/>
  <c r="J18" i="5"/>
  <c r="K18" i="5" s="1"/>
  <c r="I16" i="5"/>
  <c r="J16" i="5"/>
  <c r="K16" i="5" s="1"/>
  <c r="I15" i="5"/>
  <c r="J15" i="5"/>
  <c r="K15" i="5" s="1"/>
  <c r="I14" i="5"/>
  <c r="J14" i="5"/>
  <c r="K14" i="5" s="1"/>
  <c r="I13" i="5"/>
  <c r="J13" i="5"/>
  <c r="K13" i="5" s="1"/>
  <c r="I12" i="5"/>
  <c r="J12" i="5"/>
  <c r="K12" i="5" s="1"/>
  <c r="I11" i="5"/>
  <c r="J11" i="5"/>
  <c r="K11" i="5" s="1"/>
  <c r="I10" i="5"/>
  <c r="J10" i="5"/>
  <c r="K10" i="5"/>
  <c r="I9" i="5"/>
  <c r="J9" i="5"/>
  <c r="K9" i="5" s="1"/>
  <c r="I8" i="5"/>
  <c r="J8" i="5"/>
  <c r="K8" i="5" s="1"/>
  <c r="I7" i="5"/>
  <c r="J7" i="5"/>
  <c r="K7" i="5" s="1"/>
  <c r="I6" i="5"/>
  <c r="J6" i="5"/>
  <c r="K6" i="5" s="1"/>
  <c r="I5" i="5"/>
  <c r="J5" i="5"/>
  <c r="K5" i="5" s="1"/>
  <c r="I2" i="5"/>
  <c r="J2" i="5"/>
  <c r="K2" i="5" s="1"/>
  <c r="J307" i="5"/>
  <c r="K307" i="5" s="1"/>
  <c r="I307" i="5"/>
  <c r="I607" i="4"/>
  <c r="J607" i="4"/>
  <c r="K607" i="4" s="1"/>
  <c r="I597" i="4"/>
  <c r="J597" i="4"/>
  <c r="K597" i="4" s="1"/>
  <c r="I594" i="4"/>
  <c r="J594" i="4"/>
  <c r="K594" i="4" s="1"/>
  <c r="I584" i="4"/>
  <c r="J584" i="4"/>
  <c r="K584" i="4" s="1"/>
  <c r="I568" i="4"/>
  <c r="J568" i="4"/>
  <c r="K568" i="4" s="1"/>
  <c r="I556" i="4"/>
  <c r="J556" i="4"/>
  <c r="K556" i="4" s="1"/>
  <c r="I553" i="4"/>
  <c r="J553" i="4"/>
  <c r="K553" i="4" s="1"/>
  <c r="I542" i="4"/>
  <c r="J542" i="4"/>
  <c r="K542" i="4" s="1"/>
  <c r="I535" i="4"/>
  <c r="J535" i="4"/>
  <c r="K535" i="4" s="1"/>
  <c r="I502" i="4"/>
  <c r="J502" i="4"/>
  <c r="K502" i="4"/>
  <c r="I493" i="4"/>
  <c r="J493" i="4"/>
  <c r="K493" i="4" s="1"/>
  <c r="I488" i="4"/>
  <c r="J488" i="4"/>
  <c r="K488" i="4" s="1"/>
  <c r="I487" i="4"/>
  <c r="J487" i="4"/>
  <c r="K487" i="4" s="1"/>
  <c r="I482" i="4"/>
  <c r="J482" i="4"/>
  <c r="K482" i="4" s="1"/>
  <c r="I468" i="4"/>
  <c r="J468" i="4"/>
  <c r="K468" i="4" s="1"/>
  <c r="I454" i="4"/>
  <c r="J454" i="4"/>
  <c r="K454" i="4" s="1"/>
  <c r="I448" i="4"/>
  <c r="J448" i="4"/>
  <c r="K448" i="4" s="1"/>
  <c r="I447" i="4"/>
  <c r="J447" i="4"/>
  <c r="K447" i="4"/>
  <c r="I444" i="4"/>
  <c r="J444" i="4"/>
  <c r="K444" i="4" s="1"/>
  <c r="I439" i="4"/>
  <c r="J439" i="4"/>
  <c r="K439" i="4" s="1"/>
  <c r="I422" i="4"/>
  <c r="J422" i="4"/>
  <c r="K422" i="4" s="1"/>
  <c r="I419" i="4"/>
  <c r="J419" i="4"/>
  <c r="K419" i="4" s="1"/>
  <c r="I418" i="4"/>
  <c r="J418" i="4"/>
  <c r="K418" i="4" s="1"/>
  <c r="I407" i="4"/>
  <c r="J407" i="4"/>
  <c r="K407" i="4" s="1"/>
  <c r="I405" i="4"/>
  <c r="J405" i="4"/>
  <c r="K405" i="4" s="1"/>
  <c r="I403" i="4"/>
  <c r="J403" i="4"/>
  <c r="K403" i="4"/>
  <c r="I388" i="4"/>
  <c r="J388" i="4"/>
  <c r="K388" i="4" s="1"/>
  <c r="I382" i="4"/>
  <c r="J382" i="4"/>
  <c r="K382" i="4" s="1"/>
  <c r="I379" i="4"/>
  <c r="J379" i="4"/>
  <c r="K379" i="4" s="1"/>
  <c r="I355" i="4"/>
  <c r="J355" i="4"/>
  <c r="K355" i="4" s="1"/>
  <c r="I349" i="4"/>
  <c r="J349" i="4"/>
  <c r="K349" i="4" s="1"/>
  <c r="I340" i="4"/>
  <c r="J340" i="4"/>
  <c r="K340" i="4" s="1"/>
  <c r="I335" i="4"/>
  <c r="J335" i="4"/>
  <c r="K335" i="4" s="1"/>
  <c r="I328" i="4"/>
  <c r="J328" i="4"/>
  <c r="K328" i="4"/>
  <c r="I312" i="4"/>
  <c r="J312" i="4"/>
  <c r="K312" i="4" s="1"/>
  <c r="I295" i="4"/>
  <c r="J295" i="4"/>
  <c r="K295" i="4" s="1"/>
  <c r="I293" i="4"/>
  <c r="J293" i="4"/>
  <c r="K293" i="4" s="1"/>
  <c r="I282" i="4"/>
  <c r="J282" i="4"/>
  <c r="K282" i="4" s="1"/>
  <c r="I273" i="4"/>
  <c r="J273" i="4"/>
  <c r="K273" i="4" s="1"/>
  <c r="I272" i="4"/>
  <c r="J272" i="4"/>
  <c r="K272" i="4" s="1"/>
  <c r="I249" i="4"/>
  <c r="J249" i="4"/>
  <c r="K249" i="4" s="1"/>
  <c r="I241" i="4"/>
  <c r="J241" i="4"/>
  <c r="K241" i="4"/>
  <c r="I219" i="4"/>
  <c r="J219" i="4"/>
  <c r="K219" i="4" s="1"/>
  <c r="I213" i="4"/>
  <c r="J213" i="4"/>
  <c r="K213" i="4" s="1"/>
  <c r="I190" i="4"/>
  <c r="J190" i="4"/>
  <c r="K190" i="4" s="1"/>
  <c r="I185" i="4"/>
  <c r="J185" i="4"/>
  <c r="K185" i="4" s="1"/>
  <c r="I171" i="4"/>
  <c r="J171" i="4"/>
  <c r="K171" i="4" s="1"/>
  <c r="I159" i="4"/>
  <c r="J159" i="4"/>
  <c r="K159" i="4" s="1"/>
  <c r="I151" i="4"/>
  <c r="J151" i="4"/>
  <c r="K151" i="4" s="1"/>
  <c r="I144" i="4"/>
  <c r="J144" i="4"/>
  <c r="K144" i="4"/>
  <c r="I134" i="4"/>
  <c r="J134" i="4"/>
  <c r="K134" i="4" s="1"/>
  <c r="I130" i="4"/>
  <c r="J130" i="4"/>
  <c r="K130" i="4" s="1"/>
  <c r="I119" i="4"/>
  <c r="J119" i="4"/>
  <c r="K119" i="4" s="1"/>
  <c r="I113" i="4"/>
  <c r="J113" i="4"/>
  <c r="K113" i="4" s="1"/>
  <c r="I111" i="4"/>
  <c r="J111" i="4"/>
  <c r="K111" i="4" s="1"/>
  <c r="I110" i="4"/>
  <c r="J110" i="4"/>
  <c r="K110" i="4" s="1"/>
  <c r="I101" i="4"/>
  <c r="J101" i="4"/>
  <c r="K101" i="4" s="1"/>
  <c r="I98" i="4"/>
  <c r="J98" i="4"/>
  <c r="K98" i="4"/>
  <c r="I97" i="4"/>
  <c r="J97" i="4"/>
  <c r="K97" i="4" s="1"/>
  <c r="I94" i="4"/>
  <c r="J94" i="4"/>
  <c r="K94" i="4" s="1"/>
  <c r="I85" i="4"/>
  <c r="J85" i="4"/>
  <c r="K85" i="4" s="1"/>
  <c r="I83" i="4"/>
  <c r="J83" i="4"/>
  <c r="K83" i="4" s="1"/>
  <c r="I81" i="4"/>
  <c r="J81" i="4"/>
  <c r="K81" i="4" s="1"/>
  <c r="I78" i="4"/>
  <c r="J78" i="4"/>
  <c r="K78" i="4" s="1"/>
  <c r="I66" i="4"/>
  <c r="J66" i="4"/>
  <c r="K66" i="4" s="1"/>
  <c r="I55" i="4"/>
  <c r="J55" i="4"/>
  <c r="K55" i="4"/>
  <c r="I42" i="4"/>
  <c r="J42" i="4"/>
  <c r="K42" i="4" s="1"/>
  <c r="I32" i="4"/>
  <c r="J32" i="4"/>
  <c r="K32" i="4" s="1"/>
  <c r="I29" i="4"/>
  <c r="J29" i="4"/>
  <c r="K29" i="4" s="1"/>
  <c r="I27" i="4"/>
  <c r="J27" i="4"/>
  <c r="K27" i="4" s="1"/>
  <c r="I25" i="4"/>
  <c r="J25" i="4"/>
  <c r="K25" i="4" s="1"/>
  <c r="I4" i="4"/>
  <c r="J4" i="4"/>
  <c r="K4" i="4"/>
  <c r="I3" i="4"/>
  <c r="J3" i="4"/>
  <c r="K3" i="4" s="1"/>
  <c r="J608" i="4"/>
  <c r="K608" i="4" s="1"/>
  <c r="I608" i="4"/>
  <c r="I940" i="3"/>
  <c r="J940" i="3"/>
  <c r="K940" i="3" s="1"/>
  <c r="I939" i="3"/>
  <c r="J939" i="3"/>
  <c r="K939" i="3" s="1"/>
  <c r="I934" i="3"/>
  <c r="J934" i="3"/>
  <c r="K934" i="3" s="1"/>
  <c r="I930" i="3"/>
  <c r="J930" i="3"/>
  <c r="K930" i="3" s="1"/>
  <c r="I929" i="3"/>
  <c r="J929" i="3"/>
  <c r="K929" i="3" s="1"/>
  <c r="I928" i="3"/>
  <c r="J928" i="3"/>
  <c r="K928" i="3" s="1"/>
  <c r="I927" i="3"/>
  <c r="J927" i="3"/>
  <c r="K927" i="3" s="1"/>
  <c r="I917" i="3"/>
  <c r="J917" i="3"/>
  <c r="K917" i="3" s="1"/>
  <c r="I909" i="3"/>
  <c r="J909" i="3"/>
  <c r="K909" i="3"/>
  <c r="I908" i="3"/>
  <c r="J908" i="3"/>
  <c r="K908" i="3" s="1"/>
  <c r="I900" i="3"/>
  <c r="J900" i="3"/>
  <c r="K900" i="3" s="1"/>
  <c r="I896" i="3"/>
  <c r="J896" i="3"/>
  <c r="K896" i="3" s="1"/>
  <c r="I895" i="3"/>
  <c r="J895" i="3"/>
  <c r="K895" i="3" s="1"/>
  <c r="I887" i="3"/>
  <c r="J887" i="3"/>
  <c r="K887" i="3" s="1"/>
  <c r="I882" i="3"/>
  <c r="J882" i="3"/>
  <c r="K882" i="3" s="1"/>
  <c r="I881" i="3"/>
  <c r="J881" i="3"/>
  <c r="K881" i="3" s="1"/>
  <c r="I880" i="3"/>
  <c r="J880" i="3"/>
  <c r="K880" i="3"/>
  <c r="I879" i="3"/>
  <c r="J879" i="3"/>
  <c r="K879" i="3" s="1"/>
  <c r="I873" i="3"/>
  <c r="J873" i="3"/>
  <c r="K873" i="3" s="1"/>
  <c r="I866" i="3"/>
  <c r="J866" i="3"/>
  <c r="K866" i="3" s="1"/>
  <c r="I857" i="3"/>
  <c r="J857" i="3"/>
  <c r="K857" i="3" s="1"/>
  <c r="I841" i="3"/>
  <c r="J841" i="3"/>
  <c r="K841" i="3" s="1"/>
  <c r="I839" i="3"/>
  <c r="J839" i="3"/>
  <c r="K839" i="3" s="1"/>
  <c r="I834" i="3"/>
  <c r="J834" i="3"/>
  <c r="K834" i="3" s="1"/>
  <c r="I821" i="3"/>
  <c r="J821" i="3"/>
  <c r="K821" i="3"/>
  <c r="I818" i="3"/>
  <c r="J818" i="3"/>
  <c r="K818" i="3" s="1"/>
  <c r="I817" i="3"/>
  <c r="J817" i="3"/>
  <c r="K817" i="3" s="1"/>
  <c r="I810" i="3"/>
  <c r="J810" i="3"/>
  <c r="K810" i="3"/>
  <c r="I809" i="3"/>
  <c r="J809" i="3"/>
  <c r="K809" i="3" s="1"/>
  <c r="I804" i="3"/>
  <c r="J804" i="3"/>
  <c r="K804" i="3" s="1"/>
  <c r="I801" i="3"/>
  <c r="J801" i="3"/>
  <c r="K801" i="3" s="1"/>
  <c r="I800" i="3"/>
  <c r="J800" i="3"/>
  <c r="K800" i="3"/>
  <c r="I799" i="3"/>
  <c r="J799" i="3"/>
  <c r="K799" i="3" s="1"/>
  <c r="I783" i="3"/>
  <c r="J783" i="3"/>
  <c r="K783" i="3" s="1"/>
  <c r="I775" i="3"/>
  <c r="J775" i="3"/>
  <c r="K775" i="3" s="1"/>
  <c r="I770" i="3"/>
  <c r="J770" i="3"/>
  <c r="K770" i="3" s="1"/>
  <c r="I759" i="3"/>
  <c r="J759" i="3"/>
  <c r="K759" i="3" s="1"/>
  <c r="I748" i="3"/>
  <c r="J748" i="3"/>
  <c r="K748" i="3" s="1"/>
  <c r="I744" i="3"/>
  <c r="J744" i="3"/>
  <c r="K744" i="3" s="1"/>
  <c r="I738" i="3"/>
  <c r="J738" i="3"/>
  <c r="K738" i="3" s="1"/>
  <c r="I736" i="3"/>
  <c r="J736" i="3"/>
  <c r="K736" i="3"/>
  <c r="I735" i="3"/>
  <c r="J735" i="3"/>
  <c r="K735" i="3" s="1"/>
  <c r="I734" i="3"/>
  <c r="J734" i="3"/>
  <c r="K734" i="3" s="1"/>
  <c r="I733" i="3"/>
  <c r="J733" i="3"/>
  <c r="K733" i="3"/>
  <c r="I729" i="3"/>
  <c r="J729" i="3"/>
  <c r="K729" i="3" s="1"/>
  <c r="I725" i="3"/>
  <c r="J725" i="3"/>
  <c r="K725" i="3" s="1"/>
  <c r="I724" i="3"/>
  <c r="J724" i="3"/>
  <c r="K724" i="3" s="1"/>
  <c r="I719" i="3"/>
  <c r="J719" i="3"/>
  <c r="K719" i="3"/>
  <c r="I706" i="3"/>
  <c r="J706" i="3"/>
  <c r="K706" i="3" s="1"/>
  <c r="I705" i="3"/>
  <c r="J705" i="3"/>
  <c r="K705" i="3" s="1"/>
  <c r="I704" i="3"/>
  <c r="J704" i="3"/>
  <c r="K704" i="3" s="1"/>
  <c r="I702" i="3"/>
  <c r="J702" i="3"/>
  <c r="K702" i="3" s="1"/>
  <c r="I701" i="3"/>
  <c r="J701" i="3"/>
  <c r="K701" i="3" s="1"/>
  <c r="I700" i="3"/>
  <c r="J700" i="3"/>
  <c r="K700" i="3" s="1"/>
  <c r="I695" i="3"/>
  <c r="J695" i="3"/>
  <c r="K695" i="3" s="1"/>
  <c r="I692" i="3"/>
  <c r="J692" i="3"/>
  <c r="K692" i="3" s="1"/>
  <c r="I691" i="3"/>
  <c r="J691" i="3"/>
  <c r="K691" i="3"/>
  <c r="I690" i="3"/>
  <c r="J690" i="3"/>
  <c r="K690" i="3" s="1"/>
  <c r="I684" i="3"/>
  <c r="J684" i="3"/>
  <c r="K684" i="3" s="1"/>
  <c r="I682" i="3"/>
  <c r="J682" i="3"/>
  <c r="K682" i="3"/>
  <c r="I678" i="3"/>
  <c r="J678" i="3"/>
  <c r="K678" i="3" s="1"/>
  <c r="I674" i="3"/>
  <c r="J674" i="3"/>
  <c r="K674" i="3" s="1"/>
  <c r="I668" i="3"/>
  <c r="J668" i="3"/>
  <c r="K668" i="3" s="1"/>
  <c r="I666" i="3"/>
  <c r="J666" i="3"/>
  <c r="K666" i="3"/>
  <c r="I665" i="3"/>
  <c r="J665" i="3"/>
  <c r="K665" i="3" s="1"/>
  <c r="I663" i="3"/>
  <c r="J663" i="3"/>
  <c r="K663" i="3" s="1"/>
  <c r="I657" i="3"/>
  <c r="J657" i="3"/>
  <c r="K657" i="3" s="1"/>
  <c r="I651" i="3"/>
  <c r="J651" i="3"/>
  <c r="K651" i="3" s="1"/>
  <c r="I650" i="3"/>
  <c r="J650" i="3"/>
  <c r="K650" i="3" s="1"/>
  <c r="I647" i="3"/>
  <c r="J647" i="3"/>
  <c r="K647" i="3" s="1"/>
  <c r="I638" i="3"/>
  <c r="J638" i="3"/>
  <c r="K638" i="3" s="1"/>
  <c r="I637" i="3"/>
  <c r="J637" i="3"/>
  <c r="K637" i="3" s="1"/>
  <c r="I630" i="3"/>
  <c r="J630" i="3"/>
  <c r="K630" i="3"/>
  <c r="I629" i="3"/>
  <c r="J629" i="3"/>
  <c r="K629" i="3" s="1"/>
  <c r="I625" i="3"/>
  <c r="J625" i="3"/>
  <c r="K625" i="3" s="1"/>
  <c r="I619" i="3"/>
  <c r="J619" i="3"/>
  <c r="K619" i="3"/>
  <c r="I615" i="3"/>
  <c r="J615" i="3"/>
  <c r="K615" i="3" s="1"/>
  <c r="I610" i="3"/>
  <c r="J610" i="3"/>
  <c r="K610" i="3" s="1"/>
  <c r="I601" i="3"/>
  <c r="J601" i="3"/>
  <c r="K601" i="3" s="1"/>
  <c r="I595" i="3"/>
  <c r="J595" i="3"/>
  <c r="K595" i="3"/>
  <c r="I594" i="3"/>
  <c r="J594" i="3"/>
  <c r="K594" i="3" s="1"/>
  <c r="I593" i="3"/>
  <c r="J593" i="3"/>
  <c r="K593" i="3" s="1"/>
  <c r="I586" i="3"/>
  <c r="J586" i="3"/>
  <c r="K586" i="3" s="1"/>
  <c r="I585" i="3"/>
  <c r="J585" i="3"/>
  <c r="K585" i="3" s="1"/>
  <c r="I584" i="3"/>
  <c r="J584" i="3"/>
  <c r="K584" i="3" s="1"/>
  <c r="I577" i="3"/>
  <c r="J577" i="3"/>
  <c r="K577" i="3" s="1"/>
  <c r="I571" i="3"/>
  <c r="J571" i="3"/>
  <c r="K571" i="3" s="1"/>
  <c r="I567" i="3"/>
  <c r="J567" i="3"/>
  <c r="K567" i="3" s="1"/>
  <c r="I564" i="3"/>
  <c r="J564" i="3"/>
  <c r="K564" i="3"/>
  <c r="I559" i="3"/>
  <c r="J559" i="3"/>
  <c r="K559" i="3" s="1"/>
  <c r="I554" i="3"/>
  <c r="J554" i="3"/>
  <c r="K554" i="3" s="1"/>
  <c r="I547" i="3"/>
  <c r="J547" i="3"/>
  <c r="K547" i="3"/>
  <c r="I544" i="3"/>
  <c r="J544" i="3"/>
  <c r="K544" i="3" s="1"/>
  <c r="I542" i="3"/>
  <c r="J542" i="3"/>
  <c r="K542" i="3" s="1"/>
  <c r="I541" i="3"/>
  <c r="J541" i="3"/>
  <c r="K541" i="3" s="1"/>
  <c r="I540" i="3"/>
  <c r="J540" i="3"/>
  <c r="K540" i="3"/>
  <c r="I529" i="3"/>
  <c r="J529" i="3"/>
  <c r="K529" i="3" s="1"/>
  <c r="I527" i="3"/>
  <c r="J527" i="3"/>
  <c r="K527" i="3" s="1"/>
  <c r="I526" i="3"/>
  <c r="J526" i="3"/>
  <c r="K526" i="3" s="1"/>
  <c r="I518" i="3"/>
  <c r="J518" i="3"/>
  <c r="K518" i="3" s="1"/>
  <c r="I510" i="3"/>
  <c r="J510" i="3"/>
  <c r="K510" i="3" s="1"/>
  <c r="I503" i="3"/>
  <c r="J503" i="3"/>
  <c r="K503" i="3" s="1"/>
  <c r="I499" i="3"/>
  <c r="J499" i="3"/>
  <c r="K499" i="3" s="1"/>
  <c r="I492" i="3"/>
  <c r="J492" i="3"/>
  <c r="K492" i="3" s="1"/>
  <c r="I489" i="3"/>
  <c r="J489" i="3"/>
  <c r="K489" i="3"/>
  <c r="I473" i="3"/>
  <c r="J473" i="3"/>
  <c r="K473" i="3" s="1"/>
  <c r="I467" i="3"/>
  <c r="J467" i="3"/>
  <c r="K467" i="3" s="1"/>
  <c r="I463" i="3"/>
  <c r="J463" i="3"/>
  <c r="K463" i="3"/>
  <c r="I462" i="3"/>
  <c r="J462" i="3"/>
  <c r="K462" i="3" s="1"/>
  <c r="I457" i="3"/>
  <c r="J457" i="3"/>
  <c r="K457" i="3" s="1"/>
  <c r="I451" i="3"/>
  <c r="J451" i="3"/>
  <c r="K451" i="3" s="1"/>
  <c r="I450" i="3"/>
  <c r="J450" i="3"/>
  <c r="K450" i="3"/>
  <c r="I447" i="3"/>
  <c r="J447" i="3"/>
  <c r="K447" i="3" s="1"/>
  <c r="I440" i="3"/>
  <c r="J440" i="3"/>
  <c r="K440" i="3" s="1"/>
  <c r="I437" i="3"/>
  <c r="J437" i="3"/>
  <c r="K437" i="3" s="1"/>
  <c r="I432" i="3"/>
  <c r="J432" i="3"/>
  <c r="K432" i="3" s="1"/>
  <c r="I417" i="3"/>
  <c r="J417" i="3"/>
  <c r="K417" i="3" s="1"/>
  <c r="I404" i="3"/>
  <c r="J404" i="3"/>
  <c r="K404" i="3" s="1"/>
  <c r="I400" i="3"/>
  <c r="J400" i="3"/>
  <c r="K400" i="3" s="1"/>
  <c r="I399" i="3"/>
  <c r="J399" i="3"/>
  <c r="K399" i="3" s="1"/>
  <c r="I398" i="3"/>
  <c r="J398" i="3"/>
  <c r="K398" i="3"/>
  <c r="I393" i="3"/>
  <c r="J393" i="3"/>
  <c r="K393" i="3" s="1"/>
  <c r="I391" i="3"/>
  <c r="J391" i="3"/>
  <c r="K391" i="3" s="1"/>
  <c r="I387" i="3"/>
  <c r="J387" i="3"/>
  <c r="K387" i="3"/>
  <c r="I386" i="3"/>
  <c r="J386" i="3"/>
  <c r="K386" i="3" s="1"/>
  <c r="I384" i="3"/>
  <c r="J384" i="3"/>
  <c r="K384" i="3" s="1"/>
  <c r="I383" i="3"/>
  <c r="J383" i="3"/>
  <c r="K383" i="3" s="1"/>
  <c r="I376" i="3"/>
  <c r="J376" i="3"/>
  <c r="K376" i="3"/>
  <c r="I368" i="3"/>
  <c r="J368" i="3"/>
  <c r="K368" i="3" s="1"/>
  <c r="I367" i="3"/>
  <c r="J367" i="3"/>
  <c r="K367" i="3" s="1"/>
  <c r="I363" i="3"/>
  <c r="J363" i="3"/>
  <c r="K363" i="3" s="1"/>
  <c r="I354" i="3"/>
  <c r="J354" i="3"/>
  <c r="K354" i="3" s="1"/>
  <c r="I340" i="3"/>
  <c r="J340" i="3"/>
  <c r="K340" i="3" s="1"/>
  <c r="I334" i="3"/>
  <c r="J334" i="3"/>
  <c r="K334" i="3" s="1"/>
  <c r="I328" i="3"/>
  <c r="J328" i="3"/>
  <c r="K328" i="3" s="1"/>
  <c r="I326" i="3"/>
  <c r="J326" i="3"/>
  <c r="K326" i="3" s="1"/>
  <c r="I322" i="3"/>
  <c r="J322" i="3"/>
  <c r="K322" i="3"/>
  <c r="I316" i="3"/>
  <c r="J316" i="3"/>
  <c r="K316" i="3" s="1"/>
  <c r="I297" i="3"/>
  <c r="J297" i="3"/>
  <c r="K297" i="3" s="1"/>
  <c r="I296" i="3"/>
  <c r="J296" i="3"/>
  <c r="K296" i="3"/>
  <c r="I290" i="3"/>
  <c r="J290" i="3"/>
  <c r="K290" i="3" s="1"/>
  <c r="I286" i="3"/>
  <c r="J286" i="3"/>
  <c r="K286" i="3" s="1"/>
  <c r="I280" i="3"/>
  <c r="J280" i="3"/>
  <c r="K280" i="3" s="1"/>
  <c r="I279" i="3"/>
  <c r="J279" i="3"/>
  <c r="K279" i="3"/>
  <c r="I277" i="3"/>
  <c r="J277" i="3"/>
  <c r="K277" i="3" s="1"/>
  <c r="I275" i="3"/>
  <c r="J275" i="3"/>
  <c r="K275" i="3" s="1"/>
  <c r="I260" i="3"/>
  <c r="J260" i="3"/>
  <c r="K260" i="3" s="1"/>
  <c r="I259" i="3"/>
  <c r="J259" i="3"/>
  <c r="K259" i="3" s="1"/>
  <c r="I256" i="3"/>
  <c r="J256" i="3"/>
  <c r="K256" i="3" s="1"/>
  <c r="I253" i="3"/>
  <c r="J253" i="3"/>
  <c r="K253" i="3" s="1"/>
  <c r="I239" i="3"/>
  <c r="J239" i="3"/>
  <c r="K239" i="3" s="1"/>
  <c r="I236" i="3"/>
  <c r="J236" i="3"/>
  <c r="K236" i="3" s="1"/>
  <c r="I233" i="3"/>
  <c r="J233" i="3"/>
  <c r="K233" i="3"/>
  <c r="I227" i="3"/>
  <c r="J227" i="3"/>
  <c r="K227" i="3" s="1"/>
  <c r="I218" i="3"/>
  <c r="J218" i="3"/>
  <c r="K218" i="3" s="1"/>
  <c r="I213" i="3"/>
  <c r="J213" i="3"/>
  <c r="K213" i="3"/>
  <c r="I206" i="3"/>
  <c r="J206" i="3"/>
  <c r="K206" i="3" s="1"/>
  <c r="I203" i="3"/>
  <c r="J203" i="3"/>
  <c r="K203" i="3" s="1"/>
  <c r="I201" i="3"/>
  <c r="J201" i="3"/>
  <c r="K201" i="3" s="1"/>
  <c r="I195" i="3"/>
  <c r="J195" i="3"/>
  <c r="K195" i="3"/>
  <c r="I177" i="3"/>
  <c r="J177" i="3"/>
  <c r="K177" i="3" s="1"/>
  <c r="I176" i="3"/>
  <c r="J176" i="3"/>
  <c r="K176" i="3" s="1"/>
  <c r="I166" i="3"/>
  <c r="J166" i="3"/>
  <c r="K166" i="3" s="1"/>
  <c r="I161" i="3"/>
  <c r="J161" i="3"/>
  <c r="K161" i="3" s="1"/>
  <c r="I159" i="3"/>
  <c r="J159" i="3"/>
  <c r="K159" i="3" s="1"/>
  <c r="I158" i="3"/>
  <c r="J158" i="3"/>
  <c r="K158" i="3" s="1"/>
  <c r="I157" i="3"/>
  <c r="J157" i="3"/>
  <c r="K157" i="3" s="1"/>
  <c r="I135" i="3"/>
  <c r="J135" i="3"/>
  <c r="K135" i="3" s="1"/>
  <c r="I131" i="3"/>
  <c r="J131" i="3"/>
  <c r="K131" i="3"/>
  <c r="I128" i="3"/>
  <c r="J128" i="3"/>
  <c r="K128" i="3" s="1"/>
  <c r="I127" i="3"/>
  <c r="J127" i="3"/>
  <c r="K127" i="3" s="1"/>
  <c r="I121" i="3"/>
  <c r="J121" i="3"/>
  <c r="K121" i="3"/>
  <c r="I117" i="3"/>
  <c r="J117" i="3"/>
  <c r="K117" i="3" s="1"/>
  <c r="I115" i="3"/>
  <c r="J115" i="3"/>
  <c r="K115" i="3" s="1"/>
  <c r="I98" i="3"/>
  <c r="J98" i="3"/>
  <c r="K98" i="3" s="1"/>
  <c r="I89" i="3"/>
  <c r="J89" i="3"/>
  <c r="K89" i="3"/>
  <c r="I85" i="3"/>
  <c r="J85" i="3"/>
  <c r="K85" i="3" s="1"/>
  <c r="I78" i="3"/>
  <c r="J78" i="3"/>
  <c r="K78" i="3" s="1"/>
  <c r="I76" i="3"/>
  <c r="J76" i="3"/>
  <c r="K76" i="3" s="1"/>
  <c r="I59" i="3"/>
  <c r="J59" i="3"/>
  <c r="K59" i="3" s="1"/>
  <c r="I53" i="3"/>
  <c r="J53" i="3"/>
  <c r="K53" i="3" s="1"/>
  <c r="I51" i="3"/>
  <c r="J51" i="3"/>
  <c r="K51" i="3" s="1"/>
  <c r="I50" i="3"/>
  <c r="J50" i="3"/>
  <c r="K50" i="3" s="1"/>
  <c r="I48" i="3"/>
  <c r="J48" i="3"/>
  <c r="K48" i="3" s="1"/>
  <c r="I47" i="3"/>
  <c r="J47" i="3"/>
  <c r="K47" i="3"/>
  <c r="I44" i="3"/>
  <c r="J44" i="3"/>
  <c r="K44" i="3" s="1"/>
  <c r="I29" i="3"/>
  <c r="J29" i="3"/>
  <c r="K29" i="3" s="1"/>
  <c r="I20" i="3"/>
  <c r="J20" i="3"/>
  <c r="K20" i="3"/>
  <c r="I19" i="3"/>
  <c r="J19" i="3"/>
  <c r="K19" i="3" s="1"/>
  <c r="I18" i="3"/>
  <c r="J18" i="3"/>
  <c r="K18" i="3" s="1"/>
  <c r="I11" i="3"/>
  <c r="J11" i="3"/>
  <c r="K11" i="3" s="1"/>
  <c r="I10" i="3"/>
  <c r="J10" i="3"/>
  <c r="K10" i="3"/>
  <c r="I8" i="3"/>
  <c r="J8" i="3"/>
  <c r="K8" i="3" s="1"/>
  <c r="I7" i="3"/>
  <c r="J7" i="3"/>
  <c r="K7" i="3" s="1"/>
  <c r="I6" i="3"/>
  <c r="J6" i="3"/>
  <c r="K6" i="3" s="1"/>
  <c r="I5" i="3"/>
  <c r="J5" i="3"/>
  <c r="K5" i="3" s="1"/>
  <c r="I4" i="3"/>
  <c r="J4" i="3"/>
  <c r="K4" i="3" s="1"/>
  <c r="J941" i="3"/>
  <c r="K941" i="3" s="1"/>
  <c r="I941" i="3"/>
  <c r="I869" i="2"/>
  <c r="L869" i="2" s="1"/>
  <c r="J869" i="2"/>
  <c r="I868" i="2"/>
  <c r="J868" i="2"/>
  <c r="I867" i="2"/>
  <c r="L867" i="2" s="1"/>
  <c r="J867" i="2"/>
  <c r="I856" i="2"/>
  <c r="J856" i="2"/>
  <c r="I851" i="2"/>
  <c r="L851" i="2" s="1"/>
  <c r="J851" i="2"/>
  <c r="I844" i="2"/>
  <c r="J844" i="2"/>
  <c r="I842" i="2"/>
  <c r="L842" i="2" s="1"/>
  <c r="J842" i="2"/>
  <c r="I841" i="2"/>
  <c r="J841" i="2"/>
  <c r="I836" i="2"/>
  <c r="L836" i="2" s="1"/>
  <c r="J836" i="2"/>
  <c r="I835" i="2"/>
  <c r="J835" i="2"/>
  <c r="K835" i="2"/>
  <c r="I827" i="2"/>
  <c r="J827" i="2"/>
  <c r="I826" i="2"/>
  <c r="J826" i="2"/>
  <c r="I825" i="2"/>
  <c r="J825" i="2"/>
  <c r="I824" i="2"/>
  <c r="J824" i="2"/>
  <c r="I820" i="2"/>
  <c r="J820" i="2"/>
  <c r="I819" i="2"/>
  <c r="J819" i="2"/>
  <c r="I815" i="2"/>
  <c r="J815" i="2"/>
  <c r="I804" i="2"/>
  <c r="J804" i="2"/>
  <c r="I796" i="2"/>
  <c r="J796" i="2"/>
  <c r="I790" i="2"/>
  <c r="J790" i="2"/>
  <c r="I789" i="2"/>
  <c r="J789" i="2"/>
  <c r="I774" i="2"/>
  <c r="J774" i="2"/>
  <c r="I772" i="2"/>
  <c r="J772" i="2"/>
  <c r="I767" i="2"/>
  <c r="J767" i="2"/>
  <c r="I760" i="2"/>
  <c r="J760" i="2"/>
  <c r="I759" i="2"/>
  <c r="J759" i="2"/>
  <c r="I758" i="2"/>
  <c r="J758" i="2"/>
  <c r="I752" i="2"/>
  <c r="J752" i="2"/>
  <c r="I747" i="2"/>
  <c r="J747" i="2"/>
  <c r="I745" i="2"/>
  <c r="J745" i="2"/>
  <c r="K745" i="2" s="1"/>
  <c r="I741" i="2"/>
  <c r="J741" i="2"/>
  <c r="I734" i="2"/>
  <c r="J734" i="2"/>
  <c r="I729" i="2"/>
  <c r="J729" i="2"/>
  <c r="I718" i="2"/>
  <c r="J718" i="2"/>
  <c r="I717" i="2"/>
  <c r="J717" i="2"/>
  <c r="I714" i="2"/>
  <c r="J714" i="2"/>
  <c r="I713" i="2"/>
  <c r="J713" i="2"/>
  <c r="I704" i="2"/>
  <c r="J704" i="2"/>
  <c r="I702" i="2"/>
  <c r="J702" i="2"/>
  <c r="I701" i="2"/>
  <c r="J701" i="2"/>
  <c r="I700" i="2"/>
  <c r="J700" i="2"/>
  <c r="I696" i="2"/>
  <c r="J696" i="2"/>
  <c r="K696" i="2" s="1"/>
  <c r="I682" i="2"/>
  <c r="J682" i="2"/>
  <c r="I681" i="2"/>
  <c r="L681" i="2" s="1"/>
  <c r="J681" i="2"/>
  <c r="I680" i="2"/>
  <c r="J680" i="2"/>
  <c r="I675" i="2"/>
  <c r="L675" i="2" s="1"/>
  <c r="J675" i="2"/>
  <c r="K675" i="2" s="1"/>
  <c r="I672" i="2"/>
  <c r="J672" i="2"/>
  <c r="I670" i="2"/>
  <c r="J670" i="2"/>
  <c r="I662" i="2"/>
  <c r="J662" i="2"/>
  <c r="I661" i="2"/>
  <c r="J661" i="2"/>
  <c r="I657" i="2"/>
  <c r="J657" i="2"/>
  <c r="I653" i="2"/>
  <c r="J653" i="2"/>
  <c r="I647" i="2"/>
  <c r="J647" i="2"/>
  <c r="I646" i="2"/>
  <c r="J646" i="2"/>
  <c r="I634" i="2"/>
  <c r="J634" i="2"/>
  <c r="I625" i="2"/>
  <c r="J625" i="2"/>
  <c r="I614" i="2"/>
  <c r="J614" i="2"/>
  <c r="I600" i="2"/>
  <c r="J600" i="2"/>
  <c r="I599" i="2"/>
  <c r="J599" i="2"/>
  <c r="I592" i="2"/>
  <c r="L592" i="2" s="1"/>
  <c r="J592" i="2"/>
  <c r="I587" i="2"/>
  <c r="J587" i="2"/>
  <c r="I584" i="2"/>
  <c r="L584" i="2" s="1"/>
  <c r="J584" i="2"/>
  <c r="K584" i="2"/>
  <c r="I583" i="2"/>
  <c r="J583" i="2"/>
  <c r="I582" i="2"/>
  <c r="J582" i="2"/>
  <c r="I573" i="2"/>
  <c r="J573" i="2"/>
  <c r="I572" i="2"/>
  <c r="J572" i="2"/>
  <c r="I570" i="2"/>
  <c r="J570" i="2"/>
  <c r="I555" i="2"/>
  <c r="J555" i="2"/>
  <c r="I554" i="2"/>
  <c r="J554" i="2"/>
  <c r="I548" i="2"/>
  <c r="J548" i="2"/>
  <c r="K548" i="2" s="1"/>
  <c r="I547" i="2"/>
  <c r="L547" i="2" s="1"/>
  <c r="J547" i="2"/>
  <c r="I546" i="2"/>
  <c r="J546" i="2"/>
  <c r="K546" i="2"/>
  <c r="I542" i="2"/>
  <c r="J542" i="2"/>
  <c r="I541" i="2"/>
  <c r="J541" i="2"/>
  <c r="I537" i="2"/>
  <c r="J537" i="2"/>
  <c r="I535" i="2"/>
  <c r="J535" i="2"/>
  <c r="I530" i="2"/>
  <c r="J530" i="2"/>
  <c r="I515" i="2"/>
  <c r="J515" i="2"/>
  <c r="I514" i="2"/>
  <c r="J514" i="2"/>
  <c r="I513" i="2"/>
  <c r="J513" i="2"/>
  <c r="I505" i="2"/>
  <c r="L505" i="2" s="1"/>
  <c r="J505" i="2"/>
  <c r="I504" i="2"/>
  <c r="J504" i="2"/>
  <c r="K504" i="2" s="1"/>
  <c r="I502" i="2"/>
  <c r="J502" i="2"/>
  <c r="I501" i="2"/>
  <c r="J501" i="2"/>
  <c r="I494" i="2"/>
  <c r="J494" i="2"/>
  <c r="I493" i="2"/>
  <c r="J493" i="2"/>
  <c r="I491" i="2"/>
  <c r="J491" i="2"/>
  <c r="I475" i="2"/>
  <c r="J475" i="2"/>
  <c r="I471" i="2"/>
  <c r="J471" i="2"/>
  <c r="I470" i="2"/>
  <c r="J470" i="2"/>
  <c r="K470" i="2" s="1"/>
  <c r="I469" i="2"/>
  <c r="J469" i="2"/>
  <c r="I462" i="2"/>
  <c r="L462" i="2" s="1"/>
  <c r="J462" i="2"/>
  <c r="I461" i="2"/>
  <c r="J461" i="2"/>
  <c r="I445" i="2"/>
  <c r="L445" i="2" s="1"/>
  <c r="J445" i="2"/>
  <c r="K445" i="2" s="1"/>
  <c r="I439" i="2"/>
  <c r="J439" i="2"/>
  <c r="I436" i="2"/>
  <c r="J436" i="2"/>
  <c r="I428" i="2"/>
  <c r="J428" i="2"/>
  <c r="I421" i="2"/>
  <c r="J421" i="2"/>
  <c r="I420" i="2"/>
  <c r="J420" i="2"/>
  <c r="I417" i="2"/>
  <c r="J417" i="2"/>
  <c r="I415" i="2"/>
  <c r="J415" i="2"/>
  <c r="I406" i="2"/>
  <c r="J406" i="2"/>
  <c r="I405" i="2"/>
  <c r="J405" i="2"/>
  <c r="I398" i="2"/>
  <c r="L398" i="2" s="1"/>
  <c r="J398" i="2"/>
  <c r="K398" i="2"/>
  <c r="I392" i="2"/>
  <c r="J392" i="2"/>
  <c r="I391" i="2"/>
  <c r="J391" i="2"/>
  <c r="I388" i="2"/>
  <c r="J388" i="2"/>
  <c r="I386" i="2"/>
  <c r="J386" i="2"/>
  <c r="I385" i="2"/>
  <c r="J385" i="2"/>
  <c r="I375" i="2"/>
  <c r="J375" i="2"/>
  <c r="I368" i="2"/>
  <c r="J368" i="2"/>
  <c r="I366" i="2"/>
  <c r="J366" i="2"/>
  <c r="K366" i="2" s="1"/>
  <c r="I359" i="2"/>
  <c r="L359" i="2" s="1"/>
  <c r="J359" i="2"/>
  <c r="I355" i="2"/>
  <c r="J355" i="2"/>
  <c r="K355" i="2"/>
  <c r="I349" i="2"/>
  <c r="J349" i="2"/>
  <c r="I345" i="2"/>
  <c r="J345" i="2"/>
  <c r="I344" i="2"/>
  <c r="J344" i="2"/>
  <c r="I342" i="2"/>
  <c r="J342" i="2"/>
  <c r="I340" i="2"/>
  <c r="J340" i="2"/>
  <c r="I339" i="2"/>
  <c r="J339" i="2"/>
  <c r="I334" i="2"/>
  <c r="J334" i="2"/>
  <c r="I333" i="2"/>
  <c r="J333" i="2"/>
  <c r="I332" i="2"/>
  <c r="L332" i="2" s="1"/>
  <c r="J332" i="2"/>
  <c r="I328" i="2"/>
  <c r="J328" i="2"/>
  <c r="I322" i="2"/>
  <c r="L322" i="2" s="1"/>
  <c r="J322" i="2"/>
  <c r="I316" i="2"/>
  <c r="J316" i="2"/>
  <c r="K316" i="2" s="1"/>
  <c r="I304" i="2"/>
  <c r="J304" i="2"/>
  <c r="I303" i="2"/>
  <c r="J303" i="2"/>
  <c r="I299" i="2"/>
  <c r="J299" i="2"/>
  <c r="I296" i="2"/>
  <c r="J296" i="2"/>
  <c r="I295" i="2"/>
  <c r="J295" i="2"/>
  <c r="I293" i="2"/>
  <c r="J293" i="2"/>
  <c r="I288" i="2"/>
  <c r="J288" i="2"/>
  <c r="I287" i="2"/>
  <c r="J287" i="2"/>
  <c r="K287" i="2" s="1"/>
  <c r="I286" i="2"/>
  <c r="J286" i="2"/>
  <c r="I285" i="2"/>
  <c r="L285" i="2" s="1"/>
  <c r="J285" i="2"/>
  <c r="K285" i="2"/>
  <c r="I276" i="2"/>
  <c r="J276" i="2"/>
  <c r="I271" i="2"/>
  <c r="J271" i="2"/>
  <c r="I267" i="2"/>
  <c r="J267" i="2"/>
  <c r="I261" i="2"/>
  <c r="J261" i="2"/>
  <c r="I256" i="2"/>
  <c r="J256" i="2"/>
  <c r="I255" i="2"/>
  <c r="J255" i="2"/>
  <c r="I254" i="2"/>
  <c r="J254" i="2"/>
  <c r="I251" i="2"/>
  <c r="J251" i="2"/>
  <c r="I247" i="2"/>
  <c r="J247" i="2"/>
  <c r="I240" i="2"/>
  <c r="J240" i="2"/>
  <c r="K240" i="2"/>
  <c r="I239" i="2"/>
  <c r="J239" i="2"/>
  <c r="I236" i="2"/>
  <c r="J236" i="2"/>
  <c r="I226" i="2"/>
  <c r="J226" i="2"/>
  <c r="I216" i="2"/>
  <c r="J216" i="2"/>
  <c r="I215" i="2"/>
  <c r="J215" i="2"/>
  <c r="I214" i="2"/>
  <c r="J214" i="2"/>
  <c r="I205" i="2"/>
  <c r="J205" i="2"/>
  <c r="I184" i="2"/>
  <c r="J184" i="2"/>
  <c r="K184" i="2" s="1"/>
  <c r="I183" i="2"/>
  <c r="L183" i="2" s="1"/>
  <c r="J183" i="2"/>
  <c r="I178" i="2"/>
  <c r="J178" i="2"/>
  <c r="I177" i="2"/>
  <c r="L177" i="2" s="1"/>
  <c r="J177" i="2"/>
  <c r="I175" i="2"/>
  <c r="J175" i="2"/>
  <c r="K175" i="2"/>
  <c r="I170" i="2"/>
  <c r="J170" i="2"/>
  <c r="I169" i="2"/>
  <c r="J169" i="2"/>
  <c r="I168" i="2"/>
  <c r="J168" i="2"/>
  <c r="I164" i="2"/>
  <c r="J164" i="2"/>
  <c r="I163" i="2"/>
  <c r="J163" i="2"/>
  <c r="I155" i="2"/>
  <c r="J155" i="2"/>
  <c r="I142" i="2"/>
  <c r="J142" i="2"/>
  <c r="I140" i="2"/>
  <c r="J140" i="2"/>
  <c r="I134" i="2"/>
  <c r="J134" i="2"/>
  <c r="I127" i="2"/>
  <c r="J127" i="2"/>
  <c r="K127" i="2" s="1"/>
  <c r="I119" i="2"/>
  <c r="J119" i="2"/>
  <c r="I118" i="2"/>
  <c r="J118" i="2"/>
  <c r="I109" i="2"/>
  <c r="J109" i="2"/>
  <c r="I104" i="2"/>
  <c r="J104" i="2"/>
  <c r="I103" i="2"/>
  <c r="J103" i="2"/>
  <c r="I101" i="2"/>
  <c r="J101" i="2"/>
  <c r="I100" i="2"/>
  <c r="J100" i="2"/>
  <c r="I99" i="2"/>
  <c r="J99" i="2"/>
  <c r="K99" i="2" s="1"/>
  <c r="I97" i="2"/>
  <c r="J97" i="2"/>
  <c r="I95" i="2"/>
  <c r="L95" i="2" s="1"/>
  <c r="J95" i="2"/>
  <c r="K95" i="2"/>
  <c r="I94" i="2"/>
  <c r="J94" i="2"/>
  <c r="I91" i="2"/>
  <c r="J91" i="2"/>
  <c r="I89" i="2"/>
  <c r="J89" i="2"/>
  <c r="I78" i="2"/>
  <c r="J78" i="2"/>
  <c r="I77" i="2"/>
  <c r="J77" i="2"/>
  <c r="I70" i="2"/>
  <c r="J70" i="2"/>
  <c r="I69" i="2"/>
  <c r="J69" i="2"/>
  <c r="I68" i="2"/>
  <c r="J68" i="2"/>
  <c r="I57" i="2"/>
  <c r="J57" i="2"/>
  <c r="I56" i="2"/>
  <c r="J56" i="2"/>
  <c r="I55" i="2"/>
  <c r="J55" i="2"/>
  <c r="I49" i="2"/>
  <c r="J49" i="2"/>
  <c r="K49" i="2"/>
  <c r="I37" i="2"/>
  <c r="J37" i="2"/>
  <c r="I36" i="2"/>
  <c r="J36" i="2"/>
  <c r="I35" i="2"/>
  <c r="J35" i="2"/>
  <c r="I34" i="2"/>
  <c r="J34" i="2"/>
  <c r="I30" i="2"/>
  <c r="J30" i="2"/>
  <c r="I29" i="2"/>
  <c r="J29" i="2"/>
  <c r="I24" i="2"/>
  <c r="J24" i="2"/>
  <c r="I21" i="2"/>
  <c r="J21" i="2"/>
  <c r="K21" i="2" s="1"/>
  <c r="I19" i="2"/>
  <c r="L19" i="2" s="1"/>
  <c r="J19" i="2"/>
  <c r="I16" i="2"/>
  <c r="J16" i="2"/>
  <c r="K16" i="2"/>
  <c r="I13" i="2"/>
  <c r="J13" i="2"/>
  <c r="I7" i="2"/>
  <c r="J7" i="2"/>
  <c r="I6" i="2"/>
  <c r="J6" i="2"/>
  <c r="I4" i="2"/>
  <c r="J4" i="2"/>
  <c r="J874" i="2"/>
  <c r="I874" i="2"/>
  <c r="L874" i="2" s="1"/>
  <c r="I413" i="1"/>
  <c r="J413" i="1"/>
  <c r="I412" i="1"/>
  <c r="J412" i="1"/>
  <c r="I409" i="1"/>
  <c r="J409" i="1"/>
  <c r="I408" i="1"/>
  <c r="J408" i="1"/>
  <c r="I407" i="1"/>
  <c r="J407" i="1"/>
  <c r="I406" i="1"/>
  <c r="J406" i="1"/>
  <c r="I405" i="1"/>
  <c r="J405" i="1"/>
  <c r="I404" i="1"/>
  <c r="J404" i="1"/>
  <c r="I403" i="1"/>
  <c r="J403" i="1"/>
  <c r="I402" i="1"/>
  <c r="J402" i="1"/>
  <c r="I401" i="1"/>
  <c r="J401" i="1"/>
  <c r="I400" i="1"/>
  <c r="J400" i="1"/>
  <c r="I399" i="1"/>
  <c r="J399" i="1"/>
  <c r="I398" i="1"/>
  <c r="J398" i="1"/>
  <c r="I397" i="1"/>
  <c r="J397" i="1"/>
  <c r="I396" i="1"/>
  <c r="J396" i="1"/>
  <c r="I395" i="1"/>
  <c r="J395" i="1"/>
  <c r="I394" i="1"/>
  <c r="J394" i="1"/>
  <c r="I393" i="1"/>
  <c r="J393" i="1"/>
  <c r="I392" i="1"/>
  <c r="J392" i="1"/>
  <c r="I391" i="1"/>
  <c r="J391" i="1"/>
  <c r="I390" i="1"/>
  <c r="J390" i="1"/>
  <c r="I389" i="1"/>
  <c r="J389" i="1"/>
  <c r="I388" i="1"/>
  <c r="J388" i="1"/>
  <c r="I387" i="1"/>
  <c r="J387" i="1"/>
  <c r="I386" i="1"/>
  <c r="J386" i="1"/>
  <c r="I385" i="1"/>
  <c r="J385" i="1"/>
  <c r="I384" i="1"/>
  <c r="J384" i="1"/>
  <c r="I383" i="1"/>
  <c r="J383" i="1"/>
  <c r="I381" i="1"/>
  <c r="J381" i="1"/>
  <c r="I379" i="1"/>
  <c r="J379" i="1"/>
  <c r="I378" i="1"/>
  <c r="J378" i="1"/>
  <c r="I377" i="1"/>
  <c r="J377" i="1"/>
  <c r="I376" i="1"/>
  <c r="J376" i="1"/>
  <c r="I375" i="1"/>
  <c r="J375" i="1"/>
  <c r="I374" i="1"/>
  <c r="J374" i="1"/>
  <c r="I373" i="1"/>
  <c r="J373" i="1"/>
  <c r="I372" i="1"/>
  <c r="J372" i="1"/>
  <c r="I371" i="1"/>
  <c r="J371" i="1"/>
  <c r="I370" i="1"/>
  <c r="J370" i="1"/>
  <c r="K370" i="1" s="1"/>
  <c r="I369" i="1"/>
  <c r="J369" i="1"/>
  <c r="I368" i="1"/>
  <c r="J368" i="1"/>
  <c r="I367" i="1"/>
  <c r="J367" i="1"/>
  <c r="I366" i="1"/>
  <c r="J366" i="1"/>
  <c r="I364" i="1"/>
  <c r="J364" i="1"/>
  <c r="I363" i="1"/>
  <c r="J363" i="1"/>
  <c r="I362" i="1"/>
  <c r="J362" i="1"/>
  <c r="I361" i="1"/>
  <c r="J361" i="1"/>
  <c r="I360" i="1"/>
  <c r="J360" i="1"/>
  <c r="K360" i="1" s="1"/>
  <c r="I359" i="1"/>
  <c r="J359" i="1"/>
  <c r="I358" i="1"/>
  <c r="J358" i="1"/>
  <c r="I357" i="1"/>
  <c r="J357" i="1"/>
  <c r="I356" i="1"/>
  <c r="J356" i="1"/>
  <c r="I354" i="1"/>
  <c r="J354" i="1"/>
  <c r="I352" i="1"/>
  <c r="J352" i="1"/>
  <c r="I351" i="1"/>
  <c r="J351" i="1"/>
  <c r="I350" i="1"/>
  <c r="J350" i="1"/>
  <c r="I349" i="1"/>
  <c r="J349" i="1"/>
  <c r="I348" i="1"/>
  <c r="J348" i="1"/>
  <c r="I347" i="1"/>
  <c r="J347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I333" i="1"/>
  <c r="J333" i="1"/>
  <c r="I332" i="1"/>
  <c r="J332" i="1"/>
  <c r="I331" i="1"/>
  <c r="J331" i="1"/>
  <c r="I330" i="1"/>
  <c r="J330" i="1"/>
  <c r="I329" i="1"/>
  <c r="J329" i="1"/>
  <c r="I328" i="1"/>
  <c r="J328" i="1"/>
  <c r="I327" i="1"/>
  <c r="J327" i="1"/>
  <c r="I326" i="1"/>
  <c r="J326" i="1"/>
  <c r="I325" i="1"/>
  <c r="J325" i="1"/>
  <c r="I324" i="1"/>
  <c r="J324" i="1"/>
  <c r="I323" i="1"/>
  <c r="J323" i="1"/>
  <c r="K323" i="1" s="1"/>
  <c r="I321" i="1"/>
  <c r="J321" i="1"/>
  <c r="I319" i="1"/>
  <c r="J319" i="1"/>
  <c r="I317" i="1"/>
  <c r="J317" i="1"/>
  <c r="I316" i="1"/>
  <c r="J316" i="1"/>
  <c r="I315" i="1"/>
  <c r="J315" i="1"/>
  <c r="I314" i="1"/>
  <c r="J314" i="1"/>
  <c r="I313" i="1"/>
  <c r="J313" i="1"/>
  <c r="I312" i="1"/>
  <c r="J312" i="1"/>
  <c r="I311" i="1"/>
  <c r="J311" i="1"/>
  <c r="I310" i="1"/>
  <c r="J310" i="1"/>
  <c r="I308" i="1"/>
  <c r="J308" i="1"/>
  <c r="I307" i="1"/>
  <c r="J307" i="1"/>
  <c r="I306" i="1"/>
  <c r="J306" i="1"/>
  <c r="I305" i="1"/>
  <c r="J305" i="1"/>
  <c r="I304" i="1"/>
  <c r="J304" i="1"/>
  <c r="I303" i="1"/>
  <c r="J303" i="1"/>
  <c r="I302" i="1"/>
  <c r="J302" i="1"/>
  <c r="I300" i="1"/>
  <c r="J300" i="1"/>
  <c r="I299" i="1"/>
  <c r="J299" i="1"/>
  <c r="I298" i="1"/>
  <c r="J298" i="1"/>
  <c r="I297" i="1"/>
  <c r="J297" i="1"/>
  <c r="I296" i="1"/>
  <c r="J296" i="1"/>
  <c r="I295" i="1"/>
  <c r="J295" i="1"/>
  <c r="I294" i="1"/>
  <c r="J294" i="1"/>
  <c r="I293" i="1"/>
  <c r="J293" i="1"/>
  <c r="I292" i="1"/>
  <c r="J292" i="1"/>
  <c r="I291" i="1"/>
  <c r="J291" i="1"/>
  <c r="I290" i="1"/>
  <c r="J290" i="1"/>
  <c r="I289" i="1"/>
  <c r="J289" i="1"/>
  <c r="I288" i="1"/>
  <c r="J288" i="1"/>
  <c r="I287" i="1"/>
  <c r="J287" i="1"/>
  <c r="I286" i="1"/>
  <c r="J286" i="1"/>
  <c r="I284" i="1"/>
  <c r="J284" i="1"/>
  <c r="I283" i="1"/>
  <c r="J283" i="1"/>
  <c r="I282" i="1"/>
  <c r="J282" i="1"/>
  <c r="I281" i="1"/>
  <c r="J281" i="1"/>
  <c r="I280" i="1"/>
  <c r="J280" i="1"/>
  <c r="I278" i="1"/>
  <c r="J278" i="1"/>
  <c r="I277" i="1"/>
  <c r="J277" i="1"/>
  <c r="I276" i="1"/>
  <c r="J276" i="1"/>
  <c r="I275" i="1"/>
  <c r="J275" i="1"/>
  <c r="I274" i="1"/>
  <c r="J274" i="1"/>
  <c r="I273" i="1"/>
  <c r="J273" i="1"/>
  <c r="I272" i="1"/>
  <c r="J272" i="1"/>
  <c r="I270" i="1"/>
  <c r="J270" i="1"/>
  <c r="I269" i="1"/>
  <c r="J269" i="1"/>
  <c r="I268" i="1"/>
  <c r="J268" i="1"/>
  <c r="I267" i="1"/>
  <c r="J267" i="1"/>
  <c r="I266" i="1"/>
  <c r="J266" i="1"/>
  <c r="I265" i="1"/>
  <c r="J265" i="1"/>
  <c r="I264" i="1"/>
  <c r="J264" i="1"/>
  <c r="I263" i="1"/>
  <c r="J263" i="1"/>
  <c r="K263" i="1" s="1"/>
  <c r="I262" i="1"/>
  <c r="J262" i="1"/>
  <c r="I259" i="1"/>
  <c r="J259" i="1"/>
  <c r="I258" i="1"/>
  <c r="J258" i="1"/>
  <c r="I257" i="1"/>
  <c r="J257" i="1"/>
  <c r="I256" i="1"/>
  <c r="J256" i="1"/>
  <c r="I255" i="1"/>
  <c r="J255" i="1"/>
  <c r="I254" i="1"/>
  <c r="J254" i="1"/>
  <c r="I253" i="1"/>
  <c r="J253" i="1"/>
  <c r="I252" i="1"/>
  <c r="J252" i="1"/>
  <c r="I251" i="1"/>
  <c r="J251" i="1"/>
  <c r="I250" i="1"/>
  <c r="J250" i="1"/>
  <c r="I248" i="1"/>
  <c r="J248" i="1"/>
  <c r="I247" i="1"/>
  <c r="J247" i="1"/>
  <c r="I246" i="1"/>
  <c r="J246" i="1"/>
  <c r="I245" i="1"/>
  <c r="J245" i="1"/>
  <c r="I244" i="1"/>
  <c r="J244" i="1"/>
  <c r="I243" i="1"/>
  <c r="J243" i="1"/>
  <c r="I242" i="1"/>
  <c r="J242" i="1"/>
  <c r="I240" i="1"/>
  <c r="J240" i="1"/>
  <c r="I239" i="1"/>
  <c r="J239" i="1"/>
  <c r="I238" i="1"/>
  <c r="J238" i="1"/>
  <c r="I237" i="1"/>
  <c r="J237" i="1"/>
  <c r="I236" i="1"/>
  <c r="J236" i="1"/>
  <c r="I235" i="1"/>
  <c r="J235" i="1"/>
  <c r="I234" i="1"/>
  <c r="J234" i="1"/>
  <c r="I233" i="1"/>
  <c r="J233" i="1"/>
  <c r="I232" i="1"/>
  <c r="J232" i="1"/>
  <c r="I231" i="1"/>
  <c r="J231" i="1"/>
  <c r="I229" i="1"/>
  <c r="J229" i="1"/>
  <c r="I228" i="1"/>
  <c r="J228" i="1"/>
  <c r="I227" i="1"/>
  <c r="J227" i="1"/>
  <c r="I226" i="1"/>
  <c r="J226" i="1"/>
  <c r="I225" i="1"/>
  <c r="J225" i="1"/>
  <c r="I224" i="1"/>
  <c r="J224" i="1"/>
  <c r="I223" i="1"/>
  <c r="J223" i="1"/>
  <c r="I222" i="1"/>
  <c r="J222" i="1"/>
  <c r="I221" i="1"/>
  <c r="J221" i="1"/>
  <c r="I220" i="1"/>
  <c r="J220" i="1"/>
  <c r="I219" i="1"/>
  <c r="J219" i="1"/>
  <c r="I218" i="1"/>
  <c r="J218" i="1"/>
  <c r="I216" i="1"/>
  <c r="J216" i="1"/>
  <c r="I215" i="1"/>
  <c r="J215" i="1"/>
  <c r="I214" i="1"/>
  <c r="J214" i="1"/>
  <c r="I213" i="1"/>
  <c r="J213" i="1"/>
  <c r="I212" i="1"/>
  <c r="J212" i="1"/>
  <c r="I211" i="1"/>
  <c r="J211" i="1"/>
  <c r="I210" i="1"/>
  <c r="J210" i="1"/>
  <c r="I209" i="1"/>
  <c r="J209" i="1"/>
  <c r="I208" i="1"/>
  <c r="J208" i="1"/>
  <c r="I207" i="1"/>
  <c r="J207" i="1"/>
  <c r="I206" i="1"/>
  <c r="J206" i="1"/>
  <c r="I205" i="1"/>
  <c r="J205" i="1"/>
  <c r="I204" i="1"/>
  <c r="J204" i="1"/>
  <c r="K204" i="1" s="1"/>
  <c r="I203" i="1"/>
  <c r="J203" i="1"/>
  <c r="I202" i="1"/>
  <c r="J202" i="1"/>
  <c r="I201" i="1"/>
  <c r="J201" i="1"/>
  <c r="I200" i="1"/>
  <c r="J200" i="1"/>
  <c r="I199" i="1"/>
  <c r="J199" i="1"/>
  <c r="I198" i="1"/>
  <c r="J198" i="1"/>
  <c r="I196" i="1"/>
  <c r="J196" i="1"/>
  <c r="I195" i="1"/>
  <c r="J195" i="1"/>
  <c r="I194" i="1"/>
  <c r="J194" i="1"/>
  <c r="I193" i="1"/>
  <c r="J193" i="1"/>
  <c r="I192" i="1"/>
  <c r="J192" i="1"/>
  <c r="I191" i="1"/>
  <c r="J191" i="1"/>
  <c r="I190" i="1"/>
  <c r="J190" i="1"/>
  <c r="I189" i="1"/>
  <c r="J189" i="1"/>
  <c r="I188" i="1"/>
  <c r="J188" i="1"/>
  <c r="I187" i="1"/>
  <c r="J187" i="1"/>
  <c r="K187" i="1" s="1"/>
  <c r="I186" i="1"/>
  <c r="J186" i="1"/>
  <c r="I184" i="1"/>
  <c r="J184" i="1"/>
  <c r="I183" i="1"/>
  <c r="J183" i="1"/>
  <c r="I182" i="1"/>
  <c r="J182" i="1"/>
  <c r="I181" i="1"/>
  <c r="J181" i="1"/>
  <c r="I180" i="1"/>
  <c r="J180" i="1"/>
  <c r="I179" i="1"/>
  <c r="J179" i="1"/>
  <c r="I178" i="1"/>
  <c r="J178" i="1"/>
  <c r="I177" i="1"/>
  <c r="J177" i="1"/>
  <c r="I176" i="1"/>
  <c r="J176" i="1"/>
  <c r="I175" i="1"/>
  <c r="J175" i="1"/>
  <c r="I173" i="1"/>
  <c r="J173" i="1"/>
  <c r="I172" i="1"/>
  <c r="J172" i="1"/>
  <c r="I171" i="1"/>
  <c r="J171" i="1"/>
  <c r="I170" i="1"/>
  <c r="J170" i="1"/>
  <c r="I169" i="1"/>
  <c r="J169" i="1"/>
  <c r="K169" i="1" s="1"/>
  <c r="I168" i="1"/>
  <c r="J168" i="1"/>
  <c r="I167" i="1"/>
  <c r="J167" i="1"/>
  <c r="I166" i="1"/>
  <c r="J166" i="1"/>
  <c r="I165" i="1"/>
  <c r="J165" i="1"/>
  <c r="I164" i="1"/>
  <c r="J164" i="1"/>
  <c r="I163" i="1"/>
  <c r="J163" i="1"/>
  <c r="I162" i="1"/>
  <c r="J162" i="1"/>
  <c r="I161" i="1"/>
  <c r="J161" i="1"/>
  <c r="I160" i="1"/>
  <c r="J160" i="1"/>
  <c r="I159" i="1"/>
  <c r="J159" i="1"/>
  <c r="I158" i="1"/>
  <c r="J158" i="1"/>
  <c r="I157" i="1"/>
  <c r="J157" i="1"/>
  <c r="I156" i="1"/>
  <c r="J156" i="1"/>
  <c r="I155" i="1"/>
  <c r="J155" i="1"/>
  <c r="I153" i="1"/>
  <c r="J153" i="1"/>
  <c r="I151" i="1"/>
  <c r="J151" i="1"/>
  <c r="I150" i="1"/>
  <c r="J150" i="1"/>
  <c r="I149" i="1"/>
  <c r="J149" i="1"/>
  <c r="I148" i="1"/>
  <c r="J148" i="1"/>
  <c r="I147" i="1"/>
  <c r="J147" i="1"/>
  <c r="I145" i="1"/>
  <c r="J145" i="1"/>
  <c r="I144" i="1"/>
  <c r="J144" i="1"/>
  <c r="I143" i="1"/>
  <c r="J143" i="1"/>
  <c r="I142" i="1"/>
  <c r="J142" i="1"/>
  <c r="I141" i="1"/>
  <c r="J141" i="1"/>
  <c r="I140" i="1"/>
  <c r="J140" i="1"/>
  <c r="I139" i="1"/>
  <c r="J139" i="1"/>
  <c r="I138" i="1"/>
  <c r="J138" i="1"/>
  <c r="I137" i="1"/>
  <c r="J137" i="1"/>
  <c r="I136" i="1"/>
  <c r="J136" i="1"/>
  <c r="I135" i="1"/>
  <c r="J135" i="1"/>
  <c r="I134" i="1"/>
  <c r="J134" i="1"/>
  <c r="K134" i="1" s="1"/>
  <c r="I133" i="1"/>
  <c r="J133" i="1"/>
  <c r="I132" i="1"/>
  <c r="J132" i="1"/>
  <c r="I131" i="1"/>
  <c r="J131" i="1"/>
  <c r="I130" i="1"/>
  <c r="J130" i="1"/>
  <c r="I129" i="1"/>
  <c r="J129" i="1"/>
  <c r="I127" i="1"/>
  <c r="J127" i="1"/>
  <c r="I126" i="1"/>
  <c r="J126" i="1"/>
  <c r="I125" i="1"/>
  <c r="J125" i="1"/>
  <c r="I124" i="1"/>
  <c r="J124" i="1"/>
  <c r="I123" i="1"/>
  <c r="J123" i="1"/>
  <c r="I122" i="1"/>
  <c r="J122" i="1"/>
  <c r="I121" i="1"/>
  <c r="J121" i="1"/>
  <c r="I120" i="1"/>
  <c r="J120" i="1"/>
  <c r="I119" i="1"/>
  <c r="J119" i="1"/>
  <c r="I118" i="1"/>
  <c r="J118" i="1"/>
  <c r="I117" i="1"/>
  <c r="J117" i="1"/>
  <c r="K117" i="1" s="1"/>
  <c r="I116" i="1"/>
  <c r="J116" i="1"/>
  <c r="I115" i="1"/>
  <c r="J115" i="1"/>
  <c r="I114" i="1"/>
  <c r="J114" i="1"/>
  <c r="I113" i="1"/>
  <c r="J113" i="1"/>
  <c r="I112" i="1"/>
  <c r="J112" i="1"/>
  <c r="I111" i="1"/>
  <c r="J111" i="1"/>
  <c r="I110" i="1"/>
  <c r="J110" i="1"/>
  <c r="I109" i="1"/>
  <c r="J109" i="1"/>
  <c r="I108" i="1"/>
  <c r="J108" i="1"/>
  <c r="I106" i="1"/>
  <c r="J106" i="1"/>
  <c r="I105" i="1"/>
  <c r="J105" i="1"/>
  <c r="I103" i="1"/>
  <c r="J103" i="1"/>
  <c r="I102" i="1"/>
  <c r="J102" i="1"/>
  <c r="I100" i="1"/>
  <c r="J100" i="1"/>
  <c r="I99" i="1"/>
  <c r="J99" i="1"/>
  <c r="I98" i="1"/>
  <c r="J98" i="1"/>
  <c r="K98" i="1" s="1"/>
  <c r="I97" i="1"/>
  <c r="J97" i="1"/>
  <c r="I96" i="1"/>
  <c r="J96" i="1"/>
  <c r="I95" i="1"/>
  <c r="J95" i="1"/>
  <c r="I94" i="1"/>
  <c r="J94" i="1"/>
  <c r="I93" i="1"/>
  <c r="J93" i="1"/>
  <c r="I92" i="1"/>
  <c r="J92" i="1"/>
  <c r="I91" i="1"/>
  <c r="J91" i="1"/>
  <c r="I90" i="1"/>
  <c r="J90" i="1"/>
  <c r="I89" i="1"/>
  <c r="J89" i="1"/>
  <c r="I88" i="1"/>
  <c r="J88" i="1"/>
  <c r="I87" i="1"/>
  <c r="J87" i="1"/>
  <c r="I86" i="1"/>
  <c r="J86" i="1"/>
  <c r="I85" i="1"/>
  <c r="J85" i="1"/>
  <c r="I84" i="1"/>
  <c r="J84" i="1"/>
  <c r="I83" i="1"/>
  <c r="J83" i="1"/>
  <c r="I82" i="1"/>
  <c r="J82" i="1"/>
  <c r="I81" i="1"/>
  <c r="J81" i="1"/>
  <c r="I80" i="1"/>
  <c r="J80" i="1"/>
  <c r="I79" i="1"/>
  <c r="J79" i="1"/>
  <c r="I78" i="1"/>
  <c r="J78" i="1"/>
  <c r="I77" i="1"/>
  <c r="J77" i="1"/>
  <c r="I76" i="1"/>
  <c r="J76" i="1"/>
  <c r="I75" i="1"/>
  <c r="J75" i="1"/>
  <c r="I74" i="1"/>
  <c r="J74" i="1"/>
  <c r="I72" i="1"/>
  <c r="J72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J65" i="1"/>
  <c r="I64" i="1"/>
  <c r="J64" i="1"/>
  <c r="I63" i="1"/>
  <c r="J63" i="1"/>
  <c r="I62" i="1"/>
  <c r="J62" i="1"/>
  <c r="I61" i="1"/>
  <c r="J61" i="1"/>
  <c r="I60" i="1"/>
  <c r="J60" i="1"/>
  <c r="I59" i="1"/>
  <c r="J59" i="1"/>
  <c r="I58" i="1"/>
  <c r="J58" i="1"/>
  <c r="I57" i="1"/>
  <c r="J57" i="1"/>
  <c r="I56" i="1"/>
  <c r="J56" i="1"/>
  <c r="I55" i="1"/>
  <c r="J55" i="1"/>
  <c r="I54" i="1"/>
  <c r="J54" i="1"/>
  <c r="I53" i="1"/>
  <c r="J53" i="1"/>
  <c r="I52" i="1"/>
  <c r="J52" i="1"/>
  <c r="I51" i="1"/>
  <c r="J51" i="1"/>
  <c r="I50" i="1"/>
  <c r="J50" i="1"/>
  <c r="I49" i="1"/>
  <c r="J49" i="1"/>
  <c r="K49" i="1" s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1" i="1"/>
  <c r="J31" i="1"/>
  <c r="I30" i="1"/>
  <c r="J30" i="1"/>
  <c r="I29" i="1"/>
  <c r="J29" i="1"/>
  <c r="I28" i="1"/>
  <c r="J28" i="1"/>
  <c r="I27" i="1"/>
  <c r="J27" i="1"/>
  <c r="I26" i="1"/>
  <c r="J26" i="1"/>
  <c r="K26" i="1" s="1"/>
  <c r="I25" i="1"/>
  <c r="J25" i="1"/>
  <c r="I24" i="1"/>
  <c r="J24" i="1"/>
  <c r="I23" i="1"/>
  <c r="J23" i="1"/>
  <c r="I21" i="1"/>
  <c r="J21" i="1"/>
  <c r="I20" i="1"/>
  <c r="J20" i="1"/>
  <c r="I19" i="1"/>
  <c r="J19" i="1"/>
  <c r="I18" i="1"/>
  <c r="J18" i="1"/>
  <c r="I17" i="1"/>
  <c r="J17" i="1"/>
  <c r="K17" i="1" s="1"/>
  <c r="I16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9" i="1"/>
  <c r="J9" i="1"/>
  <c r="K9" i="1" s="1"/>
  <c r="I8" i="1"/>
  <c r="J8" i="1"/>
  <c r="I7" i="1"/>
  <c r="J7" i="1"/>
  <c r="I6" i="1"/>
  <c r="J6" i="1"/>
  <c r="I5" i="1"/>
  <c r="J5" i="1"/>
  <c r="I4" i="1"/>
  <c r="J4" i="1"/>
  <c r="I2" i="1"/>
  <c r="J2" i="1"/>
  <c r="J414" i="1"/>
  <c r="I414" i="1"/>
  <c r="L57" i="2" l="1"/>
  <c r="L504" i="2"/>
  <c r="L587" i="2"/>
  <c r="L752" i="2"/>
  <c r="L97" i="2"/>
  <c r="L175" i="2"/>
  <c r="L178" i="2"/>
  <c r="L286" i="2"/>
  <c r="L355" i="2"/>
  <c r="L461" i="2"/>
  <c r="L469" i="2"/>
  <c r="L546" i="2"/>
  <c r="L680" i="2"/>
  <c r="L682" i="2"/>
  <c r="L868" i="2"/>
  <c r="L55" i="2"/>
  <c r="L127" i="2"/>
  <c r="L247" i="2"/>
  <c r="L316" i="2"/>
  <c r="L328" i="2"/>
  <c r="L405" i="2"/>
  <c r="L599" i="2"/>
  <c r="L745" i="2"/>
  <c r="L16" i="2"/>
  <c r="L49" i="2"/>
  <c r="L56" i="2"/>
  <c r="L134" i="2"/>
  <c r="L240" i="2"/>
  <c r="K4" i="2"/>
  <c r="M4" i="2" s="1"/>
  <c r="K24" i="2"/>
  <c r="M24" i="2"/>
  <c r="K37" i="2"/>
  <c r="M37" i="2" s="1"/>
  <c r="K78" i="2"/>
  <c r="M78" i="2" s="1"/>
  <c r="K100" i="2"/>
  <c r="M100" i="2" s="1"/>
  <c r="K109" i="2"/>
  <c r="M109" i="2" s="1"/>
  <c r="K155" i="2"/>
  <c r="M155" i="2" s="1"/>
  <c r="K226" i="2"/>
  <c r="M226" i="2"/>
  <c r="K255" i="2"/>
  <c r="M255" i="2" s="1"/>
  <c r="K295" i="2"/>
  <c r="M295" i="2"/>
  <c r="K339" i="2"/>
  <c r="M339" i="2" s="1"/>
  <c r="K345" i="2"/>
  <c r="M345" i="2" s="1"/>
  <c r="K385" i="2"/>
  <c r="M385" i="2" s="1"/>
  <c r="K421" i="2"/>
  <c r="M421" i="2" s="1"/>
  <c r="K491" i="2"/>
  <c r="M491" i="2" s="1"/>
  <c r="M513" i="2"/>
  <c r="K570" i="2"/>
  <c r="M570" i="2" s="1"/>
  <c r="K646" i="2"/>
  <c r="M646" i="2" s="1"/>
  <c r="K661" i="2"/>
  <c r="M661" i="2"/>
  <c r="K702" i="2"/>
  <c r="M702" i="2" s="1"/>
  <c r="K713" i="2"/>
  <c r="M713" i="2" s="1"/>
  <c r="K729" i="2"/>
  <c r="M729" i="2" s="1"/>
  <c r="K767" i="2"/>
  <c r="M767" i="2" s="1"/>
  <c r="K774" i="2"/>
  <c r="M774" i="2" s="1"/>
  <c r="K790" i="2"/>
  <c r="M790" i="2"/>
  <c r="K804" i="2"/>
  <c r="M804" i="2" s="1"/>
  <c r="K819" i="2"/>
  <c r="M819" i="2"/>
  <c r="K824" i="2"/>
  <c r="M824" i="2" s="1"/>
  <c r="K826" i="2"/>
  <c r="M826" i="2" s="1"/>
  <c r="L4" i="2"/>
  <c r="L7" i="2"/>
  <c r="M16" i="2"/>
  <c r="L24" i="2"/>
  <c r="L30" i="2"/>
  <c r="L35" i="2"/>
  <c r="L37" i="2"/>
  <c r="K55" i="2"/>
  <c r="M55" i="2" s="1"/>
  <c r="K57" i="2"/>
  <c r="M57" i="2"/>
  <c r="L68" i="2"/>
  <c r="L70" i="2"/>
  <c r="L78" i="2"/>
  <c r="L91" i="2"/>
  <c r="M95" i="2"/>
  <c r="L100" i="2"/>
  <c r="L103" i="2"/>
  <c r="L109" i="2"/>
  <c r="L119" i="2"/>
  <c r="K134" i="2"/>
  <c r="M134" i="2" s="1"/>
  <c r="L140" i="2"/>
  <c r="L155" i="2"/>
  <c r="L164" i="2"/>
  <c r="L169" i="2"/>
  <c r="M175" i="2"/>
  <c r="K178" i="2"/>
  <c r="M178" i="2" s="1"/>
  <c r="L205" i="2"/>
  <c r="L215" i="2"/>
  <c r="L226" i="2"/>
  <c r="L239" i="2"/>
  <c r="K247" i="2"/>
  <c r="M247" i="2" s="1"/>
  <c r="L251" i="2"/>
  <c r="L255" i="2"/>
  <c r="L261" i="2"/>
  <c r="L271" i="2"/>
  <c r="M285" i="2"/>
  <c r="L288" i="2"/>
  <c r="L295" i="2"/>
  <c r="L299" i="2"/>
  <c r="L304" i="2"/>
  <c r="K322" i="2"/>
  <c r="M322" i="2" s="1"/>
  <c r="K332" i="2"/>
  <c r="M332" i="2" s="1"/>
  <c r="L333" i="2"/>
  <c r="L339" i="2"/>
  <c r="L342" i="2"/>
  <c r="L345" i="2"/>
  <c r="M355" i="2"/>
  <c r="L368" i="2"/>
  <c r="L385" i="2"/>
  <c r="L388" i="2"/>
  <c r="L392" i="2"/>
  <c r="K405" i="2"/>
  <c r="M405" i="2" s="1"/>
  <c r="L406" i="2"/>
  <c r="L417" i="2"/>
  <c r="L421" i="2"/>
  <c r="L436" i="2"/>
  <c r="M445" i="2"/>
  <c r="K462" i="2"/>
  <c r="M462" i="2" s="1"/>
  <c r="L471" i="2"/>
  <c r="L491" i="2"/>
  <c r="L494" i="2"/>
  <c r="L502" i="2"/>
  <c r="K505" i="2"/>
  <c r="M505" i="2" s="1"/>
  <c r="L513" i="2"/>
  <c r="L515" i="2"/>
  <c r="L535" i="2"/>
  <c r="L541" i="2"/>
  <c r="M546" i="2"/>
  <c r="L554" i="2"/>
  <c r="L570" i="2"/>
  <c r="L573" i="2"/>
  <c r="L583" i="2"/>
  <c r="K587" i="2"/>
  <c r="M587" i="2"/>
  <c r="K599" i="2"/>
  <c r="M599" i="2" s="1"/>
  <c r="L600" i="2"/>
  <c r="L625" i="2"/>
  <c r="L646" i="2"/>
  <c r="L653" i="2"/>
  <c r="L661" i="2"/>
  <c r="L670" i="2"/>
  <c r="M675" i="2"/>
  <c r="K681" i="2"/>
  <c r="M681" i="2" s="1"/>
  <c r="L700" i="2"/>
  <c r="L702" i="2"/>
  <c r="L713" i="2"/>
  <c r="L717" i="2"/>
  <c r="L729" i="2"/>
  <c r="L741" i="2"/>
  <c r="K747" i="2"/>
  <c r="M747" i="2" s="1"/>
  <c r="K758" i="2"/>
  <c r="M758" i="2" s="1"/>
  <c r="L759" i="2"/>
  <c r="L767" i="2"/>
  <c r="L774" i="2"/>
  <c r="L790" i="2"/>
  <c r="L804" i="2"/>
  <c r="L819" i="2"/>
  <c r="L824" i="2"/>
  <c r="L826" i="2"/>
  <c r="M835" i="2"/>
  <c r="K841" i="2"/>
  <c r="M841" i="2" s="1"/>
  <c r="K844" i="2"/>
  <c r="M844" i="2" s="1"/>
  <c r="K856" i="2"/>
  <c r="M856" i="2"/>
  <c r="K868" i="2"/>
  <c r="M868" i="2" s="1"/>
  <c r="K7" i="2"/>
  <c r="M7" i="2"/>
  <c r="K30" i="2"/>
  <c r="M30" i="2" s="1"/>
  <c r="K91" i="2"/>
  <c r="M91" i="2" s="1"/>
  <c r="K119" i="2"/>
  <c r="M119" i="2" s="1"/>
  <c r="K164" i="2"/>
  <c r="M164" i="2" s="1"/>
  <c r="K205" i="2"/>
  <c r="M205" i="2" s="1"/>
  <c r="K239" i="2"/>
  <c r="M239" i="2"/>
  <c r="K261" i="2"/>
  <c r="M261" i="2" s="1"/>
  <c r="K288" i="2"/>
  <c r="M288" i="2"/>
  <c r="K304" i="2"/>
  <c r="M304" i="2" s="1"/>
  <c r="K342" i="2"/>
  <c r="M342" i="2" s="1"/>
  <c r="K368" i="2"/>
  <c r="M368" i="2" s="1"/>
  <c r="K392" i="2"/>
  <c r="M392" i="2" s="1"/>
  <c r="K436" i="2"/>
  <c r="M436" i="2" s="1"/>
  <c r="K471" i="2"/>
  <c r="M471" i="2"/>
  <c r="K502" i="2"/>
  <c r="M502" i="2" s="1"/>
  <c r="K541" i="2"/>
  <c r="M541" i="2"/>
  <c r="K573" i="2"/>
  <c r="M573" i="2" s="1"/>
  <c r="K625" i="2"/>
  <c r="M625" i="2" s="1"/>
  <c r="K670" i="2"/>
  <c r="M670" i="2" s="1"/>
  <c r="K717" i="2"/>
  <c r="M717" i="2" s="1"/>
  <c r="K13" i="2"/>
  <c r="M13" i="2" s="1"/>
  <c r="K29" i="2"/>
  <c r="M29" i="2"/>
  <c r="K77" i="2"/>
  <c r="M77" i="2" s="1"/>
  <c r="K94" i="2"/>
  <c r="M94" i="2"/>
  <c r="K101" i="2"/>
  <c r="M101" i="2" s="1"/>
  <c r="K118" i="2"/>
  <c r="M118" i="2" s="1"/>
  <c r="K163" i="2"/>
  <c r="M163" i="2" s="1"/>
  <c r="K170" i="2"/>
  <c r="M170" i="2" s="1"/>
  <c r="K214" i="2"/>
  <c r="M214" i="2" s="1"/>
  <c r="K216" i="2"/>
  <c r="M216" i="2"/>
  <c r="K236" i="2"/>
  <c r="M236" i="2" s="1"/>
  <c r="K256" i="2"/>
  <c r="M256" i="2"/>
  <c r="K276" i="2"/>
  <c r="M276" i="2" s="1"/>
  <c r="K296" i="2"/>
  <c r="M296" i="2" s="1"/>
  <c r="K340" i="2"/>
  <c r="M340" i="2" s="1"/>
  <c r="K349" i="2"/>
  <c r="M349" i="2" s="1"/>
  <c r="K386" i="2"/>
  <c r="M386" i="2" s="1"/>
  <c r="K420" i="2"/>
  <c r="M420" i="2"/>
  <c r="K439" i="2"/>
  <c r="M439" i="2" s="1"/>
  <c r="M470" i="2"/>
  <c r="K475" i="2"/>
  <c r="M475" i="2" s="1"/>
  <c r="K493" i="2"/>
  <c r="M493" i="2" s="1"/>
  <c r="K501" i="2"/>
  <c r="M501" i="2" s="1"/>
  <c r="K514" i="2"/>
  <c r="M514" i="2"/>
  <c r="K530" i="2"/>
  <c r="M530" i="2" s="1"/>
  <c r="K537" i="2"/>
  <c r="M537" i="2"/>
  <c r="K542" i="2"/>
  <c r="M542" i="2" s="1"/>
  <c r="M548" i="2"/>
  <c r="K555" i="2"/>
  <c r="M555" i="2"/>
  <c r="K572" i="2"/>
  <c r="M572" i="2" s="1"/>
  <c r="K582" i="2"/>
  <c r="M582" i="2" s="1"/>
  <c r="K614" i="2"/>
  <c r="M614" i="2" s="1"/>
  <c r="K634" i="2"/>
  <c r="M634" i="2" s="1"/>
  <c r="K647" i="2"/>
  <c r="M647" i="2" s="1"/>
  <c r="K657" i="2"/>
  <c r="M657" i="2"/>
  <c r="K662" i="2"/>
  <c r="M662" i="2" s="1"/>
  <c r="K672" i="2"/>
  <c r="M672" i="2"/>
  <c r="M696" i="2"/>
  <c r="K701" i="2"/>
  <c r="M701" i="2" s="1"/>
  <c r="K704" i="2"/>
  <c r="M704" i="2" s="1"/>
  <c r="K714" i="2"/>
  <c r="M714" i="2" s="1"/>
  <c r="K718" i="2"/>
  <c r="M718" i="2" s="1"/>
  <c r="K734" i="2"/>
  <c r="M734" i="2"/>
  <c r="L747" i="2"/>
  <c r="L758" i="2"/>
  <c r="K760" i="2"/>
  <c r="M760" i="2"/>
  <c r="K772" i="2"/>
  <c r="M772" i="2" s="1"/>
  <c r="K789" i="2"/>
  <c r="M789" i="2"/>
  <c r="K796" i="2"/>
  <c r="M796" i="2" s="1"/>
  <c r="K815" i="2"/>
  <c r="M815" i="2" s="1"/>
  <c r="K820" i="2"/>
  <c r="M820" i="2" s="1"/>
  <c r="K825" i="2"/>
  <c r="M825" i="2" s="1"/>
  <c r="K827" i="2"/>
  <c r="M827" i="2" s="1"/>
  <c r="L835" i="2"/>
  <c r="L841" i="2"/>
  <c r="L844" i="2"/>
  <c r="L856" i="2"/>
  <c r="K35" i="2"/>
  <c r="M35" i="2"/>
  <c r="K70" i="2"/>
  <c r="M70" i="2" s="1"/>
  <c r="K103" i="2"/>
  <c r="M103" i="2"/>
  <c r="M140" i="2"/>
  <c r="K169" i="2"/>
  <c r="M169" i="2" s="1"/>
  <c r="K215" i="2"/>
  <c r="M215" i="2"/>
  <c r="K271" i="2"/>
  <c r="M271" i="2" s="1"/>
  <c r="K299" i="2"/>
  <c r="M299" i="2" s="1"/>
  <c r="K388" i="2"/>
  <c r="M388" i="2"/>
  <c r="K417" i="2"/>
  <c r="M417" i="2" s="1"/>
  <c r="K494" i="2"/>
  <c r="M494" i="2"/>
  <c r="K515" i="2"/>
  <c r="M515" i="2" s="1"/>
  <c r="K535" i="2"/>
  <c r="M535" i="2" s="1"/>
  <c r="K554" i="2"/>
  <c r="M554" i="2" s="1"/>
  <c r="K583" i="2"/>
  <c r="M583" i="2" s="1"/>
  <c r="K653" i="2"/>
  <c r="M653" i="2" s="1"/>
  <c r="K700" i="2"/>
  <c r="M700" i="2"/>
  <c r="K741" i="2"/>
  <c r="M741" i="2" s="1"/>
  <c r="K6" i="2"/>
  <c r="M6" i="2"/>
  <c r="M21" i="2"/>
  <c r="K34" i="2"/>
  <c r="M34" i="2"/>
  <c r="K36" i="2"/>
  <c r="M36" i="2" s="1"/>
  <c r="K69" i="2"/>
  <c r="M69" i="2" s="1"/>
  <c r="K89" i="2"/>
  <c r="M89" i="2" s="1"/>
  <c r="M99" i="2"/>
  <c r="K104" i="2"/>
  <c r="M104" i="2" s="1"/>
  <c r="K142" i="2"/>
  <c r="M142" i="2" s="1"/>
  <c r="K168" i="2"/>
  <c r="M168" i="2"/>
  <c r="M184" i="2"/>
  <c r="K254" i="2"/>
  <c r="M254" i="2"/>
  <c r="K267" i="2"/>
  <c r="M267" i="2" s="1"/>
  <c r="M287" i="2"/>
  <c r="K293" i="2"/>
  <c r="M293" i="2"/>
  <c r="K303" i="2"/>
  <c r="M303" i="2" s="1"/>
  <c r="K334" i="2"/>
  <c r="M334" i="2"/>
  <c r="K344" i="2"/>
  <c r="M344" i="2" s="1"/>
  <c r="M366" i="2"/>
  <c r="K375" i="2"/>
  <c r="M375" i="2" s="1"/>
  <c r="K391" i="2"/>
  <c r="M391" i="2"/>
  <c r="K415" i="2"/>
  <c r="M415" i="2" s="1"/>
  <c r="K428" i="2"/>
  <c r="M428" i="2"/>
  <c r="K874" i="2"/>
  <c r="M874" i="2" s="1"/>
  <c r="L6" i="2"/>
  <c r="L13" i="2"/>
  <c r="K19" i="2"/>
  <c r="M19" i="2" s="1"/>
  <c r="L21" i="2"/>
  <c r="L29" i="2"/>
  <c r="L34" i="2"/>
  <c r="L36" i="2"/>
  <c r="M49" i="2"/>
  <c r="K56" i="2"/>
  <c r="M56" i="2" s="1"/>
  <c r="K68" i="2"/>
  <c r="M68" i="2" s="1"/>
  <c r="L69" i="2"/>
  <c r="L77" i="2"/>
  <c r="L89" i="2"/>
  <c r="L94" i="2"/>
  <c r="K97" i="2"/>
  <c r="M97" i="2"/>
  <c r="L99" i="2"/>
  <c r="L101" i="2"/>
  <c r="L104" i="2"/>
  <c r="L118" i="2"/>
  <c r="M127" i="2"/>
  <c r="K140" i="2"/>
  <c r="L142" i="2"/>
  <c r="L163" i="2"/>
  <c r="L168" i="2"/>
  <c r="L170" i="2"/>
  <c r="K177" i="2"/>
  <c r="M177" i="2"/>
  <c r="K183" i="2"/>
  <c r="M183" i="2" s="1"/>
  <c r="L184" i="2"/>
  <c r="L214" i="2"/>
  <c r="L216" i="2"/>
  <c r="L236" i="2"/>
  <c r="M240" i="2"/>
  <c r="K251" i="2"/>
  <c r="M251" i="2" s="1"/>
  <c r="L254" i="2"/>
  <c r="L256" i="2"/>
  <c r="L267" i="2"/>
  <c r="L276" i="2"/>
  <c r="K286" i="2"/>
  <c r="M286" i="2" s="1"/>
  <c r="L287" i="2"/>
  <c r="L293" i="2"/>
  <c r="L296" i="2"/>
  <c r="L303" i="2"/>
  <c r="M316" i="2"/>
  <c r="K328" i="2"/>
  <c r="M328" i="2"/>
  <c r="K333" i="2"/>
  <c r="M333" i="2" s="1"/>
  <c r="L334" i="2"/>
  <c r="L340" i="2"/>
  <c r="L344" i="2"/>
  <c r="L349" i="2"/>
  <c r="K359" i="2"/>
  <c r="M359" i="2"/>
  <c r="L366" i="2"/>
  <c r="L375" i="2"/>
  <c r="L386" i="2"/>
  <c r="L391" i="2"/>
  <c r="M398" i="2"/>
  <c r="K406" i="2"/>
  <c r="M406" i="2" s="1"/>
  <c r="L415" i="2"/>
  <c r="L420" i="2"/>
  <c r="L428" i="2"/>
  <c r="L439" i="2"/>
  <c r="K461" i="2"/>
  <c r="M461" i="2"/>
  <c r="K469" i="2"/>
  <c r="M469" i="2" s="1"/>
  <c r="L470" i="2"/>
  <c r="L475" i="2"/>
  <c r="L493" i="2"/>
  <c r="L501" i="2"/>
  <c r="M504" i="2"/>
  <c r="K513" i="2"/>
  <c r="L514" i="2"/>
  <c r="L530" i="2"/>
  <c r="L537" i="2"/>
  <c r="L542" i="2"/>
  <c r="K547" i="2"/>
  <c r="M547" i="2" s="1"/>
  <c r="L548" i="2"/>
  <c r="L555" i="2"/>
  <c r="L572" i="2"/>
  <c r="L582" i="2"/>
  <c r="M584" i="2"/>
  <c r="K592" i="2"/>
  <c r="M592" i="2" s="1"/>
  <c r="K600" i="2"/>
  <c r="M600" i="2" s="1"/>
  <c r="L614" i="2"/>
  <c r="L634" i="2"/>
  <c r="L647" i="2"/>
  <c r="L657" i="2"/>
  <c r="L662" i="2"/>
  <c r="L672" i="2"/>
  <c r="K680" i="2"/>
  <c r="M680" i="2" s="1"/>
  <c r="K682" i="2"/>
  <c r="M682" i="2"/>
  <c r="L696" i="2"/>
  <c r="L701" i="2"/>
  <c r="L704" i="2"/>
  <c r="L714" i="2"/>
  <c r="L718" i="2"/>
  <c r="L734" i="2"/>
  <c r="M745" i="2"/>
  <c r="K752" i="2"/>
  <c r="M752" i="2"/>
  <c r="K759" i="2"/>
  <c r="M759" i="2" s="1"/>
  <c r="L760" i="2"/>
  <c r="L772" i="2"/>
  <c r="L789" i="2"/>
  <c r="L796" i="2"/>
  <c r="L815" i="2"/>
  <c r="L820" i="2"/>
  <c r="L825" i="2"/>
  <c r="L827" i="2"/>
  <c r="K836" i="2"/>
  <c r="M836" i="2"/>
  <c r="K842" i="2"/>
  <c r="M842" i="2" s="1"/>
  <c r="K851" i="2"/>
  <c r="M851" i="2"/>
  <c r="K867" i="2"/>
  <c r="M867" i="2" s="1"/>
  <c r="K869" i="2"/>
  <c r="M869" i="2" s="1"/>
  <c r="L10" i="1"/>
  <c r="L12" i="1"/>
  <c r="L14" i="1"/>
  <c r="L16" i="1"/>
  <c r="L99" i="1"/>
  <c r="L102" i="1"/>
  <c r="L105" i="1"/>
  <c r="L108" i="1"/>
  <c r="L110" i="1"/>
  <c r="L112" i="1"/>
  <c r="L114" i="1"/>
  <c r="L116" i="1"/>
  <c r="L135" i="1"/>
  <c r="L137" i="1"/>
  <c r="L139" i="1"/>
  <c r="L141" i="1"/>
  <c r="L143" i="1"/>
  <c r="L145" i="1"/>
  <c r="L148" i="1"/>
  <c r="L150" i="1"/>
  <c r="L153" i="1"/>
  <c r="L156" i="1"/>
  <c r="L158" i="1"/>
  <c r="L160" i="1"/>
  <c r="L162" i="1"/>
  <c r="L164" i="1"/>
  <c r="L166" i="1"/>
  <c r="L168" i="1"/>
  <c r="L323" i="1"/>
  <c r="L325" i="1"/>
  <c r="L327" i="1"/>
  <c r="L329" i="1"/>
  <c r="L331" i="1"/>
  <c r="L333" i="1"/>
  <c r="L336" i="1"/>
  <c r="L338" i="1"/>
  <c r="L340" i="1"/>
  <c r="L342" i="1"/>
  <c r="L344" i="1"/>
  <c r="L348" i="1"/>
  <c r="L350" i="1"/>
  <c r="L352" i="1"/>
  <c r="L356" i="1"/>
  <c r="L358" i="1"/>
  <c r="L98" i="1"/>
  <c r="L100" i="1"/>
  <c r="L103" i="1"/>
  <c r="L106" i="1"/>
  <c r="L109" i="1"/>
  <c r="L111" i="1"/>
  <c r="L113" i="1"/>
  <c r="L115" i="1"/>
  <c r="L117" i="1"/>
  <c r="L119" i="1"/>
  <c r="L121" i="1"/>
  <c r="L123" i="1"/>
  <c r="L125" i="1"/>
  <c r="L127" i="1"/>
  <c r="L130" i="1"/>
  <c r="L132" i="1"/>
  <c r="L134" i="1"/>
  <c r="L136" i="1"/>
  <c r="L138" i="1"/>
  <c r="L140" i="1"/>
  <c r="L142" i="1"/>
  <c r="L144" i="1"/>
  <c r="L147" i="1"/>
  <c r="L149" i="1"/>
  <c r="L324" i="1"/>
  <c r="L326" i="1"/>
  <c r="L328" i="1"/>
  <c r="L330" i="1"/>
  <c r="L332" i="1"/>
  <c r="L335" i="1"/>
  <c r="L337" i="1"/>
  <c r="L339" i="1"/>
  <c r="L341" i="1"/>
  <c r="L343" i="1"/>
  <c r="L347" i="1"/>
  <c r="L349" i="1"/>
  <c r="L351" i="1"/>
  <c r="L354" i="1"/>
  <c r="L357" i="1"/>
  <c r="L359" i="1"/>
  <c r="L4" i="1"/>
  <c r="L6" i="1"/>
  <c r="L8" i="1"/>
  <c r="L17" i="1"/>
  <c r="L19" i="1"/>
  <c r="L21" i="1"/>
  <c r="L24" i="1"/>
  <c r="L26" i="1"/>
  <c r="L28" i="1"/>
  <c r="L30" i="1"/>
  <c r="L34" i="1"/>
  <c r="L66" i="1"/>
  <c r="L68" i="1"/>
  <c r="L70" i="1"/>
  <c r="L72" i="1"/>
  <c r="L75" i="1"/>
  <c r="L77" i="1"/>
  <c r="L79" i="1"/>
  <c r="L81" i="1"/>
  <c r="L83" i="1"/>
  <c r="L85" i="1"/>
  <c r="L87" i="1"/>
  <c r="L89" i="1"/>
  <c r="L91" i="1"/>
  <c r="L93" i="1"/>
  <c r="L95" i="1"/>
  <c r="L97" i="1"/>
  <c r="L169" i="1"/>
  <c r="L171" i="1"/>
  <c r="L173" i="1"/>
  <c r="L176" i="1"/>
  <c r="L178" i="1"/>
  <c r="L180" i="1"/>
  <c r="L182" i="1"/>
  <c r="L184" i="1"/>
  <c r="L187" i="1"/>
  <c r="L189" i="1"/>
  <c r="L191" i="1"/>
  <c r="L193" i="1"/>
  <c r="L195" i="1"/>
  <c r="L198" i="1"/>
  <c r="L200" i="1"/>
  <c r="L202" i="1"/>
  <c r="L204" i="1"/>
  <c r="L206" i="1"/>
  <c r="L208" i="1"/>
  <c r="L210" i="1"/>
  <c r="L212" i="1"/>
  <c r="L214" i="1"/>
  <c r="L216" i="1"/>
  <c r="L219" i="1"/>
  <c r="L264" i="1"/>
  <c r="L266" i="1"/>
  <c r="L268" i="1"/>
  <c r="L270" i="1"/>
  <c r="L273" i="1"/>
  <c r="L275" i="1"/>
  <c r="L277" i="1"/>
  <c r="L280" i="1"/>
  <c r="L282" i="1"/>
  <c r="L284" i="1"/>
  <c r="L293" i="1"/>
  <c r="L295" i="1"/>
  <c r="L297" i="1"/>
  <c r="L299" i="1"/>
  <c r="L302" i="1"/>
  <c r="L304" i="1"/>
  <c r="L306" i="1"/>
  <c r="L308" i="1"/>
  <c r="L311" i="1"/>
  <c r="L313" i="1"/>
  <c r="L315" i="1"/>
  <c r="L317" i="1"/>
  <c r="L321" i="1"/>
  <c r="L371" i="1"/>
  <c r="L373" i="1"/>
  <c r="L375" i="1"/>
  <c r="L377" i="1"/>
  <c r="L379" i="1"/>
  <c r="L383" i="1"/>
  <c r="L385" i="1"/>
  <c r="L387" i="1"/>
  <c r="L389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170" i="1"/>
  <c r="L172" i="1"/>
  <c r="L175" i="1"/>
  <c r="L177" i="1"/>
  <c r="L179" i="1"/>
  <c r="L181" i="1"/>
  <c r="L183" i="1"/>
  <c r="L186" i="1"/>
  <c r="L205" i="1"/>
  <c r="L207" i="1"/>
  <c r="L209" i="1"/>
  <c r="L211" i="1"/>
  <c r="L213" i="1"/>
  <c r="L215" i="1"/>
  <c r="L218" i="1"/>
  <c r="L220" i="1"/>
  <c r="L222" i="1"/>
  <c r="L224" i="1"/>
  <c r="L226" i="1"/>
  <c r="L228" i="1"/>
  <c r="L231" i="1"/>
  <c r="L233" i="1"/>
  <c r="L235" i="1"/>
  <c r="L237" i="1"/>
  <c r="L239" i="1"/>
  <c r="L242" i="1"/>
  <c r="L244" i="1"/>
  <c r="L246" i="1"/>
  <c r="L248" i="1"/>
  <c r="L251" i="1"/>
  <c r="L253" i="1"/>
  <c r="L255" i="1"/>
  <c r="L257" i="1"/>
  <c r="L259" i="1"/>
  <c r="L263" i="1"/>
  <c r="L265" i="1"/>
  <c r="L267" i="1"/>
  <c r="L269" i="1"/>
  <c r="L272" i="1"/>
  <c r="L274" i="1"/>
  <c r="L276" i="1"/>
  <c r="L278" i="1"/>
  <c r="L281" i="1"/>
  <c r="L283" i="1"/>
  <c r="L370" i="1"/>
  <c r="L372" i="1"/>
  <c r="L374" i="1"/>
  <c r="L376" i="1"/>
  <c r="L378" i="1"/>
  <c r="L381" i="1"/>
  <c r="L384" i="1"/>
  <c r="L386" i="1"/>
  <c r="L388" i="1"/>
  <c r="L390" i="1"/>
  <c r="K36" i="1"/>
  <c r="M36" i="1" s="1"/>
  <c r="K40" i="1"/>
  <c r="M40" i="1" s="1"/>
  <c r="K44" i="1"/>
  <c r="M44" i="1" s="1"/>
  <c r="K48" i="1"/>
  <c r="M48" i="1" s="1"/>
  <c r="K38" i="1"/>
  <c r="M38" i="1"/>
  <c r="K42" i="1"/>
  <c r="M42" i="1" s="1"/>
  <c r="K46" i="1"/>
  <c r="M46" i="1" s="1"/>
  <c r="K2" i="1"/>
  <c r="M2" i="1" s="1"/>
  <c r="K5" i="1"/>
  <c r="M5" i="1"/>
  <c r="K7" i="1"/>
  <c r="M7" i="1" s="1"/>
  <c r="K18" i="1"/>
  <c r="M18" i="1" s="1"/>
  <c r="K20" i="1"/>
  <c r="M20" i="1" s="1"/>
  <c r="K23" i="1"/>
  <c r="M23" i="1" s="1"/>
  <c r="K25" i="1"/>
  <c r="M25" i="1" s="1"/>
  <c r="K65" i="1"/>
  <c r="M65" i="1" s="1"/>
  <c r="K413" i="1"/>
  <c r="M413" i="1" s="1"/>
  <c r="M9" i="1"/>
  <c r="K13" i="1"/>
  <c r="M13" i="1"/>
  <c r="K15" i="1"/>
  <c r="M15" i="1" s="1"/>
  <c r="L18" i="1"/>
  <c r="L23" i="1"/>
  <c r="K29" i="1"/>
  <c r="M29" i="1" s="1"/>
  <c r="K31" i="1"/>
  <c r="M31" i="1" s="1"/>
  <c r="L36" i="1"/>
  <c r="L40" i="1"/>
  <c r="L44" i="1"/>
  <c r="L48" i="1"/>
  <c r="K52" i="1"/>
  <c r="M52" i="1" s="1"/>
  <c r="K56" i="1"/>
  <c r="M56" i="1"/>
  <c r="K60" i="1"/>
  <c r="M60" i="1" s="1"/>
  <c r="K64" i="1"/>
  <c r="M64" i="1" s="1"/>
  <c r="L67" i="1"/>
  <c r="L74" i="1"/>
  <c r="K86" i="1"/>
  <c r="M86" i="1" s="1"/>
  <c r="K90" i="1"/>
  <c r="M90" i="1" s="1"/>
  <c r="K92" i="1"/>
  <c r="M92" i="1" s="1"/>
  <c r="K94" i="1"/>
  <c r="M94" i="1" s="1"/>
  <c r="K96" i="1"/>
  <c r="M96" i="1" s="1"/>
  <c r="K118" i="1"/>
  <c r="M118" i="1" s="1"/>
  <c r="K124" i="1"/>
  <c r="M124" i="1"/>
  <c r="K129" i="1"/>
  <c r="M129" i="1" s="1"/>
  <c r="K133" i="1"/>
  <c r="M133" i="1" s="1"/>
  <c r="K155" i="1"/>
  <c r="M155" i="1" s="1"/>
  <c r="K159" i="1"/>
  <c r="M159" i="1" s="1"/>
  <c r="K163" i="1"/>
  <c r="M163" i="1" s="1"/>
  <c r="K188" i="1"/>
  <c r="M188" i="1" s="1"/>
  <c r="K192" i="1"/>
  <c r="M192" i="1" s="1"/>
  <c r="K196" i="1"/>
  <c r="M196" i="1"/>
  <c r="K201" i="1"/>
  <c r="M201" i="1" s="1"/>
  <c r="K225" i="1"/>
  <c r="M225" i="1" s="1"/>
  <c r="K229" i="1"/>
  <c r="M229" i="1" s="1"/>
  <c r="K234" i="1"/>
  <c r="M234" i="1" s="1"/>
  <c r="K238" i="1"/>
  <c r="M238" i="1" s="1"/>
  <c r="K243" i="1"/>
  <c r="M243" i="1" s="1"/>
  <c r="K245" i="1"/>
  <c r="M245" i="1" s="1"/>
  <c r="K250" i="1"/>
  <c r="M250" i="1"/>
  <c r="K252" i="1"/>
  <c r="M252" i="1" s="1"/>
  <c r="K254" i="1"/>
  <c r="M254" i="1" s="1"/>
  <c r="K256" i="1"/>
  <c r="M256" i="1" s="1"/>
  <c r="K258" i="1"/>
  <c r="M258" i="1" s="1"/>
  <c r="K262" i="1"/>
  <c r="M262" i="1" s="1"/>
  <c r="K288" i="1"/>
  <c r="M288" i="1" s="1"/>
  <c r="K290" i="1"/>
  <c r="M290" i="1" s="1"/>
  <c r="K292" i="1"/>
  <c r="M292" i="1" s="1"/>
  <c r="K294" i="1"/>
  <c r="M294" i="1" s="1"/>
  <c r="K296" i="1"/>
  <c r="M296" i="1" s="1"/>
  <c r="K298" i="1"/>
  <c r="M298" i="1" s="1"/>
  <c r="K300" i="1"/>
  <c r="M300" i="1" s="1"/>
  <c r="K303" i="1"/>
  <c r="M303" i="1" s="1"/>
  <c r="K305" i="1"/>
  <c r="M305" i="1" s="1"/>
  <c r="K307" i="1"/>
  <c r="M307" i="1" s="1"/>
  <c r="K310" i="1"/>
  <c r="M310" i="1" s="1"/>
  <c r="K312" i="1"/>
  <c r="M312" i="1"/>
  <c r="K314" i="1"/>
  <c r="M314" i="1" s="1"/>
  <c r="K316" i="1"/>
  <c r="M316" i="1" s="1"/>
  <c r="K319" i="1"/>
  <c r="M319" i="1" s="1"/>
  <c r="K361" i="1"/>
  <c r="M361" i="1" s="1"/>
  <c r="K363" i="1"/>
  <c r="M363" i="1" s="1"/>
  <c r="K366" i="1"/>
  <c r="M366" i="1"/>
  <c r="K368" i="1"/>
  <c r="M368" i="1" s="1"/>
  <c r="K393" i="1"/>
  <c r="M393" i="1" s="1"/>
  <c r="K395" i="1"/>
  <c r="M395" i="1" s="1"/>
  <c r="K397" i="1"/>
  <c r="M397" i="1" s="1"/>
  <c r="K399" i="1"/>
  <c r="M399" i="1" s="1"/>
  <c r="K401" i="1"/>
  <c r="M401" i="1" s="1"/>
  <c r="K403" i="1"/>
  <c r="M403" i="1" s="1"/>
  <c r="K405" i="1"/>
  <c r="M405" i="1"/>
  <c r="K407" i="1"/>
  <c r="M407" i="1" s="1"/>
  <c r="K409" i="1"/>
  <c r="M409" i="1" s="1"/>
  <c r="L414" i="1"/>
  <c r="K4" i="1"/>
  <c r="M4" i="1" s="1"/>
  <c r="K6" i="1"/>
  <c r="M6" i="1" s="1"/>
  <c r="K8" i="1"/>
  <c r="M8" i="1" s="1"/>
  <c r="L9" i="1"/>
  <c r="L11" i="1"/>
  <c r="L13" i="1"/>
  <c r="L15" i="1"/>
  <c r="M17" i="1"/>
  <c r="K19" i="1"/>
  <c r="M19" i="1"/>
  <c r="K21" i="1"/>
  <c r="M21" i="1" s="1"/>
  <c r="K24" i="1"/>
  <c r="M24" i="1" s="1"/>
  <c r="L27" i="1"/>
  <c r="L29" i="1"/>
  <c r="L31" i="1"/>
  <c r="L35" i="1"/>
  <c r="K37" i="1"/>
  <c r="M37" i="1" s="1"/>
  <c r="K39" i="1"/>
  <c r="M39" i="1"/>
  <c r="K41" i="1"/>
  <c r="M41" i="1" s="1"/>
  <c r="K43" i="1"/>
  <c r="M43" i="1" s="1"/>
  <c r="K45" i="1"/>
  <c r="M45" i="1" s="1"/>
  <c r="K47" i="1"/>
  <c r="M47" i="1"/>
  <c r="L50" i="1"/>
  <c r="L52" i="1"/>
  <c r="L54" i="1"/>
  <c r="L56" i="1"/>
  <c r="L58" i="1"/>
  <c r="L60" i="1"/>
  <c r="L62" i="1"/>
  <c r="L64" i="1"/>
  <c r="K66" i="1"/>
  <c r="M66" i="1" s="1"/>
  <c r="K68" i="1"/>
  <c r="M68" i="1" s="1"/>
  <c r="K70" i="1"/>
  <c r="M70" i="1" s="1"/>
  <c r="K72" i="1"/>
  <c r="M72" i="1"/>
  <c r="K75" i="1"/>
  <c r="M75" i="1" s="1"/>
  <c r="K77" i="1"/>
  <c r="M77" i="1" s="1"/>
  <c r="K79" i="1"/>
  <c r="M79" i="1" s="1"/>
  <c r="K81" i="1"/>
  <c r="M81" i="1"/>
  <c r="L82" i="1"/>
  <c r="L84" i="1"/>
  <c r="L86" i="1"/>
  <c r="L88" i="1"/>
  <c r="L90" i="1"/>
  <c r="L92" i="1"/>
  <c r="L94" i="1"/>
  <c r="L96" i="1"/>
  <c r="M98" i="1"/>
  <c r="K100" i="1"/>
  <c r="M100" i="1" s="1"/>
  <c r="K103" i="1"/>
  <c r="M103" i="1"/>
  <c r="K106" i="1"/>
  <c r="M106" i="1" s="1"/>
  <c r="K109" i="1"/>
  <c r="M109" i="1" s="1"/>
  <c r="K111" i="1"/>
  <c r="M111" i="1" s="1"/>
  <c r="K113" i="1"/>
  <c r="M113" i="1" s="1"/>
  <c r="K115" i="1"/>
  <c r="M115" i="1" s="1"/>
  <c r="L118" i="1"/>
  <c r="L120" i="1"/>
  <c r="L122" i="1"/>
  <c r="L124" i="1"/>
  <c r="L126" i="1"/>
  <c r="L129" i="1"/>
  <c r="L131" i="1"/>
  <c r="L133" i="1"/>
  <c r="K135" i="1"/>
  <c r="M135" i="1" s="1"/>
  <c r="K137" i="1"/>
  <c r="M137" i="1" s="1"/>
  <c r="K139" i="1"/>
  <c r="M139" i="1" s="1"/>
  <c r="K141" i="1"/>
  <c r="M141" i="1" s="1"/>
  <c r="K143" i="1"/>
  <c r="M143" i="1" s="1"/>
  <c r="K145" i="1"/>
  <c r="M145" i="1" s="1"/>
  <c r="K148" i="1"/>
  <c r="M148" i="1"/>
  <c r="K150" i="1"/>
  <c r="M150" i="1" s="1"/>
  <c r="L151" i="1"/>
  <c r="L155" i="1"/>
  <c r="L157" i="1"/>
  <c r="L159" i="1"/>
  <c r="L161" i="1"/>
  <c r="L163" i="1"/>
  <c r="L165" i="1"/>
  <c r="L167" i="1"/>
  <c r="M169" i="1"/>
  <c r="K171" i="1"/>
  <c r="M171" i="1"/>
  <c r="K173" i="1"/>
  <c r="M173" i="1"/>
  <c r="K176" i="1"/>
  <c r="M176" i="1"/>
  <c r="K178" i="1"/>
  <c r="M178" i="1"/>
  <c r="K180" i="1"/>
  <c r="M180" i="1"/>
  <c r="K182" i="1"/>
  <c r="M182" i="1"/>
  <c r="K184" i="1"/>
  <c r="M184" i="1"/>
  <c r="L188" i="1"/>
  <c r="L190" i="1"/>
  <c r="L192" i="1"/>
  <c r="L194" i="1"/>
  <c r="L196" i="1"/>
  <c r="L199" i="1"/>
  <c r="L201" i="1"/>
  <c r="L203" i="1"/>
  <c r="K205" i="1"/>
  <c r="M205" i="1"/>
  <c r="K207" i="1"/>
  <c r="M207" i="1"/>
  <c r="K209" i="1"/>
  <c r="M209" i="1"/>
  <c r="K211" i="1"/>
  <c r="M211" i="1"/>
  <c r="K213" i="1"/>
  <c r="M213" i="1"/>
  <c r="K215" i="1"/>
  <c r="M215" i="1"/>
  <c r="K218" i="1"/>
  <c r="M218" i="1"/>
  <c r="K220" i="1"/>
  <c r="M220" i="1"/>
  <c r="L221" i="1"/>
  <c r="L223" i="1"/>
  <c r="L225" i="1"/>
  <c r="L227" i="1"/>
  <c r="L229" i="1"/>
  <c r="L232" i="1"/>
  <c r="L234" i="1"/>
  <c r="L236" i="1"/>
  <c r="L238" i="1"/>
  <c r="L240" i="1"/>
  <c r="L243" i="1"/>
  <c r="L245" i="1"/>
  <c r="L247" i="1"/>
  <c r="L250" i="1"/>
  <c r="L252" i="1"/>
  <c r="L254" i="1"/>
  <c r="L256" i="1"/>
  <c r="L258" i="1"/>
  <c r="L262" i="1"/>
  <c r="K264" i="1"/>
  <c r="M264" i="1" s="1"/>
  <c r="K266" i="1"/>
  <c r="M266" i="1"/>
  <c r="K268" i="1"/>
  <c r="M268" i="1" s="1"/>
  <c r="K270" i="1"/>
  <c r="M270" i="1" s="1"/>
  <c r="K273" i="1"/>
  <c r="M273" i="1" s="1"/>
  <c r="K275" i="1"/>
  <c r="M275" i="1" s="1"/>
  <c r="K277" i="1"/>
  <c r="M277" i="1" s="1"/>
  <c r="K280" i="1"/>
  <c r="M280" i="1" s="1"/>
  <c r="K282" i="1"/>
  <c r="M282" i="1" s="1"/>
  <c r="K284" i="1"/>
  <c r="M284" i="1" s="1"/>
  <c r="L286" i="1"/>
  <c r="L288" i="1"/>
  <c r="L290" i="1"/>
  <c r="L292" i="1"/>
  <c r="L294" i="1"/>
  <c r="L296" i="1"/>
  <c r="L298" i="1"/>
  <c r="L300" i="1"/>
  <c r="L303" i="1"/>
  <c r="L305" i="1"/>
  <c r="L307" i="1"/>
  <c r="L310" i="1"/>
  <c r="L312" i="1"/>
  <c r="L314" i="1"/>
  <c r="L316" i="1"/>
  <c r="L319" i="1"/>
  <c r="M323" i="1"/>
  <c r="K325" i="1"/>
  <c r="M325" i="1"/>
  <c r="K327" i="1"/>
  <c r="M327" i="1" s="1"/>
  <c r="K329" i="1"/>
  <c r="M329" i="1" s="1"/>
  <c r="K331" i="1"/>
  <c r="M331" i="1" s="1"/>
  <c r="K333" i="1"/>
  <c r="M333" i="1"/>
  <c r="K336" i="1"/>
  <c r="M336" i="1" s="1"/>
  <c r="K338" i="1"/>
  <c r="M338" i="1" s="1"/>
  <c r="K340" i="1"/>
  <c r="M340" i="1" s="1"/>
  <c r="K342" i="1"/>
  <c r="M342" i="1" s="1"/>
  <c r="K344" i="1"/>
  <c r="M344" i="1" s="1"/>
  <c r="K348" i="1"/>
  <c r="M348" i="1"/>
  <c r="K350" i="1"/>
  <c r="M350" i="1" s="1"/>
  <c r="K352" i="1"/>
  <c r="M352" i="1" s="1"/>
  <c r="K356" i="1"/>
  <c r="M356" i="1" s="1"/>
  <c r="K358" i="1"/>
  <c r="M358" i="1" s="1"/>
  <c r="L361" i="1"/>
  <c r="L363" i="1"/>
  <c r="L366" i="1"/>
  <c r="L368" i="1"/>
  <c r="M370" i="1"/>
  <c r="K372" i="1"/>
  <c r="M372" i="1" s="1"/>
  <c r="K374" i="1"/>
  <c r="M374" i="1" s="1"/>
  <c r="K376" i="1"/>
  <c r="M376" i="1" s="1"/>
  <c r="K378" i="1"/>
  <c r="M378" i="1" s="1"/>
  <c r="K381" i="1"/>
  <c r="M381" i="1" s="1"/>
  <c r="K384" i="1"/>
  <c r="M384" i="1" s="1"/>
  <c r="K386" i="1"/>
  <c r="M386" i="1" s="1"/>
  <c r="K388" i="1"/>
  <c r="M388" i="1" s="1"/>
  <c r="K390" i="1"/>
  <c r="M390" i="1" s="1"/>
  <c r="L391" i="1"/>
  <c r="L393" i="1"/>
  <c r="L395" i="1"/>
  <c r="L397" i="1"/>
  <c r="L399" i="1"/>
  <c r="L401" i="1"/>
  <c r="L403" i="1"/>
  <c r="L405" i="1"/>
  <c r="L407" i="1"/>
  <c r="L409" i="1"/>
  <c r="L413" i="1"/>
  <c r="K67" i="1"/>
  <c r="M67" i="1" s="1"/>
  <c r="L2" i="1"/>
  <c r="L5" i="1"/>
  <c r="L7" i="1"/>
  <c r="K11" i="1"/>
  <c r="M11" i="1"/>
  <c r="L20" i="1"/>
  <c r="L25" i="1"/>
  <c r="K27" i="1"/>
  <c r="M27" i="1"/>
  <c r="K35" i="1"/>
  <c r="M35" i="1" s="1"/>
  <c r="L38" i="1"/>
  <c r="L42" i="1"/>
  <c r="L46" i="1"/>
  <c r="K50" i="1"/>
  <c r="M50" i="1" s="1"/>
  <c r="K54" i="1"/>
  <c r="M54" i="1" s="1"/>
  <c r="K58" i="1"/>
  <c r="M58" i="1" s="1"/>
  <c r="K62" i="1"/>
  <c r="M62" i="1"/>
  <c r="L65" i="1"/>
  <c r="L69" i="1"/>
  <c r="L71" i="1"/>
  <c r="L76" i="1"/>
  <c r="L78" i="1"/>
  <c r="L80" i="1"/>
  <c r="K84" i="1"/>
  <c r="M84" i="1"/>
  <c r="K88" i="1"/>
  <c r="M88" i="1" s="1"/>
  <c r="K120" i="1"/>
  <c r="M120" i="1" s="1"/>
  <c r="K122" i="1"/>
  <c r="M122" i="1" s="1"/>
  <c r="K126" i="1"/>
  <c r="M126" i="1" s="1"/>
  <c r="K131" i="1"/>
  <c r="M131" i="1" s="1"/>
  <c r="K157" i="1"/>
  <c r="M157" i="1" s="1"/>
  <c r="K161" i="1"/>
  <c r="M161" i="1" s="1"/>
  <c r="K165" i="1"/>
  <c r="M165" i="1" s="1"/>
  <c r="K167" i="1"/>
  <c r="M167" i="1"/>
  <c r="K190" i="1"/>
  <c r="M190" i="1" s="1"/>
  <c r="K194" i="1"/>
  <c r="M194" i="1" s="1"/>
  <c r="K199" i="1"/>
  <c r="M199" i="1" s="1"/>
  <c r="K203" i="1"/>
  <c r="M203" i="1" s="1"/>
  <c r="K223" i="1"/>
  <c r="M223" i="1" s="1"/>
  <c r="K227" i="1"/>
  <c r="M227" i="1" s="1"/>
  <c r="K232" i="1"/>
  <c r="M232" i="1" s="1"/>
  <c r="K236" i="1"/>
  <c r="M236" i="1" s="1"/>
  <c r="K240" i="1"/>
  <c r="M240" i="1"/>
  <c r="K247" i="1"/>
  <c r="M247" i="1" s="1"/>
  <c r="K414" i="1"/>
  <c r="M414" i="1" s="1"/>
  <c r="K10" i="1"/>
  <c r="M10" i="1" s="1"/>
  <c r="K12" i="1"/>
  <c r="M12" i="1"/>
  <c r="K14" i="1"/>
  <c r="M14" i="1" s="1"/>
  <c r="K16" i="1"/>
  <c r="M16" i="1" s="1"/>
  <c r="M26" i="1"/>
  <c r="K28" i="1"/>
  <c r="M28" i="1" s="1"/>
  <c r="K30" i="1"/>
  <c r="M30" i="1" s="1"/>
  <c r="K34" i="1"/>
  <c r="M34" i="1" s="1"/>
  <c r="M49" i="1"/>
  <c r="K51" i="1"/>
  <c r="M51" i="1" s="1"/>
  <c r="K53" i="1"/>
  <c r="M53" i="1" s="1"/>
  <c r="K55" i="1"/>
  <c r="M55" i="1" s="1"/>
  <c r="K57" i="1"/>
  <c r="M57" i="1" s="1"/>
  <c r="K59" i="1"/>
  <c r="M59" i="1"/>
  <c r="K61" i="1"/>
  <c r="M61" i="1" s="1"/>
  <c r="K63" i="1"/>
  <c r="M63" i="1" s="1"/>
  <c r="K83" i="1"/>
  <c r="M83" i="1" s="1"/>
  <c r="K85" i="1"/>
  <c r="M85" i="1" s="1"/>
  <c r="K87" i="1"/>
  <c r="M87" i="1" s="1"/>
  <c r="K89" i="1"/>
  <c r="M89" i="1"/>
  <c r="K91" i="1"/>
  <c r="M91" i="1" s="1"/>
  <c r="K93" i="1"/>
  <c r="M93" i="1" s="1"/>
  <c r="K95" i="1"/>
  <c r="M95" i="1" s="1"/>
  <c r="K97" i="1"/>
  <c r="M97" i="1"/>
  <c r="M117" i="1"/>
  <c r="K119" i="1"/>
  <c r="M119" i="1" s="1"/>
  <c r="K121" i="1"/>
  <c r="M121" i="1" s="1"/>
  <c r="K123" i="1"/>
  <c r="M123" i="1" s="1"/>
  <c r="K125" i="1"/>
  <c r="M125" i="1" s="1"/>
  <c r="K127" i="1"/>
  <c r="M127" i="1" s="1"/>
  <c r="K130" i="1"/>
  <c r="M130" i="1" s="1"/>
  <c r="K132" i="1"/>
  <c r="M132" i="1" s="1"/>
  <c r="K153" i="1"/>
  <c r="M153" i="1" s="1"/>
  <c r="K156" i="1"/>
  <c r="M156" i="1"/>
  <c r="K158" i="1"/>
  <c r="M158" i="1" s="1"/>
  <c r="K160" i="1"/>
  <c r="M160" i="1" s="1"/>
  <c r="K162" i="1"/>
  <c r="M162" i="1" s="1"/>
  <c r="K164" i="1"/>
  <c r="M164" i="1" s="1"/>
  <c r="K166" i="1"/>
  <c r="M166" i="1" s="1"/>
  <c r="K168" i="1"/>
  <c r="M168" i="1" s="1"/>
  <c r="M187" i="1"/>
  <c r="K189" i="1"/>
  <c r="M189" i="1"/>
  <c r="K191" i="1"/>
  <c r="M191" i="1" s="1"/>
  <c r="K193" i="1"/>
  <c r="M193" i="1" s="1"/>
  <c r="K195" i="1"/>
  <c r="M195" i="1" s="1"/>
  <c r="K198" i="1"/>
  <c r="M198" i="1"/>
  <c r="K200" i="1"/>
  <c r="M200" i="1" s="1"/>
  <c r="K202" i="1"/>
  <c r="M202" i="1" s="1"/>
  <c r="K222" i="1"/>
  <c r="M222" i="1" s="1"/>
  <c r="K224" i="1"/>
  <c r="M224" i="1"/>
  <c r="K226" i="1"/>
  <c r="M226" i="1" s="1"/>
  <c r="K228" i="1"/>
  <c r="M228" i="1" s="1"/>
  <c r="K231" i="1"/>
  <c r="M231" i="1" s="1"/>
  <c r="K233" i="1"/>
  <c r="M233" i="1"/>
  <c r="K235" i="1"/>
  <c r="M235" i="1" s="1"/>
  <c r="K237" i="1"/>
  <c r="M237" i="1" s="1"/>
  <c r="K239" i="1"/>
  <c r="M239" i="1" s="1"/>
  <c r="K242" i="1"/>
  <c r="M242" i="1"/>
  <c r="K244" i="1"/>
  <c r="M244" i="1" s="1"/>
  <c r="K246" i="1"/>
  <c r="M246" i="1" s="1"/>
  <c r="K248" i="1"/>
  <c r="M248" i="1" s="1"/>
  <c r="K251" i="1"/>
  <c r="M251" i="1"/>
  <c r="K253" i="1"/>
  <c r="M253" i="1" s="1"/>
  <c r="K255" i="1"/>
  <c r="M255" i="1" s="1"/>
  <c r="K257" i="1"/>
  <c r="M257" i="1" s="1"/>
  <c r="K259" i="1"/>
  <c r="M259" i="1"/>
  <c r="K287" i="1"/>
  <c r="M287" i="1" s="1"/>
  <c r="K289" i="1"/>
  <c r="M289" i="1" s="1"/>
  <c r="K291" i="1"/>
  <c r="M291" i="1" s="1"/>
  <c r="K293" i="1"/>
  <c r="M293" i="1"/>
  <c r="K295" i="1"/>
  <c r="M295" i="1" s="1"/>
  <c r="K297" i="1"/>
  <c r="M297" i="1" s="1"/>
  <c r="K299" i="1"/>
  <c r="M299" i="1" s="1"/>
  <c r="K302" i="1"/>
  <c r="M302" i="1"/>
  <c r="K304" i="1"/>
  <c r="M304" i="1" s="1"/>
  <c r="K306" i="1"/>
  <c r="M306" i="1" s="1"/>
  <c r="K308" i="1"/>
  <c r="M308" i="1" s="1"/>
  <c r="K311" i="1"/>
  <c r="M311" i="1"/>
  <c r="K313" i="1"/>
  <c r="M313" i="1" s="1"/>
  <c r="K315" i="1"/>
  <c r="M315" i="1" s="1"/>
  <c r="K317" i="1"/>
  <c r="M317" i="1" s="1"/>
  <c r="K321" i="1"/>
  <c r="M321" i="1"/>
  <c r="M360" i="1"/>
  <c r="K362" i="1"/>
  <c r="M362" i="1" s="1"/>
  <c r="K364" i="1"/>
  <c r="M364" i="1"/>
  <c r="K367" i="1"/>
  <c r="M367" i="1" s="1"/>
  <c r="K369" i="1"/>
  <c r="M369" i="1" s="1"/>
  <c r="K392" i="1"/>
  <c r="M392" i="1" s="1"/>
  <c r="K394" i="1"/>
  <c r="M394" i="1" s="1"/>
  <c r="K396" i="1"/>
  <c r="M396" i="1" s="1"/>
  <c r="K398" i="1"/>
  <c r="M398" i="1"/>
  <c r="K400" i="1"/>
  <c r="M400" i="1" s="1"/>
  <c r="K402" i="1"/>
  <c r="M402" i="1" s="1"/>
  <c r="K404" i="1"/>
  <c r="M404" i="1" s="1"/>
  <c r="K406" i="1"/>
  <c r="M406" i="1" s="1"/>
  <c r="K408" i="1"/>
  <c r="M408" i="1" s="1"/>
  <c r="K412" i="1"/>
  <c r="M412" i="1"/>
  <c r="K69" i="1"/>
  <c r="M69" i="1" s="1"/>
  <c r="K71" i="1"/>
  <c r="M71" i="1" s="1"/>
  <c r="K74" i="1"/>
  <c r="M74" i="1" s="1"/>
  <c r="K76" i="1"/>
  <c r="M76" i="1" s="1"/>
  <c r="K78" i="1"/>
  <c r="M78" i="1" s="1"/>
  <c r="K80" i="1"/>
  <c r="M80" i="1" s="1"/>
  <c r="K82" i="1"/>
  <c r="M82" i="1" s="1"/>
  <c r="K99" i="1"/>
  <c r="M99" i="1"/>
  <c r="K102" i="1"/>
  <c r="M102" i="1"/>
  <c r="K105" i="1"/>
  <c r="M105" i="1"/>
  <c r="K108" i="1"/>
  <c r="M108" i="1"/>
  <c r="K110" i="1"/>
  <c r="M110" i="1"/>
  <c r="K112" i="1"/>
  <c r="M112" i="1"/>
  <c r="K114" i="1"/>
  <c r="M114" i="1"/>
  <c r="K116" i="1"/>
  <c r="M116" i="1"/>
  <c r="M134" i="1"/>
  <c r="K136" i="1"/>
  <c r="M136" i="1" s="1"/>
  <c r="K138" i="1"/>
  <c r="M138" i="1" s="1"/>
  <c r="K140" i="1"/>
  <c r="M140" i="1" s="1"/>
  <c r="K142" i="1"/>
  <c r="M142" i="1" s="1"/>
  <c r="K144" i="1"/>
  <c r="M144" i="1" s="1"/>
  <c r="K147" i="1"/>
  <c r="M147" i="1" s="1"/>
  <c r="K149" i="1"/>
  <c r="M149" i="1"/>
  <c r="K151" i="1"/>
  <c r="M151" i="1" s="1"/>
  <c r="K170" i="1"/>
  <c r="M170" i="1" s="1"/>
  <c r="K172" i="1"/>
  <c r="M172" i="1"/>
  <c r="K175" i="1"/>
  <c r="M175" i="1" s="1"/>
  <c r="K177" i="1"/>
  <c r="M177" i="1" s="1"/>
  <c r="K179" i="1"/>
  <c r="M179" i="1" s="1"/>
  <c r="K181" i="1"/>
  <c r="M181" i="1" s="1"/>
  <c r="K183" i="1"/>
  <c r="M183" i="1" s="1"/>
  <c r="K186" i="1"/>
  <c r="M186" i="1"/>
  <c r="M204" i="1"/>
  <c r="K206" i="1"/>
  <c r="M206" i="1" s="1"/>
  <c r="K208" i="1"/>
  <c r="M208" i="1" s="1"/>
  <c r="K210" i="1"/>
  <c r="M210" i="1" s="1"/>
  <c r="K212" i="1"/>
  <c r="M212" i="1" s="1"/>
  <c r="K214" i="1"/>
  <c r="M214" i="1"/>
  <c r="K216" i="1"/>
  <c r="M216" i="1" s="1"/>
  <c r="K219" i="1"/>
  <c r="M219" i="1" s="1"/>
  <c r="K221" i="1"/>
  <c r="M221" i="1" s="1"/>
  <c r="M263" i="1"/>
  <c r="K265" i="1"/>
  <c r="M265" i="1" s="1"/>
  <c r="K267" i="1"/>
  <c r="M267" i="1" s="1"/>
  <c r="K269" i="1"/>
  <c r="M269" i="1"/>
  <c r="K272" i="1"/>
  <c r="M272" i="1" s="1"/>
  <c r="K274" i="1"/>
  <c r="M274" i="1" s="1"/>
  <c r="K276" i="1"/>
  <c r="M276" i="1" s="1"/>
  <c r="K278" i="1"/>
  <c r="M278" i="1" s="1"/>
  <c r="K281" i="1"/>
  <c r="M281" i="1" s="1"/>
  <c r="K283" i="1"/>
  <c r="M283" i="1"/>
  <c r="K286" i="1"/>
  <c r="M286" i="1" s="1"/>
  <c r="L287" i="1"/>
  <c r="L289" i="1"/>
  <c r="L291" i="1"/>
  <c r="K324" i="1"/>
  <c r="M324" i="1" s="1"/>
  <c r="K326" i="1"/>
  <c r="M326" i="1" s="1"/>
  <c r="K328" i="1"/>
  <c r="M328" i="1" s="1"/>
  <c r="K330" i="1"/>
  <c r="M330" i="1" s="1"/>
  <c r="K332" i="1"/>
  <c r="M332" i="1" s="1"/>
  <c r="K335" i="1"/>
  <c r="M335" i="1" s="1"/>
  <c r="K337" i="1"/>
  <c r="M337" i="1" s="1"/>
  <c r="K339" i="1"/>
  <c r="M339" i="1" s="1"/>
  <c r="K341" i="1"/>
  <c r="M341" i="1" s="1"/>
  <c r="K343" i="1"/>
  <c r="M343" i="1"/>
  <c r="K347" i="1"/>
  <c r="M347" i="1" s="1"/>
  <c r="K349" i="1"/>
  <c r="M349" i="1" s="1"/>
  <c r="K351" i="1"/>
  <c r="M351" i="1" s="1"/>
  <c r="K354" i="1"/>
  <c r="M354" i="1" s="1"/>
  <c r="K357" i="1"/>
  <c r="M357" i="1" s="1"/>
  <c r="K359" i="1"/>
  <c r="M359" i="1" s="1"/>
  <c r="L360" i="1"/>
  <c r="L362" i="1"/>
  <c r="L364" i="1"/>
  <c r="L367" i="1"/>
  <c r="L369" i="1"/>
  <c r="K371" i="1"/>
  <c r="M371" i="1"/>
  <c r="K373" i="1"/>
  <c r="M373" i="1" s="1"/>
  <c r="K375" i="1"/>
  <c r="M375" i="1" s="1"/>
  <c r="K377" i="1"/>
  <c r="M377" i="1" s="1"/>
  <c r="K379" i="1"/>
  <c r="M379" i="1"/>
  <c r="K383" i="1"/>
  <c r="M383" i="1" s="1"/>
  <c r="K385" i="1"/>
  <c r="M385" i="1" s="1"/>
  <c r="K387" i="1"/>
  <c r="M387" i="1" s="1"/>
  <c r="K389" i="1"/>
  <c r="M389" i="1"/>
  <c r="K391" i="1"/>
  <c r="M391" i="1" s="1"/>
  <c r="L392" i="1"/>
  <c r="L394" i="1"/>
  <c r="L396" i="1"/>
  <c r="L398" i="1"/>
  <c r="L400" i="1"/>
  <c r="L402" i="1"/>
  <c r="L404" i="1"/>
  <c r="L406" i="1"/>
  <c r="L408" i="1"/>
  <c r="L412" i="1"/>
  <c r="I1105" i="6"/>
  <c r="J1105" i="6"/>
  <c r="K1105" i="6" s="1"/>
  <c r="I1101" i="6"/>
  <c r="J1101" i="6"/>
  <c r="K1101" i="6" s="1"/>
  <c r="I1081" i="6"/>
  <c r="J1081" i="6"/>
  <c r="K1081" i="6" s="1"/>
  <c r="I1080" i="6"/>
  <c r="J1080" i="6"/>
  <c r="K1080" i="6" s="1"/>
  <c r="I1074" i="6"/>
  <c r="J1074" i="6"/>
  <c r="K1074" i="6" s="1"/>
  <c r="I1060" i="6"/>
  <c r="J1060" i="6"/>
  <c r="K1060" i="6" s="1"/>
  <c r="I1051" i="6"/>
  <c r="J1051" i="6"/>
  <c r="K1051" i="6" s="1"/>
  <c r="I1010" i="6"/>
  <c r="J1010" i="6"/>
  <c r="K1010" i="6" s="1"/>
  <c r="I969" i="6"/>
  <c r="J969" i="6"/>
  <c r="K969" i="6" s="1"/>
  <c r="I913" i="6"/>
  <c r="J913" i="6"/>
  <c r="K913" i="6" s="1"/>
  <c r="I882" i="6"/>
  <c r="J882" i="6"/>
  <c r="K882" i="6" s="1"/>
  <c r="I871" i="6"/>
  <c r="J871" i="6"/>
  <c r="K871" i="6" s="1"/>
  <c r="I866" i="6"/>
  <c r="J866" i="6"/>
  <c r="K866" i="6" s="1"/>
  <c r="I795" i="6"/>
  <c r="J795" i="6"/>
  <c r="K795" i="6" s="1"/>
  <c r="I794" i="6"/>
  <c r="J794" i="6"/>
  <c r="K794" i="6" s="1"/>
  <c r="I754" i="6"/>
  <c r="J754" i="6"/>
  <c r="K754" i="6" s="1"/>
  <c r="I751" i="6"/>
  <c r="J751" i="6"/>
  <c r="K751" i="6" s="1"/>
  <c r="I749" i="6"/>
  <c r="J749" i="6"/>
  <c r="K749" i="6" s="1"/>
  <c r="I737" i="6"/>
  <c r="J737" i="6"/>
  <c r="K737" i="6" s="1"/>
  <c r="I709" i="6"/>
  <c r="J709" i="6"/>
  <c r="K709" i="6" s="1"/>
  <c r="I707" i="6"/>
  <c r="J707" i="6"/>
  <c r="K707" i="6" s="1"/>
  <c r="I686" i="6"/>
  <c r="J686" i="6"/>
  <c r="K686" i="6" s="1"/>
  <c r="I659" i="6"/>
  <c r="J659" i="6"/>
  <c r="K659" i="6" s="1"/>
  <c r="I644" i="6"/>
  <c r="J644" i="6"/>
  <c r="K644" i="6" s="1"/>
  <c r="I611" i="6"/>
  <c r="J611" i="6"/>
  <c r="K611" i="6" s="1"/>
  <c r="I610" i="6"/>
  <c r="J610" i="6"/>
  <c r="K610" i="6" s="1"/>
  <c r="I586" i="6"/>
  <c r="J586" i="6"/>
  <c r="K586" i="6" s="1"/>
  <c r="I554" i="6"/>
  <c r="J554" i="6"/>
  <c r="K554" i="6" s="1"/>
  <c r="I546" i="6"/>
  <c r="J546" i="6"/>
  <c r="K546" i="6" s="1"/>
  <c r="I545" i="6"/>
  <c r="J545" i="6"/>
  <c r="K545" i="6" s="1"/>
  <c r="I529" i="6"/>
  <c r="J529" i="6"/>
  <c r="K529" i="6" s="1"/>
  <c r="I527" i="6"/>
  <c r="J527" i="6"/>
  <c r="K527" i="6" s="1"/>
  <c r="I498" i="6"/>
  <c r="J498" i="6"/>
  <c r="K498" i="6" s="1"/>
  <c r="I497" i="6"/>
  <c r="J497" i="6"/>
  <c r="K497" i="6" s="1"/>
  <c r="I482" i="6"/>
  <c r="J482" i="6"/>
  <c r="K482" i="6" s="1"/>
  <c r="I422" i="6"/>
  <c r="J422" i="6"/>
  <c r="K422" i="6" s="1"/>
  <c r="I376" i="6"/>
  <c r="J376" i="6"/>
  <c r="K376" i="6"/>
  <c r="I356" i="6"/>
  <c r="J356" i="6"/>
  <c r="K356" i="6" s="1"/>
  <c r="I308" i="6"/>
  <c r="J308" i="6"/>
  <c r="K308" i="6" s="1"/>
  <c r="I300" i="6"/>
  <c r="J300" i="6"/>
  <c r="K300" i="6" s="1"/>
  <c r="I291" i="6"/>
  <c r="J291" i="6"/>
  <c r="K291" i="6" s="1"/>
  <c r="I271" i="6"/>
  <c r="J271" i="6"/>
  <c r="K271" i="6" s="1"/>
  <c r="I270" i="6"/>
  <c r="J270" i="6"/>
  <c r="K270" i="6" s="1"/>
  <c r="I252" i="6"/>
  <c r="J252" i="6"/>
  <c r="K252" i="6" s="1"/>
  <c r="I223" i="6"/>
  <c r="J223" i="6"/>
  <c r="K223" i="6" s="1"/>
  <c r="I195" i="6"/>
  <c r="J195" i="6"/>
  <c r="K195" i="6" s="1"/>
  <c r="I191" i="6"/>
  <c r="J191" i="6"/>
  <c r="K191" i="6" s="1"/>
  <c r="I189" i="6"/>
  <c r="J189" i="6"/>
  <c r="K189" i="6" s="1"/>
  <c r="I188" i="6"/>
  <c r="J188" i="6"/>
  <c r="K188" i="6" s="1"/>
  <c r="I145" i="6"/>
  <c r="J145" i="6"/>
  <c r="K145" i="6" s="1"/>
  <c r="I136" i="6"/>
  <c r="J136" i="6"/>
  <c r="K136" i="6" s="1"/>
  <c r="I133" i="6"/>
  <c r="J133" i="6"/>
  <c r="K133" i="6" s="1"/>
  <c r="I132" i="6"/>
  <c r="J132" i="6"/>
  <c r="K132" i="6" s="1"/>
  <c r="I110" i="6"/>
  <c r="J110" i="6"/>
  <c r="K110" i="6" s="1"/>
  <c r="I96" i="6"/>
  <c r="J96" i="6"/>
  <c r="K96" i="6" s="1"/>
  <c r="I83" i="6"/>
  <c r="J83" i="6"/>
  <c r="K83" i="6" s="1"/>
  <c r="I77" i="6"/>
  <c r="J77" i="6"/>
  <c r="K77" i="6" s="1"/>
  <c r="I53" i="6"/>
  <c r="J53" i="6"/>
  <c r="K53" i="6" s="1"/>
  <c r="I5" i="6"/>
  <c r="J5" i="6"/>
  <c r="K5" i="6" s="1"/>
  <c r="I2" i="6"/>
  <c r="J2" i="6"/>
  <c r="K2" i="6" s="1"/>
  <c r="J1108" i="6"/>
  <c r="K1108" i="6" s="1"/>
  <c r="I1108" i="6"/>
  <c r="I295" i="5"/>
  <c r="J295" i="5"/>
  <c r="K295" i="5" s="1"/>
  <c r="I282" i="5"/>
  <c r="J282" i="5"/>
  <c r="K282" i="5" s="1"/>
  <c r="I275" i="5"/>
  <c r="J275" i="5"/>
  <c r="K275" i="5" s="1"/>
  <c r="I272" i="5"/>
  <c r="J272" i="5"/>
  <c r="K272" i="5" s="1"/>
  <c r="I259" i="5"/>
  <c r="J259" i="5"/>
  <c r="K259" i="5" s="1"/>
  <c r="I254" i="5"/>
  <c r="J254" i="5"/>
  <c r="K254" i="5" s="1"/>
  <c r="I224" i="5"/>
  <c r="J224" i="5"/>
  <c r="K224" i="5" s="1"/>
  <c r="I208" i="5"/>
  <c r="J208" i="5"/>
  <c r="K208" i="5" s="1"/>
  <c r="I141" i="5"/>
  <c r="J141" i="5"/>
  <c r="K141" i="5" s="1"/>
  <c r="I137" i="5"/>
  <c r="J137" i="5"/>
  <c r="K137" i="5" s="1"/>
  <c r="I117" i="5"/>
  <c r="J117" i="5"/>
  <c r="K117" i="5" s="1"/>
  <c r="I114" i="5"/>
  <c r="J114" i="5"/>
  <c r="K114" i="5" s="1"/>
  <c r="I111" i="5"/>
  <c r="J111" i="5"/>
  <c r="K111" i="5" s="1"/>
  <c r="I110" i="5"/>
  <c r="J110" i="5"/>
  <c r="K110" i="5" s="1"/>
  <c r="I87" i="5"/>
  <c r="J87" i="5"/>
  <c r="K87" i="5" s="1"/>
  <c r="I77" i="5"/>
  <c r="J77" i="5"/>
  <c r="K77" i="5" s="1"/>
  <c r="I76" i="5"/>
  <c r="J76" i="5"/>
  <c r="K76" i="5" s="1"/>
  <c r="I73" i="5"/>
  <c r="J73" i="5"/>
  <c r="K73" i="5" s="1"/>
  <c r="I63" i="5"/>
  <c r="J63" i="5"/>
  <c r="K63" i="5" s="1"/>
  <c r="I59" i="5"/>
  <c r="J59" i="5"/>
  <c r="K59" i="5" s="1"/>
  <c r="I56" i="5"/>
  <c r="J56" i="5"/>
  <c r="K56" i="5" s="1"/>
  <c r="I48" i="5"/>
  <c r="J48" i="5"/>
  <c r="K48" i="5" s="1"/>
  <c r="I47" i="5"/>
  <c r="J47" i="5"/>
  <c r="K47" i="5" s="1"/>
  <c r="I26" i="5"/>
  <c r="J26" i="5"/>
  <c r="K26" i="5" s="1"/>
  <c r="I24" i="5"/>
  <c r="J24" i="5"/>
  <c r="K24" i="5" s="1"/>
  <c r="I17" i="5"/>
  <c r="J17" i="5"/>
  <c r="K17" i="5" s="1"/>
  <c r="I4" i="5"/>
  <c r="J4" i="5"/>
  <c r="K4" i="5" s="1"/>
  <c r="I3" i="5"/>
  <c r="J3" i="5"/>
  <c r="K3" i="5" s="1"/>
  <c r="J296" i="5"/>
  <c r="K296" i="5" s="1"/>
  <c r="I296" i="5"/>
  <c r="I610" i="4"/>
  <c r="J610" i="4"/>
  <c r="K610" i="4" s="1"/>
  <c r="I606" i="4"/>
  <c r="J606" i="4"/>
  <c r="K606" i="4" s="1"/>
  <c r="I591" i="4"/>
  <c r="J591" i="4"/>
  <c r="K591" i="4" s="1"/>
  <c r="I581" i="4"/>
  <c r="J581" i="4"/>
  <c r="K581" i="4" s="1"/>
  <c r="I579" i="4"/>
  <c r="J579" i="4"/>
  <c r="K579" i="4" s="1"/>
  <c r="I569" i="4"/>
  <c r="J569" i="4"/>
  <c r="K569" i="4" s="1"/>
  <c r="I559" i="4"/>
  <c r="J559" i="4"/>
  <c r="K559" i="4" s="1"/>
  <c r="I547" i="4"/>
  <c r="J547" i="4"/>
  <c r="K547" i="4" s="1"/>
  <c r="I544" i="4"/>
  <c r="J544" i="4"/>
  <c r="K544" i="4" s="1"/>
  <c r="I533" i="4"/>
  <c r="J533" i="4"/>
  <c r="K533" i="4" s="1"/>
  <c r="I530" i="4"/>
  <c r="J530" i="4"/>
  <c r="K530" i="4" s="1"/>
  <c r="I520" i="4"/>
  <c r="J520" i="4"/>
  <c r="K520" i="4" s="1"/>
  <c r="I517" i="4"/>
  <c r="J517" i="4"/>
  <c r="K517" i="4" s="1"/>
  <c r="I515" i="4"/>
  <c r="J515" i="4"/>
  <c r="K515" i="4" s="1"/>
  <c r="I509" i="4"/>
  <c r="J509" i="4"/>
  <c r="K509" i="4" s="1"/>
  <c r="I495" i="4"/>
  <c r="J495" i="4"/>
  <c r="K495" i="4" s="1"/>
  <c r="I485" i="4"/>
  <c r="J485" i="4"/>
  <c r="K485" i="4" s="1"/>
  <c r="I472" i="4"/>
  <c r="J472" i="4"/>
  <c r="K472" i="4" s="1"/>
  <c r="I458" i="4"/>
  <c r="J458" i="4"/>
  <c r="K458" i="4" s="1"/>
  <c r="I446" i="4"/>
  <c r="J446" i="4"/>
  <c r="K446" i="4" s="1"/>
  <c r="I438" i="4"/>
  <c r="J438" i="4"/>
  <c r="K438" i="4" s="1"/>
  <c r="I432" i="4"/>
  <c r="J432" i="4"/>
  <c r="K432" i="4" s="1"/>
  <c r="I421" i="4"/>
  <c r="J421" i="4"/>
  <c r="K421" i="4" s="1"/>
  <c r="I420" i="4"/>
  <c r="J420" i="4"/>
  <c r="K420" i="4" s="1"/>
  <c r="I415" i="4"/>
  <c r="J415" i="4"/>
  <c r="K415" i="4" s="1"/>
  <c r="I413" i="4"/>
  <c r="J413" i="4"/>
  <c r="K413" i="4" s="1"/>
  <c r="I396" i="4"/>
  <c r="J396" i="4"/>
  <c r="K396" i="4" s="1"/>
  <c r="I381" i="4"/>
  <c r="J381" i="4"/>
  <c r="K381" i="4" s="1"/>
  <c r="I376" i="4"/>
  <c r="J376" i="4"/>
  <c r="K376" i="4" s="1"/>
  <c r="I372" i="4"/>
  <c r="J372" i="4"/>
  <c r="K372" i="4" s="1"/>
  <c r="I363" i="4"/>
  <c r="J363" i="4"/>
  <c r="K363" i="4" s="1"/>
  <c r="I356" i="4"/>
  <c r="J356" i="4"/>
  <c r="K356" i="4" s="1"/>
  <c r="I350" i="4"/>
  <c r="J350" i="4"/>
  <c r="K350" i="4" s="1"/>
  <c r="I348" i="4"/>
  <c r="J348" i="4"/>
  <c r="K348" i="4" s="1"/>
  <c r="I330" i="4"/>
  <c r="J330" i="4"/>
  <c r="K330" i="4" s="1"/>
  <c r="I327" i="4"/>
  <c r="J327" i="4"/>
  <c r="K327" i="4" s="1"/>
  <c r="I304" i="4"/>
  <c r="J304" i="4"/>
  <c r="K304" i="4" s="1"/>
  <c r="I298" i="4"/>
  <c r="J298" i="4"/>
  <c r="K298" i="4" s="1"/>
  <c r="I297" i="4"/>
  <c r="J297" i="4"/>
  <c r="K297" i="4" s="1"/>
  <c r="I294" i="4"/>
  <c r="J294" i="4"/>
  <c r="K294" i="4" s="1"/>
  <c r="I292" i="4"/>
  <c r="J292" i="4"/>
  <c r="K292" i="4" s="1"/>
  <c r="I291" i="4"/>
  <c r="J291" i="4"/>
  <c r="K291" i="4" s="1"/>
  <c r="I289" i="4"/>
  <c r="J289" i="4"/>
  <c r="K289" i="4" s="1"/>
  <c r="I279" i="4"/>
  <c r="J279" i="4"/>
  <c r="K279" i="4" s="1"/>
  <c r="I269" i="4"/>
  <c r="J269" i="4"/>
  <c r="K269" i="4" s="1"/>
  <c r="I268" i="4"/>
  <c r="J268" i="4"/>
  <c r="K268" i="4" s="1"/>
  <c r="I262" i="4"/>
  <c r="J262" i="4"/>
  <c r="K262" i="4" s="1"/>
  <c r="I255" i="4"/>
  <c r="J255" i="4"/>
  <c r="K255" i="4" s="1"/>
  <c r="I253" i="4"/>
  <c r="J253" i="4"/>
  <c r="K253" i="4" s="1"/>
  <c r="I250" i="4"/>
  <c r="J250" i="4"/>
  <c r="K250" i="4" s="1"/>
  <c r="I245" i="4"/>
  <c r="J245" i="4"/>
  <c r="K245" i="4" s="1"/>
  <c r="I218" i="4"/>
  <c r="J218" i="4"/>
  <c r="K218" i="4" s="1"/>
  <c r="I214" i="4"/>
  <c r="J214" i="4"/>
  <c r="K214" i="4" s="1"/>
  <c r="I205" i="4"/>
  <c r="J205" i="4"/>
  <c r="K205" i="4" s="1"/>
  <c r="I186" i="4"/>
  <c r="J186" i="4"/>
  <c r="K186" i="4" s="1"/>
  <c r="I179" i="4"/>
  <c r="J179" i="4"/>
  <c r="K179" i="4" s="1"/>
  <c r="I176" i="4"/>
  <c r="J176" i="4"/>
  <c r="K176" i="4" s="1"/>
  <c r="I166" i="4"/>
  <c r="J166" i="4"/>
  <c r="K166" i="4" s="1"/>
  <c r="I165" i="4"/>
  <c r="J165" i="4"/>
  <c r="K165" i="4" s="1"/>
  <c r="I158" i="4"/>
  <c r="J158" i="4"/>
  <c r="K158" i="4" s="1"/>
  <c r="I157" i="4"/>
  <c r="J157" i="4"/>
  <c r="K157" i="4" s="1"/>
  <c r="I153" i="4"/>
  <c r="J153" i="4"/>
  <c r="K153" i="4" s="1"/>
  <c r="I145" i="4"/>
  <c r="J145" i="4"/>
  <c r="K145" i="4" s="1"/>
  <c r="I139" i="4"/>
  <c r="J139" i="4"/>
  <c r="K139" i="4" s="1"/>
  <c r="I138" i="4"/>
  <c r="J138" i="4"/>
  <c r="K138" i="4" s="1"/>
  <c r="I123" i="4"/>
  <c r="J123" i="4"/>
  <c r="K123" i="4" s="1"/>
  <c r="I117" i="4"/>
  <c r="J117" i="4"/>
  <c r="K117" i="4" s="1"/>
  <c r="I102" i="4"/>
  <c r="J102" i="4"/>
  <c r="K102" i="4" s="1"/>
  <c r="I100" i="4"/>
  <c r="J100" i="4"/>
  <c r="K100" i="4" s="1"/>
  <c r="I79" i="4"/>
  <c r="J79" i="4"/>
  <c r="K79" i="4" s="1"/>
  <c r="I77" i="4"/>
  <c r="J77" i="4"/>
  <c r="K77" i="4" s="1"/>
  <c r="I73" i="4"/>
  <c r="J73" i="4"/>
  <c r="K73" i="4" s="1"/>
  <c r="I53" i="4"/>
  <c r="J53" i="4"/>
  <c r="K53" i="4" s="1"/>
  <c r="I50" i="4"/>
  <c r="J50" i="4"/>
  <c r="K50" i="4" s="1"/>
  <c r="I49" i="4"/>
  <c r="J49" i="4"/>
  <c r="K49" i="4" s="1"/>
  <c r="I44" i="4"/>
  <c r="J44" i="4"/>
  <c r="K44" i="4" s="1"/>
  <c r="I41" i="4"/>
  <c r="J41" i="4"/>
  <c r="K41" i="4" s="1"/>
  <c r="I34" i="4"/>
  <c r="J34" i="4"/>
  <c r="K34" i="4" s="1"/>
  <c r="I26" i="4"/>
  <c r="J26" i="4"/>
  <c r="K26" i="4" s="1"/>
  <c r="I23" i="4"/>
  <c r="J23" i="4"/>
  <c r="K23" i="4" s="1"/>
  <c r="I7" i="4"/>
  <c r="J7" i="4"/>
  <c r="K7" i="4" s="1"/>
  <c r="I5" i="4"/>
  <c r="J5" i="4"/>
  <c r="K5" i="4" s="1"/>
  <c r="J611" i="4"/>
  <c r="K611" i="4" s="1"/>
  <c r="I611" i="4"/>
  <c r="I894" i="3"/>
  <c r="J894" i="3"/>
  <c r="K894" i="3" s="1"/>
  <c r="I888" i="3"/>
  <c r="J888" i="3"/>
  <c r="K888" i="3" s="1"/>
  <c r="I856" i="3"/>
  <c r="J856" i="3"/>
  <c r="K856" i="3" s="1"/>
  <c r="I794" i="3"/>
  <c r="J794" i="3"/>
  <c r="K794" i="3" s="1"/>
  <c r="I777" i="3"/>
  <c r="J777" i="3"/>
  <c r="K777" i="3" s="1"/>
  <c r="I768" i="3"/>
  <c r="J768" i="3"/>
  <c r="K768" i="3" s="1"/>
  <c r="I757" i="3"/>
  <c r="J757" i="3"/>
  <c r="K757" i="3" s="1"/>
  <c r="I743" i="3"/>
  <c r="J743" i="3"/>
  <c r="K743" i="3" s="1"/>
  <c r="I726" i="3"/>
  <c r="J726" i="3"/>
  <c r="K726" i="3" s="1"/>
  <c r="I677" i="3"/>
  <c r="J677" i="3"/>
  <c r="K677" i="3" s="1"/>
  <c r="I655" i="3"/>
  <c r="J655" i="3"/>
  <c r="K655" i="3" s="1"/>
  <c r="I628" i="3"/>
  <c r="J628" i="3"/>
  <c r="K628" i="3" s="1"/>
  <c r="I620" i="3"/>
  <c r="J620" i="3"/>
  <c r="K620" i="3" s="1"/>
  <c r="I616" i="3"/>
  <c r="J616" i="3"/>
  <c r="K616" i="3" s="1"/>
  <c r="I605" i="3"/>
  <c r="J605" i="3"/>
  <c r="K605" i="3" s="1"/>
  <c r="I592" i="3"/>
  <c r="J592" i="3"/>
  <c r="K592" i="3" s="1"/>
  <c r="I573" i="3"/>
  <c r="J573" i="3"/>
  <c r="K573" i="3" s="1"/>
  <c r="I498" i="3"/>
  <c r="J498" i="3"/>
  <c r="K498" i="3" s="1"/>
  <c r="I486" i="3"/>
  <c r="J486" i="3"/>
  <c r="K486" i="3" s="1"/>
  <c r="I476" i="3"/>
  <c r="J476" i="3"/>
  <c r="K476" i="3" s="1"/>
  <c r="I458" i="3"/>
  <c r="J458" i="3"/>
  <c r="K458" i="3" s="1"/>
  <c r="I443" i="3"/>
  <c r="J443" i="3"/>
  <c r="K443" i="3" s="1"/>
  <c r="I431" i="3"/>
  <c r="J431" i="3"/>
  <c r="K431" i="3" s="1"/>
  <c r="I338" i="3"/>
  <c r="J338" i="3"/>
  <c r="K338" i="3" s="1"/>
  <c r="I323" i="3"/>
  <c r="J323" i="3"/>
  <c r="K323" i="3" s="1"/>
  <c r="I295" i="3"/>
  <c r="J295" i="3"/>
  <c r="K295" i="3" s="1"/>
  <c r="I294" i="3"/>
  <c r="J294" i="3"/>
  <c r="K294" i="3" s="1"/>
  <c r="I288" i="3"/>
  <c r="J288" i="3"/>
  <c r="K288" i="3" s="1"/>
  <c r="I254" i="3"/>
  <c r="J254" i="3"/>
  <c r="K254" i="3" s="1"/>
  <c r="I238" i="3"/>
  <c r="J238" i="3"/>
  <c r="K238" i="3" s="1"/>
  <c r="I217" i="3"/>
  <c r="J217" i="3"/>
  <c r="K217" i="3" s="1"/>
  <c r="I214" i="3"/>
  <c r="J214" i="3"/>
  <c r="K214" i="3" s="1"/>
  <c r="I200" i="3"/>
  <c r="J200" i="3"/>
  <c r="K200" i="3" s="1"/>
  <c r="I183" i="3"/>
  <c r="J183" i="3"/>
  <c r="K183" i="3" s="1"/>
  <c r="I179" i="3"/>
  <c r="J179" i="3"/>
  <c r="K179" i="3" s="1"/>
  <c r="I167" i="3"/>
  <c r="J167" i="3"/>
  <c r="K167" i="3" s="1"/>
  <c r="I139" i="3"/>
  <c r="J139" i="3"/>
  <c r="K139" i="3" s="1"/>
  <c r="I133" i="3"/>
  <c r="J133" i="3"/>
  <c r="K133" i="3" s="1"/>
  <c r="I126" i="3"/>
  <c r="J126" i="3"/>
  <c r="K126" i="3" s="1"/>
  <c r="I57" i="3"/>
  <c r="J57" i="3"/>
  <c r="K57" i="3" s="1"/>
  <c r="I46" i="3"/>
  <c r="J46" i="3"/>
  <c r="K46" i="3" s="1"/>
  <c r="I15" i="3"/>
  <c r="J15" i="3"/>
  <c r="K15" i="3" s="1"/>
  <c r="I14" i="3"/>
  <c r="J14" i="3"/>
  <c r="K14" i="3" s="1"/>
  <c r="I13" i="3"/>
  <c r="J13" i="3"/>
  <c r="K13" i="3" s="1"/>
  <c r="J903" i="3"/>
  <c r="K903" i="3" s="1"/>
  <c r="I903" i="3"/>
  <c r="I855" i="2"/>
  <c r="J855" i="2"/>
  <c r="I845" i="2"/>
  <c r="J845" i="2"/>
  <c r="I843" i="2"/>
  <c r="J843" i="2"/>
  <c r="I834" i="2"/>
  <c r="J834" i="2"/>
  <c r="I833" i="2"/>
  <c r="J833" i="2"/>
  <c r="I821" i="2"/>
  <c r="J821" i="2"/>
  <c r="I808" i="2"/>
  <c r="J808" i="2"/>
  <c r="I769" i="2"/>
  <c r="J769" i="2"/>
  <c r="I768" i="2"/>
  <c r="J768" i="2"/>
  <c r="I728" i="2"/>
  <c r="J728" i="2"/>
  <c r="I712" i="2"/>
  <c r="J712" i="2"/>
  <c r="I703" i="2"/>
  <c r="J703" i="2"/>
  <c r="I698" i="2"/>
  <c r="J698" i="2"/>
  <c r="I687" i="2"/>
  <c r="J687" i="2"/>
  <c r="I673" i="2"/>
  <c r="J673" i="2"/>
  <c r="I671" i="2"/>
  <c r="J671" i="2"/>
  <c r="I663" i="2"/>
  <c r="J663" i="2"/>
  <c r="I659" i="2"/>
  <c r="J659" i="2"/>
  <c r="I649" i="2"/>
  <c r="J649" i="2"/>
  <c r="I633" i="2"/>
  <c r="J633" i="2"/>
  <c r="I623" i="2"/>
  <c r="J623" i="2"/>
  <c r="I605" i="2"/>
  <c r="J605" i="2"/>
  <c r="I571" i="2"/>
  <c r="J571" i="2"/>
  <c r="I516" i="2"/>
  <c r="J516" i="2"/>
  <c r="I506" i="2"/>
  <c r="J506" i="2"/>
  <c r="I495" i="2"/>
  <c r="J495" i="2"/>
  <c r="I464" i="2"/>
  <c r="J464" i="2"/>
  <c r="I456" i="2"/>
  <c r="J456" i="2"/>
  <c r="I432" i="2"/>
  <c r="J432" i="2"/>
  <c r="I431" i="2"/>
  <c r="J431" i="2"/>
  <c r="I418" i="2"/>
  <c r="J418" i="2"/>
  <c r="I416" i="2"/>
  <c r="J416" i="2"/>
  <c r="I404" i="2"/>
  <c r="J404" i="2"/>
  <c r="I397" i="2"/>
  <c r="J397" i="2"/>
  <c r="I396" i="2"/>
  <c r="J396" i="2"/>
  <c r="I358" i="2"/>
  <c r="J358" i="2"/>
  <c r="I357" i="2"/>
  <c r="J357" i="2"/>
  <c r="I356" i="2"/>
  <c r="J356" i="2"/>
  <c r="I348" i="2"/>
  <c r="J348" i="2"/>
  <c r="I347" i="2"/>
  <c r="J347" i="2"/>
  <c r="I346" i="2"/>
  <c r="J346" i="2"/>
  <c r="I343" i="2"/>
  <c r="J343" i="2"/>
  <c r="I272" i="2"/>
  <c r="J272" i="2"/>
  <c r="I249" i="2"/>
  <c r="J249" i="2"/>
  <c r="I229" i="2"/>
  <c r="J229" i="2"/>
  <c r="I228" i="2"/>
  <c r="J228" i="2"/>
  <c r="I218" i="2"/>
  <c r="J218" i="2"/>
  <c r="I217" i="2"/>
  <c r="J217" i="2"/>
  <c r="I213" i="2"/>
  <c r="J213" i="2"/>
  <c r="I211" i="2"/>
  <c r="J211" i="2"/>
  <c r="I207" i="2"/>
  <c r="J207" i="2"/>
  <c r="I194" i="2"/>
  <c r="J194" i="2"/>
  <c r="I186" i="2"/>
  <c r="J186" i="2"/>
  <c r="I171" i="2"/>
  <c r="J171" i="2"/>
  <c r="I151" i="2"/>
  <c r="J151" i="2"/>
  <c r="I143" i="2"/>
  <c r="J143" i="2"/>
  <c r="I135" i="2"/>
  <c r="J135" i="2"/>
  <c r="I116" i="2"/>
  <c r="J116" i="2"/>
  <c r="I102" i="2"/>
  <c r="J102" i="2"/>
  <c r="I61" i="2"/>
  <c r="J61" i="2"/>
  <c r="I60" i="2"/>
  <c r="J60" i="2"/>
  <c r="I59" i="2"/>
  <c r="J59" i="2"/>
  <c r="I40" i="2"/>
  <c r="J40" i="2"/>
  <c r="I28" i="2"/>
  <c r="J28" i="2"/>
  <c r="I20" i="2"/>
  <c r="J20" i="2"/>
  <c r="J875" i="2"/>
  <c r="I875" i="2"/>
  <c r="I382" i="1"/>
  <c r="J382" i="1"/>
  <c r="I355" i="1"/>
  <c r="J355" i="1"/>
  <c r="I346" i="1"/>
  <c r="J346" i="1"/>
  <c r="I318" i="1"/>
  <c r="J318" i="1"/>
  <c r="I301" i="1"/>
  <c r="J301" i="1"/>
  <c r="I285" i="1"/>
  <c r="J285" i="1"/>
  <c r="I279" i="1"/>
  <c r="J279" i="1"/>
  <c r="I271" i="1"/>
  <c r="J271" i="1"/>
  <c r="I261" i="1"/>
  <c r="J261" i="1"/>
  <c r="I260" i="1"/>
  <c r="J260" i="1"/>
  <c r="I249" i="1"/>
  <c r="J249" i="1"/>
  <c r="I241" i="1"/>
  <c r="J241" i="1"/>
  <c r="I230" i="1"/>
  <c r="J230" i="1"/>
  <c r="I217" i="1"/>
  <c r="J217" i="1"/>
  <c r="I185" i="1"/>
  <c r="J185" i="1"/>
  <c r="I146" i="1"/>
  <c r="J146" i="1"/>
  <c r="I104" i="1"/>
  <c r="J104" i="1"/>
  <c r="I73" i="1"/>
  <c r="J73" i="1"/>
  <c r="I32" i="1"/>
  <c r="J32" i="1"/>
  <c r="I22" i="1"/>
  <c r="J22" i="1"/>
  <c r="I410" i="1"/>
  <c r="J410" i="1"/>
  <c r="J411" i="1"/>
  <c r="I411" i="1"/>
  <c r="L411" i="1" s="1"/>
  <c r="L20" i="2" l="1"/>
  <c r="L40" i="2"/>
  <c r="L60" i="2"/>
  <c r="L102" i="2"/>
  <c r="L135" i="2"/>
  <c r="L151" i="2"/>
  <c r="L186" i="2"/>
  <c r="L207" i="2"/>
  <c r="L213" i="2"/>
  <c r="L218" i="2"/>
  <c r="L229" i="2"/>
  <c r="L272" i="2"/>
  <c r="L346" i="2"/>
  <c r="L348" i="2"/>
  <c r="L357" i="2"/>
  <c r="L396" i="2"/>
  <c r="L404" i="2"/>
  <c r="L418" i="2"/>
  <c r="L432" i="2"/>
  <c r="L464" i="2"/>
  <c r="L506" i="2"/>
  <c r="L571" i="2"/>
  <c r="L623" i="2"/>
  <c r="L649" i="2"/>
  <c r="L663" i="2"/>
  <c r="L673" i="2"/>
  <c r="L698" i="2"/>
  <c r="L712" i="2"/>
  <c r="L768" i="2"/>
  <c r="L808" i="2"/>
  <c r="L833" i="2"/>
  <c r="L843" i="2"/>
  <c r="L855" i="2"/>
  <c r="L875" i="2"/>
  <c r="K59" i="2"/>
  <c r="M59" i="2" s="1"/>
  <c r="K143" i="2"/>
  <c r="M143" i="2"/>
  <c r="K211" i="2"/>
  <c r="M211" i="2" s="1"/>
  <c r="K249" i="2"/>
  <c r="M249" i="2" s="1"/>
  <c r="K356" i="2"/>
  <c r="M356" i="2" s="1"/>
  <c r="K416" i="2"/>
  <c r="M416" i="2"/>
  <c r="K495" i="2"/>
  <c r="M495" i="2" s="1"/>
  <c r="K633" i="2"/>
  <c r="M633" i="2"/>
  <c r="K687" i="2"/>
  <c r="M687" i="2" s="1"/>
  <c r="K728" i="2"/>
  <c r="M728" i="2"/>
  <c r="K834" i="2"/>
  <c r="M834" i="2" s="1"/>
  <c r="K61" i="2"/>
  <c r="M61" i="2" s="1"/>
  <c r="K171" i="2"/>
  <c r="M171" i="2" s="1"/>
  <c r="K217" i="2"/>
  <c r="M217" i="2" s="1"/>
  <c r="K347" i="2"/>
  <c r="M347" i="2" s="1"/>
  <c r="K397" i="2"/>
  <c r="M397" i="2"/>
  <c r="K456" i="2"/>
  <c r="M456" i="2" s="1"/>
  <c r="K605" i="2"/>
  <c r="M605" i="2"/>
  <c r="K671" i="2"/>
  <c r="M671" i="2" s="1"/>
  <c r="K703" i="2"/>
  <c r="M703" i="2" s="1"/>
  <c r="K769" i="2"/>
  <c r="M769" i="2" s="1"/>
  <c r="K821" i="2"/>
  <c r="M821" i="2"/>
  <c r="K845" i="2"/>
  <c r="M845" i="2" s="1"/>
  <c r="K875" i="2"/>
  <c r="M875" i="2"/>
  <c r="L28" i="2"/>
  <c r="L59" i="2"/>
  <c r="L61" i="2"/>
  <c r="L116" i="2"/>
  <c r="L143" i="2"/>
  <c r="L171" i="2"/>
  <c r="L194" i="2"/>
  <c r="L211" i="2"/>
  <c r="L217" i="2"/>
  <c r="L228" i="2"/>
  <c r="L249" i="2"/>
  <c r="L343" i="2"/>
  <c r="L347" i="2"/>
  <c r="L356" i="2"/>
  <c r="L358" i="2"/>
  <c r="L397" i="2"/>
  <c r="L416" i="2"/>
  <c r="L431" i="2"/>
  <c r="L456" i="2"/>
  <c r="L495" i="2"/>
  <c r="L516" i="2"/>
  <c r="L605" i="2"/>
  <c r="L633" i="2"/>
  <c r="L659" i="2"/>
  <c r="L671" i="2"/>
  <c r="L687" i="2"/>
  <c r="L703" i="2"/>
  <c r="L728" i="2"/>
  <c r="L769" i="2"/>
  <c r="L821" i="2"/>
  <c r="L834" i="2"/>
  <c r="L845" i="2"/>
  <c r="K28" i="2"/>
  <c r="M28" i="2" s="1"/>
  <c r="K116" i="2"/>
  <c r="M116" i="2"/>
  <c r="K194" i="2"/>
  <c r="M194" i="2" s="1"/>
  <c r="K228" i="2"/>
  <c r="M228" i="2" s="1"/>
  <c r="K343" i="2"/>
  <c r="M343" i="2" s="1"/>
  <c r="K358" i="2"/>
  <c r="M358" i="2"/>
  <c r="K431" i="2"/>
  <c r="M431" i="2" s="1"/>
  <c r="K516" i="2"/>
  <c r="M516" i="2"/>
  <c r="K659" i="2"/>
  <c r="M659" i="2" s="1"/>
  <c r="K20" i="2"/>
  <c r="M20" i="2"/>
  <c r="K40" i="2"/>
  <c r="M40" i="2" s="1"/>
  <c r="K60" i="2"/>
  <c r="M60" i="2" s="1"/>
  <c r="K102" i="2"/>
  <c r="M102" i="2" s="1"/>
  <c r="K135" i="2"/>
  <c r="M135" i="2"/>
  <c r="K151" i="2"/>
  <c r="M151" i="2" s="1"/>
  <c r="K186" i="2"/>
  <c r="M186" i="2"/>
  <c r="K207" i="2"/>
  <c r="M207" i="2" s="1"/>
  <c r="K213" i="2"/>
  <c r="M213" i="2"/>
  <c r="K218" i="2"/>
  <c r="M218" i="2" s="1"/>
  <c r="K229" i="2"/>
  <c r="M229" i="2" s="1"/>
  <c r="K272" i="2"/>
  <c r="M272" i="2" s="1"/>
  <c r="K346" i="2"/>
  <c r="M346" i="2" s="1"/>
  <c r="K348" i="2"/>
  <c r="M348" i="2" s="1"/>
  <c r="K357" i="2"/>
  <c r="M357" i="2"/>
  <c r="K396" i="2"/>
  <c r="M396" i="2" s="1"/>
  <c r="K404" i="2"/>
  <c r="M404" i="2"/>
  <c r="K418" i="2"/>
  <c r="M418" i="2" s="1"/>
  <c r="K432" i="2"/>
  <c r="M432" i="2" s="1"/>
  <c r="K464" i="2"/>
  <c r="M464" i="2" s="1"/>
  <c r="K506" i="2"/>
  <c r="M506" i="2"/>
  <c r="K571" i="2"/>
  <c r="M571" i="2" s="1"/>
  <c r="K623" i="2"/>
  <c r="M623" i="2"/>
  <c r="K649" i="2"/>
  <c r="M649" i="2" s="1"/>
  <c r="K663" i="2"/>
  <c r="M663" i="2"/>
  <c r="K673" i="2"/>
  <c r="M673" i="2" s="1"/>
  <c r="K698" i="2"/>
  <c r="M698" i="2" s="1"/>
  <c r="K712" i="2"/>
  <c r="M712" i="2" s="1"/>
  <c r="K768" i="2"/>
  <c r="M768" i="2"/>
  <c r="K808" i="2"/>
  <c r="M808" i="2" s="1"/>
  <c r="K833" i="2"/>
  <c r="M833" i="2"/>
  <c r="K843" i="2"/>
  <c r="M843" i="2" s="1"/>
  <c r="K855" i="2"/>
  <c r="M855" i="2"/>
  <c r="K410" i="1"/>
  <c r="M410" i="1" s="1"/>
  <c r="K185" i="1"/>
  <c r="M185" i="1" s="1"/>
  <c r="K301" i="1"/>
  <c r="M301" i="1" s="1"/>
  <c r="L301" i="1"/>
  <c r="K32" i="1"/>
  <c r="M32" i="1" s="1"/>
  <c r="K230" i="1"/>
  <c r="M230" i="1"/>
  <c r="K261" i="1"/>
  <c r="M261" i="1" s="1"/>
  <c r="K382" i="1"/>
  <c r="M382" i="1" s="1"/>
  <c r="L410" i="1"/>
  <c r="L104" i="1"/>
  <c r="L230" i="1"/>
  <c r="L261" i="1"/>
  <c r="L346" i="1"/>
  <c r="K22" i="1"/>
  <c r="M22" i="1" s="1"/>
  <c r="K146" i="1"/>
  <c r="M146" i="1" s="1"/>
  <c r="K241" i="1"/>
  <c r="M241" i="1" s="1"/>
  <c r="K318" i="1"/>
  <c r="M318" i="1" s="1"/>
  <c r="K104" i="1"/>
  <c r="M104" i="1" s="1"/>
  <c r="K249" i="1"/>
  <c r="M249" i="1" s="1"/>
  <c r="K279" i="1"/>
  <c r="M279" i="1" s="1"/>
  <c r="K346" i="1"/>
  <c r="M346" i="1" s="1"/>
  <c r="L32" i="1"/>
  <c r="L185" i="1"/>
  <c r="L249" i="1"/>
  <c r="L279" i="1"/>
  <c r="L382" i="1"/>
  <c r="K73" i="1"/>
  <c r="M73" i="1" s="1"/>
  <c r="K217" i="1"/>
  <c r="M217" i="1" s="1"/>
  <c r="K260" i="1"/>
  <c r="M260" i="1" s="1"/>
  <c r="K271" i="1"/>
  <c r="M271" i="1" s="1"/>
  <c r="K285" i="1"/>
  <c r="M285" i="1" s="1"/>
  <c r="K355" i="1"/>
  <c r="M355" i="1" s="1"/>
  <c r="K411" i="1"/>
  <c r="M411" i="1"/>
  <c r="L22" i="1"/>
  <c r="L73" i="1"/>
  <c r="L146" i="1"/>
  <c r="L217" i="1"/>
  <c r="L241" i="1"/>
  <c r="L260" i="1"/>
  <c r="L271" i="1"/>
  <c r="L285" i="1"/>
  <c r="L318" i="1"/>
  <c r="L355" i="1"/>
  <c r="I1106" i="6"/>
  <c r="J1106" i="6"/>
  <c r="K1106" i="6" s="1"/>
  <c r="I1104" i="6"/>
  <c r="J1104" i="6"/>
  <c r="K1104" i="6" s="1"/>
  <c r="I1103" i="6"/>
  <c r="J1103" i="6"/>
  <c r="K1103" i="6" s="1"/>
  <c r="I1100" i="6"/>
  <c r="J1100" i="6"/>
  <c r="K1100" i="6" s="1"/>
  <c r="I1099" i="6"/>
  <c r="J1099" i="6"/>
  <c r="K1099" i="6" s="1"/>
  <c r="I1098" i="6"/>
  <c r="J1098" i="6"/>
  <c r="K1098" i="6" s="1"/>
  <c r="I1095" i="6"/>
  <c r="J1095" i="6"/>
  <c r="K1095" i="6" s="1"/>
  <c r="I1094" i="6"/>
  <c r="J1094" i="6"/>
  <c r="K1094" i="6" s="1"/>
  <c r="I1093" i="6"/>
  <c r="J1093" i="6"/>
  <c r="K1093" i="6" s="1"/>
  <c r="I1092" i="6"/>
  <c r="J1092" i="6"/>
  <c r="K1092" i="6" s="1"/>
  <c r="I1091" i="6"/>
  <c r="J1091" i="6"/>
  <c r="K1091" i="6" s="1"/>
  <c r="I1090" i="6"/>
  <c r="J1090" i="6"/>
  <c r="K1090" i="6" s="1"/>
  <c r="I1089" i="6"/>
  <c r="J1089" i="6"/>
  <c r="K1089" i="6" s="1"/>
  <c r="I1088" i="6"/>
  <c r="J1088" i="6"/>
  <c r="K1088" i="6" s="1"/>
  <c r="I1087" i="6"/>
  <c r="J1087" i="6"/>
  <c r="K1087" i="6" s="1"/>
  <c r="I1086" i="6"/>
  <c r="J1086" i="6"/>
  <c r="K1086" i="6" s="1"/>
  <c r="I1085" i="6"/>
  <c r="J1085" i="6"/>
  <c r="K1085" i="6" s="1"/>
  <c r="I1084" i="6"/>
  <c r="J1084" i="6"/>
  <c r="K1084" i="6" s="1"/>
  <c r="I1083" i="6"/>
  <c r="J1083" i="6"/>
  <c r="K1083" i="6" s="1"/>
  <c r="I1082" i="6"/>
  <c r="J1082" i="6"/>
  <c r="K1082" i="6" s="1"/>
  <c r="I1079" i="6"/>
  <c r="J1079" i="6"/>
  <c r="K1079" i="6" s="1"/>
  <c r="I1078" i="6"/>
  <c r="J1078" i="6"/>
  <c r="K1078" i="6" s="1"/>
  <c r="I1077" i="6"/>
  <c r="J1077" i="6"/>
  <c r="K1077" i="6" s="1"/>
  <c r="I1076" i="6"/>
  <c r="J1076" i="6"/>
  <c r="K1076" i="6" s="1"/>
  <c r="I1075" i="6"/>
  <c r="J1075" i="6"/>
  <c r="K1075" i="6" s="1"/>
  <c r="I1072" i="6"/>
  <c r="J1072" i="6"/>
  <c r="K1072" i="6" s="1"/>
  <c r="I1071" i="6"/>
  <c r="J1071" i="6"/>
  <c r="K1071" i="6" s="1"/>
  <c r="I1070" i="6"/>
  <c r="J1070" i="6"/>
  <c r="K1070" i="6" s="1"/>
  <c r="I1069" i="6"/>
  <c r="J1069" i="6"/>
  <c r="K1069" i="6" s="1"/>
  <c r="I1068" i="6"/>
  <c r="J1068" i="6"/>
  <c r="K1068" i="6" s="1"/>
  <c r="I1067" i="6"/>
  <c r="J1067" i="6"/>
  <c r="K1067" i="6" s="1"/>
  <c r="I1066" i="6"/>
  <c r="J1066" i="6"/>
  <c r="K1066" i="6" s="1"/>
  <c r="I1065" i="6"/>
  <c r="J1065" i="6"/>
  <c r="K1065" i="6" s="1"/>
  <c r="I1063" i="6"/>
  <c r="J1063" i="6"/>
  <c r="K1063" i="6" s="1"/>
  <c r="I1062" i="6"/>
  <c r="J1062" i="6"/>
  <c r="K1062" i="6" s="1"/>
  <c r="I1061" i="6"/>
  <c r="J1061" i="6"/>
  <c r="K1061" i="6" s="1"/>
  <c r="I1057" i="6"/>
  <c r="J1057" i="6"/>
  <c r="K1057" i="6" s="1"/>
  <c r="I1055" i="6"/>
  <c r="J1055" i="6"/>
  <c r="K1055" i="6" s="1"/>
  <c r="I1054" i="6"/>
  <c r="J1054" i="6"/>
  <c r="K1054" i="6" s="1"/>
  <c r="I1050" i="6"/>
  <c r="J1050" i="6"/>
  <c r="K1050" i="6" s="1"/>
  <c r="I1048" i="6"/>
  <c r="J1048" i="6"/>
  <c r="K1048" i="6" s="1"/>
  <c r="I1047" i="6"/>
  <c r="J1047" i="6"/>
  <c r="K1047" i="6" s="1"/>
  <c r="I1046" i="6"/>
  <c r="J1046" i="6"/>
  <c r="K1046" i="6" s="1"/>
  <c r="I1045" i="6"/>
  <c r="J1045" i="6"/>
  <c r="K1045" i="6" s="1"/>
  <c r="I1044" i="6"/>
  <c r="J1044" i="6"/>
  <c r="K1044" i="6" s="1"/>
  <c r="I1043" i="6"/>
  <c r="J1043" i="6"/>
  <c r="K1043" i="6" s="1"/>
  <c r="I1042" i="6"/>
  <c r="J1042" i="6"/>
  <c r="K1042" i="6" s="1"/>
  <c r="I1041" i="6"/>
  <c r="J1041" i="6"/>
  <c r="K1041" i="6" s="1"/>
  <c r="I1040" i="6"/>
  <c r="J1040" i="6"/>
  <c r="K1040" i="6" s="1"/>
  <c r="I1039" i="6"/>
  <c r="J1039" i="6"/>
  <c r="K1039" i="6" s="1"/>
  <c r="I1038" i="6"/>
  <c r="J1038" i="6"/>
  <c r="K1038" i="6" s="1"/>
  <c r="I1037" i="6"/>
  <c r="J1037" i="6"/>
  <c r="K1037" i="6" s="1"/>
  <c r="I1036" i="6"/>
  <c r="J1036" i="6"/>
  <c r="K1036" i="6" s="1"/>
  <c r="I1035" i="6"/>
  <c r="J1035" i="6"/>
  <c r="K1035" i="6" s="1"/>
  <c r="I1034" i="6"/>
  <c r="J1034" i="6"/>
  <c r="K1034" i="6" s="1"/>
  <c r="I1033" i="6"/>
  <c r="J1033" i="6"/>
  <c r="K1033" i="6" s="1"/>
  <c r="I1032" i="6"/>
  <c r="J1032" i="6"/>
  <c r="K1032" i="6" s="1"/>
  <c r="I1028" i="6"/>
  <c r="J1028" i="6"/>
  <c r="K1028" i="6" s="1"/>
  <c r="I1027" i="6"/>
  <c r="J1027" i="6"/>
  <c r="K1027" i="6" s="1"/>
  <c r="I1026" i="6"/>
  <c r="J1026" i="6"/>
  <c r="K1026" i="6" s="1"/>
  <c r="I1025" i="6"/>
  <c r="J1025" i="6"/>
  <c r="K1025" i="6" s="1"/>
  <c r="I1024" i="6"/>
  <c r="J1024" i="6"/>
  <c r="K1024" i="6" s="1"/>
  <c r="I1023" i="6"/>
  <c r="J1023" i="6"/>
  <c r="K1023" i="6" s="1"/>
  <c r="I1019" i="6"/>
  <c r="J1019" i="6"/>
  <c r="K1019" i="6" s="1"/>
  <c r="I1018" i="6"/>
  <c r="J1018" i="6"/>
  <c r="K1018" i="6" s="1"/>
  <c r="I1017" i="6"/>
  <c r="J1017" i="6"/>
  <c r="K1017" i="6" s="1"/>
  <c r="I1016" i="6"/>
  <c r="J1016" i="6"/>
  <c r="K1016" i="6" s="1"/>
  <c r="I1015" i="6"/>
  <c r="J1015" i="6"/>
  <c r="K1015" i="6" s="1"/>
  <c r="I1014" i="6"/>
  <c r="J1014" i="6"/>
  <c r="K1014" i="6" s="1"/>
  <c r="I1013" i="6"/>
  <c r="J1013" i="6"/>
  <c r="K1013" i="6" s="1"/>
  <c r="I1012" i="6"/>
  <c r="J1012" i="6"/>
  <c r="K1012" i="6" s="1"/>
  <c r="I1009" i="6"/>
  <c r="J1009" i="6"/>
  <c r="K1009" i="6" s="1"/>
  <c r="I1005" i="6"/>
  <c r="J1005" i="6"/>
  <c r="K1005" i="6" s="1"/>
  <c r="I1004" i="6"/>
  <c r="J1004" i="6"/>
  <c r="K1004" i="6" s="1"/>
  <c r="I1003" i="6"/>
  <c r="J1003" i="6"/>
  <c r="K1003" i="6" s="1"/>
  <c r="I1001" i="6"/>
  <c r="J1001" i="6"/>
  <c r="K1001" i="6" s="1"/>
  <c r="I998" i="6"/>
  <c r="J998" i="6"/>
  <c r="K998" i="6" s="1"/>
  <c r="I997" i="6"/>
  <c r="J997" i="6"/>
  <c r="K997" i="6" s="1"/>
  <c r="I996" i="6"/>
  <c r="J996" i="6"/>
  <c r="K996" i="6" s="1"/>
  <c r="I995" i="6"/>
  <c r="J995" i="6"/>
  <c r="K995" i="6" s="1"/>
  <c r="I994" i="6"/>
  <c r="J994" i="6"/>
  <c r="K994" i="6" s="1"/>
  <c r="I993" i="6"/>
  <c r="J993" i="6"/>
  <c r="K993" i="6" s="1"/>
  <c r="I992" i="6"/>
  <c r="J992" i="6"/>
  <c r="K992" i="6" s="1"/>
  <c r="I991" i="6"/>
  <c r="J991" i="6"/>
  <c r="K991" i="6" s="1"/>
  <c r="I990" i="6"/>
  <c r="J990" i="6"/>
  <c r="K990" i="6" s="1"/>
  <c r="I989" i="6"/>
  <c r="J989" i="6"/>
  <c r="K989" i="6" s="1"/>
  <c r="I988" i="6"/>
  <c r="J988" i="6"/>
  <c r="K988" i="6" s="1"/>
  <c r="I987" i="6"/>
  <c r="J987" i="6"/>
  <c r="K987" i="6" s="1"/>
  <c r="I986" i="6"/>
  <c r="J986" i="6"/>
  <c r="K986" i="6" s="1"/>
  <c r="I985" i="6"/>
  <c r="J985" i="6"/>
  <c r="K985" i="6" s="1"/>
  <c r="I984" i="6"/>
  <c r="J984" i="6"/>
  <c r="K984" i="6" s="1"/>
  <c r="I983" i="6"/>
  <c r="J983" i="6"/>
  <c r="K983" i="6" s="1"/>
  <c r="I982" i="6"/>
  <c r="J982" i="6"/>
  <c r="K982" i="6" s="1"/>
  <c r="I981" i="6"/>
  <c r="J981" i="6"/>
  <c r="K981" i="6" s="1"/>
  <c r="I980" i="6"/>
  <c r="J980" i="6"/>
  <c r="K980" i="6" s="1"/>
  <c r="I977" i="6"/>
  <c r="J977" i="6"/>
  <c r="K977" i="6" s="1"/>
  <c r="I976" i="6"/>
  <c r="J976" i="6"/>
  <c r="K976" i="6" s="1"/>
  <c r="I975" i="6"/>
  <c r="J975" i="6"/>
  <c r="K975" i="6" s="1"/>
  <c r="I974" i="6"/>
  <c r="J974" i="6"/>
  <c r="K974" i="6" s="1"/>
  <c r="I973" i="6"/>
  <c r="J973" i="6"/>
  <c r="K973" i="6" s="1"/>
  <c r="I972" i="6"/>
  <c r="J972" i="6"/>
  <c r="K972" i="6" s="1"/>
  <c r="I970" i="6"/>
  <c r="J970" i="6"/>
  <c r="K970" i="6" s="1"/>
  <c r="I968" i="6"/>
  <c r="J968" i="6"/>
  <c r="K968" i="6" s="1"/>
  <c r="I967" i="6"/>
  <c r="J967" i="6"/>
  <c r="K967" i="6" s="1"/>
  <c r="I966" i="6"/>
  <c r="J966" i="6"/>
  <c r="K966" i="6" s="1"/>
  <c r="I965" i="6"/>
  <c r="J965" i="6"/>
  <c r="K965" i="6" s="1"/>
  <c r="I964" i="6"/>
  <c r="J964" i="6"/>
  <c r="K964" i="6" s="1"/>
  <c r="I963" i="6"/>
  <c r="J963" i="6"/>
  <c r="K963" i="6" s="1"/>
  <c r="I962" i="6"/>
  <c r="J962" i="6"/>
  <c r="K962" i="6" s="1"/>
  <c r="I961" i="6"/>
  <c r="J961" i="6"/>
  <c r="K961" i="6" s="1"/>
  <c r="I958" i="6"/>
  <c r="J958" i="6"/>
  <c r="K958" i="6" s="1"/>
  <c r="I957" i="6"/>
  <c r="J957" i="6"/>
  <c r="K957" i="6" s="1"/>
  <c r="I955" i="6"/>
  <c r="J955" i="6"/>
  <c r="K955" i="6" s="1"/>
  <c r="I954" i="6"/>
  <c r="J954" i="6"/>
  <c r="K954" i="6" s="1"/>
  <c r="I953" i="6"/>
  <c r="J953" i="6"/>
  <c r="K953" i="6" s="1"/>
  <c r="I952" i="6"/>
  <c r="J952" i="6"/>
  <c r="K952" i="6" s="1"/>
  <c r="I948" i="6"/>
  <c r="J948" i="6"/>
  <c r="K948" i="6" s="1"/>
  <c r="I947" i="6"/>
  <c r="J947" i="6"/>
  <c r="K947" i="6" s="1"/>
  <c r="I946" i="6"/>
  <c r="J946" i="6"/>
  <c r="K946" i="6" s="1"/>
  <c r="I945" i="6"/>
  <c r="J945" i="6"/>
  <c r="K945" i="6" s="1"/>
  <c r="I944" i="6"/>
  <c r="J944" i="6"/>
  <c r="K944" i="6" s="1"/>
  <c r="I943" i="6"/>
  <c r="J943" i="6"/>
  <c r="K943" i="6" s="1"/>
  <c r="I942" i="6"/>
  <c r="J942" i="6"/>
  <c r="K942" i="6" s="1"/>
  <c r="I941" i="6"/>
  <c r="J941" i="6"/>
  <c r="K941" i="6" s="1"/>
  <c r="I940" i="6"/>
  <c r="J940" i="6"/>
  <c r="K940" i="6" s="1"/>
  <c r="I939" i="6"/>
  <c r="J939" i="6"/>
  <c r="K939" i="6" s="1"/>
  <c r="I938" i="6"/>
  <c r="J938" i="6"/>
  <c r="K938" i="6" s="1"/>
  <c r="I937" i="6"/>
  <c r="J937" i="6"/>
  <c r="K937" i="6" s="1"/>
  <c r="I934" i="6"/>
  <c r="J934" i="6"/>
  <c r="K934" i="6" s="1"/>
  <c r="I933" i="6"/>
  <c r="J933" i="6"/>
  <c r="K933" i="6" s="1"/>
  <c r="I932" i="6"/>
  <c r="J932" i="6"/>
  <c r="K932" i="6" s="1"/>
  <c r="I931" i="6"/>
  <c r="J931" i="6"/>
  <c r="K931" i="6" s="1"/>
  <c r="I930" i="6"/>
  <c r="J930" i="6"/>
  <c r="K930" i="6" s="1"/>
  <c r="I928" i="6"/>
  <c r="J928" i="6"/>
  <c r="K928" i="6" s="1"/>
  <c r="I927" i="6"/>
  <c r="J927" i="6"/>
  <c r="K927" i="6" s="1"/>
  <c r="I926" i="6"/>
  <c r="J926" i="6"/>
  <c r="K926" i="6" s="1"/>
  <c r="I925" i="6"/>
  <c r="J925" i="6"/>
  <c r="K925" i="6" s="1"/>
  <c r="I923" i="6"/>
  <c r="J923" i="6"/>
  <c r="K923" i="6" s="1"/>
  <c r="I920" i="6"/>
  <c r="J920" i="6"/>
  <c r="K920" i="6" s="1"/>
  <c r="I919" i="6"/>
  <c r="J919" i="6"/>
  <c r="K919" i="6" s="1"/>
  <c r="I918" i="6"/>
  <c r="J918" i="6"/>
  <c r="K918" i="6" s="1"/>
  <c r="I915" i="6"/>
  <c r="J915" i="6"/>
  <c r="K915" i="6" s="1"/>
  <c r="I914" i="6"/>
  <c r="J914" i="6"/>
  <c r="K914" i="6" s="1"/>
  <c r="I911" i="6"/>
  <c r="J911" i="6"/>
  <c r="K911" i="6" s="1"/>
  <c r="I910" i="6"/>
  <c r="J910" i="6"/>
  <c r="K910" i="6" s="1"/>
  <c r="I909" i="6"/>
  <c r="J909" i="6"/>
  <c r="K909" i="6" s="1"/>
  <c r="I908" i="6"/>
  <c r="J908" i="6"/>
  <c r="K908" i="6" s="1"/>
  <c r="I907" i="6"/>
  <c r="J907" i="6"/>
  <c r="K907" i="6" s="1"/>
  <c r="I906" i="6"/>
  <c r="J906" i="6"/>
  <c r="K906" i="6" s="1"/>
  <c r="I905" i="6"/>
  <c r="J905" i="6"/>
  <c r="K905" i="6" s="1"/>
  <c r="I904" i="6"/>
  <c r="J904" i="6"/>
  <c r="K904" i="6" s="1"/>
  <c r="I903" i="6"/>
  <c r="J903" i="6"/>
  <c r="K903" i="6" s="1"/>
  <c r="I902" i="6"/>
  <c r="J902" i="6"/>
  <c r="K902" i="6" s="1"/>
  <c r="I901" i="6"/>
  <c r="J901" i="6"/>
  <c r="K901" i="6" s="1"/>
  <c r="I900" i="6"/>
  <c r="J900" i="6"/>
  <c r="K900" i="6" s="1"/>
  <c r="I899" i="6"/>
  <c r="J899" i="6"/>
  <c r="K899" i="6" s="1"/>
  <c r="I896" i="6"/>
  <c r="J896" i="6"/>
  <c r="K896" i="6" s="1"/>
  <c r="I895" i="6"/>
  <c r="J895" i="6"/>
  <c r="K895" i="6" s="1"/>
  <c r="I894" i="6"/>
  <c r="J894" i="6"/>
  <c r="K894" i="6" s="1"/>
  <c r="I891" i="6"/>
  <c r="J891" i="6"/>
  <c r="K891" i="6" s="1"/>
  <c r="I890" i="6"/>
  <c r="J890" i="6"/>
  <c r="K890" i="6" s="1"/>
  <c r="I889" i="6"/>
  <c r="J889" i="6"/>
  <c r="K889" i="6" s="1"/>
  <c r="I888" i="6"/>
  <c r="J888" i="6"/>
  <c r="K888" i="6" s="1"/>
  <c r="I887" i="6"/>
  <c r="J887" i="6"/>
  <c r="K887" i="6" s="1"/>
  <c r="I886" i="6"/>
  <c r="J886" i="6"/>
  <c r="K886" i="6" s="1"/>
  <c r="I885" i="6"/>
  <c r="J885" i="6"/>
  <c r="K885" i="6" s="1"/>
  <c r="I884" i="6"/>
  <c r="J884" i="6"/>
  <c r="K884" i="6" s="1"/>
  <c r="I883" i="6"/>
  <c r="J883" i="6"/>
  <c r="K883" i="6" s="1"/>
  <c r="I881" i="6"/>
  <c r="J881" i="6"/>
  <c r="K881" i="6" s="1"/>
  <c r="I879" i="6"/>
  <c r="J879" i="6"/>
  <c r="K879" i="6" s="1"/>
  <c r="I877" i="6"/>
  <c r="J877" i="6"/>
  <c r="K877" i="6" s="1"/>
  <c r="I876" i="6"/>
  <c r="J876" i="6"/>
  <c r="K876" i="6" s="1"/>
  <c r="I875" i="6"/>
  <c r="J875" i="6"/>
  <c r="K875" i="6" s="1"/>
  <c r="I872" i="6"/>
  <c r="J872" i="6"/>
  <c r="K872" i="6" s="1"/>
  <c r="I865" i="6"/>
  <c r="J865" i="6"/>
  <c r="K865" i="6" s="1"/>
  <c r="I864" i="6"/>
  <c r="J864" i="6"/>
  <c r="K864" i="6" s="1"/>
  <c r="I863" i="6"/>
  <c r="J863" i="6"/>
  <c r="K863" i="6" s="1"/>
  <c r="I862" i="6"/>
  <c r="J862" i="6"/>
  <c r="K862" i="6" s="1"/>
  <c r="I861" i="6"/>
  <c r="J861" i="6"/>
  <c r="K861" i="6" s="1"/>
  <c r="I860" i="6"/>
  <c r="J860" i="6"/>
  <c r="K860" i="6" s="1"/>
  <c r="I859" i="6"/>
  <c r="J859" i="6"/>
  <c r="K859" i="6" s="1"/>
  <c r="I858" i="6"/>
  <c r="J858" i="6"/>
  <c r="K858" i="6" s="1"/>
  <c r="I857" i="6"/>
  <c r="J857" i="6"/>
  <c r="K857" i="6" s="1"/>
  <c r="I855" i="6"/>
  <c r="J855" i="6"/>
  <c r="K855" i="6" s="1"/>
  <c r="I854" i="6"/>
  <c r="J854" i="6"/>
  <c r="K854" i="6" s="1"/>
  <c r="I853" i="6"/>
  <c r="J853" i="6"/>
  <c r="K853" i="6" s="1"/>
  <c r="I852" i="6"/>
  <c r="J852" i="6"/>
  <c r="K852" i="6" s="1"/>
  <c r="I851" i="6"/>
  <c r="J851" i="6"/>
  <c r="K851" i="6" s="1"/>
  <c r="I850" i="6"/>
  <c r="J850" i="6"/>
  <c r="K850" i="6" s="1"/>
  <c r="I849" i="6"/>
  <c r="J849" i="6"/>
  <c r="K849" i="6" s="1"/>
  <c r="I848" i="6"/>
  <c r="J848" i="6"/>
  <c r="K848" i="6" s="1"/>
  <c r="I847" i="6"/>
  <c r="J847" i="6"/>
  <c r="K847" i="6" s="1"/>
  <c r="I846" i="6"/>
  <c r="J846" i="6"/>
  <c r="K846" i="6" s="1"/>
  <c r="I845" i="6"/>
  <c r="J845" i="6"/>
  <c r="K845" i="6" s="1"/>
  <c r="I843" i="6"/>
  <c r="J843" i="6"/>
  <c r="K843" i="6" s="1"/>
  <c r="I842" i="6"/>
  <c r="J842" i="6"/>
  <c r="K842" i="6" s="1"/>
  <c r="I841" i="6"/>
  <c r="J841" i="6"/>
  <c r="K841" i="6" s="1"/>
  <c r="I840" i="6"/>
  <c r="J840" i="6"/>
  <c r="K840" i="6" s="1"/>
  <c r="I839" i="6"/>
  <c r="J839" i="6"/>
  <c r="K839" i="6" s="1"/>
  <c r="I838" i="6"/>
  <c r="J838" i="6"/>
  <c r="K838" i="6" s="1"/>
  <c r="I833" i="6"/>
  <c r="J833" i="6"/>
  <c r="K833" i="6" s="1"/>
  <c r="I832" i="6"/>
  <c r="J832" i="6"/>
  <c r="K832" i="6" s="1"/>
  <c r="I831" i="6"/>
  <c r="J831" i="6"/>
  <c r="K831" i="6" s="1"/>
  <c r="I830" i="6"/>
  <c r="J830" i="6"/>
  <c r="K830" i="6" s="1"/>
  <c r="I829" i="6"/>
  <c r="J829" i="6"/>
  <c r="K829" i="6" s="1"/>
  <c r="I828" i="6"/>
  <c r="J828" i="6"/>
  <c r="K828" i="6" s="1"/>
  <c r="I827" i="6"/>
  <c r="J827" i="6"/>
  <c r="K827" i="6" s="1"/>
  <c r="I826" i="6"/>
  <c r="J826" i="6"/>
  <c r="K826" i="6" s="1"/>
  <c r="I825" i="6"/>
  <c r="J825" i="6"/>
  <c r="K825" i="6" s="1"/>
  <c r="I824" i="6"/>
  <c r="J824" i="6"/>
  <c r="K824" i="6" s="1"/>
  <c r="I823" i="6"/>
  <c r="J823" i="6"/>
  <c r="K823" i="6" s="1"/>
  <c r="I820" i="6"/>
  <c r="J820" i="6"/>
  <c r="K820" i="6" s="1"/>
  <c r="I819" i="6"/>
  <c r="J819" i="6"/>
  <c r="K819" i="6" s="1"/>
  <c r="I818" i="6"/>
  <c r="J818" i="6"/>
  <c r="K818" i="6" s="1"/>
  <c r="I817" i="6"/>
  <c r="J817" i="6"/>
  <c r="K817" i="6" s="1"/>
  <c r="I816" i="6"/>
  <c r="J816" i="6"/>
  <c r="K816" i="6" s="1"/>
  <c r="I815" i="6"/>
  <c r="J815" i="6"/>
  <c r="K815" i="6" s="1"/>
  <c r="I814" i="6"/>
  <c r="J814" i="6"/>
  <c r="K814" i="6" s="1"/>
  <c r="I813" i="6"/>
  <c r="J813" i="6"/>
  <c r="K813" i="6" s="1"/>
  <c r="I812" i="6"/>
  <c r="J812" i="6"/>
  <c r="K812" i="6" s="1"/>
  <c r="I809" i="6"/>
  <c r="J809" i="6"/>
  <c r="K809" i="6" s="1"/>
  <c r="I808" i="6"/>
  <c r="J808" i="6"/>
  <c r="K808" i="6" s="1"/>
  <c r="I807" i="6"/>
  <c r="J807" i="6"/>
  <c r="K807" i="6" s="1"/>
  <c r="I806" i="6"/>
  <c r="J806" i="6"/>
  <c r="K806" i="6" s="1"/>
  <c r="I805" i="6"/>
  <c r="J805" i="6"/>
  <c r="K805" i="6" s="1"/>
  <c r="I804" i="6"/>
  <c r="J804" i="6"/>
  <c r="K804" i="6" s="1"/>
  <c r="I803" i="6"/>
  <c r="J803" i="6"/>
  <c r="K803" i="6" s="1"/>
  <c r="I802" i="6"/>
  <c r="J802" i="6"/>
  <c r="K802" i="6" s="1"/>
  <c r="I801" i="6"/>
  <c r="J801" i="6"/>
  <c r="K801" i="6" s="1"/>
  <c r="I800" i="6"/>
  <c r="J800" i="6"/>
  <c r="K800" i="6" s="1"/>
  <c r="I799" i="6"/>
  <c r="J799" i="6"/>
  <c r="K799" i="6" s="1"/>
  <c r="I798" i="6"/>
  <c r="J798" i="6"/>
  <c r="K798" i="6" s="1"/>
  <c r="I797" i="6"/>
  <c r="J797" i="6"/>
  <c r="K797" i="6" s="1"/>
  <c r="I796" i="6"/>
  <c r="J796" i="6"/>
  <c r="K796" i="6" s="1"/>
  <c r="I793" i="6"/>
  <c r="J793" i="6"/>
  <c r="K793" i="6" s="1"/>
  <c r="I792" i="6"/>
  <c r="J792" i="6"/>
  <c r="K792" i="6" s="1"/>
  <c r="I791" i="6"/>
  <c r="J791" i="6"/>
  <c r="K791" i="6" s="1"/>
  <c r="I788" i="6"/>
  <c r="J788" i="6"/>
  <c r="K788" i="6" s="1"/>
  <c r="I787" i="6"/>
  <c r="J787" i="6"/>
  <c r="K787" i="6" s="1"/>
  <c r="I786" i="6"/>
  <c r="J786" i="6"/>
  <c r="K786" i="6" s="1"/>
  <c r="I785" i="6"/>
  <c r="J785" i="6"/>
  <c r="K785" i="6" s="1"/>
  <c r="I784" i="6"/>
  <c r="J784" i="6"/>
  <c r="K784" i="6" s="1"/>
  <c r="I783" i="6"/>
  <c r="J783" i="6"/>
  <c r="K783" i="6" s="1"/>
  <c r="I782" i="6"/>
  <c r="J782" i="6"/>
  <c r="K782" i="6" s="1"/>
  <c r="I781" i="6"/>
  <c r="J781" i="6"/>
  <c r="K781" i="6" s="1"/>
  <c r="I780" i="6"/>
  <c r="J780" i="6"/>
  <c r="K780" i="6" s="1"/>
  <c r="I779" i="6"/>
  <c r="J779" i="6"/>
  <c r="K779" i="6" s="1"/>
  <c r="I778" i="6"/>
  <c r="J778" i="6"/>
  <c r="K778" i="6" s="1"/>
  <c r="I777" i="6"/>
  <c r="J777" i="6"/>
  <c r="K777" i="6" s="1"/>
  <c r="I776" i="6"/>
  <c r="J776" i="6"/>
  <c r="K776" i="6" s="1"/>
  <c r="I775" i="6"/>
  <c r="J775" i="6"/>
  <c r="K775" i="6" s="1"/>
  <c r="I774" i="6"/>
  <c r="J774" i="6"/>
  <c r="K774" i="6" s="1"/>
  <c r="I773" i="6"/>
  <c r="J773" i="6"/>
  <c r="K773" i="6" s="1"/>
  <c r="I772" i="6"/>
  <c r="J772" i="6"/>
  <c r="K772" i="6" s="1"/>
  <c r="I771" i="6"/>
  <c r="J771" i="6"/>
  <c r="K771" i="6" s="1"/>
  <c r="I770" i="6"/>
  <c r="J770" i="6"/>
  <c r="K770" i="6" s="1"/>
  <c r="I769" i="6"/>
  <c r="J769" i="6"/>
  <c r="K769" i="6" s="1"/>
  <c r="I766" i="6"/>
  <c r="J766" i="6"/>
  <c r="K766" i="6" s="1"/>
  <c r="I765" i="6"/>
  <c r="J765" i="6"/>
  <c r="K765" i="6" s="1"/>
  <c r="I764" i="6"/>
  <c r="J764" i="6"/>
  <c r="K764" i="6" s="1"/>
  <c r="I763" i="6"/>
  <c r="J763" i="6"/>
  <c r="K763" i="6" s="1"/>
  <c r="I762" i="6"/>
  <c r="J762" i="6"/>
  <c r="K762" i="6" s="1"/>
  <c r="I761" i="6"/>
  <c r="J761" i="6"/>
  <c r="K761" i="6" s="1"/>
  <c r="I760" i="6"/>
  <c r="J760" i="6"/>
  <c r="K760" i="6" s="1"/>
  <c r="I759" i="6"/>
  <c r="J759" i="6"/>
  <c r="K759" i="6" s="1"/>
  <c r="I756" i="6"/>
  <c r="J756" i="6"/>
  <c r="K756" i="6" s="1"/>
  <c r="I755" i="6"/>
  <c r="J755" i="6"/>
  <c r="K755" i="6" s="1"/>
  <c r="I753" i="6"/>
  <c r="J753" i="6"/>
  <c r="K753" i="6" s="1"/>
  <c r="I752" i="6"/>
  <c r="J752" i="6"/>
  <c r="K752" i="6" s="1"/>
  <c r="I748" i="6"/>
  <c r="J748" i="6"/>
  <c r="K748" i="6" s="1"/>
  <c r="I747" i="6"/>
  <c r="J747" i="6"/>
  <c r="K747" i="6" s="1"/>
  <c r="I746" i="6"/>
  <c r="J746" i="6"/>
  <c r="K746" i="6" s="1"/>
  <c r="I743" i="6"/>
  <c r="J743" i="6"/>
  <c r="K743" i="6" s="1"/>
  <c r="I742" i="6"/>
  <c r="J742" i="6"/>
  <c r="K742" i="6" s="1"/>
  <c r="I741" i="6"/>
  <c r="J741" i="6"/>
  <c r="K741" i="6" s="1"/>
  <c r="I740" i="6"/>
  <c r="J740" i="6"/>
  <c r="K740" i="6" s="1"/>
  <c r="I739" i="6"/>
  <c r="J739" i="6"/>
  <c r="K739" i="6" s="1"/>
  <c r="I736" i="6"/>
  <c r="J736" i="6"/>
  <c r="K736" i="6" s="1"/>
  <c r="I734" i="6"/>
  <c r="J734" i="6"/>
  <c r="K734" i="6" s="1"/>
  <c r="I733" i="6"/>
  <c r="J733" i="6"/>
  <c r="K733" i="6" s="1"/>
  <c r="I732" i="6"/>
  <c r="J732" i="6"/>
  <c r="K732" i="6" s="1"/>
  <c r="I731" i="6"/>
  <c r="J731" i="6"/>
  <c r="K731" i="6" s="1"/>
  <c r="I730" i="6"/>
  <c r="J730" i="6"/>
  <c r="K730" i="6" s="1"/>
  <c r="I729" i="6"/>
  <c r="J729" i="6"/>
  <c r="K729" i="6" s="1"/>
  <c r="I728" i="6"/>
  <c r="J728" i="6"/>
  <c r="K728" i="6" s="1"/>
  <c r="I727" i="6"/>
  <c r="J727" i="6"/>
  <c r="K727" i="6" s="1"/>
  <c r="I726" i="6"/>
  <c r="J726" i="6"/>
  <c r="K726" i="6" s="1"/>
  <c r="I725" i="6"/>
  <c r="J725" i="6"/>
  <c r="K725" i="6" s="1"/>
  <c r="I724" i="6"/>
  <c r="J724" i="6"/>
  <c r="K724" i="6" s="1"/>
  <c r="I723" i="6"/>
  <c r="J723" i="6"/>
  <c r="K723" i="6" s="1"/>
  <c r="I722" i="6"/>
  <c r="J722" i="6"/>
  <c r="K722" i="6" s="1"/>
  <c r="I721" i="6"/>
  <c r="J721" i="6"/>
  <c r="K721" i="6" s="1"/>
  <c r="I720" i="6"/>
  <c r="J720" i="6"/>
  <c r="K720" i="6" s="1"/>
  <c r="I718" i="6"/>
  <c r="J718" i="6"/>
  <c r="K718" i="6" s="1"/>
  <c r="I717" i="6"/>
  <c r="J717" i="6"/>
  <c r="K717" i="6" s="1"/>
  <c r="I716" i="6"/>
  <c r="J716" i="6"/>
  <c r="K716" i="6" s="1"/>
  <c r="I715" i="6"/>
  <c r="J715" i="6"/>
  <c r="K715" i="6" s="1"/>
  <c r="I714" i="6"/>
  <c r="J714" i="6"/>
  <c r="K714" i="6" s="1"/>
  <c r="I713" i="6"/>
  <c r="J713" i="6"/>
  <c r="K713" i="6" s="1"/>
  <c r="I712" i="6"/>
  <c r="J712" i="6"/>
  <c r="K712" i="6" s="1"/>
  <c r="I711" i="6"/>
  <c r="J711" i="6"/>
  <c r="K711" i="6" s="1"/>
  <c r="I710" i="6"/>
  <c r="J710" i="6"/>
  <c r="K710" i="6" s="1"/>
  <c r="I708" i="6"/>
  <c r="J708" i="6"/>
  <c r="K708" i="6" s="1"/>
  <c r="I706" i="6"/>
  <c r="J706" i="6"/>
  <c r="K706" i="6" s="1"/>
  <c r="I705" i="6"/>
  <c r="J705" i="6"/>
  <c r="K705" i="6" s="1"/>
  <c r="I704" i="6"/>
  <c r="J704" i="6"/>
  <c r="K704" i="6" s="1"/>
  <c r="I703" i="6"/>
  <c r="J703" i="6"/>
  <c r="K703" i="6" s="1"/>
  <c r="I702" i="6"/>
  <c r="J702" i="6"/>
  <c r="K702" i="6" s="1"/>
  <c r="I701" i="6"/>
  <c r="J701" i="6"/>
  <c r="K701" i="6" s="1"/>
  <c r="I700" i="6"/>
  <c r="J700" i="6"/>
  <c r="K700" i="6" s="1"/>
  <c r="I699" i="6"/>
  <c r="J699" i="6"/>
  <c r="K699" i="6" s="1"/>
  <c r="I696" i="6"/>
  <c r="J696" i="6"/>
  <c r="K696" i="6" s="1"/>
  <c r="I694" i="6"/>
  <c r="J694" i="6"/>
  <c r="K694" i="6" s="1"/>
  <c r="I689" i="6"/>
  <c r="J689" i="6"/>
  <c r="K689" i="6" s="1"/>
  <c r="I688" i="6"/>
  <c r="J688" i="6"/>
  <c r="K688" i="6" s="1"/>
  <c r="I687" i="6"/>
  <c r="J687" i="6"/>
  <c r="K687" i="6" s="1"/>
  <c r="I683" i="6"/>
  <c r="J683" i="6"/>
  <c r="K683" i="6" s="1"/>
  <c r="I682" i="6"/>
  <c r="J682" i="6"/>
  <c r="K682" i="6" s="1"/>
  <c r="I681" i="6"/>
  <c r="J681" i="6"/>
  <c r="K681" i="6" s="1"/>
  <c r="I680" i="6"/>
  <c r="J680" i="6"/>
  <c r="K680" i="6" s="1"/>
  <c r="I679" i="6"/>
  <c r="J679" i="6"/>
  <c r="K679" i="6" s="1"/>
  <c r="I678" i="6"/>
  <c r="J678" i="6"/>
  <c r="K678" i="6" s="1"/>
  <c r="I677" i="6"/>
  <c r="J677" i="6"/>
  <c r="K677" i="6" s="1"/>
  <c r="I676" i="6"/>
  <c r="J676" i="6"/>
  <c r="K676" i="6" s="1"/>
  <c r="I675" i="6"/>
  <c r="J675" i="6"/>
  <c r="K675" i="6" s="1"/>
  <c r="I674" i="6"/>
  <c r="J674" i="6"/>
  <c r="K674" i="6" s="1"/>
  <c r="I673" i="6"/>
  <c r="J673" i="6"/>
  <c r="K673" i="6" s="1"/>
  <c r="I672" i="6"/>
  <c r="J672" i="6"/>
  <c r="K672" i="6" s="1"/>
  <c r="I671" i="6"/>
  <c r="J671" i="6"/>
  <c r="K671" i="6" s="1"/>
  <c r="I670" i="6"/>
  <c r="J670" i="6"/>
  <c r="K670" i="6" s="1"/>
  <c r="I669" i="6"/>
  <c r="J669" i="6"/>
  <c r="K669" i="6" s="1"/>
  <c r="I667" i="6"/>
  <c r="J667" i="6"/>
  <c r="K667" i="6" s="1"/>
  <c r="I666" i="6"/>
  <c r="J666" i="6"/>
  <c r="K666" i="6" s="1"/>
  <c r="I665" i="6"/>
  <c r="J665" i="6"/>
  <c r="K665" i="6" s="1"/>
  <c r="I664" i="6"/>
  <c r="J664" i="6"/>
  <c r="K664" i="6" s="1"/>
  <c r="I663" i="6"/>
  <c r="J663" i="6"/>
  <c r="K663" i="6" s="1"/>
  <c r="I662" i="6"/>
  <c r="J662" i="6"/>
  <c r="K662" i="6" s="1"/>
  <c r="I658" i="6"/>
  <c r="J658" i="6"/>
  <c r="K658" i="6" s="1"/>
  <c r="I657" i="6"/>
  <c r="J657" i="6"/>
  <c r="K657" i="6" s="1"/>
  <c r="I656" i="6"/>
  <c r="J656" i="6"/>
  <c r="K656" i="6" s="1"/>
  <c r="I655" i="6"/>
  <c r="J655" i="6"/>
  <c r="K655" i="6" s="1"/>
  <c r="I654" i="6"/>
  <c r="J654" i="6"/>
  <c r="K654" i="6" s="1"/>
  <c r="I653" i="6"/>
  <c r="J653" i="6"/>
  <c r="K653" i="6" s="1"/>
  <c r="I652" i="6"/>
  <c r="J652" i="6"/>
  <c r="K652" i="6" s="1"/>
  <c r="I651" i="6"/>
  <c r="J651" i="6"/>
  <c r="K651" i="6" s="1"/>
  <c r="I650" i="6"/>
  <c r="J650" i="6"/>
  <c r="K650" i="6" s="1"/>
  <c r="I649" i="6"/>
  <c r="J649" i="6"/>
  <c r="K649" i="6" s="1"/>
  <c r="I646" i="6"/>
  <c r="J646" i="6"/>
  <c r="K646" i="6" s="1"/>
  <c r="I641" i="6"/>
  <c r="J641" i="6"/>
  <c r="K641" i="6" s="1"/>
  <c r="I640" i="6"/>
  <c r="J640" i="6"/>
  <c r="K640" i="6" s="1"/>
  <c r="I639" i="6"/>
  <c r="J639" i="6"/>
  <c r="K639" i="6" s="1"/>
  <c r="I638" i="6"/>
  <c r="J638" i="6"/>
  <c r="K638" i="6" s="1"/>
  <c r="I637" i="6"/>
  <c r="J637" i="6"/>
  <c r="K637" i="6" s="1"/>
  <c r="I636" i="6"/>
  <c r="J636" i="6"/>
  <c r="K636" i="6" s="1"/>
  <c r="I635" i="6"/>
  <c r="J635" i="6"/>
  <c r="K635" i="6" s="1"/>
  <c r="I634" i="6"/>
  <c r="J634" i="6"/>
  <c r="K634" i="6" s="1"/>
  <c r="I633" i="6"/>
  <c r="J633" i="6"/>
  <c r="K633" i="6" s="1"/>
  <c r="I632" i="6"/>
  <c r="J632" i="6"/>
  <c r="K632" i="6" s="1"/>
  <c r="I631" i="6"/>
  <c r="J631" i="6"/>
  <c r="K631" i="6" s="1"/>
  <c r="I630" i="6"/>
  <c r="J630" i="6"/>
  <c r="K630" i="6" s="1"/>
  <c r="I629" i="6"/>
  <c r="J629" i="6"/>
  <c r="K629" i="6" s="1"/>
  <c r="I628" i="6"/>
  <c r="J628" i="6"/>
  <c r="K628" i="6" s="1"/>
  <c r="I627" i="6"/>
  <c r="J627" i="6"/>
  <c r="K627" i="6" s="1"/>
  <c r="I624" i="6"/>
  <c r="J624" i="6"/>
  <c r="K624" i="6" s="1"/>
  <c r="I623" i="6"/>
  <c r="J623" i="6"/>
  <c r="K623" i="6" s="1"/>
  <c r="I622" i="6"/>
  <c r="J622" i="6"/>
  <c r="K622" i="6" s="1"/>
  <c r="I621" i="6"/>
  <c r="J621" i="6"/>
  <c r="K621" i="6" s="1"/>
  <c r="I620" i="6"/>
  <c r="J620" i="6"/>
  <c r="K620" i="6" s="1"/>
  <c r="I619" i="6"/>
  <c r="J619" i="6"/>
  <c r="K619" i="6" s="1"/>
  <c r="I618" i="6"/>
  <c r="J618" i="6"/>
  <c r="K618" i="6" s="1"/>
  <c r="I617" i="6"/>
  <c r="J617" i="6"/>
  <c r="K617" i="6" s="1"/>
  <c r="I614" i="6"/>
  <c r="J614" i="6"/>
  <c r="K614" i="6" s="1"/>
  <c r="I613" i="6"/>
  <c r="J613" i="6"/>
  <c r="K613" i="6" s="1"/>
  <c r="I612" i="6"/>
  <c r="J612" i="6"/>
  <c r="K612" i="6" s="1"/>
  <c r="I606" i="6"/>
  <c r="J606" i="6"/>
  <c r="K606" i="6" s="1"/>
  <c r="I605" i="6"/>
  <c r="J605" i="6"/>
  <c r="K605" i="6" s="1"/>
  <c r="I604" i="6"/>
  <c r="J604" i="6"/>
  <c r="K604" i="6" s="1"/>
  <c r="I603" i="6"/>
  <c r="J603" i="6"/>
  <c r="K603" i="6" s="1"/>
  <c r="I602" i="6"/>
  <c r="J602" i="6"/>
  <c r="K602" i="6" s="1"/>
  <c r="I601" i="6"/>
  <c r="J601" i="6"/>
  <c r="K601" i="6" s="1"/>
  <c r="I600" i="6"/>
  <c r="J600" i="6"/>
  <c r="K600" i="6" s="1"/>
  <c r="I599" i="6"/>
  <c r="J599" i="6"/>
  <c r="K599" i="6" s="1"/>
  <c r="I598" i="6"/>
  <c r="J598" i="6"/>
  <c r="K598" i="6" s="1"/>
  <c r="I597" i="6"/>
  <c r="J597" i="6"/>
  <c r="K597" i="6" s="1"/>
  <c r="I596" i="6"/>
  <c r="J596" i="6"/>
  <c r="K596" i="6" s="1"/>
  <c r="I595" i="6"/>
  <c r="J595" i="6"/>
  <c r="K595" i="6" s="1"/>
  <c r="I594" i="6"/>
  <c r="J594" i="6"/>
  <c r="K594" i="6" s="1"/>
  <c r="I593" i="6"/>
  <c r="J593" i="6"/>
  <c r="K593" i="6" s="1"/>
  <c r="I592" i="6"/>
  <c r="J592" i="6"/>
  <c r="K592" i="6" s="1"/>
  <c r="I591" i="6"/>
  <c r="J591" i="6"/>
  <c r="K591" i="6" s="1"/>
  <c r="I590" i="6"/>
  <c r="J590" i="6"/>
  <c r="K590" i="6" s="1"/>
  <c r="I589" i="6"/>
  <c r="J589" i="6"/>
  <c r="K589" i="6" s="1"/>
  <c r="I588" i="6"/>
  <c r="J588" i="6"/>
  <c r="K588" i="6" s="1"/>
  <c r="I587" i="6"/>
  <c r="J587" i="6"/>
  <c r="K587" i="6" s="1"/>
  <c r="I585" i="6"/>
  <c r="J585" i="6"/>
  <c r="K585" i="6" s="1"/>
  <c r="I584" i="6"/>
  <c r="J584" i="6"/>
  <c r="K584" i="6" s="1"/>
  <c r="I582" i="6"/>
  <c r="J582" i="6"/>
  <c r="K582" i="6" s="1"/>
  <c r="I581" i="6"/>
  <c r="J581" i="6"/>
  <c r="K581" i="6" s="1"/>
  <c r="I578" i="6"/>
  <c r="J578" i="6"/>
  <c r="K578" i="6" s="1"/>
  <c r="I577" i="6"/>
  <c r="J577" i="6"/>
  <c r="K577" i="6" s="1"/>
  <c r="I576" i="6"/>
  <c r="J576" i="6"/>
  <c r="K576" i="6" s="1"/>
  <c r="I575" i="6"/>
  <c r="J575" i="6"/>
  <c r="K575" i="6" s="1"/>
  <c r="I574" i="6"/>
  <c r="J574" i="6"/>
  <c r="K574" i="6" s="1"/>
  <c r="I573" i="6"/>
  <c r="J573" i="6"/>
  <c r="K573" i="6" s="1"/>
  <c r="I568" i="6"/>
  <c r="J568" i="6"/>
  <c r="K568" i="6" s="1"/>
  <c r="I567" i="6"/>
  <c r="J567" i="6"/>
  <c r="K567" i="6" s="1"/>
  <c r="I566" i="6"/>
  <c r="J566" i="6"/>
  <c r="K566" i="6" s="1"/>
  <c r="I565" i="6"/>
  <c r="J565" i="6"/>
  <c r="K565" i="6" s="1"/>
  <c r="I564" i="6"/>
  <c r="J564" i="6"/>
  <c r="K564" i="6" s="1"/>
  <c r="I563" i="6"/>
  <c r="J563" i="6"/>
  <c r="K563" i="6" s="1"/>
  <c r="I562" i="6"/>
  <c r="J562" i="6"/>
  <c r="K562" i="6" s="1"/>
  <c r="I561" i="6"/>
  <c r="J561" i="6"/>
  <c r="K561" i="6" s="1"/>
  <c r="I560" i="6"/>
  <c r="J560" i="6"/>
  <c r="K560" i="6" s="1"/>
  <c r="I559" i="6"/>
  <c r="J559" i="6"/>
  <c r="K559" i="6" s="1"/>
  <c r="I558" i="6"/>
  <c r="J558" i="6"/>
  <c r="K558" i="6" s="1"/>
  <c r="I557" i="6"/>
  <c r="J557" i="6"/>
  <c r="K557" i="6" s="1"/>
  <c r="I556" i="6"/>
  <c r="J556" i="6"/>
  <c r="K556" i="6" s="1"/>
  <c r="I555" i="6"/>
  <c r="J555" i="6"/>
  <c r="K555" i="6" s="1"/>
  <c r="I553" i="6"/>
  <c r="J553" i="6"/>
  <c r="K553" i="6" s="1"/>
  <c r="I552" i="6"/>
  <c r="J552" i="6"/>
  <c r="K552" i="6" s="1"/>
  <c r="I551" i="6"/>
  <c r="J551" i="6"/>
  <c r="K551" i="6" s="1"/>
  <c r="I550" i="6"/>
  <c r="J550" i="6"/>
  <c r="K550" i="6" s="1"/>
  <c r="I549" i="6"/>
  <c r="J549" i="6"/>
  <c r="K549" i="6" s="1"/>
  <c r="I548" i="6"/>
  <c r="J548" i="6"/>
  <c r="K548" i="6" s="1"/>
  <c r="I547" i="6"/>
  <c r="J547" i="6"/>
  <c r="K547" i="6" s="1"/>
  <c r="I544" i="6"/>
  <c r="J544" i="6"/>
  <c r="K544" i="6" s="1"/>
  <c r="I543" i="6"/>
  <c r="J543" i="6"/>
  <c r="K543" i="6" s="1"/>
  <c r="I542" i="6"/>
  <c r="J542" i="6"/>
  <c r="K542" i="6" s="1"/>
  <c r="I541" i="6"/>
  <c r="J541" i="6"/>
  <c r="K541" i="6" s="1"/>
  <c r="I540" i="6"/>
  <c r="J540" i="6"/>
  <c r="K540" i="6" s="1"/>
  <c r="I539" i="6"/>
  <c r="J539" i="6"/>
  <c r="K539" i="6" s="1"/>
  <c r="I538" i="6"/>
  <c r="J538" i="6"/>
  <c r="K538" i="6" s="1"/>
  <c r="I537" i="6"/>
  <c r="J537" i="6"/>
  <c r="K537" i="6" s="1"/>
  <c r="I536" i="6"/>
  <c r="J536" i="6"/>
  <c r="K536" i="6" s="1"/>
  <c r="I535" i="6"/>
  <c r="J535" i="6"/>
  <c r="K535" i="6" s="1"/>
  <c r="I534" i="6"/>
  <c r="J534" i="6"/>
  <c r="K534" i="6" s="1"/>
  <c r="I533" i="6"/>
  <c r="J533" i="6"/>
  <c r="K533" i="6" s="1"/>
  <c r="I532" i="6"/>
  <c r="J532" i="6"/>
  <c r="K532" i="6" s="1"/>
  <c r="I531" i="6"/>
  <c r="J531" i="6"/>
  <c r="K531" i="6" s="1"/>
  <c r="I530" i="6"/>
  <c r="J530" i="6"/>
  <c r="K530" i="6" s="1"/>
  <c r="I525" i="6"/>
  <c r="J525" i="6"/>
  <c r="K525" i="6" s="1"/>
  <c r="I524" i="6"/>
  <c r="J524" i="6"/>
  <c r="K524" i="6" s="1"/>
  <c r="I523" i="6"/>
  <c r="J523" i="6"/>
  <c r="K523" i="6" s="1"/>
  <c r="I522" i="6"/>
  <c r="J522" i="6"/>
  <c r="K522" i="6" s="1"/>
  <c r="I519" i="6"/>
  <c r="J519" i="6"/>
  <c r="K519" i="6" s="1"/>
  <c r="I518" i="6"/>
  <c r="J518" i="6"/>
  <c r="K518" i="6" s="1"/>
  <c r="I517" i="6"/>
  <c r="J517" i="6"/>
  <c r="K517" i="6" s="1"/>
  <c r="I513" i="6"/>
  <c r="J513" i="6"/>
  <c r="K513" i="6" s="1"/>
  <c r="I512" i="6"/>
  <c r="J512" i="6"/>
  <c r="K512" i="6" s="1"/>
  <c r="I511" i="6"/>
  <c r="J511" i="6"/>
  <c r="K511" i="6" s="1"/>
  <c r="I510" i="6"/>
  <c r="J510" i="6"/>
  <c r="K510" i="6" s="1"/>
  <c r="I509" i="6"/>
  <c r="J509" i="6"/>
  <c r="K509" i="6" s="1"/>
  <c r="I508" i="6"/>
  <c r="J508" i="6"/>
  <c r="K508" i="6" s="1"/>
  <c r="I507" i="6"/>
  <c r="J507" i="6"/>
  <c r="K507" i="6" s="1"/>
  <c r="I506" i="6"/>
  <c r="J506" i="6"/>
  <c r="K506" i="6" s="1"/>
  <c r="I505" i="6"/>
  <c r="J505" i="6"/>
  <c r="K505" i="6" s="1"/>
  <c r="I504" i="6"/>
  <c r="J504" i="6"/>
  <c r="K504" i="6" s="1"/>
  <c r="I503" i="6"/>
  <c r="J503" i="6"/>
  <c r="K503" i="6" s="1"/>
  <c r="I502" i="6"/>
  <c r="J502" i="6"/>
  <c r="K502" i="6" s="1"/>
  <c r="I501" i="6"/>
  <c r="J501" i="6"/>
  <c r="K501" i="6" s="1"/>
  <c r="I500" i="6"/>
  <c r="J500" i="6"/>
  <c r="K500" i="6" s="1"/>
  <c r="I499" i="6"/>
  <c r="J499" i="6"/>
  <c r="K499" i="6" s="1"/>
  <c r="I496" i="6"/>
  <c r="J496" i="6"/>
  <c r="K496" i="6" s="1"/>
  <c r="I495" i="6"/>
  <c r="J495" i="6"/>
  <c r="K495" i="6" s="1"/>
  <c r="I494" i="6"/>
  <c r="J494" i="6"/>
  <c r="K494" i="6" s="1"/>
  <c r="I493" i="6"/>
  <c r="J493" i="6"/>
  <c r="K493" i="6" s="1"/>
  <c r="I491" i="6"/>
  <c r="J491" i="6"/>
  <c r="K491" i="6" s="1"/>
  <c r="I490" i="6"/>
  <c r="J490" i="6"/>
  <c r="K490" i="6" s="1"/>
  <c r="I489" i="6"/>
  <c r="J489" i="6"/>
  <c r="K489" i="6" s="1"/>
  <c r="I488" i="6"/>
  <c r="J488" i="6"/>
  <c r="K488" i="6" s="1"/>
  <c r="I487" i="6"/>
  <c r="J487" i="6"/>
  <c r="K487" i="6" s="1"/>
  <c r="I486" i="6"/>
  <c r="J486" i="6"/>
  <c r="K486" i="6" s="1"/>
  <c r="I483" i="6"/>
  <c r="J483" i="6"/>
  <c r="K483" i="6" s="1"/>
  <c r="I480" i="6"/>
  <c r="J480" i="6"/>
  <c r="K480" i="6" s="1"/>
  <c r="I476" i="6"/>
  <c r="J476" i="6"/>
  <c r="K476" i="6" s="1"/>
  <c r="I475" i="6"/>
  <c r="J475" i="6"/>
  <c r="K475" i="6" s="1"/>
  <c r="I474" i="6"/>
  <c r="J474" i="6"/>
  <c r="K474" i="6" s="1"/>
  <c r="I473" i="6"/>
  <c r="J473" i="6"/>
  <c r="K473" i="6" s="1"/>
  <c r="I472" i="6"/>
  <c r="J472" i="6"/>
  <c r="K472" i="6" s="1"/>
  <c r="I471" i="6"/>
  <c r="J471" i="6"/>
  <c r="K471" i="6" s="1"/>
  <c r="I470" i="6"/>
  <c r="J470" i="6"/>
  <c r="K470" i="6" s="1"/>
  <c r="I469" i="6"/>
  <c r="J469" i="6"/>
  <c r="K469" i="6" s="1"/>
  <c r="I468" i="6"/>
  <c r="J468" i="6"/>
  <c r="K468" i="6" s="1"/>
  <c r="I467" i="6"/>
  <c r="J467" i="6"/>
  <c r="K467" i="6" s="1"/>
  <c r="I466" i="6"/>
  <c r="J466" i="6"/>
  <c r="K466" i="6" s="1"/>
  <c r="I465" i="6"/>
  <c r="J465" i="6"/>
  <c r="K465" i="6" s="1"/>
  <c r="I464" i="6"/>
  <c r="J464" i="6"/>
  <c r="K464" i="6" s="1"/>
  <c r="I462" i="6"/>
  <c r="J462" i="6"/>
  <c r="K462" i="6" s="1"/>
  <c r="I461" i="6"/>
  <c r="J461" i="6"/>
  <c r="K461" i="6" s="1"/>
  <c r="I460" i="6"/>
  <c r="J460" i="6"/>
  <c r="K460" i="6" s="1"/>
  <c r="I459" i="6"/>
  <c r="J459" i="6"/>
  <c r="K459" i="6" s="1"/>
  <c r="I458" i="6"/>
  <c r="J458" i="6"/>
  <c r="K458" i="6" s="1"/>
  <c r="I457" i="6"/>
  <c r="J457" i="6"/>
  <c r="K457" i="6" s="1"/>
  <c r="I456" i="6"/>
  <c r="J456" i="6"/>
  <c r="K456" i="6" s="1"/>
  <c r="I455" i="6"/>
  <c r="J455" i="6"/>
  <c r="K455" i="6" s="1"/>
  <c r="I454" i="6"/>
  <c r="J454" i="6"/>
  <c r="K454" i="6" s="1"/>
  <c r="I453" i="6"/>
  <c r="J453" i="6"/>
  <c r="K453" i="6" s="1"/>
  <c r="I452" i="6"/>
  <c r="J452" i="6"/>
  <c r="K452" i="6" s="1"/>
  <c r="I451" i="6"/>
  <c r="J451" i="6"/>
  <c r="K451" i="6" s="1"/>
  <c r="I447" i="6"/>
  <c r="J447" i="6"/>
  <c r="K447" i="6" s="1"/>
  <c r="I446" i="6"/>
  <c r="J446" i="6"/>
  <c r="K446" i="6" s="1"/>
  <c r="I445" i="6"/>
  <c r="J445" i="6"/>
  <c r="K445" i="6" s="1"/>
  <c r="I444" i="6"/>
  <c r="J444" i="6"/>
  <c r="K444" i="6" s="1"/>
  <c r="I441" i="6"/>
  <c r="J441" i="6"/>
  <c r="K441" i="6" s="1"/>
  <c r="I440" i="6"/>
  <c r="J440" i="6"/>
  <c r="K440" i="6" s="1"/>
  <c r="I439" i="6"/>
  <c r="J439" i="6"/>
  <c r="K439" i="6" s="1"/>
  <c r="I438" i="6"/>
  <c r="J438" i="6"/>
  <c r="K438" i="6" s="1"/>
  <c r="I437" i="6"/>
  <c r="J437" i="6"/>
  <c r="K437" i="6" s="1"/>
  <c r="I436" i="6"/>
  <c r="J436" i="6"/>
  <c r="K436" i="6" s="1"/>
  <c r="I435" i="6"/>
  <c r="J435" i="6"/>
  <c r="K435" i="6" s="1"/>
  <c r="I434" i="6"/>
  <c r="J434" i="6"/>
  <c r="K434" i="6" s="1"/>
  <c r="I433" i="6"/>
  <c r="J433" i="6"/>
  <c r="K433" i="6" s="1"/>
  <c r="I432" i="6"/>
  <c r="J432" i="6"/>
  <c r="K432" i="6" s="1"/>
  <c r="I431" i="6"/>
  <c r="J431" i="6"/>
  <c r="K431" i="6" s="1"/>
  <c r="I430" i="6"/>
  <c r="J430" i="6"/>
  <c r="K430" i="6" s="1"/>
  <c r="I429" i="6"/>
  <c r="J429" i="6"/>
  <c r="K429" i="6" s="1"/>
  <c r="I428" i="6"/>
  <c r="J428" i="6"/>
  <c r="K428" i="6" s="1"/>
  <c r="I427" i="6"/>
  <c r="J427" i="6"/>
  <c r="K427" i="6" s="1"/>
  <c r="I426" i="6"/>
  <c r="J426" i="6"/>
  <c r="K426" i="6" s="1"/>
  <c r="I425" i="6"/>
  <c r="J425" i="6"/>
  <c r="K425" i="6" s="1"/>
  <c r="I424" i="6"/>
  <c r="J424" i="6"/>
  <c r="K424" i="6" s="1"/>
  <c r="I421" i="6"/>
  <c r="J421" i="6"/>
  <c r="K421" i="6" s="1"/>
  <c r="I420" i="6"/>
  <c r="J420" i="6"/>
  <c r="K420" i="6" s="1"/>
  <c r="I419" i="6"/>
  <c r="J419" i="6"/>
  <c r="K419" i="6" s="1"/>
  <c r="I418" i="6"/>
  <c r="J418" i="6"/>
  <c r="K418" i="6" s="1"/>
  <c r="I417" i="6"/>
  <c r="J417" i="6"/>
  <c r="K417" i="6" s="1"/>
  <c r="I416" i="6"/>
  <c r="J416" i="6"/>
  <c r="K416" i="6" s="1"/>
  <c r="I415" i="6"/>
  <c r="J415" i="6"/>
  <c r="K415" i="6" s="1"/>
  <c r="I414" i="6"/>
  <c r="J414" i="6"/>
  <c r="K414" i="6" s="1"/>
  <c r="I413" i="6"/>
  <c r="J413" i="6"/>
  <c r="K413" i="6" s="1"/>
  <c r="I412" i="6"/>
  <c r="J412" i="6"/>
  <c r="K412" i="6" s="1"/>
  <c r="I410" i="6"/>
  <c r="J410" i="6"/>
  <c r="K410" i="6" s="1"/>
  <c r="I409" i="6"/>
  <c r="J409" i="6"/>
  <c r="K409" i="6" s="1"/>
  <c r="I408" i="6"/>
  <c r="J408" i="6"/>
  <c r="K408" i="6" s="1"/>
  <c r="I407" i="6"/>
  <c r="J407" i="6"/>
  <c r="K407" i="6" s="1"/>
  <c r="I406" i="6"/>
  <c r="J406" i="6"/>
  <c r="K406" i="6" s="1"/>
  <c r="I405" i="6"/>
  <c r="J405" i="6"/>
  <c r="K405" i="6" s="1"/>
  <c r="I404" i="6"/>
  <c r="J404" i="6"/>
  <c r="K404" i="6" s="1"/>
  <c r="I403" i="6"/>
  <c r="J403" i="6"/>
  <c r="K403" i="6" s="1"/>
  <c r="I402" i="6"/>
  <c r="J402" i="6"/>
  <c r="K402" i="6" s="1"/>
  <c r="I401" i="6"/>
  <c r="J401" i="6"/>
  <c r="K401" i="6" s="1"/>
  <c r="I397" i="6"/>
  <c r="J397" i="6"/>
  <c r="K397" i="6" s="1"/>
  <c r="I396" i="6"/>
  <c r="J396" i="6"/>
  <c r="K396" i="6" s="1"/>
  <c r="I395" i="6"/>
  <c r="J395" i="6"/>
  <c r="K395" i="6" s="1"/>
  <c r="I394" i="6"/>
  <c r="J394" i="6"/>
  <c r="K394" i="6" s="1"/>
  <c r="I391" i="6"/>
  <c r="J391" i="6"/>
  <c r="K391" i="6" s="1"/>
  <c r="I390" i="6"/>
  <c r="J390" i="6"/>
  <c r="K390" i="6" s="1"/>
  <c r="I389" i="6"/>
  <c r="J389" i="6"/>
  <c r="K389" i="6" s="1"/>
  <c r="I386" i="6"/>
  <c r="J386" i="6"/>
  <c r="K386" i="6" s="1"/>
  <c r="I385" i="6"/>
  <c r="J385" i="6"/>
  <c r="K385" i="6" s="1"/>
  <c r="I384" i="6"/>
  <c r="J384" i="6"/>
  <c r="K384" i="6" s="1"/>
  <c r="I383" i="6"/>
  <c r="J383" i="6"/>
  <c r="K383" i="6" s="1"/>
  <c r="I382" i="6"/>
  <c r="J382" i="6"/>
  <c r="K382" i="6" s="1"/>
  <c r="I381" i="6"/>
  <c r="J381" i="6"/>
  <c r="K381" i="6" s="1"/>
  <c r="I380" i="6"/>
  <c r="J380" i="6"/>
  <c r="K380" i="6" s="1"/>
  <c r="I379" i="6"/>
  <c r="J379" i="6"/>
  <c r="K379" i="6" s="1"/>
  <c r="I378" i="6"/>
  <c r="J378" i="6"/>
  <c r="K378" i="6" s="1"/>
  <c r="I377" i="6"/>
  <c r="J377" i="6"/>
  <c r="K377" i="6" s="1"/>
  <c r="I375" i="6"/>
  <c r="J375" i="6"/>
  <c r="K375" i="6" s="1"/>
  <c r="I374" i="6"/>
  <c r="J374" i="6"/>
  <c r="K374" i="6" s="1"/>
  <c r="I373" i="6"/>
  <c r="J373" i="6"/>
  <c r="K373" i="6" s="1"/>
  <c r="I372" i="6"/>
  <c r="J372" i="6"/>
  <c r="K372" i="6" s="1"/>
  <c r="I371" i="6"/>
  <c r="J371" i="6"/>
  <c r="K371" i="6" s="1"/>
  <c r="I368" i="6"/>
  <c r="J368" i="6"/>
  <c r="K368" i="6" s="1"/>
  <c r="I367" i="6"/>
  <c r="J367" i="6"/>
  <c r="K367" i="6" s="1"/>
  <c r="I366" i="6"/>
  <c r="J366" i="6"/>
  <c r="K366" i="6" s="1"/>
  <c r="I365" i="6"/>
  <c r="J365" i="6"/>
  <c r="K365" i="6" s="1"/>
  <c r="I364" i="6"/>
  <c r="J364" i="6"/>
  <c r="K364" i="6" s="1"/>
  <c r="I363" i="6"/>
  <c r="J363" i="6"/>
  <c r="K363" i="6" s="1"/>
  <c r="I362" i="6"/>
  <c r="J362" i="6"/>
  <c r="K362" i="6" s="1"/>
  <c r="I361" i="6"/>
  <c r="J361" i="6"/>
  <c r="K361" i="6" s="1"/>
  <c r="I360" i="6"/>
  <c r="J360" i="6"/>
  <c r="K360" i="6" s="1"/>
  <c r="I359" i="6"/>
  <c r="J359" i="6"/>
  <c r="K359" i="6" s="1"/>
  <c r="I355" i="6"/>
  <c r="J355" i="6"/>
  <c r="K355" i="6" s="1"/>
  <c r="I354" i="6"/>
  <c r="J354" i="6"/>
  <c r="K354" i="6" s="1"/>
  <c r="I353" i="6"/>
  <c r="J353" i="6"/>
  <c r="K353" i="6" s="1"/>
  <c r="I352" i="6"/>
  <c r="J352" i="6"/>
  <c r="K352" i="6" s="1"/>
  <c r="I351" i="6"/>
  <c r="J351" i="6"/>
  <c r="K351" i="6" s="1"/>
  <c r="I350" i="6"/>
  <c r="J350" i="6"/>
  <c r="K350" i="6" s="1"/>
  <c r="I349" i="6"/>
  <c r="J349" i="6"/>
  <c r="K349" i="6" s="1"/>
  <c r="I348" i="6"/>
  <c r="J348" i="6"/>
  <c r="K348" i="6" s="1"/>
  <c r="I347" i="6"/>
  <c r="J347" i="6"/>
  <c r="K347" i="6" s="1"/>
  <c r="I346" i="6"/>
  <c r="J346" i="6"/>
  <c r="K346" i="6" s="1"/>
  <c r="I345" i="6"/>
  <c r="J345" i="6"/>
  <c r="K345" i="6" s="1"/>
  <c r="I342" i="6"/>
  <c r="J342" i="6"/>
  <c r="K342" i="6" s="1"/>
  <c r="I341" i="6"/>
  <c r="J341" i="6"/>
  <c r="K341" i="6" s="1"/>
  <c r="I340" i="6"/>
  <c r="J340" i="6"/>
  <c r="K340" i="6" s="1"/>
  <c r="I336" i="6"/>
  <c r="J336" i="6"/>
  <c r="K336" i="6" s="1"/>
  <c r="I335" i="6"/>
  <c r="J335" i="6"/>
  <c r="K335" i="6" s="1"/>
  <c r="I331" i="6"/>
  <c r="J331" i="6"/>
  <c r="K331" i="6" s="1"/>
  <c r="I330" i="6"/>
  <c r="J330" i="6"/>
  <c r="K330" i="6" s="1"/>
  <c r="I329" i="6"/>
  <c r="J329" i="6"/>
  <c r="K329" i="6" s="1"/>
  <c r="I328" i="6"/>
  <c r="J328" i="6"/>
  <c r="K328" i="6" s="1"/>
  <c r="I327" i="6"/>
  <c r="J327" i="6"/>
  <c r="K327" i="6" s="1"/>
  <c r="I326" i="6"/>
  <c r="J326" i="6"/>
  <c r="K326" i="6" s="1"/>
  <c r="I325" i="6"/>
  <c r="J325" i="6"/>
  <c r="K325" i="6" s="1"/>
  <c r="I324" i="6"/>
  <c r="J324" i="6"/>
  <c r="K324" i="6" s="1"/>
  <c r="I323" i="6"/>
  <c r="J323" i="6"/>
  <c r="K323" i="6" s="1"/>
  <c r="I322" i="6"/>
  <c r="J322" i="6"/>
  <c r="K322" i="6" s="1"/>
  <c r="I321" i="6"/>
  <c r="J321" i="6"/>
  <c r="K321" i="6" s="1"/>
  <c r="I320" i="6"/>
  <c r="J320" i="6"/>
  <c r="K320" i="6" s="1"/>
  <c r="I319" i="6"/>
  <c r="J319" i="6"/>
  <c r="K319" i="6" s="1"/>
  <c r="I318" i="6"/>
  <c r="J318" i="6"/>
  <c r="K318" i="6" s="1"/>
  <c r="I317" i="6"/>
  <c r="J317" i="6"/>
  <c r="K317" i="6" s="1"/>
  <c r="I316" i="6"/>
  <c r="J316" i="6"/>
  <c r="K316" i="6" s="1"/>
  <c r="I315" i="6"/>
  <c r="J315" i="6"/>
  <c r="K315" i="6" s="1"/>
  <c r="I314" i="6"/>
  <c r="J314" i="6"/>
  <c r="K314" i="6" s="1"/>
  <c r="I313" i="6"/>
  <c r="J313" i="6"/>
  <c r="K313" i="6" s="1"/>
  <c r="I312" i="6"/>
  <c r="J312" i="6"/>
  <c r="K312" i="6" s="1"/>
  <c r="I311" i="6"/>
  <c r="J311" i="6"/>
  <c r="K311" i="6" s="1"/>
  <c r="I307" i="6"/>
  <c r="J307" i="6"/>
  <c r="K307" i="6" s="1"/>
  <c r="I306" i="6"/>
  <c r="J306" i="6"/>
  <c r="K306" i="6" s="1"/>
  <c r="I305" i="6"/>
  <c r="J305" i="6"/>
  <c r="K305" i="6" s="1"/>
  <c r="I304" i="6"/>
  <c r="J304" i="6"/>
  <c r="K304" i="6" s="1"/>
  <c r="I303" i="6"/>
  <c r="J303" i="6"/>
  <c r="K303" i="6" s="1"/>
  <c r="I302" i="6"/>
  <c r="J302" i="6"/>
  <c r="K302" i="6" s="1"/>
  <c r="I301" i="6"/>
  <c r="J301" i="6"/>
  <c r="K301" i="6" s="1"/>
  <c r="I297" i="6"/>
  <c r="J297" i="6"/>
  <c r="K297" i="6" s="1"/>
  <c r="I296" i="6"/>
  <c r="J296" i="6"/>
  <c r="K296" i="6" s="1"/>
  <c r="I295" i="6"/>
  <c r="J295" i="6"/>
  <c r="K295" i="6" s="1"/>
  <c r="I294" i="6"/>
  <c r="J294" i="6"/>
  <c r="K294" i="6" s="1"/>
  <c r="I293" i="6"/>
  <c r="J293" i="6"/>
  <c r="K293" i="6" s="1"/>
  <c r="I292" i="6"/>
  <c r="J292" i="6"/>
  <c r="K292" i="6" s="1"/>
  <c r="I289" i="6"/>
  <c r="J289" i="6"/>
  <c r="K289" i="6" s="1"/>
  <c r="I286" i="6"/>
  <c r="J286" i="6"/>
  <c r="K286" i="6" s="1"/>
  <c r="I285" i="6"/>
  <c r="J285" i="6"/>
  <c r="K285" i="6" s="1"/>
  <c r="I284" i="6"/>
  <c r="J284" i="6"/>
  <c r="K284" i="6" s="1"/>
  <c r="I283" i="6"/>
  <c r="J283" i="6"/>
  <c r="K283" i="6" s="1"/>
  <c r="I282" i="6"/>
  <c r="J282" i="6"/>
  <c r="K282" i="6" s="1"/>
  <c r="I281" i="6"/>
  <c r="J281" i="6"/>
  <c r="K281" i="6" s="1"/>
  <c r="I280" i="6"/>
  <c r="J280" i="6"/>
  <c r="K280" i="6" s="1"/>
  <c r="I279" i="6"/>
  <c r="J279" i="6"/>
  <c r="K279" i="6" s="1"/>
  <c r="I278" i="6"/>
  <c r="J278" i="6"/>
  <c r="K278" i="6" s="1"/>
  <c r="I277" i="6"/>
  <c r="J277" i="6"/>
  <c r="K277" i="6" s="1"/>
  <c r="I276" i="6"/>
  <c r="J276" i="6"/>
  <c r="K276" i="6" s="1"/>
  <c r="I275" i="6"/>
  <c r="J275" i="6"/>
  <c r="K275" i="6" s="1"/>
  <c r="I274" i="6"/>
  <c r="J274" i="6"/>
  <c r="K274" i="6" s="1"/>
  <c r="I269" i="6"/>
  <c r="J269" i="6"/>
  <c r="K269" i="6" s="1"/>
  <c r="I268" i="6"/>
  <c r="J268" i="6"/>
  <c r="K268" i="6" s="1"/>
  <c r="I267" i="6"/>
  <c r="J267" i="6"/>
  <c r="K267" i="6" s="1"/>
  <c r="I266" i="6"/>
  <c r="J266" i="6"/>
  <c r="K266" i="6" s="1"/>
  <c r="I264" i="6"/>
  <c r="J264" i="6"/>
  <c r="K264" i="6" s="1"/>
  <c r="I263" i="6"/>
  <c r="J263" i="6"/>
  <c r="K263" i="6" s="1"/>
  <c r="I262" i="6"/>
  <c r="J262" i="6"/>
  <c r="K262" i="6" s="1"/>
  <c r="I261" i="6"/>
  <c r="J261" i="6"/>
  <c r="K261" i="6" s="1"/>
  <c r="I260" i="6"/>
  <c r="J260" i="6"/>
  <c r="K260" i="6" s="1"/>
  <c r="I259" i="6"/>
  <c r="J259" i="6"/>
  <c r="K259" i="6" s="1"/>
  <c r="I258" i="6"/>
  <c r="J258" i="6"/>
  <c r="K258" i="6" s="1"/>
  <c r="I257" i="6"/>
  <c r="J257" i="6"/>
  <c r="K257" i="6" s="1"/>
  <c r="I256" i="6"/>
  <c r="J256" i="6"/>
  <c r="K256" i="6" s="1"/>
  <c r="I255" i="6"/>
  <c r="J255" i="6"/>
  <c r="K255" i="6" s="1"/>
  <c r="I254" i="6"/>
  <c r="J254" i="6"/>
  <c r="K254" i="6" s="1"/>
  <c r="I253" i="6"/>
  <c r="J253" i="6"/>
  <c r="K253" i="6" s="1"/>
  <c r="I251" i="6"/>
  <c r="J251" i="6"/>
  <c r="K251" i="6" s="1"/>
  <c r="I249" i="6"/>
  <c r="J249" i="6"/>
  <c r="K249" i="6" s="1"/>
  <c r="I248" i="6"/>
  <c r="J248" i="6"/>
  <c r="K248" i="6" s="1"/>
  <c r="I247" i="6"/>
  <c r="J247" i="6"/>
  <c r="K247" i="6" s="1"/>
  <c r="I246" i="6"/>
  <c r="J246" i="6"/>
  <c r="K246" i="6" s="1"/>
  <c r="I245" i="6"/>
  <c r="J245" i="6"/>
  <c r="K245" i="6" s="1"/>
  <c r="I244" i="6"/>
  <c r="J244" i="6"/>
  <c r="K244" i="6" s="1"/>
  <c r="I243" i="6"/>
  <c r="J243" i="6"/>
  <c r="K243" i="6" s="1"/>
  <c r="I242" i="6"/>
  <c r="J242" i="6"/>
  <c r="K242" i="6" s="1"/>
  <c r="I241" i="6"/>
  <c r="J241" i="6"/>
  <c r="K241" i="6" s="1"/>
  <c r="I240" i="6"/>
  <c r="J240" i="6"/>
  <c r="K240" i="6" s="1"/>
  <c r="I239" i="6"/>
  <c r="J239" i="6"/>
  <c r="K239" i="6" s="1"/>
  <c r="I235" i="6"/>
  <c r="J235" i="6"/>
  <c r="K235" i="6" s="1"/>
  <c r="I234" i="6"/>
  <c r="J234" i="6"/>
  <c r="K234" i="6" s="1"/>
  <c r="I233" i="6"/>
  <c r="J233" i="6"/>
  <c r="K233" i="6" s="1"/>
  <c r="I232" i="6"/>
  <c r="J232" i="6"/>
  <c r="K232" i="6" s="1"/>
  <c r="I231" i="6"/>
  <c r="J231" i="6"/>
  <c r="K231" i="6" s="1"/>
  <c r="I230" i="6"/>
  <c r="J230" i="6"/>
  <c r="K230" i="6" s="1"/>
  <c r="I229" i="6"/>
  <c r="J229" i="6"/>
  <c r="K229" i="6" s="1"/>
  <c r="I228" i="6"/>
  <c r="J228" i="6"/>
  <c r="K228" i="6" s="1"/>
  <c r="I227" i="6"/>
  <c r="J227" i="6"/>
  <c r="K227" i="6" s="1"/>
  <c r="I226" i="6"/>
  <c r="J226" i="6"/>
  <c r="K226" i="6" s="1"/>
  <c r="I225" i="6"/>
  <c r="J225" i="6"/>
  <c r="K225" i="6" s="1"/>
  <c r="I224" i="6"/>
  <c r="J224" i="6"/>
  <c r="K224" i="6" s="1"/>
  <c r="I222" i="6"/>
  <c r="J222" i="6"/>
  <c r="K222" i="6" s="1"/>
  <c r="I221" i="6"/>
  <c r="J221" i="6"/>
  <c r="K221" i="6" s="1"/>
  <c r="I220" i="6"/>
  <c r="J220" i="6"/>
  <c r="K220" i="6" s="1"/>
  <c r="I219" i="6"/>
  <c r="J219" i="6"/>
  <c r="K219" i="6" s="1"/>
  <c r="I216" i="6"/>
  <c r="J216" i="6"/>
  <c r="K216" i="6" s="1"/>
  <c r="I215" i="6"/>
  <c r="J215" i="6"/>
  <c r="K215" i="6" s="1"/>
  <c r="I214" i="6"/>
  <c r="J214" i="6"/>
  <c r="K214" i="6" s="1"/>
  <c r="I213" i="6"/>
  <c r="J213" i="6"/>
  <c r="K213" i="6" s="1"/>
  <c r="I212" i="6"/>
  <c r="J212" i="6"/>
  <c r="K212" i="6" s="1"/>
  <c r="I211" i="6"/>
  <c r="J211" i="6"/>
  <c r="K211" i="6" s="1"/>
  <c r="I210" i="6"/>
  <c r="J210" i="6"/>
  <c r="K210" i="6" s="1"/>
  <c r="I209" i="6"/>
  <c r="J209" i="6"/>
  <c r="K209" i="6" s="1"/>
  <c r="I208" i="6"/>
  <c r="J208" i="6"/>
  <c r="K208" i="6" s="1"/>
  <c r="I207" i="6"/>
  <c r="J207" i="6"/>
  <c r="K207" i="6" s="1"/>
  <c r="I206" i="6"/>
  <c r="J206" i="6"/>
  <c r="K206" i="6" s="1"/>
  <c r="I205" i="6"/>
  <c r="J205" i="6"/>
  <c r="K205" i="6" s="1"/>
  <c r="I204" i="6"/>
  <c r="J204" i="6"/>
  <c r="K204" i="6" s="1"/>
  <c r="I203" i="6"/>
  <c r="J203" i="6"/>
  <c r="K203" i="6" s="1"/>
  <c r="I202" i="6"/>
  <c r="J202" i="6"/>
  <c r="K202" i="6" s="1"/>
  <c r="I201" i="6"/>
  <c r="J201" i="6"/>
  <c r="K201" i="6" s="1"/>
  <c r="I200" i="6"/>
  <c r="J200" i="6"/>
  <c r="K200" i="6" s="1"/>
  <c r="I199" i="6"/>
  <c r="J199" i="6"/>
  <c r="K199" i="6" s="1"/>
  <c r="I198" i="6"/>
  <c r="J198" i="6"/>
  <c r="K198" i="6" s="1"/>
  <c r="I194" i="6"/>
  <c r="J194" i="6"/>
  <c r="K194" i="6" s="1"/>
  <c r="I193" i="6"/>
  <c r="J193" i="6"/>
  <c r="K193" i="6" s="1"/>
  <c r="I192" i="6"/>
  <c r="J192" i="6"/>
  <c r="K192" i="6" s="1"/>
  <c r="I190" i="6"/>
  <c r="J190" i="6"/>
  <c r="K190" i="6" s="1"/>
  <c r="I187" i="6"/>
  <c r="J187" i="6"/>
  <c r="K187" i="6" s="1"/>
  <c r="I186" i="6"/>
  <c r="J186" i="6"/>
  <c r="K186" i="6" s="1"/>
  <c r="I185" i="6"/>
  <c r="J185" i="6"/>
  <c r="K185" i="6" s="1"/>
  <c r="I184" i="6"/>
  <c r="J184" i="6"/>
  <c r="K184" i="6" s="1"/>
  <c r="I183" i="6"/>
  <c r="J183" i="6"/>
  <c r="K183" i="6" s="1"/>
  <c r="I179" i="6"/>
  <c r="J179" i="6"/>
  <c r="K179" i="6" s="1"/>
  <c r="I178" i="6"/>
  <c r="J178" i="6"/>
  <c r="K178" i="6" s="1"/>
  <c r="I177" i="6"/>
  <c r="J177" i="6"/>
  <c r="K177" i="6" s="1"/>
  <c r="I176" i="6"/>
  <c r="J176" i="6"/>
  <c r="K176" i="6" s="1"/>
  <c r="I175" i="6"/>
  <c r="J175" i="6"/>
  <c r="K175" i="6" s="1"/>
  <c r="I174" i="6"/>
  <c r="J174" i="6"/>
  <c r="K174" i="6" s="1"/>
  <c r="I173" i="6"/>
  <c r="J173" i="6"/>
  <c r="K173" i="6" s="1"/>
  <c r="I172" i="6"/>
  <c r="J172" i="6"/>
  <c r="K172" i="6" s="1"/>
  <c r="I171" i="6"/>
  <c r="J171" i="6"/>
  <c r="K171" i="6" s="1"/>
  <c r="I170" i="6"/>
  <c r="J170" i="6"/>
  <c r="K170" i="6" s="1"/>
  <c r="I169" i="6"/>
  <c r="J169" i="6"/>
  <c r="K169" i="6" s="1"/>
  <c r="I168" i="6"/>
  <c r="J168" i="6"/>
  <c r="K168" i="6" s="1"/>
  <c r="I167" i="6"/>
  <c r="J167" i="6"/>
  <c r="K167" i="6" s="1"/>
  <c r="I166" i="6"/>
  <c r="J166" i="6"/>
  <c r="K166" i="6" s="1"/>
  <c r="I164" i="6"/>
  <c r="J164" i="6"/>
  <c r="K164" i="6" s="1"/>
  <c r="I163" i="6"/>
  <c r="J163" i="6"/>
  <c r="K163" i="6" s="1"/>
  <c r="I162" i="6"/>
  <c r="J162" i="6"/>
  <c r="K162" i="6" s="1"/>
  <c r="I161" i="6"/>
  <c r="J161" i="6"/>
  <c r="K161" i="6" s="1"/>
  <c r="I160" i="6"/>
  <c r="J160" i="6"/>
  <c r="K160" i="6" s="1"/>
  <c r="I159" i="6"/>
  <c r="J159" i="6"/>
  <c r="K159" i="6" s="1"/>
  <c r="I158" i="6"/>
  <c r="J158" i="6"/>
  <c r="K158" i="6" s="1"/>
  <c r="I157" i="6"/>
  <c r="J157" i="6"/>
  <c r="K157" i="6" s="1"/>
  <c r="I156" i="6"/>
  <c r="J156" i="6"/>
  <c r="K156" i="6" s="1"/>
  <c r="I155" i="6"/>
  <c r="J155" i="6"/>
  <c r="K155" i="6" s="1"/>
  <c r="I154" i="6"/>
  <c r="J154" i="6"/>
  <c r="K154" i="6" s="1"/>
  <c r="I153" i="6"/>
  <c r="J153" i="6"/>
  <c r="K153" i="6" s="1"/>
  <c r="I152" i="6"/>
  <c r="J152" i="6"/>
  <c r="K152" i="6" s="1"/>
  <c r="I151" i="6"/>
  <c r="J151" i="6"/>
  <c r="K151" i="6" s="1"/>
  <c r="I150" i="6"/>
  <c r="J150" i="6"/>
  <c r="K150" i="6" s="1"/>
  <c r="I149" i="6"/>
  <c r="J149" i="6"/>
  <c r="K149" i="6" s="1"/>
  <c r="I148" i="6"/>
  <c r="J148" i="6"/>
  <c r="K148" i="6" s="1"/>
  <c r="I146" i="6"/>
  <c r="J146" i="6"/>
  <c r="K146" i="6" s="1"/>
  <c r="I144" i="6"/>
  <c r="J144" i="6"/>
  <c r="K144" i="6" s="1"/>
  <c r="I143" i="6"/>
  <c r="J143" i="6"/>
  <c r="K143" i="6" s="1"/>
  <c r="I142" i="6"/>
  <c r="J142" i="6"/>
  <c r="K142" i="6" s="1"/>
  <c r="I139" i="6"/>
  <c r="J139" i="6"/>
  <c r="K139" i="6" s="1"/>
  <c r="I138" i="6"/>
  <c r="J138" i="6"/>
  <c r="K138" i="6" s="1"/>
  <c r="I137" i="6"/>
  <c r="J137" i="6"/>
  <c r="K137" i="6" s="1"/>
  <c r="I131" i="6"/>
  <c r="J131" i="6"/>
  <c r="K131" i="6" s="1"/>
  <c r="I126" i="6"/>
  <c r="J126" i="6"/>
  <c r="K126" i="6" s="1"/>
  <c r="I125" i="6"/>
  <c r="J125" i="6"/>
  <c r="K125" i="6" s="1"/>
  <c r="I124" i="6"/>
  <c r="J124" i="6"/>
  <c r="K124" i="6" s="1"/>
  <c r="I123" i="6"/>
  <c r="J123" i="6"/>
  <c r="K123" i="6" s="1"/>
  <c r="I122" i="6"/>
  <c r="J122" i="6"/>
  <c r="K122" i="6" s="1"/>
  <c r="I121" i="6"/>
  <c r="J121" i="6"/>
  <c r="K121" i="6" s="1"/>
  <c r="I120" i="6"/>
  <c r="J120" i="6"/>
  <c r="K120" i="6" s="1"/>
  <c r="I119" i="6"/>
  <c r="J119" i="6"/>
  <c r="K119" i="6" s="1"/>
  <c r="I118" i="6"/>
  <c r="J118" i="6"/>
  <c r="K118" i="6" s="1"/>
  <c r="I117" i="6"/>
  <c r="J117" i="6"/>
  <c r="K117" i="6" s="1"/>
  <c r="I116" i="6"/>
  <c r="J116" i="6"/>
  <c r="K116" i="6" s="1"/>
  <c r="I115" i="6"/>
  <c r="J115" i="6"/>
  <c r="K115" i="6" s="1"/>
  <c r="I114" i="6"/>
  <c r="J114" i="6"/>
  <c r="K114" i="6" s="1"/>
  <c r="I113" i="6"/>
  <c r="J113" i="6"/>
  <c r="K113" i="6" s="1"/>
  <c r="I112" i="6"/>
  <c r="J112" i="6"/>
  <c r="K112" i="6" s="1"/>
  <c r="I107" i="6"/>
  <c r="J107" i="6"/>
  <c r="K107" i="6" s="1"/>
  <c r="I106" i="6"/>
  <c r="J106" i="6"/>
  <c r="K106" i="6" s="1"/>
  <c r="I105" i="6"/>
  <c r="J105" i="6"/>
  <c r="K105" i="6" s="1"/>
  <c r="I104" i="6"/>
  <c r="J104" i="6"/>
  <c r="K104" i="6" s="1"/>
  <c r="I103" i="6"/>
  <c r="J103" i="6"/>
  <c r="K103" i="6" s="1"/>
  <c r="I102" i="6"/>
  <c r="J102" i="6"/>
  <c r="K102" i="6" s="1"/>
  <c r="I101" i="6"/>
  <c r="J101" i="6"/>
  <c r="K101" i="6" s="1"/>
  <c r="I100" i="6"/>
  <c r="J100" i="6"/>
  <c r="K100" i="6" s="1"/>
  <c r="I99" i="6"/>
  <c r="J99" i="6"/>
  <c r="K99" i="6" s="1"/>
  <c r="I98" i="6"/>
  <c r="J98" i="6"/>
  <c r="K98" i="6" s="1"/>
  <c r="I97" i="6"/>
  <c r="J97" i="6"/>
  <c r="K97" i="6" s="1"/>
  <c r="I95" i="6"/>
  <c r="J95" i="6"/>
  <c r="K95" i="6" s="1"/>
  <c r="I94" i="6"/>
  <c r="J94" i="6"/>
  <c r="K94" i="6" s="1"/>
  <c r="I93" i="6"/>
  <c r="J93" i="6"/>
  <c r="K93" i="6" s="1"/>
  <c r="I92" i="6"/>
  <c r="J92" i="6"/>
  <c r="K92" i="6" s="1"/>
  <c r="I91" i="6"/>
  <c r="J91" i="6"/>
  <c r="K91" i="6" s="1"/>
  <c r="I90" i="6"/>
  <c r="J90" i="6"/>
  <c r="K90" i="6" s="1"/>
  <c r="I89" i="6"/>
  <c r="J89" i="6"/>
  <c r="K89" i="6" s="1"/>
  <c r="I88" i="6"/>
  <c r="J88" i="6"/>
  <c r="K88" i="6" s="1"/>
  <c r="I87" i="6"/>
  <c r="J87" i="6"/>
  <c r="K87" i="6" s="1"/>
  <c r="I82" i="6"/>
  <c r="J82" i="6"/>
  <c r="K82" i="6" s="1"/>
  <c r="I81" i="6"/>
  <c r="J81" i="6"/>
  <c r="K81" i="6" s="1"/>
  <c r="I80" i="6"/>
  <c r="J80" i="6"/>
  <c r="K80" i="6" s="1"/>
  <c r="I76" i="6"/>
  <c r="J76" i="6"/>
  <c r="K76" i="6" s="1"/>
  <c r="I75" i="6"/>
  <c r="J75" i="6"/>
  <c r="K75" i="6" s="1"/>
  <c r="I74" i="6"/>
  <c r="J74" i="6"/>
  <c r="K74" i="6" s="1"/>
  <c r="I73" i="6"/>
  <c r="J73" i="6"/>
  <c r="K73" i="6" s="1"/>
  <c r="I72" i="6"/>
  <c r="J72" i="6"/>
  <c r="K72" i="6" s="1"/>
  <c r="I71" i="6"/>
  <c r="J71" i="6"/>
  <c r="K71" i="6" s="1"/>
  <c r="I70" i="6"/>
  <c r="J70" i="6"/>
  <c r="K70" i="6" s="1"/>
  <c r="I69" i="6"/>
  <c r="J69" i="6"/>
  <c r="K69" i="6" s="1"/>
  <c r="I68" i="6"/>
  <c r="J68" i="6"/>
  <c r="K68" i="6" s="1"/>
  <c r="I67" i="6"/>
  <c r="J67" i="6"/>
  <c r="K67" i="6" s="1"/>
  <c r="I66" i="6"/>
  <c r="J66" i="6"/>
  <c r="K66" i="6" s="1"/>
  <c r="I64" i="6"/>
  <c r="J64" i="6"/>
  <c r="K64" i="6" s="1"/>
  <c r="I63" i="6"/>
  <c r="J63" i="6"/>
  <c r="K63" i="6" s="1"/>
  <c r="I62" i="6"/>
  <c r="J62" i="6"/>
  <c r="K62" i="6" s="1"/>
  <c r="I61" i="6"/>
  <c r="J61" i="6"/>
  <c r="K61" i="6" s="1"/>
  <c r="I60" i="6"/>
  <c r="J60" i="6"/>
  <c r="K60" i="6" s="1"/>
  <c r="I59" i="6"/>
  <c r="J59" i="6"/>
  <c r="K59" i="6" s="1"/>
  <c r="I58" i="6"/>
  <c r="J58" i="6"/>
  <c r="K58" i="6" s="1"/>
  <c r="I57" i="6"/>
  <c r="J57" i="6"/>
  <c r="K57" i="6" s="1"/>
  <c r="I54" i="6"/>
  <c r="J54" i="6"/>
  <c r="K54" i="6" s="1"/>
  <c r="I52" i="6"/>
  <c r="J52" i="6"/>
  <c r="K52" i="6" s="1"/>
  <c r="I51" i="6"/>
  <c r="J51" i="6"/>
  <c r="K51" i="6" s="1"/>
  <c r="I50" i="6"/>
  <c r="J50" i="6"/>
  <c r="K50" i="6" s="1"/>
  <c r="I49" i="6"/>
  <c r="J49" i="6"/>
  <c r="K49" i="6" s="1"/>
  <c r="I48" i="6"/>
  <c r="J48" i="6"/>
  <c r="K48" i="6" s="1"/>
  <c r="I47" i="6"/>
  <c r="J47" i="6"/>
  <c r="K47" i="6" s="1"/>
  <c r="I46" i="6"/>
  <c r="J46" i="6"/>
  <c r="K46" i="6" s="1"/>
  <c r="I45" i="6"/>
  <c r="J45" i="6"/>
  <c r="K45" i="6" s="1"/>
  <c r="I44" i="6"/>
  <c r="J44" i="6"/>
  <c r="K44" i="6" s="1"/>
  <c r="I43" i="6"/>
  <c r="J43" i="6"/>
  <c r="K43" i="6" s="1"/>
  <c r="I42" i="6"/>
  <c r="J42" i="6"/>
  <c r="K42" i="6" s="1"/>
  <c r="I41" i="6"/>
  <c r="J41" i="6"/>
  <c r="K41" i="6" s="1"/>
  <c r="I40" i="6"/>
  <c r="J40" i="6"/>
  <c r="K40" i="6" s="1"/>
  <c r="I37" i="6"/>
  <c r="J37" i="6"/>
  <c r="K37" i="6" s="1"/>
  <c r="I36" i="6"/>
  <c r="J36" i="6"/>
  <c r="K36" i="6" s="1"/>
  <c r="I35" i="6"/>
  <c r="J35" i="6"/>
  <c r="K35" i="6" s="1"/>
  <c r="I34" i="6"/>
  <c r="J34" i="6"/>
  <c r="K34" i="6" s="1"/>
  <c r="I33" i="6"/>
  <c r="J33" i="6"/>
  <c r="K33" i="6" s="1"/>
  <c r="I32" i="6"/>
  <c r="J32" i="6"/>
  <c r="K32" i="6" s="1"/>
  <c r="I31" i="6"/>
  <c r="J31" i="6"/>
  <c r="K31" i="6" s="1"/>
  <c r="I26" i="6"/>
  <c r="J26" i="6"/>
  <c r="K26" i="6" s="1"/>
  <c r="I25" i="6"/>
  <c r="J25" i="6"/>
  <c r="K25" i="6" s="1"/>
  <c r="I24" i="6"/>
  <c r="J24" i="6"/>
  <c r="K24" i="6" s="1"/>
  <c r="I23" i="6"/>
  <c r="J23" i="6"/>
  <c r="K23" i="6" s="1"/>
  <c r="I22" i="6"/>
  <c r="J22" i="6"/>
  <c r="K22" i="6" s="1"/>
  <c r="I21" i="6"/>
  <c r="J21" i="6"/>
  <c r="K21" i="6" s="1"/>
  <c r="I20" i="6"/>
  <c r="J20" i="6"/>
  <c r="K20" i="6" s="1"/>
  <c r="I19" i="6"/>
  <c r="J19" i="6"/>
  <c r="K19" i="6" s="1"/>
  <c r="I18" i="6"/>
  <c r="J18" i="6"/>
  <c r="K18" i="6" s="1"/>
  <c r="I17" i="6"/>
  <c r="J17" i="6"/>
  <c r="K17" i="6" s="1"/>
  <c r="I16" i="6"/>
  <c r="J16" i="6"/>
  <c r="K16" i="6" s="1"/>
  <c r="I15" i="6"/>
  <c r="J15" i="6"/>
  <c r="K15" i="6" s="1"/>
  <c r="I14" i="6"/>
  <c r="J14" i="6"/>
  <c r="K14" i="6" s="1"/>
  <c r="I13" i="6"/>
  <c r="J13" i="6"/>
  <c r="K13" i="6" s="1"/>
  <c r="I12" i="6"/>
  <c r="J12" i="6"/>
  <c r="K12" i="6" s="1"/>
  <c r="I11" i="6"/>
  <c r="J11" i="6"/>
  <c r="K11" i="6" s="1"/>
  <c r="I7" i="6"/>
  <c r="J7" i="6"/>
  <c r="K7" i="6" s="1"/>
  <c r="I6" i="6"/>
  <c r="J6" i="6"/>
  <c r="K6" i="6" s="1"/>
  <c r="J1107" i="6"/>
  <c r="K1107" i="6" s="1"/>
  <c r="I1107" i="6"/>
  <c r="I287" i="5"/>
  <c r="J287" i="5"/>
  <c r="K287" i="5" s="1"/>
  <c r="I269" i="5"/>
  <c r="J269" i="5"/>
  <c r="K269" i="5" s="1"/>
  <c r="I267" i="5"/>
  <c r="J267" i="5"/>
  <c r="K267" i="5" s="1"/>
  <c r="I262" i="5"/>
  <c r="J262" i="5"/>
  <c r="K262" i="5" s="1"/>
  <c r="I248" i="5"/>
  <c r="J248" i="5"/>
  <c r="K248" i="5" s="1"/>
  <c r="I239" i="5"/>
  <c r="J239" i="5"/>
  <c r="K239" i="5" s="1"/>
  <c r="I228" i="5"/>
  <c r="J228" i="5"/>
  <c r="K228" i="5" s="1"/>
  <c r="I222" i="5"/>
  <c r="J222" i="5"/>
  <c r="K222" i="5" s="1"/>
  <c r="I221" i="5"/>
  <c r="J221" i="5"/>
  <c r="K221" i="5" s="1"/>
  <c r="I209" i="5"/>
  <c r="J209" i="5"/>
  <c r="K209" i="5" s="1"/>
  <c r="I186" i="5"/>
  <c r="J186" i="5"/>
  <c r="K186" i="5" s="1"/>
  <c r="I176" i="5"/>
  <c r="J176" i="5"/>
  <c r="K176" i="5" s="1"/>
  <c r="I175" i="5"/>
  <c r="J175" i="5"/>
  <c r="K175" i="5" s="1"/>
  <c r="I170" i="5"/>
  <c r="J170" i="5"/>
  <c r="K170" i="5" s="1"/>
  <c r="I166" i="5"/>
  <c r="J166" i="5"/>
  <c r="K166" i="5" s="1"/>
  <c r="I164" i="5"/>
  <c r="J164" i="5"/>
  <c r="K164" i="5" s="1"/>
  <c r="I163" i="5"/>
  <c r="J163" i="5"/>
  <c r="K163" i="5" s="1"/>
  <c r="I162" i="5"/>
  <c r="J162" i="5"/>
  <c r="K162" i="5" s="1"/>
  <c r="I155" i="5"/>
  <c r="J155" i="5"/>
  <c r="K155" i="5" s="1"/>
  <c r="I151" i="5"/>
  <c r="J151" i="5"/>
  <c r="K151" i="5" s="1"/>
  <c r="I150" i="5"/>
  <c r="J150" i="5"/>
  <c r="K150" i="5" s="1"/>
  <c r="I136" i="5"/>
  <c r="J136" i="5"/>
  <c r="K136" i="5" s="1"/>
  <c r="I133" i="5"/>
  <c r="J133" i="5"/>
  <c r="K133" i="5" s="1"/>
  <c r="I128" i="5"/>
  <c r="J128" i="5"/>
  <c r="K128" i="5" s="1"/>
  <c r="I122" i="5"/>
  <c r="J122" i="5"/>
  <c r="K122" i="5" s="1"/>
  <c r="I118" i="5"/>
  <c r="J118" i="5"/>
  <c r="K118" i="5" s="1"/>
  <c r="I112" i="5"/>
  <c r="J112" i="5"/>
  <c r="K112" i="5" s="1"/>
  <c r="I108" i="5"/>
  <c r="J108" i="5"/>
  <c r="K108" i="5" s="1"/>
  <c r="I102" i="5"/>
  <c r="J102" i="5"/>
  <c r="K102" i="5" s="1"/>
  <c r="I101" i="5"/>
  <c r="J101" i="5"/>
  <c r="K101" i="5" s="1"/>
  <c r="I99" i="5"/>
  <c r="J99" i="5"/>
  <c r="K99" i="5" s="1"/>
  <c r="I86" i="5"/>
  <c r="J86" i="5"/>
  <c r="K86" i="5" s="1"/>
  <c r="I84" i="5"/>
  <c r="J84" i="5"/>
  <c r="K84" i="5" s="1"/>
  <c r="I80" i="5"/>
  <c r="J80" i="5"/>
  <c r="K80" i="5" s="1"/>
  <c r="I78" i="5"/>
  <c r="J78" i="5"/>
  <c r="K78" i="5" s="1"/>
  <c r="I74" i="5"/>
  <c r="J74" i="5"/>
  <c r="K74" i="5" s="1"/>
  <c r="I70" i="5"/>
  <c r="J70" i="5"/>
  <c r="K70" i="5" s="1"/>
  <c r="I68" i="5"/>
  <c r="J68" i="5"/>
  <c r="K68" i="5" s="1"/>
  <c r="I67" i="5"/>
  <c r="J67" i="5"/>
  <c r="K67" i="5" s="1"/>
  <c r="I65" i="5"/>
  <c r="J65" i="5"/>
  <c r="K65" i="5" s="1"/>
  <c r="I53" i="5"/>
  <c r="J53" i="5"/>
  <c r="K53" i="5" s="1"/>
  <c r="I52" i="5"/>
  <c r="J52" i="5"/>
  <c r="K52" i="5" s="1"/>
  <c r="I40" i="5"/>
  <c r="J40" i="5"/>
  <c r="K40" i="5" s="1"/>
  <c r="I33" i="5"/>
  <c r="J33" i="5"/>
  <c r="K33" i="5" s="1"/>
  <c r="I27" i="5"/>
  <c r="J27" i="5"/>
  <c r="K27" i="5" s="1"/>
  <c r="J288" i="5"/>
  <c r="K288" i="5" s="1"/>
  <c r="I288" i="5"/>
  <c r="I605" i="4"/>
  <c r="J605" i="4"/>
  <c r="K605" i="4" s="1"/>
  <c r="I604" i="4"/>
  <c r="J604" i="4"/>
  <c r="K604" i="4" s="1"/>
  <c r="I603" i="4"/>
  <c r="J603" i="4"/>
  <c r="K603" i="4" s="1"/>
  <c r="I602" i="4"/>
  <c r="J602" i="4"/>
  <c r="K602" i="4" s="1"/>
  <c r="I601" i="4"/>
  <c r="J601" i="4"/>
  <c r="K601" i="4" s="1"/>
  <c r="I600" i="4"/>
  <c r="J600" i="4"/>
  <c r="K600" i="4" s="1"/>
  <c r="I599" i="4"/>
  <c r="J599" i="4"/>
  <c r="K599" i="4" s="1"/>
  <c r="I598" i="4"/>
  <c r="J598" i="4"/>
  <c r="K598" i="4" s="1"/>
  <c r="I596" i="4"/>
  <c r="J596" i="4"/>
  <c r="K596" i="4" s="1"/>
  <c r="I595" i="4"/>
  <c r="J595" i="4"/>
  <c r="K595" i="4" s="1"/>
  <c r="I593" i="4"/>
  <c r="J593" i="4"/>
  <c r="K593" i="4" s="1"/>
  <c r="I592" i="4"/>
  <c r="J592" i="4"/>
  <c r="K592" i="4" s="1"/>
  <c r="I590" i="4"/>
  <c r="J590" i="4"/>
  <c r="K590" i="4" s="1"/>
  <c r="I589" i="4"/>
  <c r="J589" i="4"/>
  <c r="K589" i="4" s="1"/>
  <c r="I588" i="4"/>
  <c r="J588" i="4"/>
  <c r="K588" i="4" s="1"/>
  <c r="I587" i="4"/>
  <c r="J587" i="4"/>
  <c r="K587" i="4" s="1"/>
  <c r="I586" i="4"/>
  <c r="J586" i="4"/>
  <c r="K586" i="4" s="1"/>
  <c r="I585" i="4"/>
  <c r="J585" i="4"/>
  <c r="K585" i="4" s="1"/>
  <c r="I583" i="4"/>
  <c r="J583" i="4"/>
  <c r="K583" i="4" s="1"/>
  <c r="I582" i="4"/>
  <c r="J582" i="4"/>
  <c r="K582" i="4" s="1"/>
  <c r="I580" i="4"/>
  <c r="J580" i="4"/>
  <c r="K580" i="4" s="1"/>
  <c r="I578" i="4"/>
  <c r="J578" i="4"/>
  <c r="K578" i="4" s="1"/>
  <c r="I577" i="4"/>
  <c r="J577" i="4"/>
  <c r="K577" i="4" s="1"/>
  <c r="I576" i="4"/>
  <c r="J576" i="4"/>
  <c r="K576" i="4" s="1"/>
  <c r="I575" i="4"/>
  <c r="J575" i="4"/>
  <c r="K575" i="4" s="1"/>
  <c r="I574" i="4"/>
  <c r="J574" i="4"/>
  <c r="K574" i="4" s="1"/>
  <c r="I573" i="4"/>
  <c r="J573" i="4"/>
  <c r="K573" i="4" s="1"/>
  <c r="I572" i="4"/>
  <c r="J572" i="4"/>
  <c r="K572" i="4" s="1"/>
  <c r="I571" i="4"/>
  <c r="J571" i="4"/>
  <c r="K571" i="4" s="1"/>
  <c r="I570" i="4"/>
  <c r="J570" i="4"/>
  <c r="K570" i="4" s="1"/>
  <c r="I567" i="4"/>
  <c r="J567" i="4"/>
  <c r="K567" i="4" s="1"/>
  <c r="I566" i="4"/>
  <c r="J566" i="4"/>
  <c r="K566" i="4" s="1"/>
  <c r="I565" i="4"/>
  <c r="J565" i="4"/>
  <c r="K565" i="4" s="1"/>
  <c r="I564" i="4"/>
  <c r="J564" i="4"/>
  <c r="K564" i="4" s="1"/>
  <c r="I563" i="4"/>
  <c r="J563" i="4"/>
  <c r="K563" i="4" s="1"/>
  <c r="I562" i="4"/>
  <c r="J562" i="4"/>
  <c r="K562" i="4" s="1"/>
  <c r="I561" i="4"/>
  <c r="J561" i="4"/>
  <c r="K561" i="4" s="1"/>
  <c r="I560" i="4"/>
  <c r="J560" i="4"/>
  <c r="K560" i="4" s="1"/>
  <c r="I558" i="4"/>
  <c r="J558" i="4"/>
  <c r="K558" i="4" s="1"/>
  <c r="I557" i="4"/>
  <c r="J557" i="4"/>
  <c r="K557" i="4" s="1"/>
  <c r="I555" i="4"/>
  <c r="J555" i="4"/>
  <c r="K555" i="4" s="1"/>
  <c r="I554" i="4"/>
  <c r="J554" i="4"/>
  <c r="K554" i="4" s="1"/>
  <c r="I552" i="4"/>
  <c r="J552" i="4"/>
  <c r="K552" i="4" s="1"/>
  <c r="I551" i="4"/>
  <c r="J551" i="4"/>
  <c r="K551" i="4" s="1"/>
  <c r="I550" i="4"/>
  <c r="J550" i="4"/>
  <c r="K550" i="4" s="1"/>
  <c r="I549" i="4"/>
  <c r="J549" i="4"/>
  <c r="K549" i="4" s="1"/>
  <c r="I548" i="4"/>
  <c r="J548" i="4"/>
  <c r="K548" i="4" s="1"/>
  <c r="I546" i="4"/>
  <c r="J546" i="4"/>
  <c r="K546" i="4" s="1"/>
  <c r="I545" i="4"/>
  <c r="J545" i="4"/>
  <c r="K545" i="4" s="1"/>
  <c r="I543" i="4"/>
  <c r="J543" i="4"/>
  <c r="K543" i="4" s="1"/>
  <c r="I541" i="4"/>
  <c r="J541" i="4"/>
  <c r="K541" i="4" s="1"/>
  <c r="I540" i="4"/>
  <c r="J540" i="4"/>
  <c r="K540" i="4" s="1"/>
  <c r="I539" i="4"/>
  <c r="J539" i="4"/>
  <c r="K539" i="4" s="1"/>
  <c r="I538" i="4"/>
  <c r="J538" i="4"/>
  <c r="K538" i="4" s="1"/>
  <c r="I537" i="4"/>
  <c r="J537" i="4"/>
  <c r="K537" i="4" s="1"/>
  <c r="I536" i="4"/>
  <c r="J536" i="4"/>
  <c r="K536" i="4" s="1"/>
  <c r="I534" i="4"/>
  <c r="J534" i="4"/>
  <c r="K534" i="4" s="1"/>
  <c r="I532" i="4"/>
  <c r="J532" i="4"/>
  <c r="K532" i="4" s="1"/>
  <c r="I531" i="4"/>
  <c r="J531" i="4"/>
  <c r="K531" i="4" s="1"/>
  <c r="I529" i="4"/>
  <c r="J529" i="4"/>
  <c r="K529" i="4" s="1"/>
  <c r="I528" i="4"/>
  <c r="J528" i="4"/>
  <c r="K528" i="4" s="1"/>
  <c r="I527" i="4"/>
  <c r="J527" i="4"/>
  <c r="K527" i="4" s="1"/>
  <c r="I526" i="4"/>
  <c r="J526" i="4"/>
  <c r="K526" i="4" s="1"/>
  <c r="I525" i="4"/>
  <c r="J525" i="4"/>
  <c r="K525" i="4" s="1"/>
  <c r="I524" i="4"/>
  <c r="J524" i="4"/>
  <c r="K524" i="4" s="1"/>
  <c r="I523" i="4"/>
  <c r="J523" i="4"/>
  <c r="K523" i="4" s="1"/>
  <c r="I522" i="4"/>
  <c r="J522" i="4"/>
  <c r="K522" i="4" s="1"/>
  <c r="I521" i="4"/>
  <c r="J521" i="4"/>
  <c r="K521" i="4" s="1"/>
  <c r="I519" i="4"/>
  <c r="J519" i="4"/>
  <c r="K519" i="4" s="1"/>
  <c r="I518" i="4"/>
  <c r="J518" i="4"/>
  <c r="K518" i="4" s="1"/>
  <c r="I516" i="4"/>
  <c r="J516" i="4"/>
  <c r="K516" i="4" s="1"/>
  <c r="I514" i="4"/>
  <c r="J514" i="4"/>
  <c r="K514" i="4" s="1"/>
  <c r="I513" i="4"/>
  <c r="J513" i="4"/>
  <c r="K513" i="4" s="1"/>
  <c r="I512" i="4"/>
  <c r="J512" i="4"/>
  <c r="K512" i="4" s="1"/>
  <c r="I511" i="4"/>
  <c r="J511" i="4"/>
  <c r="K511" i="4" s="1"/>
  <c r="I510" i="4"/>
  <c r="J510" i="4"/>
  <c r="K510" i="4" s="1"/>
  <c r="I508" i="4"/>
  <c r="J508" i="4"/>
  <c r="K508" i="4" s="1"/>
  <c r="I507" i="4"/>
  <c r="J507" i="4"/>
  <c r="K507" i="4" s="1"/>
  <c r="I506" i="4"/>
  <c r="J506" i="4"/>
  <c r="K506" i="4" s="1"/>
  <c r="I505" i="4"/>
  <c r="J505" i="4"/>
  <c r="K505" i="4" s="1"/>
  <c r="I504" i="4"/>
  <c r="J504" i="4"/>
  <c r="K504" i="4" s="1"/>
  <c r="I503" i="4"/>
  <c r="J503" i="4"/>
  <c r="K503" i="4" s="1"/>
  <c r="I501" i="4"/>
  <c r="J501" i="4"/>
  <c r="K501" i="4" s="1"/>
  <c r="I500" i="4"/>
  <c r="J500" i="4"/>
  <c r="K500" i="4" s="1"/>
  <c r="I499" i="4"/>
  <c r="J499" i="4"/>
  <c r="K499" i="4" s="1"/>
  <c r="I498" i="4"/>
  <c r="J498" i="4"/>
  <c r="K498" i="4" s="1"/>
  <c r="I497" i="4"/>
  <c r="J497" i="4"/>
  <c r="K497" i="4" s="1"/>
  <c r="I496" i="4"/>
  <c r="J496" i="4"/>
  <c r="K496" i="4" s="1"/>
  <c r="I494" i="4"/>
  <c r="J494" i="4"/>
  <c r="K494" i="4"/>
  <c r="I492" i="4"/>
  <c r="J492" i="4"/>
  <c r="K492" i="4" s="1"/>
  <c r="I491" i="4"/>
  <c r="J491" i="4"/>
  <c r="K491" i="4" s="1"/>
  <c r="I490" i="4"/>
  <c r="J490" i="4"/>
  <c r="K490" i="4" s="1"/>
  <c r="I489" i="4"/>
  <c r="J489" i="4"/>
  <c r="K489" i="4" s="1"/>
  <c r="I486" i="4"/>
  <c r="J486" i="4"/>
  <c r="K486" i="4" s="1"/>
  <c r="I484" i="4"/>
  <c r="J484" i="4"/>
  <c r="K484" i="4" s="1"/>
  <c r="I483" i="4"/>
  <c r="J483" i="4"/>
  <c r="K483" i="4"/>
  <c r="I481" i="4"/>
  <c r="J481" i="4"/>
  <c r="K481" i="4" s="1"/>
  <c r="I480" i="4"/>
  <c r="J480" i="4"/>
  <c r="K480" i="4" s="1"/>
  <c r="I479" i="4"/>
  <c r="J479" i="4"/>
  <c r="K479" i="4" s="1"/>
  <c r="I478" i="4"/>
  <c r="J478" i="4"/>
  <c r="K478" i="4" s="1"/>
  <c r="I477" i="4"/>
  <c r="J477" i="4"/>
  <c r="K477" i="4" s="1"/>
  <c r="I476" i="4"/>
  <c r="J476" i="4"/>
  <c r="K476" i="4" s="1"/>
  <c r="I475" i="4"/>
  <c r="J475" i="4"/>
  <c r="K475" i="4" s="1"/>
  <c r="I474" i="4"/>
  <c r="J474" i="4"/>
  <c r="K474" i="4" s="1"/>
  <c r="I473" i="4"/>
  <c r="J473" i="4"/>
  <c r="K473" i="4" s="1"/>
  <c r="I471" i="4"/>
  <c r="J471" i="4"/>
  <c r="K471" i="4" s="1"/>
  <c r="I470" i="4"/>
  <c r="J470" i="4"/>
  <c r="K470" i="4" s="1"/>
  <c r="I469" i="4"/>
  <c r="J469" i="4"/>
  <c r="K469" i="4" s="1"/>
  <c r="I467" i="4"/>
  <c r="J467" i="4"/>
  <c r="K467" i="4" s="1"/>
  <c r="I466" i="4"/>
  <c r="J466" i="4"/>
  <c r="K466" i="4" s="1"/>
  <c r="I465" i="4"/>
  <c r="J465" i="4"/>
  <c r="K465" i="4" s="1"/>
  <c r="I464" i="4"/>
  <c r="J464" i="4"/>
  <c r="K464" i="4" s="1"/>
  <c r="I463" i="4"/>
  <c r="J463" i="4"/>
  <c r="K463" i="4" s="1"/>
  <c r="I462" i="4"/>
  <c r="J462" i="4"/>
  <c r="K462" i="4" s="1"/>
  <c r="I461" i="4"/>
  <c r="J461" i="4"/>
  <c r="K461" i="4" s="1"/>
  <c r="I460" i="4"/>
  <c r="J460" i="4"/>
  <c r="K460" i="4" s="1"/>
  <c r="I459" i="4"/>
  <c r="J459" i="4"/>
  <c r="K459" i="4" s="1"/>
  <c r="I457" i="4"/>
  <c r="J457" i="4"/>
  <c r="K457" i="4"/>
  <c r="I456" i="4"/>
  <c r="J456" i="4"/>
  <c r="K456" i="4" s="1"/>
  <c r="I455" i="4"/>
  <c r="J455" i="4"/>
  <c r="K455" i="4" s="1"/>
  <c r="I453" i="4"/>
  <c r="J453" i="4"/>
  <c r="K453" i="4" s="1"/>
  <c r="I452" i="4"/>
  <c r="J452" i="4"/>
  <c r="K452" i="4" s="1"/>
  <c r="I451" i="4"/>
  <c r="J451" i="4"/>
  <c r="K451" i="4" s="1"/>
  <c r="I450" i="4"/>
  <c r="J450" i="4"/>
  <c r="K450" i="4" s="1"/>
  <c r="I449" i="4"/>
  <c r="J449" i="4"/>
  <c r="K449" i="4" s="1"/>
  <c r="I445" i="4"/>
  <c r="J445" i="4"/>
  <c r="K445" i="4" s="1"/>
  <c r="I443" i="4"/>
  <c r="J443" i="4"/>
  <c r="K443" i="4" s="1"/>
  <c r="I442" i="4"/>
  <c r="J442" i="4"/>
  <c r="K442" i="4" s="1"/>
  <c r="I441" i="4"/>
  <c r="J441" i="4"/>
  <c r="K441" i="4"/>
  <c r="I440" i="4"/>
  <c r="J440" i="4"/>
  <c r="K440" i="4" s="1"/>
  <c r="I437" i="4"/>
  <c r="J437" i="4"/>
  <c r="K437" i="4" s="1"/>
  <c r="I436" i="4"/>
  <c r="J436" i="4"/>
  <c r="K436" i="4" s="1"/>
  <c r="I435" i="4"/>
  <c r="J435" i="4"/>
  <c r="K435" i="4" s="1"/>
  <c r="I434" i="4"/>
  <c r="J434" i="4"/>
  <c r="K434" i="4" s="1"/>
  <c r="I433" i="4"/>
  <c r="J433" i="4"/>
  <c r="K433" i="4" s="1"/>
  <c r="I431" i="4"/>
  <c r="J431" i="4"/>
  <c r="K431" i="4"/>
  <c r="I430" i="4"/>
  <c r="J430" i="4"/>
  <c r="K430" i="4" s="1"/>
  <c r="I429" i="4"/>
  <c r="J429" i="4"/>
  <c r="K429" i="4" s="1"/>
  <c r="I428" i="4"/>
  <c r="J428" i="4"/>
  <c r="K428" i="4" s="1"/>
  <c r="I427" i="4"/>
  <c r="J427" i="4"/>
  <c r="K427" i="4" s="1"/>
  <c r="I426" i="4"/>
  <c r="J426" i="4"/>
  <c r="K426" i="4" s="1"/>
  <c r="I425" i="4"/>
  <c r="J425" i="4"/>
  <c r="K425" i="4"/>
  <c r="I424" i="4"/>
  <c r="J424" i="4"/>
  <c r="K424" i="4" s="1"/>
  <c r="I423" i="4"/>
  <c r="J423" i="4"/>
  <c r="K423" i="4" s="1"/>
  <c r="I417" i="4"/>
  <c r="J417" i="4"/>
  <c r="K417" i="4"/>
  <c r="I416" i="4"/>
  <c r="J416" i="4"/>
  <c r="K416" i="4" s="1"/>
  <c r="I414" i="4"/>
  <c r="J414" i="4"/>
  <c r="K414" i="4" s="1"/>
  <c r="I412" i="4"/>
  <c r="J412" i="4"/>
  <c r="K412" i="4" s="1"/>
  <c r="I411" i="4"/>
  <c r="J411" i="4"/>
  <c r="K411" i="4" s="1"/>
  <c r="I410" i="4"/>
  <c r="J410" i="4"/>
  <c r="K410" i="4" s="1"/>
  <c r="I409" i="4"/>
  <c r="J409" i="4"/>
  <c r="K409" i="4" s="1"/>
  <c r="I408" i="4"/>
  <c r="J408" i="4"/>
  <c r="K408" i="4" s="1"/>
  <c r="I406" i="4"/>
  <c r="J406" i="4"/>
  <c r="K406" i="4" s="1"/>
  <c r="I404" i="4"/>
  <c r="J404" i="4"/>
  <c r="K404" i="4" s="1"/>
  <c r="I402" i="4"/>
  <c r="J402" i="4"/>
  <c r="K402" i="4" s="1"/>
  <c r="I401" i="4"/>
  <c r="J401" i="4"/>
  <c r="K401" i="4" s="1"/>
  <c r="I400" i="4"/>
  <c r="J400" i="4"/>
  <c r="K400" i="4" s="1"/>
  <c r="I399" i="4"/>
  <c r="J399" i="4"/>
  <c r="K399" i="4" s="1"/>
  <c r="I398" i="4"/>
  <c r="J398" i="4"/>
  <c r="K398" i="4" s="1"/>
  <c r="I397" i="4"/>
  <c r="J397" i="4"/>
  <c r="K397" i="4" s="1"/>
  <c r="I395" i="4"/>
  <c r="J395" i="4"/>
  <c r="K395" i="4" s="1"/>
  <c r="I394" i="4"/>
  <c r="J394" i="4"/>
  <c r="K394" i="4" s="1"/>
  <c r="I393" i="4"/>
  <c r="J393" i="4"/>
  <c r="K393" i="4" s="1"/>
  <c r="I392" i="4"/>
  <c r="J392" i="4"/>
  <c r="K392" i="4" s="1"/>
  <c r="I391" i="4"/>
  <c r="J391" i="4"/>
  <c r="K391" i="4" s="1"/>
  <c r="I390" i="4"/>
  <c r="J390" i="4"/>
  <c r="K390" i="4" s="1"/>
  <c r="I389" i="4"/>
  <c r="J389" i="4"/>
  <c r="K389" i="4" s="1"/>
  <c r="I387" i="4"/>
  <c r="J387" i="4"/>
  <c r="K387" i="4" s="1"/>
  <c r="I386" i="4"/>
  <c r="J386" i="4"/>
  <c r="K386" i="4" s="1"/>
  <c r="I385" i="4"/>
  <c r="J385" i="4"/>
  <c r="K385" i="4" s="1"/>
  <c r="I384" i="4"/>
  <c r="J384" i="4"/>
  <c r="K384" i="4" s="1"/>
  <c r="I383" i="4"/>
  <c r="J383" i="4"/>
  <c r="K383" i="4" s="1"/>
  <c r="I380" i="4"/>
  <c r="J380" i="4"/>
  <c r="K380" i="4" s="1"/>
  <c r="I378" i="4"/>
  <c r="J378" i="4"/>
  <c r="K378" i="4" s="1"/>
  <c r="I377" i="4"/>
  <c r="J377" i="4"/>
  <c r="K377" i="4" s="1"/>
  <c r="I375" i="4"/>
  <c r="J375" i="4"/>
  <c r="K375" i="4" s="1"/>
  <c r="I374" i="4"/>
  <c r="J374" i="4"/>
  <c r="K374" i="4" s="1"/>
  <c r="I373" i="4"/>
  <c r="J373" i="4"/>
  <c r="K373" i="4" s="1"/>
  <c r="I371" i="4"/>
  <c r="J371" i="4"/>
  <c r="K371" i="4" s="1"/>
  <c r="I370" i="4"/>
  <c r="J370" i="4"/>
  <c r="K370" i="4" s="1"/>
  <c r="I369" i="4"/>
  <c r="J369" i="4"/>
  <c r="K369" i="4" s="1"/>
  <c r="I368" i="4"/>
  <c r="J368" i="4"/>
  <c r="K368" i="4" s="1"/>
  <c r="I367" i="4"/>
  <c r="J367" i="4"/>
  <c r="K367" i="4" s="1"/>
  <c r="I366" i="4"/>
  <c r="J366" i="4"/>
  <c r="K366" i="4" s="1"/>
  <c r="I365" i="4"/>
  <c r="J365" i="4"/>
  <c r="K365" i="4" s="1"/>
  <c r="I364" i="4"/>
  <c r="J364" i="4"/>
  <c r="K364" i="4" s="1"/>
  <c r="I362" i="4"/>
  <c r="J362" i="4"/>
  <c r="K362" i="4" s="1"/>
  <c r="I361" i="4"/>
  <c r="J361" i="4"/>
  <c r="K361" i="4" s="1"/>
  <c r="I360" i="4"/>
  <c r="J360" i="4"/>
  <c r="K360" i="4" s="1"/>
  <c r="I359" i="4"/>
  <c r="J359" i="4"/>
  <c r="K359" i="4" s="1"/>
  <c r="I358" i="4"/>
  <c r="J358" i="4"/>
  <c r="K358" i="4" s="1"/>
  <c r="I357" i="4"/>
  <c r="J357" i="4"/>
  <c r="K357" i="4" s="1"/>
  <c r="I354" i="4"/>
  <c r="J354" i="4"/>
  <c r="K354" i="4" s="1"/>
  <c r="I353" i="4"/>
  <c r="J353" i="4"/>
  <c r="K353" i="4" s="1"/>
  <c r="I352" i="4"/>
  <c r="J352" i="4"/>
  <c r="K352" i="4" s="1"/>
  <c r="I351" i="4"/>
  <c r="J351" i="4"/>
  <c r="K351" i="4" s="1"/>
  <c r="I347" i="4"/>
  <c r="J347" i="4"/>
  <c r="K347" i="4" s="1"/>
  <c r="I346" i="4"/>
  <c r="J346" i="4"/>
  <c r="K346" i="4" s="1"/>
  <c r="I345" i="4"/>
  <c r="J345" i="4"/>
  <c r="K345" i="4" s="1"/>
  <c r="I344" i="4"/>
  <c r="J344" i="4"/>
  <c r="K344" i="4" s="1"/>
  <c r="I343" i="4"/>
  <c r="J343" i="4"/>
  <c r="K343" i="4" s="1"/>
  <c r="I342" i="4"/>
  <c r="J342" i="4"/>
  <c r="K342" i="4" s="1"/>
  <c r="I341" i="4"/>
  <c r="J341" i="4"/>
  <c r="K341" i="4" s="1"/>
  <c r="I339" i="4"/>
  <c r="J339" i="4"/>
  <c r="K339" i="4" s="1"/>
  <c r="I338" i="4"/>
  <c r="J338" i="4"/>
  <c r="K338" i="4" s="1"/>
  <c r="I337" i="4"/>
  <c r="J337" i="4"/>
  <c r="K337" i="4" s="1"/>
  <c r="I336" i="4"/>
  <c r="J336" i="4"/>
  <c r="K336" i="4" s="1"/>
  <c r="I334" i="4"/>
  <c r="J334" i="4"/>
  <c r="K334" i="4" s="1"/>
  <c r="I333" i="4"/>
  <c r="J333" i="4"/>
  <c r="K333" i="4" s="1"/>
  <c r="I332" i="4"/>
  <c r="J332" i="4"/>
  <c r="K332" i="4" s="1"/>
  <c r="I331" i="4"/>
  <c r="J331" i="4"/>
  <c r="K331" i="4" s="1"/>
  <c r="I329" i="4"/>
  <c r="J329" i="4"/>
  <c r="K329" i="4" s="1"/>
  <c r="I326" i="4"/>
  <c r="J326" i="4"/>
  <c r="K326" i="4" s="1"/>
  <c r="I325" i="4"/>
  <c r="J325" i="4"/>
  <c r="K325" i="4"/>
  <c r="I324" i="4"/>
  <c r="J324" i="4"/>
  <c r="K324" i="4" s="1"/>
  <c r="I323" i="4"/>
  <c r="J323" i="4"/>
  <c r="K323" i="4" s="1"/>
  <c r="I322" i="4"/>
  <c r="J322" i="4"/>
  <c r="K322" i="4" s="1"/>
  <c r="I321" i="4"/>
  <c r="J321" i="4"/>
  <c r="K321" i="4" s="1"/>
  <c r="I320" i="4"/>
  <c r="J320" i="4"/>
  <c r="K320" i="4" s="1"/>
  <c r="I319" i="4"/>
  <c r="J319" i="4"/>
  <c r="K319" i="4" s="1"/>
  <c r="I318" i="4"/>
  <c r="J318" i="4"/>
  <c r="K318" i="4" s="1"/>
  <c r="I317" i="4"/>
  <c r="J317" i="4"/>
  <c r="K317" i="4" s="1"/>
  <c r="I316" i="4"/>
  <c r="J316" i="4"/>
  <c r="K316" i="4" s="1"/>
  <c r="I315" i="4"/>
  <c r="J315" i="4"/>
  <c r="K315" i="4" s="1"/>
  <c r="I314" i="4"/>
  <c r="J314" i="4"/>
  <c r="K314" i="4" s="1"/>
  <c r="I313" i="4"/>
  <c r="J313" i="4"/>
  <c r="K313" i="4" s="1"/>
  <c r="I311" i="4"/>
  <c r="J311" i="4"/>
  <c r="K311" i="4" s="1"/>
  <c r="I310" i="4"/>
  <c r="J310" i="4"/>
  <c r="K310" i="4" s="1"/>
  <c r="I309" i="4"/>
  <c r="J309" i="4"/>
  <c r="K309" i="4" s="1"/>
  <c r="I308" i="4"/>
  <c r="J308" i="4"/>
  <c r="K308" i="4" s="1"/>
  <c r="I307" i="4"/>
  <c r="J307" i="4"/>
  <c r="K307" i="4" s="1"/>
  <c r="I306" i="4"/>
  <c r="J306" i="4"/>
  <c r="K306" i="4" s="1"/>
  <c r="I305" i="4"/>
  <c r="J305" i="4"/>
  <c r="K305" i="4" s="1"/>
  <c r="I303" i="4"/>
  <c r="J303" i="4"/>
  <c r="K303" i="4" s="1"/>
  <c r="I302" i="4"/>
  <c r="J302" i="4"/>
  <c r="K302" i="4" s="1"/>
  <c r="I301" i="4"/>
  <c r="J301" i="4"/>
  <c r="K301" i="4" s="1"/>
  <c r="I300" i="4"/>
  <c r="J300" i="4"/>
  <c r="K300" i="4" s="1"/>
  <c r="I299" i="4"/>
  <c r="J299" i="4"/>
  <c r="K299" i="4" s="1"/>
  <c r="I296" i="4"/>
  <c r="J296" i="4"/>
  <c r="K296" i="4" s="1"/>
  <c r="I290" i="4"/>
  <c r="J290" i="4"/>
  <c r="K290" i="4" s="1"/>
  <c r="I288" i="4"/>
  <c r="J288" i="4"/>
  <c r="K288" i="4" s="1"/>
  <c r="I287" i="4"/>
  <c r="J287" i="4"/>
  <c r="K287" i="4" s="1"/>
  <c r="I286" i="4"/>
  <c r="J286" i="4"/>
  <c r="K286" i="4" s="1"/>
  <c r="I285" i="4"/>
  <c r="J285" i="4"/>
  <c r="K285" i="4" s="1"/>
  <c r="I284" i="4"/>
  <c r="J284" i="4"/>
  <c r="K284" i="4" s="1"/>
  <c r="I283" i="4"/>
  <c r="J283" i="4"/>
  <c r="K283" i="4"/>
  <c r="I281" i="4"/>
  <c r="J281" i="4"/>
  <c r="K281" i="4" s="1"/>
  <c r="I280" i="4"/>
  <c r="J280" i="4"/>
  <c r="K280" i="4" s="1"/>
  <c r="I278" i="4"/>
  <c r="J278" i="4"/>
  <c r="K278" i="4" s="1"/>
  <c r="I277" i="4"/>
  <c r="J277" i="4"/>
  <c r="K277" i="4" s="1"/>
  <c r="I276" i="4"/>
  <c r="J276" i="4"/>
  <c r="K276" i="4" s="1"/>
  <c r="I275" i="4"/>
  <c r="J275" i="4"/>
  <c r="K275" i="4" s="1"/>
  <c r="I274" i="4"/>
  <c r="J274" i="4"/>
  <c r="K274" i="4" s="1"/>
  <c r="I271" i="4"/>
  <c r="J271" i="4"/>
  <c r="K271" i="4" s="1"/>
  <c r="I270" i="4"/>
  <c r="J270" i="4"/>
  <c r="K270" i="4" s="1"/>
  <c r="I267" i="4"/>
  <c r="J267" i="4"/>
  <c r="K267" i="4" s="1"/>
  <c r="I266" i="4"/>
  <c r="J266" i="4"/>
  <c r="K266" i="4" s="1"/>
  <c r="I265" i="4"/>
  <c r="J265" i="4"/>
  <c r="K265" i="4" s="1"/>
  <c r="I264" i="4"/>
  <c r="J264" i="4"/>
  <c r="K264" i="4" s="1"/>
  <c r="I263" i="4"/>
  <c r="J263" i="4"/>
  <c r="K263" i="4"/>
  <c r="I261" i="4"/>
  <c r="J261" i="4"/>
  <c r="K261" i="4" s="1"/>
  <c r="I260" i="4"/>
  <c r="J260" i="4"/>
  <c r="K260" i="4" s="1"/>
  <c r="I259" i="4"/>
  <c r="J259" i="4"/>
  <c r="K259" i="4" s="1"/>
  <c r="I258" i="4"/>
  <c r="J258" i="4"/>
  <c r="K258" i="4" s="1"/>
  <c r="I257" i="4"/>
  <c r="J257" i="4"/>
  <c r="K257" i="4" s="1"/>
  <c r="I256" i="4"/>
  <c r="J256" i="4"/>
  <c r="K256" i="4" s="1"/>
  <c r="I254" i="4"/>
  <c r="J254" i="4"/>
  <c r="K254" i="4" s="1"/>
  <c r="I252" i="4"/>
  <c r="J252" i="4"/>
  <c r="K252" i="4" s="1"/>
  <c r="I251" i="4"/>
  <c r="J251" i="4"/>
  <c r="K251" i="4" s="1"/>
  <c r="I248" i="4"/>
  <c r="J248" i="4"/>
  <c r="K248" i="4" s="1"/>
  <c r="I247" i="4"/>
  <c r="J247" i="4"/>
  <c r="K247" i="4" s="1"/>
  <c r="I246" i="4"/>
  <c r="J246" i="4"/>
  <c r="K246" i="4" s="1"/>
  <c r="I244" i="4"/>
  <c r="J244" i="4"/>
  <c r="K244" i="4" s="1"/>
  <c r="I243" i="4"/>
  <c r="J243" i="4"/>
  <c r="K243" i="4" s="1"/>
  <c r="I242" i="4"/>
  <c r="J242" i="4"/>
  <c r="K242" i="4" s="1"/>
  <c r="I240" i="4"/>
  <c r="J240" i="4"/>
  <c r="K240" i="4" s="1"/>
  <c r="I239" i="4"/>
  <c r="J239" i="4"/>
  <c r="K239" i="4" s="1"/>
  <c r="I238" i="4"/>
  <c r="J238" i="4"/>
  <c r="K238" i="4" s="1"/>
  <c r="I237" i="4"/>
  <c r="J237" i="4"/>
  <c r="K237" i="4" s="1"/>
  <c r="I236" i="4"/>
  <c r="J236" i="4"/>
  <c r="K236" i="4" s="1"/>
  <c r="I235" i="4"/>
  <c r="J235" i="4"/>
  <c r="K235" i="4" s="1"/>
  <c r="I234" i="4"/>
  <c r="J234" i="4"/>
  <c r="K234" i="4" s="1"/>
  <c r="I233" i="4"/>
  <c r="J233" i="4"/>
  <c r="K233" i="4" s="1"/>
  <c r="I232" i="4"/>
  <c r="J232" i="4"/>
  <c r="K232" i="4" s="1"/>
  <c r="I231" i="4"/>
  <c r="J231" i="4"/>
  <c r="K231" i="4"/>
  <c r="I230" i="4"/>
  <c r="J230" i="4"/>
  <c r="K230" i="4" s="1"/>
  <c r="I229" i="4"/>
  <c r="J229" i="4"/>
  <c r="K229" i="4" s="1"/>
  <c r="I228" i="4"/>
  <c r="J228" i="4"/>
  <c r="K228" i="4" s="1"/>
  <c r="I227" i="4"/>
  <c r="J227" i="4"/>
  <c r="K227" i="4" s="1"/>
  <c r="I226" i="4"/>
  <c r="J226" i="4"/>
  <c r="K226" i="4" s="1"/>
  <c r="I225" i="4"/>
  <c r="J225" i="4"/>
  <c r="K225" i="4" s="1"/>
  <c r="I224" i="4"/>
  <c r="J224" i="4"/>
  <c r="K224" i="4"/>
  <c r="I223" i="4"/>
  <c r="J223" i="4"/>
  <c r="K223" i="4" s="1"/>
  <c r="I222" i="4"/>
  <c r="J222" i="4"/>
  <c r="K222" i="4" s="1"/>
  <c r="I221" i="4"/>
  <c r="J221" i="4"/>
  <c r="K221" i="4" s="1"/>
  <c r="I220" i="4"/>
  <c r="J220" i="4"/>
  <c r="K220" i="4" s="1"/>
  <c r="I217" i="4"/>
  <c r="J217" i="4"/>
  <c r="K217" i="4" s="1"/>
  <c r="I216" i="4"/>
  <c r="J216" i="4"/>
  <c r="K216" i="4" s="1"/>
  <c r="I215" i="4"/>
  <c r="J215" i="4"/>
  <c r="K215" i="4" s="1"/>
  <c r="I212" i="4"/>
  <c r="J212" i="4"/>
  <c r="K212" i="4" s="1"/>
  <c r="I211" i="4"/>
  <c r="J211" i="4"/>
  <c r="K211" i="4" s="1"/>
  <c r="I210" i="4"/>
  <c r="J210" i="4"/>
  <c r="K210" i="4" s="1"/>
  <c r="I209" i="4"/>
  <c r="J209" i="4"/>
  <c r="K209" i="4" s="1"/>
  <c r="I208" i="4"/>
  <c r="J208" i="4"/>
  <c r="K208" i="4" s="1"/>
  <c r="I207" i="4"/>
  <c r="J207" i="4"/>
  <c r="K207" i="4" s="1"/>
  <c r="I206" i="4"/>
  <c r="J206" i="4"/>
  <c r="K206" i="4" s="1"/>
  <c r="I204" i="4"/>
  <c r="J204" i="4"/>
  <c r="K204" i="4" s="1"/>
  <c r="I203" i="4"/>
  <c r="J203" i="4"/>
  <c r="K203" i="4" s="1"/>
  <c r="I202" i="4"/>
  <c r="J202" i="4"/>
  <c r="K202" i="4" s="1"/>
  <c r="I201" i="4"/>
  <c r="J201" i="4"/>
  <c r="K201" i="4" s="1"/>
  <c r="I200" i="4"/>
  <c r="J200" i="4"/>
  <c r="K200" i="4" s="1"/>
  <c r="I199" i="4"/>
  <c r="J199" i="4"/>
  <c r="K199" i="4" s="1"/>
  <c r="I198" i="4"/>
  <c r="J198" i="4"/>
  <c r="K198" i="4" s="1"/>
  <c r="I197" i="4"/>
  <c r="J197" i="4"/>
  <c r="K197" i="4" s="1"/>
  <c r="I196" i="4"/>
  <c r="J196" i="4"/>
  <c r="K196" i="4" s="1"/>
  <c r="I195" i="4"/>
  <c r="J195" i="4"/>
  <c r="K195" i="4" s="1"/>
  <c r="I194" i="4"/>
  <c r="J194" i="4"/>
  <c r="K194" i="4" s="1"/>
  <c r="I193" i="4"/>
  <c r="J193" i="4"/>
  <c r="K193" i="4" s="1"/>
  <c r="I192" i="4"/>
  <c r="J192" i="4"/>
  <c r="K192" i="4" s="1"/>
  <c r="I191" i="4"/>
  <c r="J191" i="4"/>
  <c r="K191" i="4" s="1"/>
  <c r="I189" i="4"/>
  <c r="J189" i="4"/>
  <c r="K189" i="4" s="1"/>
  <c r="I188" i="4"/>
  <c r="J188" i="4"/>
  <c r="K188" i="4" s="1"/>
  <c r="I187" i="4"/>
  <c r="J187" i="4"/>
  <c r="K187" i="4" s="1"/>
  <c r="I184" i="4"/>
  <c r="J184" i="4"/>
  <c r="K184" i="4" s="1"/>
  <c r="I183" i="4"/>
  <c r="J183" i="4"/>
  <c r="K183" i="4" s="1"/>
  <c r="I182" i="4"/>
  <c r="J182" i="4"/>
  <c r="K182" i="4" s="1"/>
  <c r="I181" i="4"/>
  <c r="J181" i="4"/>
  <c r="K181" i="4" s="1"/>
  <c r="I180" i="4"/>
  <c r="J180" i="4"/>
  <c r="K180" i="4" s="1"/>
  <c r="I178" i="4"/>
  <c r="J178" i="4"/>
  <c r="K178" i="4" s="1"/>
  <c r="I177" i="4"/>
  <c r="J177" i="4"/>
  <c r="K177" i="4" s="1"/>
  <c r="I175" i="4"/>
  <c r="J175" i="4"/>
  <c r="K175" i="4" s="1"/>
  <c r="I174" i="4"/>
  <c r="J174" i="4"/>
  <c r="K174" i="4" s="1"/>
  <c r="I173" i="4"/>
  <c r="J173" i="4"/>
  <c r="K173" i="4" s="1"/>
  <c r="I172" i="4"/>
  <c r="J172" i="4"/>
  <c r="K172" i="4" s="1"/>
  <c r="I170" i="4"/>
  <c r="J170" i="4"/>
  <c r="K170" i="4" s="1"/>
  <c r="I169" i="4"/>
  <c r="J169" i="4"/>
  <c r="K169" i="4" s="1"/>
  <c r="I168" i="4"/>
  <c r="J168" i="4"/>
  <c r="K168" i="4" s="1"/>
  <c r="I167" i="4"/>
  <c r="J167" i="4"/>
  <c r="K167" i="4" s="1"/>
  <c r="I164" i="4"/>
  <c r="J164" i="4"/>
  <c r="K164" i="4" s="1"/>
  <c r="I163" i="4"/>
  <c r="J163" i="4"/>
  <c r="K163" i="4" s="1"/>
  <c r="I162" i="4"/>
  <c r="J162" i="4"/>
  <c r="K162" i="4" s="1"/>
  <c r="I161" i="4"/>
  <c r="J161" i="4"/>
  <c r="K161" i="4" s="1"/>
  <c r="I160" i="4"/>
  <c r="J160" i="4"/>
  <c r="K160" i="4" s="1"/>
  <c r="I156" i="4"/>
  <c r="J156" i="4"/>
  <c r="K156" i="4" s="1"/>
  <c r="I155" i="4"/>
  <c r="J155" i="4"/>
  <c r="K155" i="4"/>
  <c r="I154" i="4"/>
  <c r="J154" i="4"/>
  <c r="K154" i="4" s="1"/>
  <c r="I152" i="4"/>
  <c r="J152" i="4"/>
  <c r="K152" i="4" s="1"/>
  <c r="I150" i="4"/>
  <c r="J150" i="4"/>
  <c r="K150" i="4" s="1"/>
  <c r="I149" i="4"/>
  <c r="J149" i="4"/>
  <c r="K149" i="4" s="1"/>
  <c r="I148" i="4"/>
  <c r="J148" i="4"/>
  <c r="K148" i="4" s="1"/>
  <c r="I147" i="4"/>
  <c r="J147" i="4"/>
  <c r="K147" i="4" s="1"/>
  <c r="I146" i="4"/>
  <c r="J146" i="4"/>
  <c r="K146" i="4" s="1"/>
  <c r="I143" i="4"/>
  <c r="J143" i="4"/>
  <c r="K143" i="4" s="1"/>
  <c r="I142" i="4"/>
  <c r="J142" i="4"/>
  <c r="K142" i="4" s="1"/>
  <c r="I141" i="4"/>
  <c r="J141" i="4"/>
  <c r="K141" i="4" s="1"/>
  <c r="I140" i="4"/>
  <c r="J140" i="4"/>
  <c r="K140" i="4" s="1"/>
  <c r="I137" i="4"/>
  <c r="J137" i="4"/>
  <c r="K137" i="4" s="1"/>
  <c r="I136" i="4"/>
  <c r="J136" i="4"/>
  <c r="K136" i="4" s="1"/>
  <c r="I135" i="4"/>
  <c r="J135" i="4"/>
  <c r="K135" i="4" s="1"/>
  <c r="I133" i="4"/>
  <c r="J133" i="4"/>
  <c r="K133" i="4"/>
  <c r="I132" i="4"/>
  <c r="J132" i="4"/>
  <c r="K132" i="4"/>
  <c r="I131" i="4"/>
  <c r="J131" i="4"/>
  <c r="K131" i="4" s="1"/>
  <c r="I129" i="4"/>
  <c r="J129" i="4"/>
  <c r="K129" i="4" s="1"/>
  <c r="I128" i="4"/>
  <c r="J128" i="4"/>
  <c r="K128" i="4" s="1"/>
  <c r="I127" i="4"/>
  <c r="J127" i="4"/>
  <c r="K127" i="4" s="1"/>
  <c r="I126" i="4"/>
  <c r="J126" i="4"/>
  <c r="K126" i="4" s="1"/>
  <c r="I125" i="4"/>
  <c r="J125" i="4"/>
  <c r="K125" i="4" s="1"/>
  <c r="I124" i="4"/>
  <c r="J124" i="4"/>
  <c r="K124" i="4" s="1"/>
  <c r="I122" i="4"/>
  <c r="J122" i="4"/>
  <c r="K122" i="4" s="1"/>
  <c r="I121" i="4"/>
  <c r="J121" i="4"/>
  <c r="K121" i="4" s="1"/>
  <c r="I120" i="4"/>
  <c r="J120" i="4"/>
  <c r="K120" i="4" s="1"/>
  <c r="I118" i="4"/>
  <c r="J118" i="4"/>
  <c r="K118" i="4" s="1"/>
  <c r="I116" i="4"/>
  <c r="J116" i="4"/>
  <c r="K116" i="4" s="1"/>
  <c r="I115" i="4"/>
  <c r="J115" i="4"/>
  <c r="K115" i="4" s="1"/>
  <c r="I114" i="4"/>
  <c r="J114" i="4"/>
  <c r="K114" i="4" s="1"/>
  <c r="I112" i="4"/>
  <c r="J112" i="4"/>
  <c r="K112" i="4" s="1"/>
  <c r="I109" i="4"/>
  <c r="J109" i="4"/>
  <c r="K109" i="4" s="1"/>
  <c r="I108" i="4"/>
  <c r="J108" i="4"/>
  <c r="K108" i="4" s="1"/>
  <c r="I107" i="4"/>
  <c r="J107" i="4"/>
  <c r="K107" i="4" s="1"/>
  <c r="I106" i="4"/>
  <c r="J106" i="4"/>
  <c r="K106" i="4" s="1"/>
  <c r="I105" i="4"/>
  <c r="J105" i="4"/>
  <c r="K105" i="4" s="1"/>
  <c r="I104" i="4"/>
  <c r="J104" i="4"/>
  <c r="K104" i="4" s="1"/>
  <c r="I103" i="4"/>
  <c r="J103" i="4"/>
  <c r="K103" i="4" s="1"/>
  <c r="I99" i="4"/>
  <c r="J99" i="4"/>
  <c r="K99" i="4" s="1"/>
  <c r="I96" i="4"/>
  <c r="J96" i="4"/>
  <c r="K96" i="4" s="1"/>
  <c r="I95" i="4"/>
  <c r="J95" i="4"/>
  <c r="K95" i="4" s="1"/>
  <c r="I93" i="4"/>
  <c r="J93" i="4"/>
  <c r="K93" i="4" s="1"/>
  <c r="I92" i="4"/>
  <c r="J92" i="4"/>
  <c r="K92" i="4" s="1"/>
  <c r="I91" i="4"/>
  <c r="J91" i="4"/>
  <c r="K91" i="4" s="1"/>
  <c r="I90" i="4"/>
  <c r="J90" i="4"/>
  <c r="K90" i="4" s="1"/>
  <c r="I89" i="4"/>
  <c r="J89" i="4"/>
  <c r="K89" i="4" s="1"/>
  <c r="I88" i="4"/>
  <c r="J88" i="4"/>
  <c r="K88" i="4"/>
  <c r="I87" i="4"/>
  <c r="J87" i="4"/>
  <c r="K87" i="4" s="1"/>
  <c r="I86" i="4"/>
  <c r="J86" i="4"/>
  <c r="K86" i="4" s="1"/>
  <c r="I84" i="4"/>
  <c r="J84" i="4"/>
  <c r="K84" i="4" s="1"/>
  <c r="I82" i="4"/>
  <c r="J82" i="4"/>
  <c r="K82" i="4" s="1"/>
  <c r="I80" i="4"/>
  <c r="J80" i="4"/>
  <c r="K80" i="4" s="1"/>
  <c r="I76" i="4"/>
  <c r="J76" i="4"/>
  <c r="K76" i="4" s="1"/>
  <c r="I75" i="4"/>
  <c r="J75" i="4"/>
  <c r="K75" i="4" s="1"/>
  <c r="I74" i="4"/>
  <c r="J74" i="4"/>
  <c r="K74" i="4" s="1"/>
  <c r="I72" i="4"/>
  <c r="J72" i="4"/>
  <c r="K72" i="4" s="1"/>
  <c r="I71" i="4"/>
  <c r="J71" i="4"/>
  <c r="K71" i="4" s="1"/>
  <c r="I70" i="4"/>
  <c r="J70" i="4"/>
  <c r="K70" i="4" s="1"/>
  <c r="I69" i="4"/>
  <c r="J69" i="4"/>
  <c r="K69" i="4" s="1"/>
  <c r="I68" i="4"/>
  <c r="J68" i="4"/>
  <c r="K68" i="4"/>
  <c r="I67" i="4"/>
  <c r="J67" i="4"/>
  <c r="K67" i="4" s="1"/>
  <c r="I65" i="4"/>
  <c r="J65" i="4"/>
  <c r="K65" i="4" s="1"/>
  <c r="I64" i="4"/>
  <c r="J64" i="4"/>
  <c r="K64" i="4" s="1"/>
  <c r="I63" i="4"/>
  <c r="J63" i="4"/>
  <c r="K63" i="4" s="1"/>
  <c r="I62" i="4"/>
  <c r="J62" i="4"/>
  <c r="K62" i="4" s="1"/>
  <c r="I61" i="4"/>
  <c r="J61" i="4"/>
  <c r="K61" i="4" s="1"/>
  <c r="I60" i="4"/>
  <c r="J60" i="4"/>
  <c r="K60" i="4"/>
  <c r="I59" i="4"/>
  <c r="J59" i="4"/>
  <c r="K59" i="4" s="1"/>
  <c r="I58" i="4"/>
  <c r="J58" i="4"/>
  <c r="K58" i="4" s="1"/>
  <c r="I57" i="4"/>
  <c r="J57" i="4"/>
  <c r="K57" i="4" s="1"/>
  <c r="I56" i="4"/>
  <c r="J56" i="4"/>
  <c r="K56" i="4" s="1"/>
  <c r="I54" i="4"/>
  <c r="J54" i="4"/>
  <c r="K54" i="4" s="1"/>
  <c r="I52" i="4"/>
  <c r="J52" i="4"/>
  <c r="K52" i="4" s="1"/>
  <c r="I51" i="4"/>
  <c r="J51" i="4"/>
  <c r="K51" i="4" s="1"/>
  <c r="I48" i="4"/>
  <c r="J48" i="4"/>
  <c r="K48" i="4" s="1"/>
  <c r="I47" i="4"/>
  <c r="J47" i="4"/>
  <c r="K47" i="4"/>
  <c r="I46" i="4"/>
  <c r="J46" i="4"/>
  <c r="K46" i="4" s="1"/>
  <c r="I45" i="4"/>
  <c r="J45" i="4"/>
  <c r="K45" i="4" s="1"/>
  <c r="I43" i="4"/>
  <c r="J43" i="4"/>
  <c r="K43" i="4" s="1"/>
  <c r="I40" i="4"/>
  <c r="J40" i="4"/>
  <c r="K40" i="4"/>
  <c r="I39" i="4"/>
  <c r="J39" i="4"/>
  <c r="K39" i="4" s="1"/>
  <c r="I38" i="4"/>
  <c r="J38" i="4"/>
  <c r="K38" i="4" s="1"/>
  <c r="I37" i="4"/>
  <c r="J37" i="4"/>
  <c r="K37" i="4"/>
  <c r="I36" i="4"/>
  <c r="J36" i="4"/>
  <c r="K36" i="4" s="1"/>
  <c r="I35" i="4"/>
  <c r="J35" i="4"/>
  <c r="K35" i="4" s="1"/>
  <c r="I33" i="4"/>
  <c r="J33" i="4"/>
  <c r="K33" i="4" s="1"/>
  <c r="I31" i="4"/>
  <c r="J31" i="4"/>
  <c r="K31" i="4" s="1"/>
  <c r="I30" i="4"/>
  <c r="J30" i="4"/>
  <c r="K30" i="4" s="1"/>
  <c r="I28" i="4"/>
  <c r="J28" i="4"/>
  <c r="K28" i="4" s="1"/>
  <c r="I24" i="4"/>
  <c r="J24" i="4"/>
  <c r="K24" i="4" s="1"/>
  <c r="I22" i="4"/>
  <c r="J22" i="4"/>
  <c r="K22" i="4" s="1"/>
  <c r="I21" i="4"/>
  <c r="J21" i="4"/>
  <c r="K21" i="4" s="1"/>
  <c r="I20" i="4"/>
  <c r="J20" i="4"/>
  <c r="K20" i="4" s="1"/>
  <c r="I19" i="4"/>
  <c r="J19" i="4"/>
  <c r="K19" i="4" s="1"/>
  <c r="I18" i="4"/>
  <c r="J18" i="4"/>
  <c r="K18" i="4" s="1"/>
  <c r="I17" i="4"/>
  <c r="J17" i="4"/>
  <c r="K17" i="4" s="1"/>
  <c r="I16" i="4"/>
  <c r="J16" i="4"/>
  <c r="K16" i="4" s="1"/>
  <c r="I15" i="4"/>
  <c r="J15" i="4"/>
  <c r="K15" i="4" s="1"/>
  <c r="I14" i="4"/>
  <c r="J14" i="4"/>
  <c r="K14" i="4" s="1"/>
  <c r="I13" i="4"/>
  <c r="J13" i="4"/>
  <c r="K13" i="4" s="1"/>
  <c r="I12" i="4"/>
  <c r="J12" i="4"/>
  <c r="K12" i="4" s="1"/>
  <c r="I11" i="4"/>
  <c r="J11" i="4"/>
  <c r="K11" i="4" s="1"/>
  <c r="I10" i="4"/>
  <c r="J10" i="4"/>
  <c r="K10" i="4" s="1"/>
  <c r="I9" i="4"/>
  <c r="J9" i="4"/>
  <c r="K9" i="4" s="1"/>
  <c r="I8" i="4"/>
  <c r="J8" i="4"/>
  <c r="K8" i="4" s="1"/>
  <c r="I6" i="4"/>
  <c r="J6" i="4"/>
  <c r="K6" i="4" s="1"/>
  <c r="I2" i="4"/>
  <c r="J2" i="4"/>
  <c r="K2" i="4" s="1"/>
  <c r="J609" i="4"/>
  <c r="K609" i="4" s="1"/>
  <c r="I609" i="4"/>
  <c r="I937" i="3"/>
  <c r="J937" i="3"/>
  <c r="K937" i="3" s="1"/>
  <c r="I936" i="3"/>
  <c r="J936" i="3"/>
  <c r="K936" i="3" s="1"/>
  <c r="I935" i="3"/>
  <c r="J935" i="3"/>
  <c r="K935" i="3" s="1"/>
  <c r="I933" i="3"/>
  <c r="J933" i="3"/>
  <c r="K933" i="3" s="1"/>
  <c r="I932" i="3"/>
  <c r="J932" i="3"/>
  <c r="K932" i="3" s="1"/>
  <c r="I931" i="3"/>
  <c r="J931" i="3"/>
  <c r="K931" i="3" s="1"/>
  <c r="I926" i="3"/>
  <c r="J926" i="3"/>
  <c r="K926" i="3" s="1"/>
  <c r="I925" i="3"/>
  <c r="J925" i="3"/>
  <c r="K925" i="3" s="1"/>
  <c r="I924" i="3"/>
  <c r="J924" i="3"/>
  <c r="K924" i="3" s="1"/>
  <c r="I923" i="3"/>
  <c r="J923" i="3"/>
  <c r="K923" i="3" s="1"/>
  <c r="I922" i="3"/>
  <c r="J922" i="3"/>
  <c r="K922" i="3" s="1"/>
  <c r="I921" i="3"/>
  <c r="J921" i="3"/>
  <c r="K921" i="3" s="1"/>
  <c r="I920" i="3"/>
  <c r="J920" i="3"/>
  <c r="K920" i="3" s="1"/>
  <c r="I919" i="3"/>
  <c r="J919" i="3"/>
  <c r="K919" i="3" s="1"/>
  <c r="I918" i="3"/>
  <c r="J918" i="3"/>
  <c r="K918" i="3" s="1"/>
  <c r="I916" i="3"/>
  <c r="J916" i="3"/>
  <c r="K916" i="3" s="1"/>
  <c r="I915" i="3"/>
  <c r="J915" i="3"/>
  <c r="K915" i="3" s="1"/>
  <c r="I914" i="3"/>
  <c r="J914" i="3"/>
  <c r="K914" i="3" s="1"/>
  <c r="I913" i="3"/>
  <c r="J913" i="3"/>
  <c r="K913" i="3" s="1"/>
  <c r="I912" i="3"/>
  <c r="J912" i="3"/>
  <c r="K912" i="3" s="1"/>
  <c r="I911" i="3"/>
  <c r="J911" i="3"/>
  <c r="K911" i="3" s="1"/>
  <c r="I910" i="3"/>
  <c r="J910" i="3"/>
  <c r="K910" i="3" s="1"/>
  <c r="I907" i="3"/>
  <c r="J907" i="3"/>
  <c r="K907" i="3" s="1"/>
  <c r="I906" i="3"/>
  <c r="J906" i="3"/>
  <c r="K906" i="3" s="1"/>
  <c r="I905" i="3"/>
  <c r="J905" i="3"/>
  <c r="K905" i="3" s="1"/>
  <c r="I904" i="3"/>
  <c r="J904" i="3"/>
  <c r="K904" i="3" s="1"/>
  <c r="I902" i="3"/>
  <c r="J902" i="3"/>
  <c r="K902" i="3" s="1"/>
  <c r="I901" i="3"/>
  <c r="J901" i="3"/>
  <c r="K901" i="3" s="1"/>
  <c r="I899" i="3"/>
  <c r="J899" i="3"/>
  <c r="K899" i="3" s="1"/>
  <c r="I898" i="3"/>
  <c r="J898" i="3"/>
  <c r="K898" i="3" s="1"/>
  <c r="I897" i="3"/>
  <c r="J897" i="3"/>
  <c r="K897" i="3" s="1"/>
  <c r="I893" i="3"/>
  <c r="J893" i="3"/>
  <c r="K893" i="3" s="1"/>
  <c r="I892" i="3"/>
  <c r="J892" i="3"/>
  <c r="K892" i="3" s="1"/>
  <c r="I891" i="3"/>
  <c r="J891" i="3"/>
  <c r="K891" i="3" s="1"/>
  <c r="I890" i="3"/>
  <c r="J890" i="3"/>
  <c r="K890" i="3" s="1"/>
  <c r="I889" i="3"/>
  <c r="J889" i="3"/>
  <c r="K889" i="3" s="1"/>
  <c r="I886" i="3"/>
  <c r="J886" i="3"/>
  <c r="K886" i="3" s="1"/>
  <c r="I885" i="3"/>
  <c r="J885" i="3"/>
  <c r="K885" i="3" s="1"/>
  <c r="I884" i="3"/>
  <c r="J884" i="3"/>
  <c r="K884" i="3" s="1"/>
  <c r="I883" i="3"/>
  <c r="J883" i="3"/>
  <c r="K883" i="3" s="1"/>
  <c r="I878" i="3"/>
  <c r="J878" i="3"/>
  <c r="K878" i="3" s="1"/>
  <c r="I877" i="3"/>
  <c r="J877" i="3"/>
  <c r="K877" i="3" s="1"/>
  <c r="I876" i="3"/>
  <c r="J876" i="3"/>
  <c r="K876" i="3" s="1"/>
  <c r="I875" i="3"/>
  <c r="J875" i="3"/>
  <c r="K875" i="3" s="1"/>
  <c r="I874" i="3"/>
  <c r="J874" i="3"/>
  <c r="K874" i="3" s="1"/>
  <c r="I872" i="3"/>
  <c r="J872" i="3"/>
  <c r="K872" i="3" s="1"/>
  <c r="I871" i="3"/>
  <c r="J871" i="3"/>
  <c r="K871" i="3" s="1"/>
  <c r="I870" i="3"/>
  <c r="J870" i="3"/>
  <c r="K870" i="3" s="1"/>
  <c r="I869" i="3"/>
  <c r="J869" i="3"/>
  <c r="K869" i="3" s="1"/>
  <c r="I868" i="3"/>
  <c r="J868" i="3"/>
  <c r="K868" i="3" s="1"/>
  <c r="I867" i="3"/>
  <c r="J867" i="3"/>
  <c r="K867" i="3" s="1"/>
  <c r="I865" i="3"/>
  <c r="J865" i="3"/>
  <c r="K865" i="3" s="1"/>
  <c r="I864" i="3"/>
  <c r="J864" i="3"/>
  <c r="K864" i="3" s="1"/>
  <c r="I863" i="3"/>
  <c r="J863" i="3"/>
  <c r="K863" i="3"/>
  <c r="I862" i="3"/>
  <c r="J862" i="3"/>
  <c r="K862" i="3" s="1"/>
  <c r="I861" i="3"/>
  <c r="J861" i="3"/>
  <c r="K861" i="3" s="1"/>
  <c r="I860" i="3"/>
  <c r="J860" i="3"/>
  <c r="K860" i="3" s="1"/>
  <c r="I859" i="3"/>
  <c r="J859" i="3"/>
  <c r="K859" i="3" s="1"/>
  <c r="I858" i="3"/>
  <c r="J858" i="3"/>
  <c r="K858" i="3" s="1"/>
  <c r="I855" i="3"/>
  <c r="J855" i="3"/>
  <c r="K855" i="3" s="1"/>
  <c r="I854" i="3"/>
  <c r="J854" i="3"/>
  <c r="K854" i="3" s="1"/>
  <c r="I853" i="3"/>
  <c r="J853" i="3"/>
  <c r="K853" i="3" s="1"/>
  <c r="I852" i="3"/>
  <c r="J852" i="3"/>
  <c r="K852" i="3" s="1"/>
  <c r="I851" i="3"/>
  <c r="J851" i="3"/>
  <c r="K851" i="3" s="1"/>
  <c r="I850" i="3"/>
  <c r="J850" i="3"/>
  <c r="K850" i="3" s="1"/>
  <c r="I849" i="3"/>
  <c r="J849" i="3"/>
  <c r="K849" i="3" s="1"/>
  <c r="I848" i="3"/>
  <c r="J848" i="3"/>
  <c r="K848" i="3" s="1"/>
  <c r="I847" i="3"/>
  <c r="J847" i="3"/>
  <c r="K847" i="3" s="1"/>
  <c r="I846" i="3"/>
  <c r="J846" i="3"/>
  <c r="K846" i="3" s="1"/>
  <c r="I845" i="3"/>
  <c r="J845" i="3"/>
  <c r="K845" i="3" s="1"/>
  <c r="I844" i="3"/>
  <c r="J844" i="3"/>
  <c r="K844" i="3" s="1"/>
  <c r="I843" i="3"/>
  <c r="J843" i="3"/>
  <c r="K843" i="3" s="1"/>
  <c r="I842" i="3"/>
  <c r="J842" i="3"/>
  <c r="K842" i="3" s="1"/>
  <c r="I840" i="3"/>
  <c r="J840" i="3"/>
  <c r="K840" i="3" s="1"/>
  <c r="I838" i="3"/>
  <c r="J838" i="3"/>
  <c r="K838" i="3" s="1"/>
  <c r="I837" i="3"/>
  <c r="J837" i="3"/>
  <c r="K837" i="3" s="1"/>
  <c r="I836" i="3"/>
  <c r="J836" i="3"/>
  <c r="K836" i="3" s="1"/>
  <c r="I835" i="3"/>
  <c r="J835" i="3"/>
  <c r="K835" i="3" s="1"/>
  <c r="I833" i="3"/>
  <c r="J833" i="3"/>
  <c r="K833" i="3" s="1"/>
  <c r="I832" i="3"/>
  <c r="J832" i="3"/>
  <c r="K832" i="3" s="1"/>
  <c r="I831" i="3"/>
  <c r="J831" i="3"/>
  <c r="K831" i="3" s="1"/>
  <c r="I830" i="3"/>
  <c r="J830" i="3"/>
  <c r="K830" i="3" s="1"/>
  <c r="I829" i="3"/>
  <c r="J829" i="3"/>
  <c r="K829" i="3" s="1"/>
  <c r="I828" i="3"/>
  <c r="J828" i="3"/>
  <c r="K828" i="3" s="1"/>
  <c r="I827" i="3"/>
  <c r="J827" i="3"/>
  <c r="K827" i="3" s="1"/>
  <c r="I826" i="3"/>
  <c r="J826" i="3"/>
  <c r="K826" i="3"/>
  <c r="I825" i="3"/>
  <c r="J825" i="3"/>
  <c r="K825" i="3" s="1"/>
  <c r="I824" i="3"/>
  <c r="J824" i="3"/>
  <c r="K824" i="3" s="1"/>
  <c r="I823" i="3"/>
  <c r="J823" i="3"/>
  <c r="K823" i="3" s="1"/>
  <c r="I822" i="3"/>
  <c r="J822" i="3"/>
  <c r="K822" i="3" s="1"/>
  <c r="I820" i="3"/>
  <c r="J820" i="3"/>
  <c r="K820" i="3" s="1"/>
  <c r="I819" i="3"/>
  <c r="J819" i="3"/>
  <c r="K819" i="3" s="1"/>
  <c r="I816" i="3"/>
  <c r="J816" i="3"/>
  <c r="K816" i="3" s="1"/>
  <c r="I815" i="3"/>
  <c r="J815" i="3"/>
  <c r="K815" i="3" s="1"/>
  <c r="I814" i="3"/>
  <c r="J814" i="3"/>
  <c r="K814" i="3" s="1"/>
  <c r="I813" i="3"/>
  <c r="J813" i="3"/>
  <c r="K813" i="3" s="1"/>
  <c r="I812" i="3"/>
  <c r="J812" i="3"/>
  <c r="K812" i="3" s="1"/>
  <c r="I811" i="3"/>
  <c r="J811" i="3"/>
  <c r="K811" i="3" s="1"/>
  <c r="I808" i="3"/>
  <c r="J808" i="3"/>
  <c r="K808" i="3" s="1"/>
  <c r="I807" i="3"/>
  <c r="J807" i="3"/>
  <c r="K807" i="3" s="1"/>
  <c r="I806" i="3"/>
  <c r="J806" i="3"/>
  <c r="K806" i="3" s="1"/>
  <c r="I805" i="3"/>
  <c r="J805" i="3"/>
  <c r="K805" i="3" s="1"/>
  <c r="I803" i="3"/>
  <c r="J803" i="3"/>
  <c r="K803" i="3" s="1"/>
  <c r="I802" i="3"/>
  <c r="J802" i="3"/>
  <c r="K802" i="3" s="1"/>
  <c r="I798" i="3"/>
  <c r="J798" i="3"/>
  <c r="K798" i="3" s="1"/>
  <c r="I797" i="3"/>
  <c r="J797" i="3"/>
  <c r="K797" i="3" s="1"/>
  <c r="I796" i="3"/>
  <c r="J796" i="3"/>
  <c r="K796" i="3" s="1"/>
  <c r="I795" i="3"/>
  <c r="J795" i="3"/>
  <c r="K795" i="3" s="1"/>
  <c r="I793" i="3"/>
  <c r="J793" i="3"/>
  <c r="K793" i="3" s="1"/>
  <c r="I792" i="3"/>
  <c r="J792" i="3"/>
  <c r="K792" i="3" s="1"/>
  <c r="I791" i="3"/>
  <c r="J791" i="3"/>
  <c r="K791" i="3" s="1"/>
  <c r="I790" i="3"/>
  <c r="J790" i="3"/>
  <c r="K790" i="3"/>
  <c r="I789" i="3"/>
  <c r="J789" i="3"/>
  <c r="K789" i="3" s="1"/>
  <c r="I788" i="3"/>
  <c r="J788" i="3"/>
  <c r="K788" i="3" s="1"/>
  <c r="I787" i="3"/>
  <c r="J787" i="3"/>
  <c r="K787" i="3" s="1"/>
  <c r="I786" i="3"/>
  <c r="J786" i="3"/>
  <c r="K786" i="3" s="1"/>
  <c r="I785" i="3"/>
  <c r="J785" i="3"/>
  <c r="K785" i="3" s="1"/>
  <c r="I784" i="3"/>
  <c r="J784" i="3"/>
  <c r="K784" i="3" s="1"/>
  <c r="I782" i="3"/>
  <c r="J782" i="3"/>
  <c r="K782" i="3" s="1"/>
  <c r="I781" i="3"/>
  <c r="J781" i="3"/>
  <c r="K781" i="3" s="1"/>
  <c r="I780" i="3"/>
  <c r="J780" i="3"/>
  <c r="K780" i="3" s="1"/>
  <c r="I779" i="3"/>
  <c r="J779" i="3"/>
  <c r="K779" i="3" s="1"/>
  <c r="I778" i="3"/>
  <c r="J778" i="3"/>
  <c r="K778" i="3" s="1"/>
  <c r="I776" i="3"/>
  <c r="J776" i="3"/>
  <c r="K776" i="3" s="1"/>
  <c r="I774" i="3"/>
  <c r="J774" i="3"/>
  <c r="K774" i="3" s="1"/>
  <c r="I773" i="3"/>
  <c r="J773" i="3"/>
  <c r="K773" i="3" s="1"/>
  <c r="I772" i="3"/>
  <c r="J772" i="3"/>
  <c r="K772" i="3" s="1"/>
  <c r="I771" i="3"/>
  <c r="J771" i="3"/>
  <c r="K771" i="3" s="1"/>
  <c r="I769" i="3"/>
  <c r="J769" i="3"/>
  <c r="K769" i="3" s="1"/>
  <c r="I767" i="3"/>
  <c r="J767" i="3"/>
  <c r="K767" i="3" s="1"/>
  <c r="I766" i="3"/>
  <c r="J766" i="3"/>
  <c r="K766" i="3" s="1"/>
  <c r="I765" i="3"/>
  <c r="J765" i="3"/>
  <c r="K765" i="3" s="1"/>
  <c r="I764" i="3"/>
  <c r="J764" i="3"/>
  <c r="K764" i="3" s="1"/>
  <c r="I763" i="3"/>
  <c r="J763" i="3"/>
  <c r="K763" i="3" s="1"/>
  <c r="I762" i="3"/>
  <c r="J762" i="3"/>
  <c r="K762" i="3" s="1"/>
  <c r="I761" i="3"/>
  <c r="J761" i="3"/>
  <c r="K761" i="3" s="1"/>
  <c r="I760" i="3"/>
  <c r="J760" i="3"/>
  <c r="K760" i="3" s="1"/>
  <c r="I758" i="3"/>
  <c r="J758" i="3"/>
  <c r="K758" i="3"/>
  <c r="I756" i="3"/>
  <c r="J756" i="3"/>
  <c r="K756" i="3" s="1"/>
  <c r="I755" i="3"/>
  <c r="J755" i="3"/>
  <c r="K755" i="3" s="1"/>
  <c r="I754" i="3"/>
  <c r="J754" i="3"/>
  <c r="K754" i="3" s="1"/>
  <c r="I753" i="3"/>
  <c r="J753" i="3"/>
  <c r="K753" i="3" s="1"/>
  <c r="I752" i="3"/>
  <c r="J752" i="3"/>
  <c r="K752" i="3" s="1"/>
  <c r="I751" i="3"/>
  <c r="J751" i="3"/>
  <c r="K751" i="3" s="1"/>
  <c r="I750" i="3"/>
  <c r="J750" i="3"/>
  <c r="K750" i="3" s="1"/>
  <c r="I749" i="3"/>
  <c r="J749" i="3"/>
  <c r="K749" i="3" s="1"/>
  <c r="I747" i="3"/>
  <c r="J747" i="3"/>
  <c r="K747" i="3" s="1"/>
  <c r="I746" i="3"/>
  <c r="J746" i="3"/>
  <c r="K746" i="3" s="1"/>
  <c r="I745" i="3"/>
  <c r="J745" i="3"/>
  <c r="K745" i="3" s="1"/>
  <c r="I742" i="3"/>
  <c r="J742" i="3"/>
  <c r="K742" i="3" s="1"/>
  <c r="I741" i="3"/>
  <c r="J741" i="3"/>
  <c r="K741" i="3" s="1"/>
  <c r="I740" i="3"/>
  <c r="J740" i="3"/>
  <c r="K740" i="3" s="1"/>
  <c r="I739" i="3"/>
  <c r="J739" i="3"/>
  <c r="K739" i="3" s="1"/>
  <c r="I737" i="3"/>
  <c r="J737" i="3"/>
  <c r="K737" i="3" s="1"/>
  <c r="I732" i="3"/>
  <c r="J732" i="3"/>
  <c r="K732" i="3" s="1"/>
  <c r="I731" i="3"/>
  <c r="J731" i="3"/>
  <c r="K731" i="3" s="1"/>
  <c r="I730" i="3"/>
  <c r="J730" i="3"/>
  <c r="K730" i="3" s="1"/>
  <c r="I728" i="3"/>
  <c r="J728" i="3"/>
  <c r="K728" i="3" s="1"/>
  <c r="I727" i="3"/>
  <c r="J727" i="3"/>
  <c r="K727" i="3" s="1"/>
  <c r="I723" i="3"/>
  <c r="J723" i="3"/>
  <c r="K723" i="3" s="1"/>
  <c r="I722" i="3"/>
  <c r="J722" i="3"/>
  <c r="K722" i="3" s="1"/>
  <c r="I721" i="3"/>
  <c r="J721" i="3"/>
  <c r="K721" i="3"/>
  <c r="I720" i="3"/>
  <c r="J720" i="3"/>
  <c r="K720" i="3" s="1"/>
  <c r="I718" i="3"/>
  <c r="J718" i="3"/>
  <c r="K718" i="3" s="1"/>
  <c r="I717" i="3"/>
  <c r="J717" i="3"/>
  <c r="K717" i="3" s="1"/>
  <c r="I716" i="3"/>
  <c r="J716" i="3"/>
  <c r="K716" i="3" s="1"/>
  <c r="I715" i="3"/>
  <c r="J715" i="3"/>
  <c r="K715" i="3" s="1"/>
  <c r="I714" i="3"/>
  <c r="J714" i="3"/>
  <c r="K714" i="3" s="1"/>
  <c r="I713" i="3"/>
  <c r="J713" i="3"/>
  <c r="K713" i="3" s="1"/>
  <c r="I712" i="3"/>
  <c r="J712" i="3"/>
  <c r="K712" i="3" s="1"/>
  <c r="I711" i="3"/>
  <c r="J711" i="3"/>
  <c r="K711" i="3" s="1"/>
  <c r="I710" i="3"/>
  <c r="J710" i="3"/>
  <c r="K710" i="3" s="1"/>
  <c r="I709" i="3"/>
  <c r="J709" i="3"/>
  <c r="K709" i="3" s="1"/>
  <c r="I708" i="3"/>
  <c r="J708" i="3"/>
  <c r="K708" i="3" s="1"/>
  <c r="I707" i="3"/>
  <c r="J707" i="3"/>
  <c r="K707" i="3" s="1"/>
  <c r="I703" i="3"/>
  <c r="J703" i="3"/>
  <c r="K703" i="3" s="1"/>
  <c r="I699" i="3"/>
  <c r="J699" i="3"/>
  <c r="K699" i="3" s="1"/>
  <c r="I698" i="3"/>
  <c r="J698" i="3"/>
  <c r="K698" i="3"/>
  <c r="I697" i="3"/>
  <c r="J697" i="3"/>
  <c r="K697" i="3" s="1"/>
  <c r="I696" i="3"/>
  <c r="J696" i="3"/>
  <c r="K696" i="3" s="1"/>
  <c r="I694" i="3"/>
  <c r="J694" i="3"/>
  <c r="K694" i="3" s="1"/>
  <c r="I693" i="3"/>
  <c r="J693" i="3"/>
  <c r="K693" i="3" s="1"/>
  <c r="I689" i="3"/>
  <c r="J689" i="3"/>
  <c r="K689" i="3" s="1"/>
  <c r="I688" i="3"/>
  <c r="J688" i="3"/>
  <c r="K688" i="3" s="1"/>
  <c r="I687" i="3"/>
  <c r="J687" i="3"/>
  <c r="K687" i="3" s="1"/>
  <c r="I686" i="3"/>
  <c r="J686" i="3"/>
  <c r="K686" i="3" s="1"/>
  <c r="I685" i="3"/>
  <c r="J685" i="3"/>
  <c r="K685" i="3" s="1"/>
  <c r="I683" i="3"/>
  <c r="J683" i="3"/>
  <c r="K683" i="3" s="1"/>
  <c r="I681" i="3"/>
  <c r="J681" i="3"/>
  <c r="K681" i="3" s="1"/>
  <c r="I680" i="3"/>
  <c r="J680" i="3"/>
  <c r="K680" i="3" s="1"/>
  <c r="I679" i="3"/>
  <c r="J679" i="3"/>
  <c r="K679" i="3" s="1"/>
  <c r="I676" i="3"/>
  <c r="J676" i="3"/>
  <c r="K676" i="3" s="1"/>
  <c r="I675" i="3"/>
  <c r="J675" i="3"/>
  <c r="K675" i="3" s="1"/>
  <c r="I673" i="3"/>
  <c r="J673" i="3"/>
  <c r="K673" i="3" s="1"/>
  <c r="I672" i="3"/>
  <c r="J672" i="3"/>
  <c r="K672" i="3" s="1"/>
  <c r="I671" i="3"/>
  <c r="J671" i="3"/>
  <c r="K671" i="3" s="1"/>
  <c r="I670" i="3"/>
  <c r="J670" i="3"/>
  <c r="K670" i="3"/>
  <c r="I669" i="3"/>
  <c r="J669" i="3"/>
  <c r="K669" i="3" s="1"/>
  <c r="I667" i="3"/>
  <c r="J667" i="3"/>
  <c r="K667" i="3" s="1"/>
  <c r="I664" i="3"/>
  <c r="J664" i="3"/>
  <c r="K664" i="3" s="1"/>
  <c r="I662" i="3"/>
  <c r="J662" i="3"/>
  <c r="K662" i="3" s="1"/>
  <c r="I661" i="3"/>
  <c r="J661" i="3"/>
  <c r="K661" i="3" s="1"/>
  <c r="I660" i="3"/>
  <c r="J660" i="3"/>
  <c r="K660" i="3" s="1"/>
  <c r="I659" i="3"/>
  <c r="J659" i="3"/>
  <c r="K659" i="3" s="1"/>
  <c r="I658" i="3"/>
  <c r="J658" i="3"/>
  <c r="K658" i="3" s="1"/>
  <c r="I656" i="3"/>
  <c r="J656" i="3"/>
  <c r="K656" i="3" s="1"/>
  <c r="I654" i="3"/>
  <c r="J654" i="3"/>
  <c r="K654" i="3" s="1"/>
  <c r="I653" i="3"/>
  <c r="J653" i="3"/>
  <c r="K653" i="3" s="1"/>
  <c r="I652" i="3"/>
  <c r="J652" i="3"/>
  <c r="K652" i="3" s="1"/>
  <c r="I649" i="3"/>
  <c r="J649" i="3"/>
  <c r="K649" i="3" s="1"/>
  <c r="I648" i="3"/>
  <c r="J648" i="3"/>
  <c r="K648" i="3" s="1"/>
  <c r="I646" i="3"/>
  <c r="J646" i="3"/>
  <c r="K646" i="3" s="1"/>
  <c r="I645" i="3"/>
  <c r="J645" i="3"/>
  <c r="K645" i="3" s="1"/>
  <c r="I644" i="3"/>
  <c r="J644" i="3"/>
  <c r="K644" i="3" s="1"/>
  <c r="I643" i="3"/>
  <c r="J643" i="3"/>
  <c r="K643" i="3" s="1"/>
  <c r="I642" i="3"/>
  <c r="J642" i="3"/>
  <c r="K642" i="3" s="1"/>
  <c r="I641" i="3"/>
  <c r="J641" i="3"/>
  <c r="K641" i="3" s="1"/>
  <c r="I640" i="3"/>
  <c r="J640" i="3"/>
  <c r="K640" i="3" s="1"/>
  <c r="I639" i="3"/>
  <c r="J639" i="3"/>
  <c r="K639" i="3" s="1"/>
  <c r="I636" i="3"/>
  <c r="J636" i="3"/>
  <c r="K636" i="3" s="1"/>
  <c r="I635" i="3"/>
  <c r="J635" i="3"/>
  <c r="K635" i="3"/>
  <c r="I634" i="3"/>
  <c r="J634" i="3"/>
  <c r="K634" i="3" s="1"/>
  <c r="I633" i="3"/>
  <c r="J633" i="3"/>
  <c r="K633" i="3" s="1"/>
  <c r="I632" i="3"/>
  <c r="J632" i="3"/>
  <c r="K632" i="3" s="1"/>
  <c r="I631" i="3"/>
  <c r="J631" i="3"/>
  <c r="K631" i="3" s="1"/>
  <c r="I627" i="3"/>
  <c r="J627" i="3"/>
  <c r="K627" i="3" s="1"/>
  <c r="I626" i="3"/>
  <c r="J626" i="3"/>
  <c r="K626" i="3" s="1"/>
  <c r="I624" i="3"/>
  <c r="J624" i="3"/>
  <c r="K624" i="3" s="1"/>
  <c r="I623" i="3"/>
  <c r="J623" i="3"/>
  <c r="K623" i="3" s="1"/>
  <c r="I622" i="3"/>
  <c r="J622" i="3"/>
  <c r="K622" i="3" s="1"/>
  <c r="I621" i="3"/>
  <c r="J621" i="3"/>
  <c r="K621" i="3" s="1"/>
  <c r="I618" i="3"/>
  <c r="J618" i="3"/>
  <c r="K618" i="3" s="1"/>
  <c r="I617" i="3"/>
  <c r="J617" i="3"/>
  <c r="K617" i="3" s="1"/>
  <c r="I614" i="3"/>
  <c r="J614" i="3"/>
  <c r="K614" i="3" s="1"/>
  <c r="I613" i="3"/>
  <c r="J613" i="3"/>
  <c r="K613" i="3" s="1"/>
  <c r="I612" i="3"/>
  <c r="J612" i="3"/>
  <c r="K612" i="3" s="1"/>
  <c r="I611" i="3"/>
  <c r="J611" i="3"/>
  <c r="K611" i="3" s="1"/>
  <c r="I609" i="3"/>
  <c r="J609" i="3"/>
  <c r="K609" i="3" s="1"/>
  <c r="I608" i="3"/>
  <c r="J608" i="3"/>
  <c r="K608" i="3" s="1"/>
  <c r="I607" i="3"/>
  <c r="J607" i="3"/>
  <c r="K607" i="3" s="1"/>
  <c r="I606" i="3"/>
  <c r="J606" i="3"/>
  <c r="K606" i="3" s="1"/>
  <c r="I604" i="3"/>
  <c r="J604" i="3"/>
  <c r="K604" i="3" s="1"/>
  <c r="I603" i="3"/>
  <c r="J603" i="3"/>
  <c r="K603" i="3" s="1"/>
  <c r="I602" i="3"/>
  <c r="J602" i="3"/>
  <c r="K602" i="3" s="1"/>
  <c r="I600" i="3"/>
  <c r="J600" i="3"/>
  <c r="K600" i="3" s="1"/>
  <c r="I599" i="3"/>
  <c r="J599" i="3"/>
  <c r="K599" i="3" s="1"/>
  <c r="I598" i="3"/>
  <c r="J598" i="3"/>
  <c r="K598" i="3" s="1"/>
  <c r="I597" i="3"/>
  <c r="J597" i="3"/>
  <c r="K597" i="3" s="1"/>
  <c r="I596" i="3"/>
  <c r="J596" i="3"/>
  <c r="K596" i="3" s="1"/>
  <c r="I591" i="3"/>
  <c r="J591" i="3"/>
  <c r="K591" i="3" s="1"/>
  <c r="I590" i="3"/>
  <c r="J590" i="3"/>
  <c r="K590" i="3" s="1"/>
  <c r="I589" i="3"/>
  <c r="J589" i="3"/>
  <c r="K589" i="3" s="1"/>
  <c r="I588" i="3"/>
  <c r="J588" i="3"/>
  <c r="K588" i="3"/>
  <c r="I587" i="3"/>
  <c r="J587" i="3"/>
  <c r="K587" i="3" s="1"/>
  <c r="I583" i="3"/>
  <c r="J583" i="3"/>
  <c r="K583" i="3" s="1"/>
  <c r="I582" i="3"/>
  <c r="J582" i="3"/>
  <c r="K582" i="3" s="1"/>
  <c r="I581" i="3"/>
  <c r="J581" i="3"/>
  <c r="K581" i="3" s="1"/>
  <c r="I580" i="3"/>
  <c r="J580" i="3"/>
  <c r="K580" i="3" s="1"/>
  <c r="I579" i="3"/>
  <c r="J579" i="3"/>
  <c r="K579" i="3" s="1"/>
  <c r="I578" i="3"/>
  <c r="J578" i="3"/>
  <c r="K578" i="3" s="1"/>
  <c r="I576" i="3"/>
  <c r="J576" i="3"/>
  <c r="K576" i="3" s="1"/>
  <c r="I575" i="3"/>
  <c r="J575" i="3"/>
  <c r="K575" i="3" s="1"/>
  <c r="I574" i="3"/>
  <c r="J574" i="3"/>
  <c r="K574" i="3" s="1"/>
  <c r="I572" i="3"/>
  <c r="J572" i="3"/>
  <c r="K572" i="3" s="1"/>
  <c r="I570" i="3"/>
  <c r="J570" i="3"/>
  <c r="K570" i="3" s="1"/>
  <c r="I569" i="3"/>
  <c r="J569" i="3"/>
  <c r="K569" i="3" s="1"/>
  <c r="I568" i="3"/>
  <c r="J568" i="3"/>
  <c r="K568" i="3" s="1"/>
  <c r="I566" i="3"/>
  <c r="J566" i="3"/>
  <c r="K566" i="3" s="1"/>
  <c r="I565" i="3"/>
  <c r="J565" i="3"/>
  <c r="K565" i="3" s="1"/>
  <c r="I563" i="3"/>
  <c r="J563" i="3"/>
  <c r="K563" i="3" s="1"/>
  <c r="I562" i="3"/>
  <c r="J562" i="3"/>
  <c r="K562" i="3" s="1"/>
  <c r="I561" i="3"/>
  <c r="J561" i="3"/>
  <c r="K561" i="3" s="1"/>
  <c r="I560" i="3"/>
  <c r="J560" i="3"/>
  <c r="K560" i="3" s="1"/>
  <c r="I558" i="3"/>
  <c r="J558" i="3"/>
  <c r="K558" i="3" s="1"/>
  <c r="I557" i="3"/>
  <c r="J557" i="3"/>
  <c r="K557" i="3" s="1"/>
  <c r="I556" i="3"/>
  <c r="J556" i="3"/>
  <c r="K556" i="3" s="1"/>
  <c r="I555" i="3"/>
  <c r="J555" i="3"/>
  <c r="K555" i="3" s="1"/>
  <c r="I553" i="3"/>
  <c r="J553" i="3"/>
  <c r="K553" i="3" s="1"/>
  <c r="I552" i="3"/>
  <c r="J552" i="3"/>
  <c r="K552" i="3" s="1"/>
  <c r="I551" i="3"/>
  <c r="J551" i="3"/>
  <c r="K551" i="3" s="1"/>
  <c r="I550" i="3"/>
  <c r="J550" i="3"/>
  <c r="K550" i="3" s="1"/>
  <c r="I549" i="3"/>
  <c r="J549" i="3"/>
  <c r="K549" i="3" s="1"/>
  <c r="I548" i="3"/>
  <c r="J548" i="3"/>
  <c r="K548" i="3" s="1"/>
  <c r="I546" i="3"/>
  <c r="J546" i="3"/>
  <c r="K546" i="3" s="1"/>
  <c r="I545" i="3"/>
  <c r="J545" i="3"/>
  <c r="K545" i="3"/>
  <c r="I543" i="3"/>
  <c r="J543" i="3"/>
  <c r="K543" i="3" s="1"/>
  <c r="I539" i="3"/>
  <c r="J539" i="3"/>
  <c r="K539" i="3" s="1"/>
  <c r="I538" i="3"/>
  <c r="J538" i="3"/>
  <c r="K538" i="3" s="1"/>
  <c r="I537" i="3"/>
  <c r="J537" i="3"/>
  <c r="K537" i="3" s="1"/>
  <c r="I536" i="3"/>
  <c r="J536" i="3"/>
  <c r="K536" i="3" s="1"/>
  <c r="I535" i="3"/>
  <c r="J535" i="3"/>
  <c r="K535" i="3" s="1"/>
  <c r="I534" i="3"/>
  <c r="J534" i="3"/>
  <c r="K534" i="3" s="1"/>
  <c r="I533" i="3"/>
  <c r="J533" i="3"/>
  <c r="K533" i="3" s="1"/>
  <c r="I532" i="3"/>
  <c r="J532" i="3"/>
  <c r="K532" i="3" s="1"/>
  <c r="I531" i="3"/>
  <c r="J531" i="3"/>
  <c r="K531" i="3" s="1"/>
  <c r="I530" i="3"/>
  <c r="J530" i="3"/>
  <c r="K530" i="3" s="1"/>
  <c r="I528" i="3"/>
  <c r="J528" i="3"/>
  <c r="K528" i="3" s="1"/>
  <c r="I525" i="3"/>
  <c r="J525" i="3"/>
  <c r="K525" i="3" s="1"/>
  <c r="I524" i="3"/>
  <c r="J524" i="3"/>
  <c r="K524" i="3" s="1"/>
  <c r="I523" i="3"/>
  <c r="J523" i="3"/>
  <c r="K523" i="3" s="1"/>
  <c r="I522" i="3"/>
  <c r="J522" i="3"/>
  <c r="K522" i="3" s="1"/>
  <c r="I521" i="3"/>
  <c r="J521" i="3"/>
  <c r="K521" i="3" s="1"/>
  <c r="I520" i="3"/>
  <c r="J520" i="3"/>
  <c r="K520" i="3" s="1"/>
  <c r="I519" i="3"/>
  <c r="J519" i="3"/>
  <c r="K519" i="3" s="1"/>
  <c r="I517" i="3"/>
  <c r="J517" i="3"/>
  <c r="K517" i="3" s="1"/>
  <c r="I516" i="3"/>
  <c r="J516" i="3"/>
  <c r="K516" i="3" s="1"/>
  <c r="I515" i="3"/>
  <c r="J515" i="3"/>
  <c r="K515" i="3" s="1"/>
  <c r="I514" i="3"/>
  <c r="J514" i="3"/>
  <c r="K514" i="3" s="1"/>
  <c r="I513" i="3"/>
  <c r="J513" i="3"/>
  <c r="K513" i="3" s="1"/>
  <c r="I512" i="3"/>
  <c r="J512" i="3"/>
  <c r="K512" i="3" s="1"/>
  <c r="I511" i="3"/>
  <c r="J511" i="3"/>
  <c r="K511" i="3" s="1"/>
  <c r="I509" i="3"/>
  <c r="J509" i="3"/>
  <c r="K509" i="3" s="1"/>
  <c r="I508" i="3"/>
  <c r="J508" i="3"/>
  <c r="K508" i="3" s="1"/>
  <c r="I507" i="3"/>
  <c r="J507" i="3"/>
  <c r="K507" i="3" s="1"/>
  <c r="I506" i="3"/>
  <c r="J506" i="3"/>
  <c r="K506" i="3" s="1"/>
  <c r="I505" i="3"/>
  <c r="J505" i="3"/>
  <c r="K505" i="3" s="1"/>
  <c r="I504" i="3"/>
  <c r="J504" i="3"/>
  <c r="K504" i="3"/>
  <c r="I502" i="3"/>
  <c r="J502" i="3"/>
  <c r="K502" i="3" s="1"/>
  <c r="I501" i="3"/>
  <c r="J501" i="3"/>
  <c r="K501" i="3" s="1"/>
  <c r="I500" i="3"/>
  <c r="J500" i="3"/>
  <c r="K500" i="3" s="1"/>
  <c r="I497" i="3"/>
  <c r="J497" i="3"/>
  <c r="K497" i="3" s="1"/>
  <c r="I496" i="3"/>
  <c r="J496" i="3"/>
  <c r="K496" i="3" s="1"/>
  <c r="I495" i="3"/>
  <c r="J495" i="3"/>
  <c r="K495" i="3" s="1"/>
  <c r="I494" i="3"/>
  <c r="J494" i="3"/>
  <c r="K494" i="3" s="1"/>
  <c r="I493" i="3"/>
  <c r="J493" i="3"/>
  <c r="K493" i="3" s="1"/>
  <c r="I491" i="3"/>
  <c r="J491" i="3"/>
  <c r="K491" i="3" s="1"/>
  <c r="I490" i="3"/>
  <c r="J490" i="3"/>
  <c r="K490" i="3" s="1"/>
  <c r="I488" i="3"/>
  <c r="J488" i="3"/>
  <c r="K488" i="3" s="1"/>
  <c r="I487" i="3"/>
  <c r="J487" i="3"/>
  <c r="K487" i="3" s="1"/>
  <c r="I485" i="3"/>
  <c r="J485" i="3"/>
  <c r="K485" i="3" s="1"/>
  <c r="I484" i="3"/>
  <c r="J484" i="3"/>
  <c r="K484" i="3" s="1"/>
  <c r="I483" i="3"/>
  <c r="J483" i="3"/>
  <c r="K483" i="3" s="1"/>
  <c r="I482" i="3"/>
  <c r="J482" i="3"/>
  <c r="K482" i="3" s="1"/>
  <c r="I481" i="3"/>
  <c r="J481" i="3"/>
  <c r="K481" i="3" s="1"/>
  <c r="I480" i="3"/>
  <c r="J480" i="3"/>
  <c r="K480" i="3" s="1"/>
  <c r="I479" i="3"/>
  <c r="J479" i="3"/>
  <c r="K479" i="3" s="1"/>
  <c r="I478" i="3"/>
  <c r="J478" i="3"/>
  <c r="K478" i="3" s="1"/>
  <c r="I477" i="3"/>
  <c r="J477" i="3"/>
  <c r="K477" i="3" s="1"/>
  <c r="I475" i="3"/>
  <c r="J475" i="3"/>
  <c r="K475" i="3" s="1"/>
  <c r="I474" i="3"/>
  <c r="J474" i="3"/>
  <c r="K474" i="3" s="1"/>
  <c r="I472" i="3"/>
  <c r="J472" i="3"/>
  <c r="K472" i="3" s="1"/>
  <c r="I471" i="3"/>
  <c r="J471" i="3"/>
  <c r="K471" i="3" s="1"/>
  <c r="I470" i="3"/>
  <c r="J470" i="3"/>
  <c r="K470" i="3" s="1"/>
  <c r="I469" i="3"/>
  <c r="J469" i="3"/>
  <c r="K469" i="3" s="1"/>
  <c r="I468" i="3"/>
  <c r="J468" i="3"/>
  <c r="K468" i="3" s="1"/>
  <c r="I466" i="3"/>
  <c r="J466" i="3"/>
  <c r="K466" i="3" s="1"/>
  <c r="I465" i="3"/>
  <c r="J465" i="3"/>
  <c r="K465" i="3" s="1"/>
  <c r="I464" i="3"/>
  <c r="J464" i="3"/>
  <c r="K464" i="3" s="1"/>
  <c r="I461" i="3"/>
  <c r="J461" i="3"/>
  <c r="K461" i="3" s="1"/>
  <c r="I460" i="3"/>
  <c r="J460" i="3"/>
  <c r="K460" i="3"/>
  <c r="I459" i="3"/>
  <c r="J459" i="3"/>
  <c r="K459" i="3" s="1"/>
  <c r="I456" i="3"/>
  <c r="J456" i="3"/>
  <c r="K456" i="3" s="1"/>
  <c r="I455" i="3"/>
  <c r="J455" i="3"/>
  <c r="K455" i="3" s="1"/>
  <c r="I454" i="3"/>
  <c r="J454" i="3"/>
  <c r="K454" i="3" s="1"/>
  <c r="I453" i="3"/>
  <c r="J453" i="3"/>
  <c r="K453" i="3" s="1"/>
  <c r="I452" i="3"/>
  <c r="J452" i="3"/>
  <c r="K452" i="3" s="1"/>
  <c r="I449" i="3"/>
  <c r="J449" i="3"/>
  <c r="K449" i="3" s="1"/>
  <c r="I448" i="3"/>
  <c r="J448" i="3"/>
  <c r="K448" i="3" s="1"/>
  <c r="I446" i="3"/>
  <c r="J446" i="3"/>
  <c r="K446" i="3" s="1"/>
  <c r="I445" i="3"/>
  <c r="J445" i="3"/>
  <c r="K445" i="3" s="1"/>
  <c r="I444" i="3"/>
  <c r="J444" i="3"/>
  <c r="K444" i="3" s="1"/>
  <c r="I442" i="3"/>
  <c r="J442" i="3"/>
  <c r="K442" i="3" s="1"/>
  <c r="I441" i="3"/>
  <c r="J441" i="3"/>
  <c r="K441" i="3" s="1"/>
  <c r="I439" i="3"/>
  <c r="J439" i="3"/>
  <c r="K439" i="3" s="1"/>
  <c r="I438" i="3"/>
  <c r="J438" i="3"/>
  <c r="K438" i="3" s="1"/>
  <c r="I436" i="3"/>
  <c r="J436" i="3"/>
  <c r="K436" i="3" s="1"/>
  <c r="I435" i="3"/>
  <c r="J435" i="3"/>
  <c r="K435" i="3" s="1"/>
  <c r="I434" i="3"/>
  <c r="J434" i="3"/>
  <c r="K434" i="3" s="1"/>
  <c r="I433" i="3"/>
  <c r="J433" i="3"/>
  <c r="K433" i="3" s="1"/>
  <c r="I430" i="3"/>
  <c r="J430" i="3"/>
  <c r="K430" i="3" s="1"/>
  <c r="I429" i="3"/>
  <c r="J429" i="3"/>
  <c r="K429" i="3" s="1"/>
  <c r="I428" i="3"/>
  <c r="J428" i="3"/>
  <c r="K428" i="3" s="1"/>
  <c r="I427" i="3"/>
  <c r="J427" i="3"/>
  <c r="K427" i="3" s="1"/>
  <c r="I426" i="3"/>
  <c r="J426" i="3"/>
  <c r="K426" i="3" s="1"/>
  <c r="I425" i="3"/>
  <c r="J425" i="3"/>
  <c r="K425" i="3" s="1"/>
  <c r="I424" i="3"/>
  <c r="J424" i="3"/>
  <c r="K424" i="3" s="1"/>
  <c r="I423" i="3"/>
  <c r="J423" i="3"/>
  <c r="K423" i="3" s="1"/>
  <c r="I422" i="3"/>
  <c r="J422" i="3"/>
  <c r="K422" i="3" s="1"/>
  <c r="I421" i="3"/>
  <c r="J421" i="3"/>
  <c r="K421" i="3" s="1"/>
  <c r="I420" i="3"/>
  <c r="J420" i="3"/>
  <c r="K420" i="3" s="1"/>
  <c r="I419" i="3"/>
  <c r="J419" i="3"/>
  <c r="K419" i="3" s="1"/>
  <c r="I418" i="3"/>
  <c r="J418" i="3"/>
  <c r="K418" i="3"/>
  <c r="I416" i="3"/>
  <c r="J416" i="3"/>
  <c r="K416" i="3" s="1"/>
  <c r="I415" i="3"/>
  <c r="J415" i="3"/>
  <c r="K415" i="3" s="1"/>
  <c r="I414" i="3"/>
  <c r="J414" i="3"/>
  <c r="K414" i="3" s="1"/>
  <c r="I413" i="3"/>
  <c r="J413" i="3"/>
  <c r="K413" i="3" s="1"/>
  <c r="I412" i="3"/>
  <c r="J412" i="3"/>
  <c r="K412" i="3" s="1"/>
  <c r="I411" i="3"/>
  <c r="J411" i="3"/>
  <c r="K411" i="3" s="1"/>
  <c r="I410" i="3"/>
  <c r="J410" i="3"/>
  <c r="K410" i="3" s="1"/>
  <c r="I409" i="3"/>
  <c r="J409" i="3"/>
  <c r="K409" i="3" s="1"/>
  <c r="I408" i="3"/>
  <c r="J408" i="3"/>
  <c r="K408" i="3" s="1"/>
  <c r="I407" i="3"/>
  <c r="J407" i="3"/>
  <c r="K407" i="3" s="1"/>
  <c r="I406" i="3"/>
  <c r="J406" i="3"/>
  <c r="K406" i="3" s="1"/>
  <c r="I405" i="3"/>
  <c r="J405" i="3"/>
  <c r="K405" i="3" s="1"/>
  <c r="I403" i="3"/>
  <c r="J403" i="3"/>
  <c r="K403" i="3" s="1"/>
  <c r="I402" i="3"/>
  <c r="J402" i="3"/>
  <c r="K402" i="3" s="1"/>
  <c r="I401" i="3"/>
  <c r="J401" i="3"/>
  <c r="K401" i="3" s="1"/>
  <c r="I397" i="3"/>
  <c r="J397" i="3"/>
  <c r="K397" i="3" s="1"/>
  <c r="I396" i="3"/>
  <c r="J396" i="3"/>
  <c r="K396" i="3" s="1"/>
  <c r="I395" i="3"/>
  <c r="J395" i="3"/>
  <c r="K395" i="3" s="1"/>
  <c r="I394" i="3"/>
  <c r="J394" i="3"/>
  <c r="K394" i="3" s="1"/>
  <c r="I392" i="3"/>
  <c r="J392" i="3"/>
  <c r="K392" i="3" s="1"/>
  <c r="I390" i="3"/>
  <c r="J390" i="3"/>
  <c r="K390" i="3" s="1"/>
  <c r="I389" i="3"/>
  <c r="J389" i="3"/>
  <c r="K389" i="3"/>
  <c r="I388" i="3"/>
  <c r="J388" i="3"/>
  <c r="K388" i="3" s="1"/>
  <c r="I385" i="3"/>
  <c r="J385" i="3"/>
  <c r="K385" i="3" s="1"/>
  <c r="I382" i="3"/>
  <c r="J382" i="3"/>
  <c r="K382" i="3" s="1"/>
  <c r="I381" i="3"/>
  <c r="J381" i="3"/>
  <c r="K381" i="3" s="1"/>
  <c r="I380" i="3"/>
  <c r="J380" i="3"/>
  <c r="K380" i="3" s="1"/>
  <c r="I379" i="3"/>
  <c r="J379" i="3"/>
  <c r="K379" i="3" s="1"/>
  <c r="I378" i="3"/>
  <c r="J378" i="3"/>
  <c r="K378" i="3" s="1"/>
  <c r="I377" i="3"/>
  <c r="J377" i="3"/>
  <c r="K377" i="3" s="1"/>
  <c r="I375" i="3"/>
  <c r="J375" i="3"/>
  <c r="K375" i="3" s="1"/>
  <c r="I374" i="3"/>
  <c r="J374" i="3"/>
  <c r="K374" i="3" s="1"/>
  <c r="I373" i="3"/>
  <c r="J373" i="3"/>
  <c r="K373" i="3" s="1"/>
  <c r="I372" i="3"/>
  <c r="J372" i="3"/>
  <c r="K372" i="3" s="1"/>
  <c r="I371" i="3"/>
  <c r="J371" i="3"/>
  <c r="K371" i="3" s="1"/>
  <c r="I370" i="3"/>
  <c r="J370" i="3"/>
  <c r="K370" i="3" s="1"/>
  <c r="I369" i="3"/>
  <c r="J369" i="3"/>
  <c r="K369" i="3" s="1"/>
  <c r="I366" i="3"/>
  <c r="J366" i="3"/>
  <c r="K366" i="3" s="1"/>
  <c r="I365" i="3"/>
  <c r="J365" i="3"/>
  <c r="K365" i="3" s="1"/>
  <c r="I364" i="3"/>
  <c r="J364" i="3"/>
  <c r="K364" i="3" s="1"/>
  <c r="I362" i="3"/>
  <c r="J362" i="3"/>
  <c r="K362" i="3" s="1"/>
  <c r="I361" i="3"/>
  <c r="J361" i="3"/>
  <c r="K361" i="3" s="1"/>
  <c r="I360" i="3"/>
  <c r="J360" i="3"/>
  <c r="K360" i="3" s="1"/>
  <c r="I359" i="3"/>
  <c r="J359" i="3"/>
  <c r="K359" i="3"/>
  <c r="I358" i="3"/>
  <c r="J358" i="3"/>
  <c r="K358" i="3" s="1"/>
  <c r="I357" i="3"/>
  <c r="J357" i="3"/>
  <c r="K357" i="3" s="1"/>
  <c r="I356" i="3"/>
  <c r="J356" i="3"/>
  <c r="K356" i="3" s="1"/>
  <c r="I355" i="3"/>
  <c r="J355" i="3"/>
  <c r="K355" i="3" s="1"/>
  <c r="I353" i="3"/>
  <c r="J353" i="3"/>
  <c r="K353" i="3" s="1"/>
  <c r="I352" i="3"/>
  <c r="J352" i="3"/>
  <c r="K352" i="3" s="1"/>
  <c r="I351" i="3"/>
  <c r="J351" i="3"/>
  <c r="K351" i="3" s="1"/>
  <c r="I350" i="3"/>
  <c r="J350" i="3"/>
  <c r="K350" i="3" s="1"/>
  <c r="I349" i="3"/>
  <c r="J349" i="3"/>
  <c r="K349" i="3" s="1"/>
  <c r="I348" i="3"/>
  <c r="J348" i="3"/>
  <c r="K348" i="3" s="1"/>
  <c r="I347" i="3"/>
  <c r="J347" i="3"/>
  <c r="K347" i="3" s="1"/>
  <c r="I346" i="3"/>
  <c r="J346" i="3"/>
  <c r="K346" i="3" s="1"/>
  <c r="I345" i="3"/>
  <c r="J345" i="3"/>
  <c r="K345" i="3" s="1"/>
  <c r="I344" i="3"/>
  <c r="J344" i="3"/>
  <c r="K344" i="3" s="1"/>
  <c r="I343" i="3"/>
  <c r="J343" i="3"/>
  <c r="K343" i="3" s="1"/>
  <c r="I342" i="3"/>
  <c r="J342" i="3"/>
  <c r="K342" i="3" s="1"/>
  <c r="I341" i="3"/>
  <c r="J341" i="3"/>
  <c r="K341" i="3" s="1"/>
  <c r="I339" i="3"/>
  <c r="J339" i="3"/>
  <c r="K339" i="3" s="1"/>
  <c r="I337" i="3"/>
  <c r="J337" i="3"/>
  <c r="K337" i="3" s="1"/>
  <c r="I336" i="3"/>
  <c r="J336" i="3"/>
  <c r="K336" i="3" s="1"/>
  <c r="I335" i="3"/>
  <c r="J335" i="3"/>
  <c r="K335" i="3"/>
  <c r="I333" i="3"/>
  <c r="J333" i="3"/>
  <c r="K333" i="3" s="1"/>
  <c r="I332" i="3"/>
  <c r="J332" i="3"/>
  <c r="K332" i="3" s="1"/>
  <c r="I331" i="3"/>
  <c r="J331" i="3"/>
  <c r="K331" i="3" s="1"/>
  <c r="I330" i="3"/>
  <c r="J330" i="3"/>
  <c r="K330" i="3" s="1"/>
  <c r="I329" i="3"/>
  <c r="J329" i="3"/>
  <c r="K329" i="3" s="1"/>
  <c r="I327" i="3"/>
  <c r="J327" i="3"/>
  <c r="K327" i="3" s="1"/>
  <c r="I325" i="3"/>
  <c r="J325" i="3"/>
  <c r="K325" i="3" s="1"/>
  <c r="I324" i="3"/>
  <c r="J324" i="3"/>
  <c r="K324" i="3" s="1"/>
  <c r="I321" i="3"/>
  <c r="J321" i="3"/>
  <c r="K321" i="3" s="1"/>
  <c r="I320" i="3"/>
  <c r="J320" i="3"/>
  <c r="K320" i="3" s="1"/>
  <c r="I319" i="3"/>
  <c r="J319" i="3"/>
  <c r="K319" i="3" s="1"/>
  <c r="I318" i="3"/>
  <c r="J318" i="3"/>
  <c r="K318" i="3" s="1"/>
  <c r="I317" i="3"/>
  <c r="J317" i="3"/>
  <c r="K317" i="3" s="1"/>
  <c r="I315" i="3"/>
  <c r="J315" i="3"/>
  <c r="K315" i="3" s="1"/>
  <c r="I314" i="3"/>
  <c r="J314" i="3"/>
  <c r="K314" i="3" s="1"/>
  <c r="I313" i="3"/>
  <c r="J313" i="3"/>
  <c r="K313" i="3" s="1"/>
  <c r="I312" i="3"/>
  <c r="J312" i="3"/>
  <c r="K312" i="3" s="1"/>
  <c r="I311" i="3"/>
  <c r="J311" i="3"/>
  <c r="K311" i="3" s="1"/>
  <c r="I310" i="3"/>
  <c r="J310" i="3"/>
  <c r="K310" i="3" s="1"/>
  <c r="I309" i="3"/>
  <c r="J309" i="3"/>
  <c r="K309" i="3" s="1"/>
  <c r="I308" i="3"/>
  <c r="J308" i="3"/>
  <c r="K308" i="3"/>
  <c r="I307" i="3"/>
  <c r="J307" i="3"/>
  <c r="K307" i="3" s="1"/>
  <c r="I306" i="3"/>
  <c r="J306" i="3"/>
  <c r="K306" i="3" s="1"/>
  <c r="I305" i="3"/>
  <c r="J305" i="3"/>
  <c r="K305" i="3" s="1"/>
  <c r="I304" i="3"/>
  <c r="J304" i="3"/>
  <c r="K304" i="3" s="1"/>
  <c r="I303" i="3"/>
  <c r="J303" i="3"/>
  <c r="K303" i="3" s="1"/>
  <c r="I302" i="3"/>
  <c r="J302" i="3"/>
  <c r="K302" i="3" s="1"/>
  <c r="I301" i="3"/>
  <c r="J301" i="3"/>
  <c r="K301" i="3" s="1"/>
  <c r="I300" i="3"/>
  <c r="J300" i="3"/>
  <c r="K300" i="3" s="1"/>
  <c r="I299" i="3"/>
  <c r="J299" i="3"/>
  <c r="K299" i="3" s="1"/>
  <c r="I298" i="3"/>
  <c r="J298" i="3"/>
  <c r="K298" i="3" s="1"/>
  <c r="I293" i="3"/>
  <c r="J293" i="3"/>
  <c r="K293" i="3" s="1"/>
  <c r="I292" i="3"/>
  <c r="J292" i="3"/>
  <c r="K292" i="3" s="1"/>
  <c r="I291" i="3"/>
  <c r="J291" i="3"/>
  <c r="K291" i="3" s="1"/>
  <c r="I289" i="3"/>
  <c r="J289" i="3"/>
  <c r="K289" i="3" s="1"/>
  <c r="I287" i="3"/>
  <c r="J287" i="3"/>
  <c r="K287" i="3" s="1"/>
  <c r="I285" i="3"/>
  <c r="J285" i="3"/>
  <c r="K285" i="3" s="1"/>
  <c r="I284" i="3"/>
  <c r="J284" i="3"/>
  <c r="K284" i="3" s="1"/>
  <c r="I283" i="3"/>
  <c r="J283" i="3"/>
  <c r="K283" i="3" s="1"/>
  <c r="I282" i="3"/>
  <c r="J282" i="3"/>
  <c r="K282" i="3" s="1"/>
  <c r="I281" i="3"/>
  <c r="J281" i="3"/>
  <c r="K281" i="3" s="1"/>
  <c r="I278" i="3"/>
  <c r="J278" i="3"/>
  <c r="K278" i="3" s="1"/>
  <c r="I276" i="3"/>
  <c r="J276" i="3"/>
  <c r="K276" i="3"/>
  <c r="I274" i="3"/>
  <c r="J274" i="3"/>
  <c r="K274" i="3" s="1"/>
  <c r="I273" i="3"/>
  <c r="J273" i="3"/>
  <c r="K273" i="3" s="1"/>
  <c r="I272" i="3"/>
  <c r="J272" i="3"/>
  <c r="K272" i="3" s="1"/>
  <c r="I271" i="3"/>
  <c r="J271" i="3"/>
  <c r="K271" i="3" s="1"/>
  <c r="I270" i="3"/>
  <c r="J270" i="3"/>
  <c r="K270" i="3" s="1"/>
  <c r="I269" i="3"/>
  <c r="J269" i="3"/>
  <c r="K269" i="3" s="1"/>
  <c r="I268" i="3"/>
  <c r="J268" i="3"/>
  <c r="K268" i="3" s="1"/>
  <c r="I267" i="3"/>
  <c r="J267" i="3"/>
  <c r="K267" i="3" s="1"/>
  <c r="I266" i="3"/>
  <c r="J266" i="3"/>
  <c r="K266" i="3" s="1"/>
  <c r="I265" i="3"/>
  <c r="J265" i="3"/>
  <c r="K265" i="3" s="1"/>
  <c r="I264" i="3"/>
  <c r="J264" i="3"/>
  <c r="K264" i="3" s="1"/>
  <c r="I263" i="3"/>
  <c r="J263" i="3"/>
  <c r="K263" i="3" s="1"/>
  <c r="I262" i="3"/>
  <c r="J262" i="3"/>
  <c r="K262" i="3" s="1"/>
  <c r="I261" i="3"/>
  <c r="J261" i="3"/>
  <c r="K261" i="3" s="1"/>
  <c r="I258" i="3"/>
  <c r="J258" i="3"/>
  <c r="K258" i="3" s="1"/>
  <c r="I257" i="3"/>
  <c r="J257" i="3"/>
  <c r="K257" i="3" s="1"/>
  <c r="I255" i="3"/>
  <c r="J255" i="3"/>
  <c r="K255" i="3" s="1"/>
  <c r="I252" i="3"/>
  <c r="J252" i="3"/>
  <c r="K252" i="3" s="1"/>
  <c r="I251" i="3"/>
  <c r="J251" i="3"/>
  <c r="K251" i="3" s="1"/>
  <c r="I250" i="3"/>
  <c r="J250" i="3"/>
  <c r="K250" i="3" s="1"/>
  <c r="I249" i="3"/>
  <c r="J249" i="3"/>
  <c r="K249" i="3"/>
  <c r="I248" i="3"/>
  <c r="J248" i="3"/>
  <c r="K248" i="3" s="1"/>
  <c r="I247" i="3"/>
  <c r="J247" i="3"/>
  <c r="K247" i="3" s="1"/>
  <c r="I246" i="3"/>
  <c r="J246" i="3"/>
  <c r="K246" i="3" s="1"/>
  <c r="I245" i="3"/>
  <c r="J245" i="3"/>
  <c r="K245" i="3" s="1"/>
  <c r="I244" i="3"/>
  <c r="J244" i="3"/>
  <c r="K244" i="3" s="1"/>
  <c r="I243" i="3"/>
  <c r="J243" i="3"/>
  <c r="K243" i="3" s="1"/>
  <c r="I242" i="3"/>
  <c r="J242" i="3"/>
  <c r="K242" i="3" s="1"/>
  <c r="I241" i="3"/>
  <c r="J241" i="3"/>
  <c r="K241" i="3" s="1"/>
  <c r="I240" i="3"/>
  <c r="J240" i="3"/>
  <c r="K240" i="3" s="1"/>
  <c r="I237" i="3"/>
  <c r="J237" i="3"/>
  <c r="K237" i="3" s="1"/>
  <c r="I235" i="3"/>
  <c r="J235" i="3"/>
  <c r="K235" i="3" s="1"/>
  <c r="I234" i="3"/>
  <c r="J234" i="3"/>
  <c r="K234" i="3" s="1"/>
  <c r="I232" i="3"/>
  <c r="J232" i="3"/>
  <c r="K232" i="3" s="1"/>
  <c r="I231" i="3"/>
  <c r="J231" i="3"/>
  <c r="K231" i="3" s="1"/>
  <c r="I230" i="3"/>
  <c r="J230" i="3"/>
  <c r="K230" i="3" s="1"/>
  <c r="I229" i="3"/>
  <c r="J229" i="3"/>
  <c r="K229" i="3" s="1"/>
  <c r="I228" i="3"/>
  <c r="J228" i="3"/>
  <c r="K228" i="3" s="1"/>
  <c r="I226" i="3"/>
  <c r="J226" i="3"/>
  <c r="K226" i="3" s="1"/>
  <c r="I225" i="3"/>
  <c r="J225" i="3"/>
  <c r="K225" i="3" s="1"/>
  <c r="I224" i="3"/>
  <c r="J224" i="3"/>
  <c r="K224" i="3" s="1"/>
  <c r="I223" i="3"/>
  <c r="J223" i="3"/>
  <c r="K223" i="3"/>
  <c r="I222" i="3"/>
  <c r="J222" i="3"/>
  <c r="K222" i="3" s="1"/>
  <c r="I221" i="3"/>
  <c r="J221" i="3"/>
  <c r="K221" i="3" s="1"/>
  <c r="I220" i="3"/>
  <c r="J220" i="3"/>
  <c r="K220" i="3" s="1"/>
  <c r="I219" i="3"/>
  <c r="J219" i="3"/>
  <c r="K219" i="3" s="1"/>
  <c r="I216" i="3"/>
  <c r="J216" i="3"/>
  <c r="K216" i="3" s="1"/>
  <c r="I215" i="3"/>
  <c r="J215" i="3"/>
  <c r="K215" i="3" s="1"/>
  <c r="I212" i="3"/>
  <c r="J212" i="3"/>
  <c r="K212" i="3" s="1"/>
  <c r="I211" i="3"/>
  <c r="J211" i="3"/>
  <c r="K211" i="3" s="1"/>
  <c r="I210" i="3"/>
  <c r="J210" i="3"/>
  <c r="K210" i="3" s="1"/>
  <c r="I209" i="3"/>
  <c r="J209" i="3"/>
  <c r="K209" i="3" s="1"/>
  <c r="I208" i="3"/>
  <c r="J208" i="3"/>
  <c r="K208" i="3" s="1"/>
  <c r="I207" i="3"/>
  <c r="J207" i="3"/>
  <c r="K207" i="3" s="1"/>
  <c r="I205" i="3"/>
  <c r="J205" i="3"/>
  <c r="K205" i="3" s="1"/>
  <c r="I204" i="3"/>
  <c r="J204" i="3"/>
  <c r="K204" i="3" s="1"/>
  <c r="I202" i="3"/>
  <c r="J202" i="3"/>
  <c r="K202" i="3" s="1"/>
  <c r="I199" i="3"/>
  <c r="J199" i="3"/>
  <c r="K199" i="3" s="1"/>
  <c r="I198" i="3"/>
  <c r="J198" i="3"/>
  <c r="K198" i="3" s="1"/>
  <c r="I197" i="3"/>
  <c r="J197" i="3"/>
  <c r="K197" i="3" s="1"/>
  <c r="I196" i="3"/>
  <c r="J196" i="3"/>
  <c r="K196" i="3" s="1"/>
  <c r="I194" i="3"/>
  <c r="J194" i="3"/>
  <c r="K194" i="3" s="1"/>
  <c r="I193" i="3"/>
  <c r="J193" i="3"/>
  <c r="K193" i="3" s="1"/>
  <c r="I192" i="3"/>
  <c r="J192" i="3"/>
  <c r="K192" i="3" s="1"/>
  <c r="I191" i="3"/>
  <c r="J191" i="3"/>
  <c r="K191" i="3"/>
  <c r="I190" i="3"/>
  <c r="J190" i="3"/>
  <c r="K190" i="3" s="1"/>
  <c r="I189" i="3"/>
  <c r="J189" i="3"/>
  <c r="K189" i="3" s="1"/>
  <c r="I188" i="3"/>
  <c r="J188" i="3"/>
  <c r="K188" i="3" s="1"/>
  <c r="I187" i="3"/>
  <c r="J187" i="3"/>
  <c r="K187" i="3" s="1"/>
  <c r="I186" i="3"/>
  <c r="J186" i="3"/>
  <c r="K186" i="3" s="1"/>
  <c r="I185" i="3"/>
  <c r="J185" i="3"/>
  <c r="K185" i="3" s="1"/>
  <c r="I184" i="3"/>
  <c r="J184" i="3"/>
  <c r="K184" i="3" s="1"/>
  <c r="I182" i="3"/>
  <c r="J182" i="3"/>
  <c r="K182" i="3" s="1"/>
  <c r="I181" i="3"/>
  <c r="J181" i="3"/>
  <c r="K181" i="3" s="1"/>
  <c r="I180" i="3"/>
  <c r="J180" i="3"/>
  <c r="K180" i="3" s="1"/>
  <c r="I178" i="3"/>
  <c r="J178" i="3"/>
  <c r="K178" i="3" s="1"/>
  <c r="I175" i="3"/>
  <c r="J175" i="3"/>
  <c r="K175" i="3" s="1"/>
  <c r="I174" i="3"/>
  <c r="J174" i="3"/>
  <c r="K174" i="3" s="1"/>
  <c r="I173" i="3"/>
  <c r="J173" i="3"/>
  <c r="K173" i="3" s="1"/>
  <c r="I172" i="3"/>
  <c r="J172" i="3"/>
  <c r="K172" i="3" s="1"/>
  <c r="I171" i="3"/>
  <c r="J171" i="3"/>
  <c r="K171" i="3" s="1"/>
  <c r="I170" i="3"/>
  <c r="J170" i="3"/>
  <c r="K170" i="3"/>
  <c r="I169" i="3"/>
  <c r="J169" i="3"/>
  <c r="K169" i="3" s="1"/>
  <c r="I168" i="3"/>
  <c r="J168" i="3"/>
  <c r="K168" i="3" s="1"/>
  <c r="I165" i="3"/>
  <c r="J165" i="3"/>
  <c r="K165" i="3" s="1"/>
  <c r="I164" i="3"/>
  <c r="J164" i="3"/>
  <c r="K164" i="3" s="1"/>
  <c r="I163" i="3"/>
  <c r="J163" i="3"/>
  <c r="K163" i="3" s="1"/>
  <c r="I162" i="3"/>
  <c r="J162" i="3"/>
  <c r="K162" i="3" s="1"/>
  <c r="I160" i="3"/>
  <c r="J160" i="3"/>
  <c r="K160" i="3" s="1"/>
  <c r="I156" i="3"/>
  <c r="J156" i="3"/>
  <c r="K156" i="3" s="1"/>
  <c r="I155" i="3"/>
  <c r="J155" i="3"/>
  <c r="K155" i="3" s="1"/>
  <c r="I154" i="3"/>
  <c r="J154" i="3"/>
  <c r="K154" i="3" s="1"/>
  <c r="I153" i="3"/>
  <c r="J153" i="3"/>
  <c r="K153" i="3" s="1"/>
  <c r="I152" i="3"/>
  <c r="J152" i="3"/>
  <c r="K152" i="3" s="1"/>
  <c r="I151" i="3"/>
  <c r="J151" i="3"/>
  <c r="K151" i="3" s="1"/>
  <c r="I150" i="3"/>
  <c r="J150" i="3"/>
  <c r="K150" i="3" s="1"/>
  <c r="I149" i="3"/>
  <c r="J149" i="3"/>
  <c r="K149" i="3" s="1"/>
  <c r="I148" i="3"/>
  <c r="J148" i="3"/>
  <c r="K148" i="3" s="1"/>
  <c r="I147" i="3"/>
  <c r="J147" i="3"/>
  <c r="K147" i="3" s="1"/>
  <c r="I146" i="3"/>
  <c r="J146" i="3"/>
  <c r="K146" i="3"/>
  <c r="I145" i="3"/>
  <c r="J145" i="3"/>
  <c r="K145" i="3" s="1"/>
  <c r="I144" i="3"/>
  <c r="J144" i="3"/>
  <c r="K144" i="3" s="1"/>
  <c r="I143" i="3"/>
  <c r="J143" i="3"/>
  <c r="K143" i="3" s="1"/>
  <c r="I142" i="3"/>
  <c r="J142" i="3"/>
  <c r="K142" i="3" s="1"/>
  <c r="I141" i="3"/>
  <c r="J141" i="3"/>
  <c r="K141" i="3" s="1"/>
  <c r="I140" i="3"/>
  <c r="J140" i="3"/>
  <c r="K140" i="3" s="1"/>
  <c r="I138" i="3"/>
  <c r="J138" i="3"/>
  <c r="K138" i="3" s="1"/>
  <c r="I137" i="3"/>
  <c r="J137" i="3"/>
  <c r="K137" i="3" s="1"/>
  <c r="I136" i="3"/>
  <c r="J136" i="3"/>
  <c r="K136" i="3" s="1"/>
  <c r="I134" i="3"/>
  <c r="J134" i="3"/>
  <c r="K134" i="3" s="1"/>
  <c r="I132" i="3"/>
  <c r="J132" i="3"/>
  <c r="K132" i="3" s="1"/>
  <c r="I130" i="3"/>
  <c r="J130" i="3"/>
  <c r="K130" i="3" s="1"/>
  <c r="I129" i="3"/>
  <c r="J129" i="3"/>
  <c r="K129" i="3"/>
  <c r="I125" i="3"/>
  <c r="J125" i="3"/>
  <c r="K125" i="3" s="1"/>
  <c r="I124" i="3"/>
  <c r="J124" i="3"/>
  <c r="K124" i="3" s="1"/>
  <c r="I123" i="3"/>
  <c r="J123" i="3"/>
  <c r="K123" i="3" s="1"/>
  <c r="I122" i="3"/>
  <c r="J122" i="3"/>
  <c r="K122" i="3" s="1"/>
  <c r="I120" i="3"/>
  <c r="J120" i="3"/>
  <c r="K120" i="3" s="1"/>
  <c r="I119" i="3"/>
  <c r="J119" i="3"/>
  <c r="K119" i="3" s="1"/>
  <c r="I118" i="3"/>
  <c r="J118" i="3"/>
  <c r="K118" i="3" s="1"/>
  <c r="I116" i="3"/>
  <c r="J116" i="3"/>
  <c r="K116" i="3" s="1"/>
  <c r="I114" i="3"/>
  <c r="J114" i="3"/>
  <c r="K114" i="3" s="1"/>
  <c r="I113" i="3"/>
  <c r="J113" i="3"/>
  <c r="K113" i="3" s="1"/>
  <c r="I112" i="3"/>
  <c r="J112" i="3"/>
  <c r="K112" i="3" s="1"/>
  <c r="I111" i="3"/>
  <c r="J111" i="3"/>
  <c r="K111" i="3" s="1"/>
  <c r="I110" i="3"/>
  <c r="J110" i="3"/>
  <c r="K110" i="3" s="1"/>
  <c r="I109" i="3"/>
  <c r="J109" i="3"/>
  <c r="K109" i="3" s="1"/>
  <c r="I108" i="3"/>
  <c r="J108" i="3"/>
  <c r="K108" i="3"/>
  <c r="I107" i="3"/>
  <c r="J107" i="3"/>
  <c r="K107" i="3" s="1"/>
  <c r="I106" i="3"/>
  <c r="J106" i="3"/>
  <c r="K106" i="3" s="1"/>
  <c r="I105" i="3"/>
  <c r="J105" i="3"/>
  <c r="K105" i="3" s="1"/>
  <c r="I104" i="3"/>
  <c r="J104" i="3"/>
  <c r="K104" i="3" s="1"/>
  <c r="I103" i="3"/>
  <c r="J103" i="3"/>
  <c r="K103" i="3" s="1"/>
  <c r="I102" i="3"/>
  <c r="J102" i="3"/>
  <c r="K102" i="3" s="1"/>
  <c r="I101" i="3"/>
  <c r="J101" i="3"/>
  <c r="K101" i="3" s="1"/>
  <c r="I100" i="3"/>
  <c r="J100" i="3"/>
  <c r="K100" i="3" s="1"/>
  <c r="I99" i="3"/>
  <c r="J99" i="3"/>
  <c r="K99" i="3" s="1"/>
  <c r="I97" i="3"/>
  <c r="J97" i="3"/>
  <c r="K97" i="3" s="1"/>
  <c r="I96" i="3"/>
  <c r="J96" i="3"/>
  <c r="K96" i="3" s="1"/>
  <c r="I95" i="3"/>
  <c r="J95" i="3"/>
  <c r="K95" i="3" s="1"/>
  <c r="I94" i="3"/>
  <c r="J94" i="3"/>
  <c r="K94" i="3" s="1"/>
  <c r="I93" i="3"/>
  <c r="J93" i="3"/>
  <c r="K93" i="3"/>
  <c r="I92" i="3"/>
  <c r="J92" i="3"/>
  <c r="K92" i="3" s="1"/>
  <c r="I91" i="3"/>
  <c r="J91" i="3"/>
  <c r="K91" i="3" s="1"/>
  <c r="I90" i="3"/>
  <c r="J90" i="3"/>
  <c r="K90" i="3" s="1"/>
  <c r="I88" i="3"/>
  <c r="J88" i="3"/>
  <c r="K88" i="3" s="1"/>
  <c r="I87" i="3"/>
  <c r="J87" i="3"/>
  <c r="K87" i="3" s="1"/>
  <c r="I86" i="3"/>
  <c r="J86" i="3"/>
  <c r="K86" i="3" s="1"/>
  <c r="I84" i="3"/>
  <c r="J84" i="3"/>
  <c r="K84" i="3" s="1"/>
  <c r="I83" i="3"/>
  <c r="J83" i="3"/>
  <c r="K83" i="3" s="1"/>
  <c r="I82" i="3"/>
  <c r="J82" i="3"/>
  <c r="K82" i="3" s="1"/>
  <c r="I81" i="3"/>
  <c r="J81" i="3"/>
  <c r="K81" i="3" s="1"/>
  <c r="I80" i="3"/>
  <c r="J80" i="3"/>
  <c r="K80" i="3" s="1"/>
  <c r="I79" i="3"/>
  <c r="J79" i="3"/>
  <c r="K79" i="3" s="1"/>
  <c r="I77" i="3"/>
  <c r="J77" i="3"/>
  <c r="K77" i="3" s="1"/>
  <c r="I75" i="3"/>
  <c r="J75" i="3"/>
  <c r="K75" i="3" s="1"/>
  <c r="I74" i="3"/>
  <c r="J74" i="3"/>
  <c r="K74" i="3"/>
  <c r="I73" i="3"/>
  <c r="J73" i="3"/>
  <c r="K73" i="3" s="1"/>
  <c r="I72" i="3"/>
  <c r="J72" i="3"/>
  <c r="K72" i="3" s="1"/>
  <c r="I71" i="3"/>
  <c r="J71" i="3"/>
  <c r="K71" i="3" s="1"/>
  <c r="I70" i="3"/>
  <c r="J70" i="3"/>
  <c r="K70" i="3" s="1"/>
  <c r="I69" i="3"/>
  <c r="J69" i="3"/>
  <c r="K69" i="3" s="1"/>
  <c r="I68" i="3"/>
  <c r="J68" i="3"/>
  <c r="K68" i="3" s="1"/>
  <c r="I67" i="3"/>
  <c r="J67" i="3"/>
  <c r="K67" i="3" s="1"/>
  <c r="I66" i="3"/>
  <c r="J66" i="3"/>
  <c r="K66" i="3" s="1"/>
  <c r="I65" i="3"/>
  <c r="J65" i="3"/>
  <c r="K65" i="3" s="1"/>
  <c r="I64" i="3"/>
  <c r="J64" i="3"/>
  <c r="K64" i="3" s="1"/>
  <c r="I63" i="3"/>
  <c r="J63" i="3"/>
  <c r="K63" i="3" s="1"/>
  <c r="I62" i="3"/>
  <c r="J62" i="3"/>
  <c r="K62" i="3" s="1"/>
  <c r="I61" i="3"/>
  <c r="J61" i="3"/>
  <c r="K61" i="3" s="1"/>
  <c r="I60" i="3"/>
  <c r="J60" i="3"/>
  <c r="K60" i="3" s="1"/>
  <c r="I58" i="3"/>
  <c r="J58" i="3"/>
  <c r="K58" i="3"/>
  <c r="I56" i="3"/>
  <c r="J56" i="3"/>
  <c r="K56" i="3" s="1"/>
  <c r="I55" i="3"/>
  <c r="J55" i="3"/>
  <c r="K55" i="3" s="1"/>
  <c r="I54" i="3"/>
  <c r="J54" i="3"/>
  <c r="K54" i="3" s="1"/>
  <c r="I52" i="3"/>
  <c r="J52" i="3"/>
  <c r="K52" i="3" s="1"/>
  <c r="I49" i="3"/>
  <c r="J49" i="3"/>
  <c r="K49" i="3" s="1"/>
  <c r="I45" i="3"/>
  <c r="J45" i="3"/>
  <c r="K45" i="3" s="1"/>
  <c r="I43" i="3"/>
  <c r="J43" i="3"/>
  <c r="K43" i="3" s="1"/>
  <c r="I42" i="3"/>
  <c r="J42" i="3"/>
  <c r="K42" i="3" s="1"/>
  <c r="I41" i="3"/>
  <c r="J41" i="3"/>
  <c r="K41" i="3" s="1"/>
  <c r="I40" i="3"/>
  <c r="J40" i="3"/>
  <c r="K40" i="3" s="1"/>
  <c r="I39" i="3"/>
  <c r="J39" i="3"/>
  <c r="K39" i="3" s="1"/>
  <c r="I38" i="3"/>
  <c r="J38" i="3"/>
  <c r="K38" i="3" s="1"/>
  <c r="I37" i="3"/>
  <c r="J37" i="3"/>
  <c r="K37" i="3" s="1"/>
  <c r="I36" i="3"/>
  <c r="J36" i="3"/>
  <c r="K36" i="3"/>
  <c r="I35" i="3"/>
  <c r="J35" i="3"/>
  <c r="K35" i="3" s="1"/>
  <c r="I34" i="3"/>
  <c r="J34" i="3"/>
  <c r="K34" i="3" s="1"/>
  <c r="I33" i="3"/>
  <c r="J33" i="3"/>
  <c r="K33" i="3" s="1"/>
  <c r="I32" i="3"/>
  <c r="J32" i="3"/>
  <c r="K32" i="3" s="1"/>
  <c r="I31" i="3"/>
  <c r="J31" i="3"/>
  <c r="K31" i="3" s="1"/>
  <c r="I30" i="3"/>
  <c r="J30" i="3"/>
  <c r="K30" i="3" s="1"/>
  <c r="I28" i="3"/>
  <c r="J28" i="3"/>
  <c r="K28" i="3" s="1"/>
  <c r="I27" i="3"/>
  <c r="J27" i="3"/>
  <c r="K27" i="3" s="1"/>
  <c r="I26" i="3"/>
  <c r="J26" i="3"/>
  <c r="K26" i="3" s="1"/>
  <c r="I25" i="3"/>
  <c r="J25" i="3"/>
  <c r="K25" i="3" s="1"/>
  <c r="I24" i="3"/>
  <c r="J24" i="3"/>
  <c r="K24" i="3" s="1"/>
  <c r="I23" i="3"/>
  <c r="J23" i="3"/>
  <c r="K23" i="3" s="1"/>
  <c r="I22" i="3"/>
  <c r="J22" i="3"/>
  <c r="K22" i="3" s="1"/>
  <c r="I21" i="3"/>
  <c r="J21" i="3"/>
  <c r="K21" i="3" s="1"/>
  <c r="I17" i="3"/>
  <c r="J17" i="3"/>
  <c r="K17" i="3"/>
  <c r="I16" i="3"/>
  <c r="J16" i="3"/>
  <c r="K16" i="3" s="1"/>
  <c r="I12" i="3"/>
  <c r="J12" i="3"/>
  <c r="K12" i="3" s="1"/>
  <c r="I9" i="3"/>
  <c r="J9" i="3"/>
  <c r="K9" i="3" s="1"/>
  <c r="I3" i="3"/>
  <c r="J3" i="3"/>
  <c r="K3" i="3" s="1"/>
  <c r="I2" i="3"/>
  <c r="J2" i="3"/>
  <c r="K2" i="3" s="1"/>
  <c r="J938" i="3"/>
  <c r="K938" i="3" s="1"/>
  <c r="I938" i="3"/>
  <c r="J872" i="2"/>
  <c r="J871" i="2"/>
  <c r="J870" i="2"/>
  <c r="J866" i="2"/>
  <c r="K866" i="2" s="1"/>
  <c r="J865" i="2"/>
  <c r="J864" i="2"/>
  <c r="J863" i="2"/>
  <c r="J862" i="2"/>
  <c r="K862" i="2" s="1"/>
  <c r="J861" i="2"/>
  <c r="J860" i="2"/>
  <c r="J859" i="2"/>
  <c r="J858" i="2"/>
  <c r="K858" i="2" s="1"/>
  <c r="J857" i="2"/>
  <c r="J854" i="2"/>
  <c r="J853" i="2"/>
  <c r="J852" i="2"/>
  <c r="K852" i="2" s="1"/>
  <c r="J850" i="2"/>
  <c r="J849" i="2"/>
  <c r="J848" i="2"/>
  <c r="J847" i="2"/>
  <c r="K847" i="2" s="1"/>
  <c r="J846" i="2"/>
  <c r="J840" i="2"/>
  <c r="J839" i="2"/>
  <c r="J838" i="2"/>
  <c r="K838" i="2" s="1"/>
  <c r="J837" i="2"/>
  <c r="J832" i="2"/>
  <c r="J831" i="2"/>
  <c r="J830" i="2"/>
  <c r="K830" i="2" s="1"/>
  <c r="J829" i="2"/>
  <c r="J828" i="2"/>
  <c r="J823" i="2"/>
  <c r="J822" i="2"/>
  <c r="K822" i="2" s="1"/>
  <c r="J818" i="2"/>
  <c r="J817" i="2"/>
  <c r="J816" i="2"/>
  <c r="J814" i="2"/>
  <c r="K814" i="2" s="1"/>
  <c r="J813" i="2"/>
  <c r="J812" i="2"/>
  <c r="J811" i="2"/>
  <c r="J810" i="2"/>
  <c r="K810" i="2" s="1"/>
  <c r="J809" i="2"/>
  <c r="J807" i="2"/>
  <c r="J806" i="2"/>
  <c r="J805" i="2"/>
  <c r="K805" i="2" s="1"/>
  <c r="J803" i="2"/>
  <c r="J802" i="2"/>
  <c r="J801" i="2"/>
  <c r="J800" i="2"/>
  <c r="J799" i="2"/>
  <c r="J798" i="2"/>
  <c r="J797" i="2"/>
  <c r="J795" i="2"/>
  <c r="K795" i="2" s="1"/>
  <c r="J794" i="2"/>
  <c r="J793" i="2"/>
  <c r="J792" i="2"/>
  <c r="J791" i="2"/>
  <c r="J788" i="2"/>
  <c r="J787" i="2"/>
  <c r="J786" i="2"/>
  <c r="J785" i="2"/>
  <c r="K785" i="2" s="1"/>
  <c r="J784" i="2"/>
  <c r="J783" i="2"/>
  <c r="J782" i="2"/>
  <c r="J781" i="2"/>
  <c r="K781" i="2" s="1"/>
  <c r="J780" i="2"/>
  <c r="J779" i="2"/>
  <c r="J778" i="2"/>
  <c r="J777" i="2"/>
  <c r="K777" i="2" s="1"/>
  <c r="J776" i="2"/>
  <c r="J775" i="2"/>
  <c r="J773" i="2"/>
  <c r="J771" i="2"/>
  <c r="K771" i="2" s="1"/>
  <c r="J770" i="2"/>
  <c r="J766" i="2"/>
  <c r="J765" i="2"/>
  <c r="J764" i="2"/>
  <c r="K764" i="2" s="1"/>
  <c r="J763" i="2"/>
  <c r="J762" i="2"/>
  <c r="J761" i="2"/>
  <c r="J757" i="2"/>
  <c r="K757" i="2" s="1"/>
  <c r="J756" i="2"/>
  <c r="J755" i="2"/>
  <c r="J754" i="2"/>
  <c r="J753" i="2"/>
  <c r="K753" i="2" s="1"/>
  <c r="J751" i="2"/>
  <c r="J750" i="2"/>
  <c r="J749" i="2"/>
  <c r="J748" i="2"/>
  <c r="K748" i="2" s="1"/>
  <c r="J746" i="2"/>
  <c r="J744" i="2"/>
  <c r="J743" i="2"/>
  <c r="J742" i="2"/>
  <c r="K742" i="2" s="1"/>
  <c r="J740" i="2"/>
  <c r="J739" i="2"/>
  <c r="J738" i="2"/>
  <c r="J737" i="2"/>
  <c r="K737" i="2" s="1"/>
  <c r="J736" i="2"/>
  <c r="J735" i="2"/>
  <c r="J733" i="2"/>
  <c r="J732" i="2"/>
  <c r="K732" i="2" s="1"/>
  <c r="J731" i="2"/>
  <c r="J730" i="2"/>
  <c r="J727" i="2"/>
  <c r="J726" i="2"/>
  <c r="K726" i="2" s="1"/>
  <c r="J725" i="2"/>
  <c r="J724" i="2"/>
  <c r="J723" i="2"/>
  <c r="J722" i="2"/>
  <c r="K722" i="2" s="1"/>
  <c r="J721" i="2"/>
  <c r="J720" i="2"/>
  <c r="J719" i="2"/>
  <c r="J716" i="2"/>
  <c r="K716" i="2" s="1"/>
  <c r="J715" i="2"/>
  <c r="J711" i="2"/>
  <c r="J710" i="2"/>
  <c r="J709" i="2"/>
  <c r="K709" i="2" s="1"/>
  <c r="J708" i="2"/>
  <c r="J707" i="2"/>
  <c r="J706" i="2"/>
  <c r="J705" i="2"/>
  <c r="K705" i="2" s="1"/>
  <c r="J699" i="2"/>
  <c r="J697" i="2"/>
  <c r="J695" i="2"/>
  <c r="J694" i="2"/>
  <c r="J693" i="2"/>
  <c r="J692" i="2"/>
  <c r="J691" i="2"/>
  <c r="J690" i="2"/>
  <c r="K690" i="2" s="1"/>
  <c r="J689" i="2"/>
  <c r="J688" i="2"/>
  <c r="J686" i="2"/>
  <c r="J685" i="2"/>
  <c r="K685" i="2" s="1"/>
  <c r="J684" i="2"/>
  <c r="J683" i="2"/>
  <c r="J679" i="2"/>
  <c r="J678" i="2"/>
  <c r="K678" i="2" s="1"/>
  <c r="J677" i="2"/>
  <c r="J676" i="2"/>
  <c r="J674" i="2"/>
  <c r="J669" i="2"/>
  <c r="K669" i="2" s="1"/>
  <c r="J668" i="2"/>
  <c r="J667" i="2"/>
  <c r="J666" i="2"/>
  <c r="J665" i="2"/>
  <c r="K665" i="2" s="1"/>
  <c r="J664" i="2"/>
  <c r="J660" i="2"/>
  <c r="J658" i="2"/>
  <c r="J656" i="2"/>
  <c r="K656" i="2" s="1"/>
  <c r="J655" i="2"/>
  <c r="J654" i="2"/>
  <c r="J652" i="2"/>
  <c r="J651" i="2"/>
  <c r="K651" i="2" s="1"/>
  <c r="J650" i="2"/>
  <c r="J648" i="2"/>
  <c r="J645" i="2"/>
  <c r="J644" i="2"/>
  <c r="K644" i="2" s="1"/>
  <c r="J643" i="2"/>
  <c r="J642" i="2"/>
  <c r="J641" i="2"/>
  <c r="J640" i="2"/>
  <c r="K640" i="2" s="1"/>
  <c r="J639" i="2"/>
  <c r="J638" i="2"/>
  <c r="J637" i="2"/>
  <c r="J636" i="2"/>
  <c r="J635" i="2"/>
  <c r="J632" i="2"/>
  <c r="J631" i="2"/>
  <c r="J630" i="2"/>
  <c r="K630" i="2" s="1"/>
  <c r="J629" i="2"/>
  <c r="J628" i="2"/>
  <c r="J627" i="2"/>
  <c r="J626" i="2"/>
  <c r="K626" i="2" s="1"/>
  <c r="J624" i="2"/>
  <c r="J622" i="2"/>
  <c r="J621" i="2"/>
  <c r="J620" i="2"/>
  <c r="J619" i="2"/>
  <c r="J618" i="2"/>
  <c r="J617" i="2"/>
  <c r="J616" i="2"/>
  <c r="K616" i="2" s="1"/>
  <c r="J615" i="2"/>
  <c r="J613" i="2"/>
  <c r="J612" i="2"/>
  <c r="J611" i="2"/>
  <c r="J610" i="2"/>
  <c r="J609" i="2"/>
  <c r="J608" i="2"/>
  <c r="J607" i="2"/>
  <c r="K607" i="2" s="1"/>
  <c r="J606" i="2"/>
  <c r="J604" i="2"/>
  <c r="J603" i="2"/>
  <c r="J602" i="2"/>
  <c r="K602" i="2" s="1"/>
  <c r="J601" i="2"/>
  <c r="J598" i="2"/>
  <c r="J597" i="2"/>
  <c r="J596" i="2"/>
  <c r="K596" i="2" s="1"/>
  <c r="J595" i="2"/>
  <c r="J594" i="2"/>
  <c r="J593" i="2"/>
  <c r="J591" i="2"/>
  <c r="K591" i="2" s="1"/>
  <c r="J590" i="2"/>
  <c r="J589" i="2"/>
  <c r="J588" i="2"/>
  <c r="J586" i="2"/>
  <c r="K586" i="2" s="1"/>
  <c r="J585" i="2"/>
  <c r="J581" i="2"/>
  <c r="J580" i="2"/>
  <c r="J579" i="2"/>
  <c r="J578" i="2"/>
  <c r="J577" i="2"/>
  <c r="J576" i="2"/>
  <c r="J575" i="2"/>
  <c r="K575" i="2" s="1"/>
  <c r="J574" i="2"/>
  <c r="J569" i="2"/>
  <c r="J568" i="2"/>
  <c r="J567" i="2"/>
  <c r="J566" i="2"/>
  <c r="J565" i="2"/>
  <c r="J564" i="2"/>
  <c r="J563" i="2"/>
  <c r="K563" i="2" s="1"/>
  <c r="J562" i="2"/>
  <c r="J561" i="2"/>
  <c r="J560" i="2"/>
  <c r="J559" i="2"/>
  <c r="K559" i="2" s="1"/>
  <c r="J558" i="2"/>
  <c r="J557" i="2"/>
  <c r="J556" i="2"/>
  <c r="J553" i="2"/>
  <c r="K553" i="2" s="1"/>
  <c r="J552" i="2"/>
  <c r="J551" i="2"/>
  <c r="J550" i="2"/>
  <c r="J549" i="2"/>
  <c r="K549" i="2" s="1"/>
  <c r="J545" i="2"/>
  <c r="J544" i="2"/>
  <c r="J543" i="2"/>
  <c r="J540" i="2"/>
  <c r="K540" i="2" s="1"/>
  <c r="J539" i="2"/>
  <c r="J538" i="2"/>
  <c r="J536" i="2"/>
  <c r="J534" i="2"/>
  <c r="K534" i="2" s="1"/>
  <c r="J533" i="2"/>
  <c r="J532" i="2"/>
  <c r="J531" i="2"/>
  <c r="J529" i="2"/>
  <c r="K529" i="2" s="1"/>
  <c r="J528" i="2"/>
  <c r="J527" i="2"/>
  <c r="J526" i="2"/>
  <c r="J525" i="2"/>
  <c r="K525" i="2" s="1"/>
  <c r="J524" i="2"/>
  <c r="J523" i="2"/>
  <c r="J522" i="2"/>
  <c r="J521" i="2"/>
  <c r="J520" i="2"/>
  <c r="M520" i="2" s="1"/>
  <c r="J519" i="2"/>
  <c r="J518" i="2"/>
  <c r="J517" i="2"/>
  <c r="J512" i="2"/>
  <c r="J511" i="2"/>
  <c r="J510" i="2"/>
  <c r="J509" i="2"/>
  <c r="K509" i="2" s="1"/>
  <c r="J508" i="2"/>
  <c r="M508" i="2" s="1"/>
  <c r="J507" i="2"/>
  <c r="J503" i="2"/>
  <c r="J500" i="2"/>
  <c r="J499" i="2"/>
  <c r="J498" i="2"/>
  <c r="J497" i="2"/>
  <c r="J496" i="2"/>
  <c r="K496" i="2" s="1"/>
  <c r="J492" i="2"/>
  <c r="J490" i="2"/>
  <c r="J489" i="2"/>
  <c r="J488" i="2"/>
  <c r="K488" i="2" s="1"/>
  <c r="J487" i="2"/>
  <c r="J486" i="2"/>
  <c r="J485" i="2"/>
  <c r="J484" i="2"/>
  <c r="K484" i="2" s="1"/>
  <c r="J483" i="2"/>
  <c r="J482" i="2"/>
  <c r="J481" i="2"/>
  <c r="J480" i="2"/>
  <c r="K480" i="2" s="1"/>
  <c r="J479" i="2"/>
  <c r="J478" i="2"/>
  <c r="J477" i="2"/>
  <c r="J476" i="2"/>
  <c r="K476" i="2" s="1"/>
  <c r="J474" i="2"/>
  <c r="J473" i="2"/>
  <c r="J472" i="2"/>
  <c r="J468" i="2"/>
  <c r="K468" i="2" s="1"/>
  <c r="J467" i="2"/>
  <c r="J466" i="2"/>
  <c r="J465" i="2"/>
  <c r="J463" i="2"/>
  <c r="K463" i="2" s="1"/>
  <c r="J460" i="2"/>
  <c r="J459" i="2"/>
  <c r="J458" i="2"/>
  <c r="J457" i="2"/>
  <c r="K457" i="2" s="1"/>
  <c r="J455" i="2"/>
  <c r="J454" i="2"/>
  <c r="J453" i="2"/>
  <c r="J452" i="2"/>
  <c r="K452" i="2" s="1"/>
  <c r="J451" i="2"/>
  <c r="J450" i="2"/>
  <c r="J449" i="2"/>
  <c r="J448" i="2"/>
  <c r="J447" i="2"/>
  <c r="J446" i="2"/>
  <c r="J444" i="2"/>
  <c r="J443" i="2"/>
  <c r="K443" i="2" s="1"/>
  <c r="J442" i="2"/>
  <c r="J441" i="2"/>
  <c r="J440" i="2"/>
  <c r="J438" i="2"/>
  <c r="J437" i="2"/>
  <c r="J435" i="2"/>
  <c r="J434" i="2"/>
  <c r="J433" i="2"/>
  <c r="K433" i="2" s="1"/>
  <c r="J430" i="2"/>
  <c r="J429" i="2"/>
  <c r="J427" i="2"/>
  <c r="J426" i="2"/>
  <c r="K426" i="2" s="1"/>
  <c r="J425" i="2"/>
  <c r="J424" i="2"/>
  <c r="J423" i="2"/>
  <c r="J422" i="2"/>
  <c r="J419" i="2"/>
  <c r="J414" i="2"/>
  <c r="J413" i="2"/>
  <c r="J412" i="2"/>
  <c r="K412" i="2" s="1"/>
  <c r="J411" i="2"/>
  <c r="J410" i="2"/>
  <c r="J409" i="2"/>
  <c r="J408" i="2"/>
  <c r="K408" i="2" s="1"/>
  <c r="J407" i="2"/>
  <c r="J403" i="2"/>
  <c r="J402" i="2"/>
  <c r="J401" i="2"/>
  <c r="J400" i="2"/>
  <c r="J399" i="2"/>
  <c r="J395" i="2"/>
  <c r="J394" i="2"/>
  <c r="K394" i="2" s="1"/>
  <c r="J393" i="2"/>
  <c r="J390" i="2"/>
  <c r="J389" i="2"/>
  <c r="J387" i="2"/>
  <c r="K387" i="2" s="1"/>
  <c r="J384" i="2"/>
  <c r="J383" i="2"/>
  <c r="J382" i="2"/>
  <c r="J381" i="2"/>
  <c r="J380" i="2"/>
  <c r="J379" i="2"/>
  <c r="J378" i="2"/>
  <c r="J377" i="2"/>
  <c r="K377" i="2" s="1"/>
  <c r="J376" i="2"/>
  <c r="J374" i="2"/>
  <c r="J373" i="2"/>
  <c r="J372" i="2"/>
  <c r="K372" i="2" s="1"/>
  <c r="J371" i="2"/>
  <c r="J370" i="2"/>
  <c r="J369" i="2"/>
  <c r="J367" i="2"/>
  <c r="K367" i="2" s="1"/>
  <c r="J365" i="2"/>
  <c r="J364" i="2"/>
  <c r="J363" i="2"/>
  <c r="J362" i="2"/>
  <c r="K362" i="2" s="1"/>
  <c r="J361" i="2"/>
  <c r="J360" i="2"/>
  <c r="J354" i="2"/>
  <c r="J353" i="2"/>
  <c r="K353" i="2" s="1"/>
  <c r="J352" i="2"/>
  <c r="J351" i="2"/>
  <c r="J350" i="2"/>
  <c r="J341" i="2"/>
  <c r="K341" i="2" s="1"/>
  <c r="J338" i="2"/>
  <c r="J337" i="2"/>
  <c r="J336" i="2"/>
  <c r="J335" i="2"/>
  <c r="J331" i="2"/>
  <c r="J330" i="2"/>
  <c r="J329" i="2"/>
  <c r="J327" i="2"/>
  <c r="K327" i="2" s="1"/>
  <c r="J326" i="2"/>
  <c r="J325" i="2"/>
  <c r="J324" i="2"/>
  <c r="J323" i="2"/>
  <c r="J321" i="2"/>
  <c r="J320" i="2"/>
  <c r="J319" i="2"/>
  <c r="J318" i="2"/>
  <c r="K318" i="2" s="1"/>
  <c r="J317" i="2"/>
  <c r="J315" i="2"/>
  <c r="J314" i="2"/>
  <c r="J313" i="2"/>
  <c r="J312" i="2"/>
  <c r="J311" i="2"/>
  <c r="J310" i="2"/>
  <c r="J309" i="2"/>
  <c r="J308" i="2"/>
  <c r="J307" i="2"/>
  <c r="J306" i="2"/>
  <c r="J305" i="2"/>
  <c r="J302" i="2"/>
  <c r="J301" i="2"/>
  <c r="J300" i="2"/>
  <c r="J298" i="2"/>
  <c r="J297" i="2"/>
  <c r="J294" i="2"/>
  <c r="J292" i="2"/>
  <c r="J291" i="2"/>
  <c r="J290" i="2"/>
  <c r="J289" i="2"/>
  <c r="J284" i="2"/>
  <c r="J283" i="2"/>
  <c r="J282" i="2"/>
  <c r="J281" i="2"/>
  <c r="J280" i="2"/>
  <c r="J279" i="2"/>
  <c r="J278" i="2"/>
  <c r="J277" i="2"/>
  <c r="J275" i="2"/>
  <c r="J274" i="2"/>
  <c r="K274" i="2" s="1"/>
  <c r="J273" i="2"/>
  <c r="J270" i="2"/>
  <c r="J269" i="2"/>
  <c r="J268" i="2"/>
  <c r="J266" i="2"/>
  <c r="J265" i="2"/>
  <c r="K265" i="2" s="1"/>
  <c r="J264" i="2"/>
  <c r="J263" i="2"/>
  <c r="K263" i="2" s="1"/>
  <c r="J262" i="2"/>
  <c r="J260" i="2"/>
  <c r="J259" i="2"/>
  <c r="J258" i="2"/>
  <c r="J257" i="2"/>
  <c r="J253" i="2"/>
  <c r="J252" i="2"/>
  <c r="J250" i="2"/>
  <c r="J248" i="2"/>
  <c r="J246" i="2"/>
  <c r="J245" i="2"/>
  <c r="J244" i="2"/>
  <c r="K244" i="2" s="1"/>
  <c r="J243" i="2"/>
  <c r="J242" i="2"/>
  <c r="J241" i="2"/>
  <c r="J238" i="2"/>
  <c r="J237" i="2"/>
  <c r="J235" i="2"/>
  <c r="J234" i="2"/>
  <c r="J233" i="2"/>
  <c r="K233" i="2" s="1"/>
  <c r="J232" i="2"/>
  <c r="M232" i="2" s="1"/>
  <c r="J231" i="2"/>
  <c r="J230" i="2"/>
  <c r="J227" i="2"/>
  <c r="K227" i="2" s="1"/>
  <c r="J225" i="2"/>
  <c r="J224" i="2"/>
  <c r="J223" i="2"/>
  <c r="J222" i="2"/>
  <c r="J221" i="2"/>
  <c r="J220" i="2"/>
  <c r="J219" i="2"/>
  <c r="J212" i="2"/>
  <c r="J210" i="2"/>
  <c r="J209" i="2"/>
  <c r="J208" i="2"/>
  <c r="J206" i="2"/>
  <c r="J204" i="2"/>
  <c r="J203" i="2"/>
  <c r="J202" i="2"/>
  <c r="J201" i="2"/>
  <c r="K201" i="2" s="1"/>
  <c r="J200" i="2"/>
  <c r="J199" i="2"/>
  <c r="J198" i="2"/>
  <c r="J197" i="2"/>
  <c r="J196" i="2"/>
  <c r="J195" i="2"/>
  <c r="K195" i="2" s="1"/>
  <c r="J193" i="2"/>
  <c r="J192" i="2"/>
  <c r="J191" i="2"/>
  <c r="J190" i="2"/>
  <c r="J189" i="2"/>
  <c r="J188" i="2"/>
  <c r="J187" i="2"/>
  <c r="J185" i="2"/>
  <c r="J182" i="2"/>
  <c r="J181" i="2"/>
  <c r="K181" i="2" s="1"/>
  <c r="J180" i="2"/>
  <c r="J179" i="2"/>
  <c r="J176" i="2"/>
  <c r="J174" i="2"/>
  <c r="K174" i="2" s="1"/>
  <c r="J173" i="2"/>
  <c r="J172" i="2"/>
  <c r="K172" i="2" s="1"/>
  <c r="J167" i="2"/>
  <c r="J166" i="2"/>
  <c r="J165" i="2"/>
  <c r="J162" i="2"/>
  <c r="J161" i="2"/>
  <c r="J160" i="2"/>
  <c r="K160" i="2" s="1"/>
  <c r="J159" i="2"/>
  <c r="J158" i="2"/>
  <c r="J157" i="2"/>
  <c r="J156" i="2"/>
  <c r="J154" i="2"/>
  <c r="J153" i="2"/>
  <c r="J152" i="2"/>
  <c r="J150" i="2"/>
  <c r="J149" i="2"/>
  <c r="J148" i="2"/>
  <c r="J147" i="2"/>
  <c r="J146" i="2"/>
  <c r="K146" i="2" s="1"/>
  <c r="J145" i="2"/>
  <c r="J144" i="2"/>
  <c r="J141" i="2"/>
  <c r="J139" i="2"/>
  <c r="J138" i="2"/>
  <c r="J137" i="2"/>
  <c r="J136" i="2"/>
  <c r="J133" i="2"/>
  <c r="K133" i="2" s="1"/>
  <c r="J132" i="2"/>
  <c r="J131" i="2"/>
  <c r="J130" i="2"/>
  <c r="J129" i="2"/>
  <c r="J128" i="2"/>
  <c r="J126" i="2"/>
  <c r="J125" i="2"/>
  <c r="J124" i="2"/>
  <c r="J123" i="2"/>
  <c r="J122" i="2"/>
  <c r="J121" i="2"/>
  <c r="J120" i="2"/>
  <c r="J117" i="2"/>
  <c r="J115" i="2"/>
  <c r="J114" i="2"/>
  <c r="J113" i="2"/>
  <c r="J112" i="2"/>
  <c r="J111" i="2"/>
  <c r="J110" i="2"/>
  <c r="J108" i="2"/>
  <c r="J107" i="2"/>
  <c r="J106" i="2"/>
  <c r="K106" i="2" s="1"/>
  <c r="J105" i="2"/>
  <c r="J98" i="2"/>
  <c r="J96" i="2"/>
  <c r="J93" i="2"/>
  <c r="J92" i="2"/>
  <c r="J90" i="2"/>
  <c r="J88" i="2"/>
  <c r="J87" i="2"/>
  <c r="J86" i="2"/>
  <c r="J85" i="2"/>
  <c r="K85" i="2" s="1"/>
  <c r="J84" i="2"/>
  <c r="J83" i="2"/>
  <c r="J82" i="2"/>
  <c r="J81" i="2"/>
  <c r="J80" i="2"/>
  <c r="J79" i="2"/>
  <c r="J76" i="2"/>
  <c r="J75" i="2"/>
  <c r="K75" i="2" s="1"/>
  <c r="J74" i="2"/>
  <c r="J73" i="2"/>
  <c r="J72" i="2"/>
  <c r="J71" i="2"/>
  <c r="J67" i="2"/>
  <c r="J66" i="2"/>
  <c r="J65" i="2"/>
  <c r="J64" i="2"/>
  <c r="J63" i="2"/>
  <c r="J62" i="2"/>
  <c r="J58" i="2"/>
  <c r="J54" i="2"/>
  <c r="K54" i="2" s="1"/>
  <c r="J53" i="2"/>
  <c r="J52" i="2"/>
  <c r="J51" i="2"/>
  <c r="J50" i="2"/>
  <c r="J48" i="2"/>
  <c r="J47" i="2"/>
  <c r="J46" i="2"/>
  <c r="J45" i="2"/>
  <c r="K45" i="2" s="1"/>
  <c r="J44" i="2"/>
  <c r="J43" i="2"/>
  <c r="J42" i="2"/>
  <c r="J41" i="2"/>
  <c r="K41" i="2" s="1"/>
  <c r="J39" i="2"/>
  <c r="J38" i="2"/>
  <c r="J33" i="2"/>
  <c r="J32" i="2"/>
  <c r="J31" i="2"/>
  <c r="J27" i="2"/>
  <c r="J26" i="2"/>
  <c r="J25" i="2"/>
  <c r="J23" i="2"/>
  <c r="J22" i="2"/>
  <c r="J18" i="2"/>
  <c r="J17" i="2"/>
  <c r="J15" i="2"/>
  <c r="J14" i="2"/>
  <c r="J12" i="2"/>
  <c r="J11" i="2"/>
  <c r="K11" i="2" s="1"/>
  <c r="J10" i="2"/>
  <c r="J9" i="2"/>
  <c r="J8" i="2"/>
  <c r="J5" i="2"/>
  <c r="M5" i="2" s="1"/>
  <c r="J3" i="2"/>
  <c r="J2" i="2"/>
  <c r="J873" i="2"/>
  <c r="J365" i="1"/>
  <c r="J353" i="1"/>
  <c r="J345" i="1"/>
  <c r="J334" i="1"/>
  <c r="J322" i="1"/>
  <c r="J320" i="1"/>
  <c r="J309" i="1"/>
  <c r="J197" i="1"/>
  <c r="J174" i="1"/>
  <c r="J154" i="1"/>
  <c r="J152" i="1"/>
  <c r="J128" i="1"/>
  <c r="J107" i="1"/>
  <c r="J101" i="1"/>
  <c r="J33" i="1"/>
  <c r="J3" i="1"/>
  <c r="J380" i="1"/>
  <c r="I872" i="2"/>
  <c r="L872" i="2" s="1"/>
  <c r="K872" i="2"/>
  <c r="I871" i="2"/>
  <c r="K871" i="2"/>
  <c r="I870" i="2"/>
  <c r="I866" i="2"/>
  <c r="I865" i="2"/>
  <c r="L865" i="2" s="1"/>
  <c r="K865" i="2"/>
  <c r="I864" i="2"/>
  <c r="L864" i="2" s="1"/>
  <c r="I863" i="2"/>
  <c r="L863" i="2" s="1"/>
  <c r="I862" i="2"/>
  <c r="I861" i="2"/>
  <c r="L861" i="2" s="1"/>
  <c r="K861" i="2"/>
  <c r="I860" i="2"/>
  <c r="I859" i="2"/>
  <c r="I858" i="2"/>
  <c r="I857" i="2"/>
  <c r="L857" i="2" s="1"/>
  <c r="K857" i="2"/>
  <c r="I854" i="2"/>
  <c r="L854" i="2" s="1"/>
  <c r="I853" i="2"/>
  <c r="I852" i="2"/>
  <c r="I850" i="2"/>
  <c r="L850" i="2" s="1"/>
  <c r="K850" i="2"/>
  <c r="I849" i="2"/>
  <c r="K849" i="2"/>
  <c r="I848" i="2"/>
  <c r="I847" i="2"/>
  <c r="I846" i="2"/>
  <c r="L846" i="2" s="1"/>
  <c r="K846" i="2"/>
  <c r="I840" i="2"/>
  <c r="L840" i="2" s="1"/>
  <c r="I839" i="2"/>
  <c r="I838" i="2"/>
  <c r="I837" i="2"/>
  <c r="L837" i="2" s="1"/>
  <c r="K837" i="2"/>
  <c r="I832" i="2"/>
  <c r="K832" i="2"/>
  <c r="I831" i="2"/>
  <c r="L831" i="2" s="1"/>
  <c r="I830" i="2"/>
  <c r="L830" i="2" s="1"/>
  <c r="I829" i="2"/>
  <c r="L829" i="2" s="1"/>
  <c r="K829" i="2"/>
  <c r="I828" i="2"/>
  <c r="I823" i="2"/>
  <c r="I822" i="2"/>
  <c r="I818" i="2"/>
  <c r="L818" i="2" s="1"/>
  <c r="K818" i="2"/>
  <c r="I817" i="2"/>
  <c r="I816" i="2"/>
  <c r="L816" i="2" s="1"/>
  <c r="I814" i="2"/>
  <c r="L814" i="2" s="1"/>
  <c r="I813" i="2"/>
  <c r="L813" i="2" s="1"/>
  <c r="K813" i="2"/>
  <c r="I812" i="2"/>
  <c r="L812" i="2" s="1"/>
  <c r="I811" i="2"/>
  <c r="I810" i="2"/>
  <c r="I809" i="2"/>
  <c r="L809" i="2" s="1"/>
  <c r="K809" i="2"/>
  <c r="I807" i="2"/>
  <c r="I806" i="2"/>
  <c r="I805" i="2"/>
  <c r="I803" i="2"/>
  <c r="L803" i="2" s="1"/>
  <c r="K803" i="2"/>
  <c r="I802" i="2"/>
  <c r="L802" i="2" s="1"/>
  <c r="I801" i="2"/>
  <c r="I800" i="2"/>
  <c r="K800" i="2"/>
  <c r="I799" i="2"/>
  <c r="L799" i="2" s="1"/>
  <c r="K799" i="2"/>
  <c r="I798" i="2"/>
  <c r="K798" i="2"/>
  <c r="I797" i="2"/>
  <c r="I795" i="2"/>
  <c r="I794" i="2"/>
  <c r="L794" i="2" s="1"/>
  <c r="K794" i="2"/>
  <c r="I793" i="2"/>
  <c r="I792" i="2"/>
  <c r="I791" i="2"/>
  <c r="K791" i="2"/>
  <c r="I788" i="2"/>
  <c r="L788" i="2" s="1"/>
  <c r="K788" i="2"/>
  <c r="I787" i="2"/>
  <c r="K787" i="2"/>
  <c r="I786" i="2"/>
  <c r="I785" i="2"/>
  <c r="I784" i="2"/>
  <c r="L784" i="2" s="1"/>
  <c r="K784" i="2"/>
  <c r="I783" i="2"/>
  <c r="I782" i="2"/>
  <c r="L782" i="2" s="1"/>
  <c r="I781" i="2"/>
  <c r="L781" i="2" s="1"/>
  <c r="I780" i="2"/>
  <c r="L780" i="2" s="1"/>
  <c r="K780" i="2"/>
  <c r="I779" i="2"/>
  <c r="I778" i="2"/>
  <c r="I777" i="2"/>
  <c r="I776" i="2"/>
  <c r="L776" i="2" s="1"/>
  <c r="K776" i="2"/>
  <c r="I775" i="2"/>
  <c r="L775" i="2" s="1"/>
  <c r="I773" i="2"/>
  <c r="L773" i="2" s="1"/>
  <c r="I771" i="2"/>
  <c r="L771" i="2" s="1"/>
  <c r="I770" i="2"/>
  <c r="L770" i="2" s="1"/>
  <c r="K770" i="2"/>
  <c r="I766" i="2"/>
  <c r="I765" i="2"/>
  <c r="I764" i="2"/>
  <c r="I763" i="2"/>
  <c r="L763" i="2" s="1"/>
  <c r="K763" i="2"/>
  <c r="I762" i="2"/>
  <c r="L762" i="2" s="1"/>
  <c r="I761" i="2"/>
  <c r="I757" i="2"/>
  <c r="I756" i="2"/>
  <c r="L756" i="2" s="1"/>
  <c r="K756" i="2"/>
  <c r="I755" i="2"/>
  <c r="K755" i="2"/>
  <c r="I754" i="2"/>
  <c r="I753" i="2"/>
  <c r="L753" i="2" s="1"/>
  <c r="I751" i="2"/>
  <c r="L751" i="2" s="1"/>
  <c r="K751" i="2"/>
  <c r="I750" i="2"/>
  <c r="I749" i="2"/>
  <c r="I748" i="2"/>
  <c r="I746" i="2"/>
  <c r="L746" i="2" s="1"/>
  <c r="K746" i="2"/>
  <c r="I744" i="2"/>
  <c r="K744" i="2"/>
  <c r="I743" i="2"/>
  <c r="L743" i="2" s="1"/>
  <c r="I742" i="2"/>
  <c r="L742" i="2" s="1"/>
  <c r="I740" i="2"/>
  <c r="L740" i="2" s="1"/>
  <c r="K740" i="2"/>
  <c r="I739" i="2"/>
  <c r="I738" i="2"/>
  <c r="I737" i="2"/>
  <c r="I736" i="2"/>
  <c r="L736" i="2" s="1"/>
  <c r="K736" i="2"/>
  <c r="I735" i="2"/>
  <c r="I733" i="2"/>
  <c r="L733" i="2" s="1"/>
  <c r="I732" i="2"/>
  <c r="I731" i="2"/>
  <c r="L731" i="2" s="1"/>
  <c r="K731" i="2"/>
  <c r="I730" i="2"/>
  <c r="L730" i="2" s="1"/>
  <c r="I727" i="2"/>
  <c r="I726" i="2"/>
  <c r="I725" i="2"/>
  <c r="L725" i="2" s="1"/>
  <c r="K725" i="2"/>
  <c r="I724" i="2"/>
  <c r="I723" i="2"/>
  <c r="I722" i="2"/>
  <c r="I721" i="2"/>
  <c r="L721" i="2" s="1"/>
  <c r="K721" i="2"/>
  <c r="I720" i="2"/>
  <c r="L720" i="2" s="1"/>
  <c r="I719" i="2"/>
  <c r="I716" i="2"/>
  <c r="I715" i="2"/>
  <c r="L715" i="2" s="1"/>
  <c r="K715" i="2"/>
  <c r="I711" i="2"/>
  <c r="K711" i="2"/>
  <c r="I710" i="2"/>
  <c r="I709" i="2"/>
  <c r="I708" i="2"/>
  <c r="L708" i="2" s="1"/>
  <c r="K708" i="2"/>
  <c r="I707" i="2"/>
  <c r="I706" i="2"/>
  <c r="I705" i="2"/>
  <c r="L705" i="2" s="1"/>
  <c r="I699" i="2"/>
  <c r="L699" i="2" s="1"/>
  <c r="K699" i="2"/>
  <c r="I697" i="2"/>
  <c r="K697" i="2"/>
  <c r="I695" i="2"/>
  <c r="I694" i="2"/>
  <c r="K694" i="2"/>
  <c r="I693" i="2"/>
  <c r="L693" i="2" s="1"/>
  <c r="K693" i="2"/>
  <c r="I692" i="2"/>
  <c r="I691" i="2"/>
  <c r="L691" i="2" s="1"/>
  <c r="I690" i="2"/>
  <c r="I689" i="2"/>
  <c r="L689" i="2" s="1"/>
  <c r="K689" i="2"/>
  <c r="I688" i="2"/>
  <c r="I686" i="2"/>
  <c r="I685" i="2"/>
  <c r="I684" i="2"/>
  <c r="L684" i="2" s="1"/>
  <c r="K684" i="2"/>
  <c r="I683" i="2"/>
  <c r="L683" i="2" s="1"/>
  <c r="I679" i="2"/>
  <c r="L679" i="2" s="1"/>
  <c r="I678" i="2"/>
  <c r="L678" i="2" s="1"/>
  <c r="I677" i="2"/>
  <c r="L677" i="2" s="1"/>
  <c r="K677" i="2"/>
  <c r="I676" i="2"/>
  <c r="I674" i="2"/>
  <c r="I669" i="2"/>
  <c r="I668" i="2"/>
  <c r="L668" i="2" s="1"/>
  <c r="K668" i="2"/>
  <c r="I667" i="2"/>
  <c r="L667" i="2" s="1"/>
  <c r="I666" i="2"/>
  <c r="I665" i="2"/>
  <c r="I664" i="2"/>
  <c r="L664" i="2" s="1"/>
  <c r="K664" i="2"/>
  <c r="I660" i="2"/>
  <c r="K660" i="2"/>
  <c r="I658" i="2"/>
  <c r="I656" i="2"/>
  <c r="L656" i="2" s="1"/>
  <c r="I655" i="2"/>
  <c r="L655" i="2" s="1"/>
  <c r="K655" i="2"/>
  <c r="I654" i="2"/>
  <c r="I652" i="2"/>
  <c r="I651" i="2"/>
  <c r="I650" i="2"/>
  <c r="L650" i="2" s="1"/>
  <c r="K650" i="2"/>
  <c r="I648" i="2"/>
  <c r="K648" i="2"/>
  <c r="I645" i="2"/>
  <c r="L645" i="2" s="1"/>
  <c r="I644" i="2"/>
  <c r="L644" i="2" s="1"/>
  <c r="I643" i="2"/>
  <c r="L643" i="2" s="1"/>
  <c r="K643" i="2"/>
  <c r="I642" i="2"/>
  <c r="I641" i="2"/>
  <c r="I640" i="2"/>
  <c r="I639" i="2"/>
  <c r="L639" i="2" s="1"/>
  <c r="K639" i="2"/>
  <c r="I638" i="2"/>
  <c r="I637" i="2"/>
  <c r="L637" i="2" s="1"/>
  <c r="I636" i="2"/>
  <c r="L636" i="2" s="1"/>
  <c r="I635" i="2"/>
  <c r="L635" i="2" s="1"/>
  <c r="K635" i="2"/>
  <c r="I632" i="2"/>
  <c r="L632" i="2" s="1"/>
  <c r="I631" i="2"/>
  <c r="I630" i="2"/>
  <c r="I629" i="2"/>
  <c r="L629" i="2" s="1"/>
  <c r="K629" i="2"/>
  <c r="I628" i="2"/>
  <c r="I627" i="2"/>
  <c r="I626" i="2"/>
  <c r="I624" i="2"/>
  <c r="L624" i="2" s="1"/>
  <c r="K624" i="2"/>
  <c r="I622" i="2"/>
  <c r="L622" i="2" s="1"/>
  <c r="I621" i="2"/>
  <c r="I620" i="2"/>
  <c r="K620" i="2"/>
  <c r="I619" i="2"/>
  <c r="L619" i="2" s="1"/>
  <c r="K619" i="2"/>
  <c r="I618" i="2"/>
  <c r="K618" i="2"/>
  <c r="I617" i="2"/>
  <c r="I616" i="2"/>
  <c r="I615" i="2"/>
  <c r="L615" i="2" s="1"/>
  <c r="K615" i="2"/>
  <c r="I613" i="2"/>
  <c r="I612" i="2"/>
  <c r="I611" i="2"/>
  <c r="L611" i="2" s="1"/>
  <c r="K611" i="2"/>
  <c r="I610" i="2"/>
  <c r="L610" i="2" s="1"/>
  <c r="K610" i="2"/>
  <c r="I609" i="2"/>
  <c r="L609" i="2" s="1"/>
  <c r="I608" i="2"/>
  <c r="L608" i="2" s="1"/>
  <c r="I607" i="2"/>
  <c r="I606" i="2"/>
  <c r="L606" i="2" s="1"/>
  <c r="K606" i="2"/>
  <c r="I604" i="2"/>
  <c r="L604" i="2" s="1"/>
  <c r="K604" i="2"/>
  <c r="I603" i="2"/>
  <c r="L603" i="2" s="1"/>
  <c r="I602" i="2"/>
  <c r="L602" i="2" s="1"/>
  <c r="I601" i="2"/>
  <c r="L601" i="2" s="1"/>
  <c r="K601" i="2"/>
  <c r="I598" i="2"/>
  <c r="K598" i="2"/>
  <c r="I597" i="2"/>
  <c r="I596" i="2"/>
  <c r="I595" i="2"/>
  <c r="L595" i="2" s="1"/>
  <c r="K595" i="2"/>
  <c r="I594" i="2"/>
  <c r="I593" i="2"/>
  <c r="L593" i="2" s="1"/>
  <c r="I591" i="2"/>
  <c r="I590" i="2"/>
  <c r="L590" i="2" s="1"/>
  <c r="K590" i="2"/>
  <c r="I589" i="2"/>
  <c r="L589" i="2" s="1"/>
  <c r="K589" i="2"/>
  <c r="I588" i="2"/>
  <c r="L588" i="2" s="1"/>
  <c r="I586" i="2"/>
  <c r="I585" i="2"/>
  <c r="L585" i="2" s="1"/>
  <c r="K585" i="2"/>
  <c r="I581" i="2"/>
  <c r="K581" i="2"/>
  <c r="I580" i="2"/>
  <c r="I579" i="2"/>
  <c r="L579" i="2" s="1"/>
  <c r="K579" i="2"/>
  <c r="I578" i="2"/>
  <c r="L578" i="2" s="1"/>
  <c r="K578" i="2"/>
  <c r="I577" i="2"/>
  <c r="I576" i="2"/>
  <c r="L576" i="2" s="1"/>
  <c r="I575" i="2"/>
  <c r="I574" i="2"/>
  <c r="L574" i="2" s="1"/>
  <c r="K574" i="2"/>
  <c r="I569" i="2"/>
  <c r="L569" i="2" s="1"/>
  <c r="I568" i="2"/>
  <c r="I567" i="2"/>
  <c r="K567" i="2"/>
  <c r="I566" i="2"/>
  <c r="L566" i="2" s="1"/>
  <c r="K566" i="2"/>
  <c r="I565" i="2"/>
  <c r="K565" i="2"/>
  <c r="I564" i="2"/>
  <c r="I563" i="2"/>
  <c r="I562" i="2"/>
  <c r="L562" i="2" s="1"/>
  <c r="K562" i="2"/>
  <c r="I561" i="2"/>
  <c r="I560" i="2"/>
  <c r="L560" i="2" s="1"/>
  <c r="I559" i="2"/>
  <c r="I558" i="2"/>
  <c r="L558" i="2" s="1"/>
  <c r="K558" i="2"/>
  <c r="I557" i="2"/>
  <c r="I556" i="2"/>
  <c r="I553" i="2"/>
  <c r="I552" i="2"/>
  <c r="L552" i="2" s="1"/>
  <c r="K552" i="2"/>
  <c r="I551" i="2"/>
  <c r="L551" i="2" s="1"/>
  <c r="I550" i="2"/>
  <c r="I549" i="2"/>
  <c r="I545" i="2"/>
  <c r="L545" i="2" s="1"/>
  <c r="K545" i="2"/>
  <c r="I544" i="2"/>
  <c r="I543" i="2"/>
  <c r="I540" i="2"/>
  <c r="I539" i="2"/>
  <c r="L539" i="2" s="1"/>
  <c r="K539" i="2"/>
  <c r="I538" i="2"/>
  <c r="L538" i="2" s="1"/>
  <c r="I536" i="2"/>
  <c r="L536" i="2" s="1"/>
  <c r="I534" i="2"/>
  <c r="I533" i="2"/>
  <c r="L533" i="2" s="1"/>
  <c r="K533" i="2"/>
  <c r="I532" i="2"/>
  <c r="K532" i="2"/>
  <c r="I531" i="2"/>
  <c r="I529" i="2"/>
  <c r="L529" i="2" s="1"/>
  <c r="I528" i="2"/>
  <c r="L528" i="2" s="1"/>
  <c r="K528" i="2"/>
  <c r="I527" i="2"/>
  <c r="I526" i="2"/>
  <c r="L526" i="2" s="1"/>
  <c r="I525" i="2"/>
  <c r="I524" i="2"/>
  <c r="L524" i="2" s="1"/>
  <c r="K524" i="2"/>
  <c r="I523" i="2"/>
  <c r="L523" i="2" s="1"/>
  <c r="I522" i="2"/>
  <c r="I521" i="2"/>
  <c r="K521" i="2"/>
  <c r="I520" i="2"/>
  <c r="L520" i="2" s="1"/>
  <c r="K520" i="2"/>
  <c r="I519" i="2"/>
  <c r="L519" i="2" s="1"/>
  <c r="K519" i="2"/>
  <c r="I518" i="2"/>
  <c r="I517" i="2"/>
  <c r="K517" i="2"/>
  <c r="I512" i="2"/>
  <c r="L512" i="2" s="1"/>
  <c r="K512" i="2"/>
  <c r="I511" i="2"/>
  <c r="K511" i="2"/>
  <c r="I510" i="2"/>
  <c r="L510" i="2" s="1"/>
  <c r="I509" i="2"/>
  <c r="I508" i="2"/>
  <c r="L508" i="2" s="1"/>
  <c r="K508" i="2"/>
  <c r="I507" i="2"/>
  <c r="I503" i="2"/>
  <c r="I500" i="2"/>
  <c r="K500" i="2"/>
  <c r="I499" i="2"/>
  <c r="L499" i="2" s="1"/>
  <c r="K499" i="2"/>
  <c r="I498" i="2"/>
  <c r="L498" i="2" s="1"/>
  <c r="K498" i="2"/>
  <c r="I497" i="2"/>
  <c r="I496" i="2"/>
  <c r="I492" i="2"/>
  <c r="L492" i="2" s="1"/>
  <c r="K492" i="2"/>
  <c r="I490" i="2"/>
  <c r="K490" i="2"/>
  <c r="I489" i="2"/>
  <c r="L489" i="2" s="1"/>
  <c r="I488" i="2"/>
  <c r="I487" i="2"/>
  <c r="L487" i="2" s="1"/>
  <c r="K487" i="2"/>
  <c r="I486" i="2"/>
  <c r="I485" i="2"/>
  <c r="I484" i="2"/>
  <c r="L484" i="2" s="1"/>
  <c r="I483" i="2"/>
  <c r="L483" i="2" s="1"/>
  <c r="K483" i="2"/>
  <c r="I482" i="2"/>
  <c r="L482" i="2" s="1"/>
  <c r="I481" i="2"/>
  <c r="I480" i="2"/>
  <c r="I479" i="2"/>
  <c r="L479" i="2" s="1"/>
  <c r="K479" i="2"/>
  <c r="I478" i="2"/>
  <c r="K478" i="2"/>
  <c r="I477" i="2"/>
  <c r="L477" i="2" s="1"/>
  <c r="I476" i="2"/>
  <c r="L476" i="2" s="1"/>
  <c r="I474" i="2"/>
  <c r="L474" i="2" s="1"/>
  <c r="K474" i="2"/>
  <c r="I473" i="2"/>
  <c r="I472" i="2"/>
  <c r="I468" i="2"/>
  <c r="I467" i="2"/>
  <c r="L467" i="2" s="1"/>
  <c r="K467" i="2"/>
  <c r="I466" i="2"/>
  <c r="I465" i="2"/>
  <c r="L465" i="2" s="1"/>
  <c r="I463" i="2"/>
  <c r="L463" i="2" s="1"/>
  <c r="I460" i="2"/>
  <c r="L460" i="2" s="1"/>
  <c r="K460" i="2"/>
  <c r="I459" i="2"/>
  <c r="L459" i="2" s="1"/>
  <c r="I458" i="2"/>
  <c r="I457" i="2"/>
  <c r="I455" i="2"/>
  <c r="L455" i="2" s="1"/>
  <c r="K455" i="2"/>
  <c r="I454" i="2"/>
  <c r="I453" i="2"/>
  <c r="I452" i="2"/>
  <c r="L452" i="2" s="1"/>
  <c r="I451" i="2"/>
  <c r="L451" i="2" s="1"/>
  <c r="K451" i="2"/>
  <c r="I450" i="2"/>
  <c r="L450" i="2" s="1"/>
  <c r="I449" i="2"/>
  <c r="I448" i="2"/>
  <c r="K448" i="2"/>
  <c r="I447" i="2"/>
  <c r="L447" i="2" s="1"/>
  <c r="K447" i="2"/>
  <c r="I446" i="2"/>
  <c r="K446" i="2"/>
  <c r="I444" i="2"/>
  <c r="I443" i="2"/>
  <c r="I442" i="2"/>
  <c r="L442" i="2" s="1"/>
  <c r="K442" i="2"/>
  <c r="I441" i="2"/>
  <c r="I440" i="2"/>
  <c r="I438" i="2"/>
  <c r="K438" i="2"/>
  <c r="I437" i="2"/>
  <c r="L437" i="2" s="1"/>
  <c r="K437" i="2"/>
  <c r="I435" i="2"/>
  <c r="L435" i="2" s="1"/>
  <c r="I434" i="2"/>
  <c r="L434" i="2" s="1"/>
  <c r="I433" i="2"/>
  <c r="I430" i="2"/>
  <c r="L430" i="2" s="1"/>
  <c r="K430" i="2"/>
  <c r="I429" i="2"/>
  <c r="L429" i="2" s="1"/>
  <c r="K429" i="2"/>
  <c r="I427" i="2"/>
  <c r="L427" i="2" s="1"/>
  <c r="I426" i="2"/>
  <c r="I425" i="2"/>
  <c r="L425" i="2" s="1"/>
  <c r="K425" i="2"/>
  <c r="I424" i="2"/>
  <c r="K424" i="2"/>
  <c r="I423" i="2"/>
  <c r="I422" i="2"/>
  <c r="K422" i="2"/>
  <c r="I419" i="2"/>
  <c r="L419" i="2" s="1"/>
  <c r="K419" i="2"/>
  <c r="I414" i="2"/>
  <c r="I413" i="2"/>
  <c r="L413" i="2" s="1"/>
  <c r="I412" i="2"/>
  <c r="I411" i="2"/>
  <c r="L411" i="2" s="1"/>
  <c r="K411" i="2"/>
  <c r="I410" i="2"/>
  <c r="L410" i="2" s="1"/>
  <c r="K410" i="2"/>
  <c r="I409" i="2"/>
  <c r="L409" i="2" s="1"/>
  <c r="I408" i="2"/>
  <c r="I407" i="2"/>
  <c r="L407" i="2" s="1"/>
  <c r="K407" i="2"/>
  <c r="I403" i="2"/>
  <c r="K403" i="2"/>
  <c r="I402" i="2"/>
  <c r="I401" i="2"/>
  <c r="K401" i="2"/>
  <c r="I400" i="2"/>
  <c r="L400" i="2" s="1"/>
  <c r="K400" i="2"/>
  <c r="I399" i="2"/>
  <c r="I395" i="2"/>
  <c r="L395" i="2" s="1"/>
  <c r="I394" i="2"/>
  <c r="I393" i="2"/>
  <c r="L393" i="2" s="1"/>
  <c r="K393" i="2"/>
  <c r="I390" i="2"/>
  <c r="L390" i="2" s="1"/>
  <c r="I389" i="2"/>
  <c r="I387" i="2"/>
  <c r="L387" i="2" s="1"/>
  <c r="I384" i="2"/>
  <c r="L384" i="2" s="1"/>
  <c r="K384" i="2"/>
  <c r="I383" i="2"/>
  <c r="K383" i="2"/>
  <c r="I382" i="2"/>
  <c r="I381" i="2"/>
  <c r="K381" i="2"/>
  <c r="I380" i="2"/>
  <c r="L380" i="2" s="1"/>
  <c r="K380" i="2"/>
  <c r="I379" i="2"/>
  <c r="I378" i="2"/>
  <c r="L378" i="2" s="1"/>
  <c r="I377" i="2"/>
  <c r="I376" i="2"/>
  <c r="L376" i="2" s="1"/>
  <c r="K376" i="2"/>
  <c r="I374" i="2"/>
  <c r="I373" i="2"/>
  <c r="I372" i="2"/>
  <c r="L372" i="2" s="1"/>
  <c r="I371" i="2"/>
  <c r="L371" i="2" s="1"/>
  <c r="K371" i="2"/>
  <c r="I370" i="2"/>
  <c r="L370" i="2" s="1"/>
  <c r="I369" i="2"/>
  <c r="I367" i="2"/>
  <c r="L367" i="2" s="1"/>
  <c r="I365" i="2"/>
  <c r="L365" i="2" s="1"/>
  <c r="K365" i="2"/>
  <c r="I364" i="2"/>
  <c r="I363" i="2"/>
  <c r="I362" i="2"/>
  <c r="L362" i="2" s="1"/>
  <c r="I361" i="2"/>
  <c r="L361" i="2" s="1"/>
  <c r="K361" i="2"/>
  <c r="I360" i="2"/>
  <c r="L360" i="2" s="1"/>
  <c r="I354" i="2"/>
  <c r="L354" i="2" s="1"/>
  <c r="I353" i="2"/>
  <c r="I352" i="2"/>
  <c r="L352" i="2" s="1"/>
  <c r="K352" i="2"/>
  <c r="I351" i="2"/>
  <c r="L351" i="2" s="1"/>
  <c r="K351" i="2"/>
  <c r="I350" i="2"/>
  <c r="L350" i="2" s="1"/>
  <c r="I341" i="2"/>
  <c r="L341" i="2" s="1"/>
  <c r="I338" i="2"/>
  <c r="L338" i="2" s="1"/>
  <c r="K338" i="2"/>
  <c r="I337" i="2"/>
  <c r="K337" i="2"/>
  <c r="I336" i="2"/>
  <c r="I335" i="2"/>
  <c r="L335" i="2" s="1"/>
  <c r="K335" i="2"/>
  <c r="I331" i="2"/>
  <c r="L331" i="2" s="1"/>
  <c r="K331" i="2"/>
  <c r="I330" i="2"/>
  <c r="I329" i="2"/>
  <c r="L329" i="2" s="1"/>
  <c r="I327" i="2"/>
  <c r="I326" i="2"/>
  <c r="L326" i="2" s="1"/>
  <c r="K326" i="2"/>
  <c r="I325" i="2"/>
  <c r="L325" i="2" s="1"/>
  <c r="I324" i="2"/>
  <c r="L324" i="2" s="1"/>
  <c r="I323" i="2"/>
  <c r="K323" i="2"/>
  <c r="I321" i="2"/>
  <c r="L321" i="2" s="1"/>
  <c r="K321" i="2"/>
  <c r="I320" i="2"/>
  <c r="L320" i="2" s="1"/>
  <c r="K320" i="2"/>
  <c r="I319" i="2"/>
  <c r="L319" i="2" s="1"/>
  <c r="I318" i="2"/>
  <c r="I317" i="2"/>
  <c r="L317" i="2" s="1"/>
  <c r="K317" i="2"/>
  <c r="I315" i="2"/>
  <c r="K315" i="2"/>
  <c r="I314" i="2"/>
  <c r="L314" i="2" s="1"/>
  <c r="I313" i="2"/>
  <c r="L313" i="2" s="1"/>
  <c r="K313" i="2"/>
  <c r="I312" i="2"/>
  <c r="L312" i="2" s="1"/>
  <c r="K312" i="2"/>
  <c r="I311" i="2"/>
  <c r="I310" i="2"/>
  <c r="L310" i="2" s="1"/>
  <c r="I309" i="2"/>
  <c r="K309" i="2"/>
  <c r="I308" i="2"/>
  <c r="L308" i="2" s="1"/>
  <c r="K308" i="2"/>
  <c r="I307" i="2"/>
  <c r="L307" i="2" s="1"/>
  <c r="I306" i="2"/>
  <c r="L306" i="2" s="1"/>
  <c r="I305" i="2"/>
  <c r="L305" i="2" s="1"/>
  <c r="K305" i="2"/>
  <c r="I302" i="2"/>
  <c r="L302" i="2" s="1"/>
  <c r="K302" i="2"/>
  <c r="I301" i="2"/>
  <c r="L301" i="2" s="1"/>
  <c r="K301" i="2"/>
  <c r="I300" i="2"/>
  <c r="I298" i="2"/>
  <c r="L298" i="2" s="1"/>
  <c r="K298" i="2"/>
  <c r="I297" i="2"/>
  <c r="L297" i="2" s="1"/>
  <c r="K297" i="2"/>
  <c r="I294" i="2"/>
  <c r="K294" i="2"/>
  <c r="I292" i="2"/>
  <c r="L292" i="2" s="1"/>
  <c r="I291" i="2"/>
  <c r="K291" i="2"/>
  <c r="I290" i="2"/>
  <c r="L290" i="2" s="1"/>
  <c r="K290" i="2"/>
  <c r="I289" i="2"/>
  <c r="I284" i="2"/>
  <c r="L284" i="2" s="1"/>
  <c r="I283" i="2"/>
  <c r="L283" i="2" s="1"/>
  <c r="K283" i="2"/>
  <c r="I282" i="2"/>
  <c r="L282" i="2" s="1"/>
  <c r="K282" i="2"/>
  <c r="I281" i="2"/>
  <c r="L281" i="2" s="1"/>
  <c r="I280" i="2"/>
  <c r="L280" i="2" s="1"/>
  <c r="I279" i="2"/>
  <c r="K279" i="2"/>
  <c r="I278" i="2"/>
  <c r="L278" i="2" s="1"/>
  <c r="K278" i="2"/>
  <c r="I277" i="2"/>
  <c r="L277" i="2" s="1"/>
  <c r="K277" i="2"/>
  <c r="I275" i="2"/>
  <c r="L275" i="2" s="1"/>
  <c r="I274" i="2"/>
  <c r="L274" i="2" s="1"/>
  <c r="I273" i="2"/>
  <c r="L273" i="2" s="1"/>
  <c r="K273" i="2"/>
  <c r="I270" i="2"/>
  <c r="K270" i="2"/>
  <c r="I269" i="2"/>
  <c r="L269" i="2" s="1"/>
  <c r="I268" i="2"/>
  <c r="L268" i="2" s="1"/>
  <c r="K268" i="2"/>
  <c r="I266" i="2"/>
  <c r="L266" i="2" s="1"/>
  <c r="K266" i="2"/>
  <c r="I265" i="2"/>
  <c r="I264" i="2"/>
  <c r="L264" i="2" s="1"/>
  <c r="I263" i="2"/>
  <c r="I262" i="2"/>
  <c r="L262" i="2" s="1"/>
  <c r="K262" i="2"/>
  <c r="I260" i="2"/>
  <c r="L260" i="2" s="1"/>
  <c r="I259" i="2"/>
  <c r="L259" i="2" s="1"/>
  <c r="I258" i="2"/>
  <c r="L258" i="2" s="1"/>
  <c r="K258" i="2"/>
  <c r="I257" i="2"/>
  <c r="L257" i="2" s="1"/>
  <c r="K257" i="2"/>
  <c r="I253" i="2"/>
  <c r="L253" i="2" s="1"/>
  <c r="K253" i="2"/>
  <c r="I252" i="2"/>
  <c r="I250" i="2"/>
  <c r="K250" i="2"/>
  <c r="I248" i="2"/>
  <c r="L248" i="2" s="1"/>
  <c r="K248" i="2"/>
  <c r="I246" i="2"/>
  <c r="K246" i="2"/>
  <c r="I245" i="2"/>
  <c r="L245" i="2" s="1"/>
  <c r="I244" i="2"/>
  <c r="I243" i="2"/>
  <c r="L243" i="2" s="1"/>
  <c r="K243" i="2"/>
  <c r="I242" i="2"/>
  <c r="I241" i="2"/>
  <c r="L241" i="2" s="1"/>
  <c r="I238" i="2"/>
  <c r="L238" i="2" s="1"/>
  <c r="K238" i="2"/>
  <c r="I237" i="2"/>
  <c r="L237" i="2" s="1"/>
  <c r="K237" i="2"/>
  <c r="I235" i="2"/>
  <c r="L235" i="2" s="1"/>
  <c r="I234" i="2"/>
  <c r="L234" i="2" s="1"/>
  <c r="I233" i="2"/>
  <c r="I232" i="2"/>
  <c r="L232" i="2" s="1"/>
  <c r="K232" i="2"/>
  <c r="I231" i="2"/>
  <c r="L231" i="2" s="1"/>
  <c r="K231" i="2"/>
  <c r="I230" i="2"/>
  <c r="L230" i="2" s="1"/>
  <c r="I227" i="2"/>
  <c r="L227" i="2" s="1"/>
  <c r="I225" i="2"/>
  <c r="L225" i="2" s="1"/>
  <c r="K225" i="2"/>
  <c r="I224" i="2"/>
  <c r="K224" i="2"/>
  <c r="I223" i="2"/>
  <c r="L223" i="2" s="1"/>
  <c r="I222" i="2"/>
  <c r="K222" i="2"/>
  <c r="I221" i="2"/>
  <c r="L221" i="2" s="1"/>
  <c r="K221" i="2"/>
  <c r="I220" i="2"/>
  <c r="I219" i="2"/>
  <c r="L219" i="2" s="1"/>
  <c r="I212" i="2"/>
  <c r="K212" i="2"/>
  <c r="I210" i="2"/>
  <c r="L210" i="2" s="1"/>
  <c r="K210" i="2"/>
  <c r="I209" i="2"/>
  <c r="L209" i="2" s="1"/>
  <c r="I208" i="2"/>
  <c r="L208" i="2" s="1"/>
  <c r="I206" i="2"/>
  <c r="K206" i="2"/>
  <c r="I204" i="2"/>
  <c r="L204" i="2" s="1"/>
  <c r="K204" i="2"/>
  <c r="I203" i="2"/>
  <c r="L203" i="2" s="1"/>
  <c r="K203" i="2"/>
  <c r="I202" i="2"/>
  <c r="I201" i="2"/>
  <c r="L201" i="2" s="1"/>
  <c r="I200" i="2"/>
  <c r="L200" i="2" s="1"/>
  <c r="K200" i="2"/>
  <c r="I199" i="2"/>
  <c r="K199" i="2"/>
  <c r="I198" i="2"/>
  <c r="L198" i="2" s="1"/>
  <c r="I197" i="2"/>
  <c r="K197" i="2"/>
  <c r="I196" i="2"/>
  <c r="L196" i="2" s="1"/>
  <c r="K196" i="2"/>
  <c r="I195" i="2"/>
  <c r="I193" i="2"/>
  <c r="L193" i="2" s="1"/>
  <c r="I192" i="2"/>
  <c r="K192" i="2"/>
  <c r="I191" i="2"/>
  <c r="L191" i="2" s="1"/>
  <c r="K191" i="2"/>
  <c r="I190" i="2"/>
  <c r="L190" i="2" s="1"/>
  <c r="I189" i="2"/>
  <c r="L189" i="2" s="1"/>
  <c r="I188" i="2"/>
  <c r="K188" i="2"/>
  <c r="I187" i="2"/>
  <c r="L187" i="2" s="1"/>
  <c r="K187" i="2"/>
  <c r="I185" i="2"/>
  <c r="L185" i="2" s="1"/>
  <c r="K185" i="2"/>
  <c r="I182" i="2"/>
  <c r="L182" i="2" s="1"/>
  <c r="I181" i="2"/>
  <c r="L181" i="2" s="1"/>
  <c r="I180" i="2"/>
  <c r="L180" i="2" s="1"/>
  <c r="K180" i="2"/>
  <c r="I179" i="2"/>
  <c r="K179" i="2"/>
  <c r="I176" i="2"/>
  <c r="L176" i="2" s="1"/>
  <c r="I174" i="2"/>
  <c r="L174" i="2" s="1"/>
  <c r="I173" i="2"/>
  <c r="L173" i="2" s="1"/>
  <c r="K173" i="2"/>
  <c r="I172" i="2"/>
  <c r="I167" i="2"/>
  <c r="L167" i="2" s="1"/>
  <c r="I166" i="2"/>
  <c r="K166" i="2"/>
  <c r="I165" i="2"/>
  <c r="L165" i="2" s="1"/>
  <c r="K165" i="2"/>
  <c r="I162" i="2"/>
  <c r="L162" i="2" s="1"/>
  <c r="I161" i="2"/>
  <c r="L161" i="2" s="1"/>
  <c r="I160" i="2"/>
  <c r="L160" i="2" s="1"/>
  <c r="I159" i="2"/>
  <c r="L159" i="2" s="1"/>
  <c r="K159" i="2"/>
  <c r="I158" i="2"/>
  <c r="L158" i="2" s="1"/>
  <c r="K158" i="2"/>
  <c r="I157" i="2"/>
  <c r="I156" i="2"/>
  <c r="L156" i="2" s="1"/>
  <c r="K156" i="2"/>
  <c r="I154" i="2"/>
  <c r="L154" i="2" s="1"/>
  <c r="K154" i="2"/>
  <c r="I153" i="2"/>
  <c r="K153" i="2"/>
  <c r="I152" i="2"/>
  <c r="L152" i="2" s="1"/>
  <c r="I150" i="2"/>
  <c r="K150" i="2"/>
  <c r="I149" i="2"/>
  <c r="L149" i="2" s="1"/>
  <c r="K149" i="2"/>
  <c r="I148" i="2"/>
  <c r="I147" i="2"/>
  <c r="L147" i="2" s="1"/>
  <c r="I146" i="2"/>
  <c r="L146" i="2" s="1"/>
  <c r="I145" i="2"/>
  <c r="L145" i="2" s="1"/>
  <c r="K145" i="2"/>
  <c r="I144" i="2"/>
  <c r="L144" i="2" s="1"/>
  <c r="I141" i="2"/>
  <c r="L141" i="2" s="1"/>
  <c r="I139" i="2"/>
  <c r="K139" i="2"/>
  <c r="I138" i="2"/>
  <c r="L138" i="2" s="1"/>
  <c r="K138" i="2"/>
  <c r="I137" i="2"/>
  <c r="L137" i="2" s="1"/>
  <c r="K137" i="2"/>
  <c r="I136" i="2"/>
  <c r="L136" i="2" s="1"/>
  <c r="I133" i="2"/>
  <c r="I132" i="2"/>
  <c r="L132" i="2" s="1"/>
  <c r="K132" i="2"/>
  <c r="I131" i="2"/>
  <c r="K131" i="2"/>
  <c r="I130" i="2"/>
  <c r="L130" i="2" s="1"/>
  <c r="I129" i="2"/>
  <c r="L129" i="2" s="1"/>
  <c r="K129" i="2"/>
  <c r="I128" i="2"/>
  <c r="L128" i="2" s="1"/>
  <c r="K128" i="2"/>
  <c r="I126" i="2"/>
  <c r="I125" i="2"/>
  <c r="L125" i="2" s="1"/>
  <c r="I124" i="2"/>
  <c r="K124" i="2"/>
  <c r="I123" i="2"/>
  <c r="L123" i="2" s="1"/>
  <c r="K123" i="2"/>
  <c r="I122" i="2"/>
  <c r="L122" i="2" s="1"/>
  <c r="I121" i="2"/>
  <c r="L121" i="2" s="1"/>
  <c r="I120" i="2"/>
  <c r="L120" i="2" s="1"/>
  <c r="K120" i="2"/>
  <c r="I117" i="2"/>
  <c r="L117" i="2" s="1"/>
  <c r="K117" i="2"/>
  <c r="I115" i="2"/>
  <c r="L115" i="2" s="1"/>
  <c r="K115" i="2"/>
  <c r="I114" i="2"/>
  <c r="I113" i="2"/>
  <c r="L113" i="2" s="1"/>
  <c r="K113" i="2"/>
  <c r="I112" i="2"/>
  <c r="L112" i="2" s="1"/>
  <c r="K112" i="2"/>
  <c r="I111" i="2"/>
  <c r="K111" i="2"/>
  <c r="I110" i="2"/>
  <c r="L110" i="2" s="1"/>
  <c r="I108" i="2"/>
  <c r="K108" i="2"/>
  <c r="I107" i="2"/>
  <c r="L107" i="2" s="1"/>
  <c r="K107" i="2"/>
  <c r="I106" i="2"/>
  <c r="I105" i="2"/>
  <c r="L105" i="2" s="1"/>
  <c r="I98" i="2"/>
  <c r="L98" i="2" s="1"/>
  <c r="K98" i="2"/>
  <c r="I96" i="2"/>
  <c r="L96" i="2" s="1"/>
  <c r="K96" i="2"/>
  <c r="I93" i="2"/>
  <c r="L93" i="2" s="1"/>
  <c r="I92" i="2"/>
  <c r="L92" i="2" s="1"/>
  <c r="I90" i="2"/>
  <c r="K90" i="2"/>
  <c r="I88" i="2"/>
  <c r="L88" i="2" s="1"/>
  <c r="K88" i="2"/>
  <c r="I87" i="2"/>
  <c r="L87" i="2" s="1"/>
  <c r="K87" i="2"/>
  <c r="I86" i="2"/>
  <c r="L86" i="2" s="1"/>
  <c r="I85" i="2"/>
  <c r="L85" i="2" s="1"/>
  <c r="I84" i="2"/>
  <c r="L84" i="2" s="1"/>
  <c r="K84" i="2"/>
  <c r="I83" i="2"/>
  <c r="K83" i="2"/>
  <c r="I82" i="2"/>
  <c r="L82" i="2" s="1"/>
  <c r="I81" i="2"/>
  <c r="L81" i="2" s="1"/>
  <c r="K81" i="2"/>
  <c r="I80" i="2"/>
  <c r="L80" i="2" s="1"/>
  <c r="K80" i="2"/>
  <c r="I79" i="2"/>
  <c r="I76" i="2"/>
  <c r="L76" i="2" s="1"/>
  <c r="I75" i="2"/>
  <c r="I74" i="2"/>
  <c r="L74" i="2" s="1"/>
  <c r="K74" i="2"/>
  <c r="I73" i="2"/>
  <c r="L73" i="2" s="1"/>
  <c r="I72" i="2"/>
  <c r="L72" i="2" s="1"/>
  <c r="I71" i="2"/>
  <c r="L71" i="2" s="1"/>
  <c r="K71" i="2"/>
  <c r="I67" i="2"/>
  <c r="L67" i="2" s="1"/>
  <c r="K67" i="2"/>
  <c r="I66" i="2"/>
  <c r="L66" i="2" s="1"/>
  <c r="K66" i="2"/>
  <c r="I65" i="2"/>
  <c r="I64" i="2"/>
  <c r="K64" i="2"/>
  <c r="I63" i="2"/>
  <c r="L63" i="2" s="1"/>
  <c r="K63" i="2"/>
  <c r="I62" i="2"/>
  <c r="K62" i="2"/>
  <c r="I58" i="2"/>
  <c r="L58" i="2" s="1"/>
  <c r="I54" i="2"/>
  <c r="I53" i="2"/>
  <c r="L53" i="2" s="1"/>
  <c r="K53" i="2"/>
  <c r="I52" i="2"/>
  <c r="I51" i="2"/>
  <c r="L51" i="2" s="1"/>
  <c r="I50" i="2"/>
  <c r="L50" i="2" s="1"/>
  <c r="K50" i="2"/>
  <c r="I48" i="2"/>
  <c r="L48" i="2" s="1"/>
  <c r="K48" i="2"/>
  <c r="I47" i="2"/>
  <c r="L47" i="2" s="1"/>
  <c r="I46" i="2"/>
  <c r="L46" i="2" s="1"/>
  <c r="I45" i="2"/>
  <c r="I44" i="2"/>
  <c r="L44" i="2" s="1"/>
  <c r="K44" i="2"/>
  <c r="I43" i="2"/>
  <c r="L43" i="2" s="1"/>
  <c r="K43" i="2"/>
  <c r="I42" i="2"/>
  <c r="L42" i="2" s="1"/>
  <c r="I41" i="2"/>
  <c r="L41" i="2" s="1"/>
  <c r="I39" i="2"/>
  <c r="L39" i="2" s="1"/>
  <c r="K39" i="2"/>
  <c r="I38" i="2"/>
  <c r="K38" i="2"/>
  <c r="I33" i="2"/>
  <c r="L33" i="2" s="1"/>
  <c r="I32" i="2"/>
  <c r="K32" i="2"/>
  <c r="I31" i="2"/>
  <c r="L31" i="2" s="1"/>
  <c r="K31" i="2"/>
  <c r="I27" i="2"/>
  <c r="I26" i="2"/>
  <c r="L26" i="2" s="1"/>
  <c r="I25" i="2"/>
  <c r="K25" i="2"/>
  <c r="I23" i="2"/>
  <c r="L23" i="2" s="1"/>
  <c r="K23" i="2"/>
  <c r="I22" i="2"/>
  <c r="L22" i="2" s="1"/>
  <c r="I18" i="2"/>
  <c r="L18" i="2" s="1"/>
  <c r="I17" i="2"/>
  <c r="K17" i="2"/>
  <c r="I15" i="2"/>
  <c r="L15" i="2" s="1"/>
  <c r="K15" i="2"/>
  <c r="I14" i="2"/>
  <c r="L14" i="2" s="1"/>
  <c r="K14" i="2"/>
  <c r="I12" i="2"/>
  <c r="I11" i="2"/>
  <c r="L11" i="2" s="1"/>
  <c r="I10" i="2"/>
  <c r="L10" i="2" s="1"/>
  <c r="K10" i="2"/>
  <c r="I9" i="2"/>
  <c r="K9" i="2"/>
  <c r="I8" i="2"/>
  <c r="L8" i="2" s="1"/>
  <c r="I5" i="2"/>
  <c r="K5" i="2"/>
  <c r="I3" i="2"/>
  <c r="L3" i="2" s="1"/>
  <c r="K3" i="2"/>
  <c r="I2" i="2"/>
  <c r="I873" i="2"/>
  <c r="L873" i="2" s="1"/>
  <c r="I365" i="1"/>
  <c r="L365" i="1" s="1"/>
  <c r="I353" i="1"/>
  <c r="L353" i="1" s="1"/>
  <c r="I345" i="1"/>
  <c r="L345" i="1" s="1"/>
  <c r="I334" i="1"/>
  <c r="L334" i="1" s="1"/>
  <c r="I322" i="1"/>
  <c r="L322" i="1" s="1"/>
  <c r="I320" i="1"/>
  <c r="L320" i="1" s="1"/>
  <c r="I309" i="1"/>
  <c r="L309" i="1" s="1"/>
  <c r="I197" i="1"/>
  <c r="L197" i="1" s="1"/>
  <c r="I174" i="1"/>
  <c r="L174" i="1" s="1"/>
  <c r="I154" i="1"/>
  <c r="L154" i="1" s="1"/>
  <c r="I152" i="1"/>
  <c r="L152" i="1" s="1"/>
  <c r="I128" i="1"/>
  <c r="L128" i="1" s="1"/>
  <c r="I107" i="1"/>
  <c r="L107" i="1" s="1"/>
  <c r="I101" i="1"/>
  <c r="L101" i="1" s="1"/>
  <c r="I33" i="1"/>
  <c r="L33" i="1" s="1"/>
  <c r="I3" i="1"/>
  <c r="L3" i="1" s="1"/>
  <c r="I380" i="1"/>
  <c r="L380" i="1" s="1"/>
  <c r="K322" i="1"/>
  <c r="L17" i="2" l="1"/>
  <c r="L32" i="2"/>
  <c r="L64" i="2"/>
  <c r="L133" i="2"/>
  <c r="L192" i="2"/>
  <c r="L206" i="2"/>
  <c r="L222" i="2"/>
  <c r="L250" i="2"/>
  <c r="L318" i="2"/>
  <c r="L327" i="2"/>
  <c r="L377" i="2"/>
  <c r="L401" i="2"/>
  <c r="L426" i="2"/>
  <c r="L438" i="2"/>
  <c r="L559" i="2"/>
  <c r="L690" i="2"/>
  <c r="L732" i="2"/>
  <c r="L791" i="2"/>
  <c r="L847" i="2"/>
  <c r="L862" i="2"/>
  <c r="M636" i="2"/>
  <c r="K636" i="2"/>
  <c r="L567" i="2"/>
  <c r="L626" i="2"/>
  <c r="L665" i="2"/>
  <c r="L521" i="2"/>
  <c r="L549" i="2"/>
  <c r="L722" i="2"/>
  <c r="L757" i="2"/>
  <c r="L805" i="2"/>
  <c r="L852" i="2"/>
  <c r="L5" i="2"/>
  <c r="L12" i="2"/>
  <c r="L25" i="2"/>
  <c r="L45" i="2"/>
  <c r="L54" i="2"/>
  <c r="L65" i="2"/>
  <c r="L75" i="2"/>
  <c r="L90" i="2"/>
  <c r="L108" i="2"/>
  <c r="L114" i="2"/>
  <c r="L124" i="2"/>
  <c r="L139" i="2"/>
  <c r="L150" i="2"/>
  <c r="L157" i="2"/>
  <c r="L166" i="2"/>
  <c r="L188" i="2"/>
  <c r="L197" i="2"/>
  <c r="L202" i="2"/>
  <c r="L212" i="2"/>
  <c r="L233" i="2"/>
  <c r="L244" i="2"/>
  <c r="L252" i="2"/>
  <c r="L263" i="2"/>
  <c r="L279" i="2"/>
  <c r="L291" i="2"/>
  <c r="L300" i="2"/>
  <c r="L309" i="2"/>
  <c r="L323" i="2"/>
  <c r="L353" i="2"/>
  <c r="L369" i="2"/>
  <c r="L408" i="2"/>
  <c r="L422" i="2"/>
  <c r="L444" i="2"/>
  <c r="L453" i="2"/>
  <c r="L481" i="2"/>
  <c r="L500" i="2"/>
  <c r="L534" i="2"/>
  <c r="L550" i="2"/>
  <c r="L586" i="2"/>
  <c r="L596" i="2"/>
  <c r="L617" i="2"/>
  <c r="L627" i="2"/>
  <c r="L652" i="2"/>
  <c r="L666" i="2"/>
  <c r="L710" i="2"/>
  <c r="L723" i="2"/>
  <c r="L749" i="2"/>
  <c r="L761" i="2"/>
  <c r="L797" i="2"/>
  <c r="L806" i="2"/>
  <c r="L839" i="2"/>
  <c r="L853" i="2"/>
  <c r="L336" i="2"/>
  <c r="L363" i="2"/>
  <c r="L373" i="2"/>
  <c r="L382" i="2"/>
  <c r="L394" i="2"/>
  <c r="L412" i="2"/>
  <c r="L433" i="2"/>
  <c r="L443" i="2"/>
  <c r="L449" i="2"/>
  <c r="L458" i="2"/>
  <c r="L472" i="2"/>
  <c r="L480" i="2"/>
  <c r="L488" i="2"/>
  <c r="L497" i="2"/>
  <c r="L509" i="2"/>
  <c r="L518" i="2"/>
  <c r="L525" i="2"/>
  <c r="L543" i="2"/>
  <c r="L556" i="2"/>
  <c r="L564" i="2"/>
  <c r="L575" i="2"/>
  <c r="L591" i="2"/>
  <c r="L607" i="2"/>
  <c r="L616" i="2"/>
  <c r="L621" i="2"/>
  <c r="L631" i="2"/>
  <c r="L641" i="2"/>
  <c r="L651" i="2"/>
  <c r="L674" i="2"/>
  <c r="L686" i="2"/>
  <c r="L695" i="2"/>
  <c r="L709" i="2"/>
  <c r="L719" i="2"/>
  <c r="L727" i="2"/>
  <c r="L738" i="2"/>
  <c r="L748" i="2"/>
  <c r="L765" i="2"/>
  <c r="L778" i="2"/>
  <c r="L786" i="2"/>
  <c r="L795" i="2"/>
  <c r="L801" i="2"/>
  <c r="L811" i="2"/>
  <c r="L823" i="2"/>
  <c r="L838" i="2"/>
  <c r="L859" i="2"/>
  <c r="L870" i="2"/>
  <c r="L381" i="2"/>
  <c r="L389" i="2"/>
  <c r="L402" i="2"/>
  <c r="L423" i="2"/>
  <c r="L440" i="2"/>
  <c r="L448" i="2"/>
  <c r="L457" i="2"/>
  <c r="L468" i="2"/>
  <c r="L485" i="2"/>
  <c r="L496" i="2"/>
  <c r="L503" i="2"/>
  <c r="L517" i="2"/>
  <c r="L522" i="2"/>
  <c r="L531" i="2"/>
  <c r="L540" i="2"/>
  <c r="L553" i="2"/>
  <c r="L563" i="2"/>
  <c r="L568" i="2"/>
  <c r="L580" i="2"/>
  <c r="L597" i="2"/>
  <c r="L612" i="2"/>
  <c r="L620" i="2"/>
  <c r="L630" i="2"/>
  <c r="L640" i="2"/>
  <c r="L658" i="2"/>
  <c r="L669" i="2"/>
  <c r="L685" i="2"/>
  <c r="L694" i="2"/>
  <c r="L706" i="2"/>
  <c r="L716" i="2"/>
  <c r="L726" i="2"/>
  <c r="L737" i="2"/>
  <c r="L754" i="2"/>
  <c r="L764" i="2"/>
  <c r="L777" i="2"/>
  <c r="L785" i="2"/>
  <c r="L792" i="2"/>
  <c r="L800" i="2"/>
  <c r="L810" i="2"/>
  <c r="L822" i="2"/>
  <c r="L848" i="2"/>
  <c r="L858" i="2"/>
  <c r="L866" i="2"/>
  <c r="M9" i="2"/>
  <c r="M87" i="2"/>
  <c r="M111" i="2"/>
  <c r="M158" i="2"/>
  <c r="M179" i="2"/>
  <c r="M203" i="2"/>
  <c r="M224" i="2"/>
  <c r="M277" i="2"/>
  <c r="M294" i="2"/>
  <c r="M315" i="2"/>
  <c r="M351" i="2"/>
  <c r="M383" i="2"/>
  <c r="K390" i="2"/>
  <c r="M390" i="2" s="1"/>
  <c r="M403" i="2"/>
  <c r="K414" i="2"/>
  <c r="M414" i="2" s="1"/>
  <c r="M424" i="2"/>
  <c r="M429" i="2"/>
  <c r="M446" i="2"/>
  <c r="K459" i="2"/>
  <c r="M459" i="2" s="1"/>
  <c r="M478" i="2"/>
  <c r="M482" i="2"/>
  <c r="K482" i="2"/>
  <c r="M490" i="2"/>
  <c r="M498" i="2"/>
  <c r="K507" i="2"/>
  <c r="M507" i="2" s="1"/>
  <c r="M511" i="2"/>
  <c r="M519" i="2"/>
  <c r="M527" i="2"/>
  <c r="K527" i="2"/>
  <c r="M532" i="2"/>
  <c r="K551" i="2"/>
  <c r="M551" i="2" s="1"/>
  <c r="M565" i="2"/>
  <c r="M569" i="2"/>
  <c r="K569" i="2"/>
  <c r="M581" i="2"/>
  <c r="M589" i="2"/>
  <c r="K594" i="2"/>
  <c r="M594" i="2" s="1"/>
  <c r="M598" i="2"/>
  <c r="M604" i="2"/>
  <c r="M613" i="2"/>
  <c r="K613" i="2"/>
  <c r="M618" i="2"/>
  <c r="K632" i="2"/>
  <c r="M632" i="2" s="1"/>
  <c r="M642" i="2"/>
  <c r="K642" i="2"/>
  <c r="M648" i="2"/>
  <c r="K654" i="2"/>
  <c r="M654" i="2" s="1"/>
  <c r="M660" i="2"/>
  <c r="M667" i="2"/>
  <c r="K667" i="2"/>
  <c r="K683" i="2"/>
  <c r="M683" i="2" s="1"/>
  <c r="M692" i="2"/>
  <c r="K692" i="2"/>
  <c r="M697" i="2"/>
  <c r="K707" i="2"/>
  <c r="M707" i="2" s="1"/>
  <c r="M711" i="2"/>
  <c r="M720" i="2"/>
  <c r="K720" i="2"/>
  <c r="K730" i="2"/>
  <c r="M730" i="2" s="1"/>
  <c r="M739" i="2"/>
  <c r="K739" i="2"/>
  <c r="M744" i="2"/>
  <c r="K750" i="2"/>
  <c r="M750" i="2" s="1"/>
  <c r="M755" i="2"/>
  <c r="K762" i="2"/>
  <c r="M762" i="2" s="1"/>
  <c r="K775" i="2"/>
  <c r="M775" i="2" s="1"/>
  <c r="M783" i="2"/>
  <c r="K783" i="2"/>
  <c r="M787" i="2"/>
  <c r="K793" i="2"/>
  <c r="M793" i="2" s="1"/>
  <c r="M798" i="2"/>
  <c r="K802" i="2"/>
  <c r="M802" i="2" s="1"/>
  <c r="M807" i="2"/>
  <c r="K812" i="2"/>
  <c r="M812" i="2" s="1"/>
  <c r="K828" i="2"/>
  <c r="M828" i="2" s="1"/>
  <c r="M832" i="2"/>
  <c r="K840" i="2"/>
  <c r="M840" i="2" s="1"/>
  <c r="M849" i="2"/>
  <c r="K854" i="2"/>
  <c r="M854" i="2" s="1"/>
  <c r="K864" i="2"/>
  <c r="M864" i="2" s="1"/>
  <c r="M871" i="2"/>
  <c r="M2" i="2"/>
  <c r="M43" i="2"/>
  <c r="M62" i="2"/>
  <c r="M115" i="2"/>
  <c r="M131" i="2"/>
  <c r="M185" i="2"/>
  <c r="M199" i="2"/>
  <c r="M253" i="2"/>
  <c r="M270" i="2"/>
  <c r="M301" i="2"/>
  <c r="M337" i="2"/>
  <c r="K370" i="2"/>
  <c r="M370" i="2" s="1"/>
  <c r="M410" i="2"/>
  <c r="K441" i="2"/>
  <c r="M441" i="2" s="1"/>
  <c r="K2" i="2"/>
  <c r="L9" i="2"/>
  <c r="K27" i="2"/>
  <c r="M27" i="2" s="1"/>
  <c r="L38" i="2"/>
  <c r="K52" i="2"/>
  <c r="M52" i="2" s="1"/>
  <c r="L62" i="2"/>
  <c r="K79" i="2"/>
  <c r="M79" i="2" s="1"/>
  <c r="L83" i="2"/>
  <c r="L111" i="2"/>
  <c r="K126" i="2"/>
  <c r="M126" i="2" s="1"/>
  <c r="L131" i="2"/>
  <c r="K148" i="2"/>
  <c r="M148" i="2" s="1"/>
  <c r="L153" i="2"/>
  <c r="L179" i="2"/>
  <c r="L199" i="2"/>
  <c r="K220" i="2"/>
  <c r="M220" i="2" s="1"/>
  <c r="L224" i="2"/>
  <c r="K242" i="2"/>
  <c r="M242" i="2" s="1"/>
  <c r="L246" i="2"/>
  <c r="L270" i="2"/>
  <c r="K289" i="2"/>
  <c r="M289" i="2" s="1"/>
  <c r="L294" i="2"/>
  <c r="K311" i="2"/>
  <c r="M311" i="2" s="1"/>
  <c r="L315" i="2"/>
  <c r="K330" i="2"/>
  <c r="M330" i="2" s="1"/>
  <c r="L337" i="2"/>
  <c r="K364" i="2"/>
  <c r="M364" i="2" s="1"/>
  <c r="K379" i="2"/>
  <c r="M379" i="2" s="1"/>
  <c r="L383" i="2"/>
  <c r="K399" i="2"/>
  <c r="M399" i="2" s="1"/>
  <c r="L403" i="2"/>
  <c r="L441" i="2"/>
  <c r="K454" i="2"/>
  <c r="M454" i="2" s="1"/>
  <c r="K473" i="2"/>
  <c r="M473" i="2" s="1"/>
  <c r="L478" i="2"/>
  <c r="K486" i="2"/>
  <c r="M486" i="2" s="1"/>
  <c r="L490" i="2"/>
  <c r="L527" i="2"/>
  <c r="K544" i="2"/>
  <c r="M544" i="2" s="1"/>
  <c r="K561" i="2"/>
  <c r="M561" i="2" s="1"/>
  <c r="L565" i="2"/>
  <c r="K577" i="2"/>
  <c r="M577" i="2" s="1"/>
  <c r="L581" i="2"/>
  <c r="L613" i="2"/>
  <c r="K628" i="2"/>
  <c r="M628" i="2" s="1"/>
  <c r="L642" i="2"/>
  <c r="K676" i="2"/>
  <c r="M676" i="2" s="1"/>
  <c r="L692" i="2"/>
  <c r="K724" i="2"/>
  <c r="M724" i="2" s="1"/>
  <c r="L739" i="2"/>
  <c r="K766" i="2"/>
  <c r="M766" i="2" s="1"/>
  <c r="L783" i="2"/>
  <c r="K807" i="2"/>
  <c r="L828" i="2"/>
  <c r="K860" i="2"/>
  <c r="M860" i="2" s="1"/>
  <c r="M14" i="2"/>
  <c r="M38" i="2"/>
  <c r="M47" i="2"/>
  <c r="M66" i="2"/>
  <c r="M83" i="2"/>
  <c r="M106" i="2"/>
  <c r="M137" i="2"/>
  <c r="M153" i="2"/>
  <c r="M172" i="2"/>
  <c r="M195" i="2"/>
  <c r="M231" i="2"/>
  <c r="M246" i="2"/>
  <c r="M265" i="2"/>
  <c r="M320" i="2"/>
  <c r="L2" i="2"/>
  <c r="K22" i="2"/>
  <c r="M22" i="2" s="1"/>
  <c r="L27" i="2"/>
  <c r="K47" i="2"/>
  <c r="L52" i="2"/>
  <c r="K73" i="2"/>
  <c r="M73" i="2" s="1"/>
  <c r="L79" i="2"/>
  <c r="K93" i="2"/>
  <c r="M93" i="2" s="1"/>
  <c r="L106" i="2"/>
  <c r="K122" i="2"/>
  <c r="M122" i="2" s="1"/>
  <c r="L126" i="2"/>
  <c r="K144" i="2"/>
  <c r="M144" i="2" s="1"/>
  <c r="L148" i="2"/>
  <c r="K162" i="2"/>
  <c r="M162" i="2" s="1"/>
  <c r="L172" i="2"/>
  <c r="K190" i="2"/>
  <c r="M190" i="2" s="1"/>
  <c r="L195" i="2"/>
  <c r="K209" i="2"/>
  <c r="M209" i="2" s="1"/>
  <c r="L220" i="2"/>
  <c r="K235" i="2"/>
  <c r="M235" i="2" s="1"/>
  <c r="L242" i="2"/>
  <c r="K260" i="2"/>
  <c r="M260" i="2" s="1"/>
  <c r="L265" i="2"/>
  <c r="K281" i="2"/>
  <c r="M281" i="2" s="1"/>
  <c r="L289" i="2"/>
  <c r="K307" i="2"/>
  <c r="M307" i="2" s="1"/>
  <c r="L311" i="2"/>
  <c r="K325" i="2"/>
  <c r="M325" i="2" s="1"/>
  <c r="L330" i="2"/>
  <c r="K360" i="2"/>
  <c r="M360" i="2" s="1"/>
  <c r="L364" i="2"/>
  <c r="K374" i="2"/>
  <c r="M374" i="2" s="1"/>
  <c r="L379" i="2"/>
  <c r="L414" i="2"/>
  <c r="K435" i="2"/>
  <c r="M435" i="2" s="1"/>
  <c r="K450" i="2"/>
  <c r="M450" i="2" s="1"/>
  <c r="L454" i="2"/>
  <c r="K466" i="2"/>
  <c r="M466" i="2" s="1"/>
  <c r="L473" i="2"/>
  <c r="L507" i="2"/>
  <c r="K523" i="2"/>
  <c r="M523" i="2" s="1"/>
  <c r="K538" i="2"/>
  <c r="M538" i="2" s="1"/>
  <c r="L544" i="2"/>
  <c r="K557" i="2"/>
  <c r="M557" i="2" s="1"/>
  <c r="L561" i="2"/>
  <c r="L594" i="2"/>
  <c r="K609" i="2"/>
  <c r="M609" i="2" s="1"/>
  <c r="K622" i="2"/>
  <c r="M622" i="2" s="1"/>
  <c r="K638" i="2"/>
  <c r="M638" i="2" s="1"/>
  <c r="L654" i="2"/>
  <c r="K688" i="2"/>
  <c r="M688" i="2" s="1"/>
  <c r="L707" i="2"/>
  <c r="K735" i="2"/>
  <c r="M735" i="2" s="1"/>
  <c r="L750" i="2"/>
  <c r="K779" i="2"/>
  <c r="M779" i="2" s="1"/>
  <c r="L793" i="2"/>
  <c r="K817" i="2"/>
  <c r="M817" i="2" s="1"/>
  <c r="M11" i="2"/>
  <c r="M17" i="2"/>
  <c r="M25" i="2"/>
  <c r="M32" i="2"/>
  <c r="M41" i="2"/>
  <c r="M45" i="2"/>
  <c r="M50" i="2"/>
  <c r="M54" i="2"/>
  <c r="M64" i="2"/>
  <c r="M71" i="2"/>
  <c r="M75" i="2"/>
  <c r="L628" i="2"/>
  <c r="L648" i="2"/>
  <c r="L676" i="2"/>
  <c r="L697" i="2"/>
  <c r="L724" i="2"/>
  <c r="L744" i="2"/>
  <c r="L766" i="2"/>
  <c r="L787" i="2"/>
  <c r="L807" i="2"/>
  <c r="L832" i="2"/>
  <c r="L860" i="2"/>
  <c r="M3" i="2"/>
  <c r="M10" i="2"/>
  <c r="M15" i="2"/>
  <c r="M23" i="2"/>
  <c r="M31" i="2"/>
  <c r="M39" i="2"/>
  <c r="M44" i="2"/>
  <c r="M48" i="2"/>
  <c r="M53" i="2"/>
  <c r="M63" i="2"/>
  <c r="M67" i="2"/>
  <c r="M74" i="2"/>
  <c r="M80" i="2"/>
  <c r="M84" i="2"/>
  <c r="M88" i="2"/>
  <c r="M96" i="2"/>
  <c r="M107" i="2"/>
  <c r="M112" i="2"/>
  <c r="M117" i="2"/>
  <c r="M123" i="2"/>
  <c r="M128" i="2"/>
  <c r="M132" i="2"/>
  <c r="M138" i="2"/>
  <c r="M145" i="2"/>
  <c r="M149" i="2"/>
  <c r="M154" i="2"/>
  <c r="M159" i="2"/>
  <c r="M165" i="2"/>
  <c r="M173" i="2"/>
  <c r="M180" i="2"/>
  <c r="M187" i="2"/>
  <c r="M191" i="2"/>
  <c r="M196" i="2"/>
  <c r="M200" i="2"/>
  <c r="M204" i="2"/>
  <c r="M210" i="2"/>
  <c r="M221" i="2"/>
  <c r="M225" i="2"/>
  <c r="M237" i="2"/>
  <c r="M243" i="2"/>
  <c r="M248" i="2"/>
  <c r="M257" i="2"/>
  <c r="M262" i="2"/>
  <c r="M266" i="2"/>
  <c r="M273" i="2"/>
  <c r="M278" i="2"/>
  <c r="M282" i="2"/>
  <c r="M290" i="2"/>
  <c r="M297" i="2"/>
  <c r="M302" i="2"/>
  <c r="M308" i="2"/>
  <c r="M312" i="2"/>
  <c r="M317" i="2"/>
  <c r="M321" i="2"/>
  <c r="M326" i="2"/>
  <c r="M331" i="2"/>
  <c r="M338" i="2"/>
  <c r="M352" i="2"/>
  <c r="M361" i="2"/>
  <c r="M365" i="2"/>
  <c r="M371" i="2"/>
  <c r="M376" i="2"/>
  <c r="M380" i="2"/>
  <c r="M384" i="2"/>
  <c r="M393" i="2"/>
  <c r="M400" i="2"/>
  <c r="M407" i="2"/>
  <c r="M411" i="2"/>
  <c r="M419" i="2"/>
  <c r="M425" i="2"/>
  <c r="M430" i="2"/>
  <c r="M437" i="2"/>
  <c r="M442" i="2"/>
  <c r="M447" i="2"/>
  <c r="M451" i="2"/>
  <c r="M455" i="2"/>
  <c r="M460" i="2"/>
  <c r="M467" i="2"/>
  <c r="M474" i="2"/>
  <c r="M479" i="2"/>
  <c r="M483" i="2"/>
  <c r="M487" i="2"/>
  <c r="M492" i="2"/>
  <c r="M499" i="2"/>
  <c r="M512" i="2"/>
  <c r="M524" i="2"/>
  <c r="M528" i="2"/>
  <c r="M533" i="2"/>
  <c r="M539" i="2"/>
  <c r="M545" i="2"/>
  <c r="M552" i="2"/>
  <c r="M558" i="2"/>
  <c r="M562" i="2"/>
  <c r="M566" i="2"/>
  <c r="M574" i="2"/>
  <c r="M578" i="2"/>
  <c r="M585" i="2"/>
  <c r="M590" i="2"/>
  <c r="M595" i="2"/>
  <c r="M601" i="2"/>
  <c r="M606" i="2"/>
  <c r="M610" i="2"/>
  <c r="M615" i="2"/>
  <c r="M619" i="2"/>
  <c r="M624" i="2"/>
  <c r="M629" i="2"/>
  <c r="M635" i="2"/>
  <c r="M639" i="2"/>
  <c r="M643" i="2"/>
  <c r="M650" i="2"/>
  <c r="M655" i="2"/>
  <c r="M664" i="2"/>
  <c r="M668" i="2"/>
  <c r="M677" i="2"/>
  <c r="M684" i="2"/>
  <c r="M689" i="2"/>
  <c r="M693" i="2"/>
  <c r="M699" i="2"/>
  <c r="M708" i="2"/>
  <c r="M715" i="2"/>
  <c r="M721" i="2"/>
  <c r="M725" i="2"/>
  <c r="M731" i="2"/>
  <c r="M736" i="2"/>
  <c r="M740" i="2"/>
  <c r="M746" i="2"/>
  <c r="M751" i="2"/>
  <c r="M756" i="2"/>
  <c r="M763" i="2"/>
  <c r="M770" i="2"/>
  <c r="M776" i="2"/>
  <c r="M780" i="2"/>
  <c r="M784" i="2"/>
  <c r="M788" i="2"/>
  <c r="M794" i="2"/>
  <c r="M799" i="2"/>
  <c r="M803" i="2"/>
  <c r="M809" i="2"/>
  <c r="M813" i="2"/>
  <c r="M818" i="2"/>
  <c r="M829" i="2"/>
  <c r="M837" i="2"/>
  <c r="M846" i="2"/>
  <c r="M850" i="2"/>
  <c r="M857" i="2"/>
  <c r="M861" i="2"/>
  <c r="M865" i="2"/>
  <c r="M872" i="2"/>
  <c r="M81" i="2"/>
  <c r="M85" i="2"/>
  <c r="M90" i="2"/>
  <c r="M98" i="2"/>
  <c r="M108" i="2"/>
  <c r="M113" i="2"/>
  <c r="M120" i="2"/>
  <c r="M124" i="2"/>
  <c r="M129" i="2"/>
  <c r="M133" i="2"/>
  <c r="M139" i="2"/>
  <c r="M146" i="2"/>
  <c r="M150" i="2"/>
  <c r="M156" i="2"/>
  <c r="M160" i="2"/>
  <c r="M166" i="2"/>
  <c r="M174" i="2"/>
  <c r="M181" i="2"/>
  <c r="M188" i="2"/>
  <c r="M192" i="2"/>
  <c r="M197" i="2"/>
  <c r="M201" i="2"/>
  <c r="M206" i="2"/>
  <c r="M212" i="2"/>
  <c r="M222" i="2"/>
  <c r="M227" i="2"/>
  <c r="M233" i="2"/>
  <c r="M238" i="2"/>
  <c r="M244" i="2"/>
  <c r="M250" i="2"/>
  <c r="M258" i="2"/>
  <c r="M263" i="2"/>
  <c r="M268" i="2"/>
  <c r="M274" i="2"/>
  <c r="M279" i="2"/>
  <c r="M283" i="2"/>
  <c r="M291" i="2"/>
  <c r="M298" i="2"/>
  <c r="M305" i="2"/>
  <c r="M309" i="2"/>
  <c r="M313" i="2"/>
  <c r="M318" i="2"/>
  <c r="M323" i="2"/>
  <c r="M327" i="2"/>
  <c r="M335" i="2"/>
  <c r="M341" i="2"/>
  <c r="M353" i="2"/>
  <c r="M362" i="2"/>
  <c r="M367" i="2"/>
  <c r="M372" i="2"/>
  <c r="M377" i="2"/>
  <c r="M381" i="2"/>
  <c r="M387" i="2"/>
  <c r="M394" i="2"/>
  <c r="M401" i="2"/>
  <c r="M408" i="2"/>
  <c r="M412" i="2"/>
  <c r="M422" i="2"/>
  <c r="M426" i="2"/>
  <c r="M433" i="2"/>
  <c r="M438" i="2"/>
  <c r="M443" i="2"/>
  <c r="M448" i="2"/>
  <c r="M452" i="2"/>
  <c r="M457" i="2"/>
  <c r="M463" i="2"/>
  <c r="M468" i="2"/>
  <c r="M476" i="2"/>
  <c r="M480" i="2"/>
  <c r="M484" i="2"/>
  <c r="M488" i="2"/>
  <c r="M496" i="2"/>
  <c r="M500" i="2"/>
  <c r="M509" i="2"/>
  <c r="M517" i="2"/>
  <c r="M521" i="2"/>
  <c r="M525" i="2"/>
  <c r="M529" i="2"/>
  <c r="M534" i="2"/>
  <c r="M540" i="2"/>
  <c r="M549" i="2"/>
  <c r="M553" i="2"/>
  <c r="M559" i="2"/>
  <c r="M563" i="2"/>
  <c r="M567" i="2"/>
  <c r="M575" i="2"/>
  <c r="M579" i="2"/>
  <c r="M586" i="2"/>
  <c r="M591" i="2"/>
  <c r="M596" i="2"/>
  <c r="M602" i="2"/>
  <c r="M607" i="2"/>
  <c r="M611" i="2"/>
  <c r="M616" i="2"/>
  <c r="M620" i="2"/>
  <c r="M626" i="2"/>
  <c r="M630" i="2"/>
  <c r="M640" i="2"/>
  <c r="M644" i="2"/>
  <c r="M651" i="2"/>
  <c r="M656" i="2"/>
  <c r="M665" i="2"/>
  <c r="M669" i="2"/>
  <c r="M678" i="2"/>
  <c r="M685" i="2"/>
  <c r="M690" i="2"/>
  <c r="M694" i="2"/>
  <c r="M705" i="2"/>
  <c r="M709" i="2"/>
  <c r="M716" i="2"/>
  <c r="M722" i="2"/>
  <c r="M726" i="2"/>
  <c r="M732" i="2"/>
  <c r="M737" i="2"/>
  <c r="M742" i="2"/>
  <c r="M748" i="2"/>
  <c r="M753" i="2"/>
  <c r="M757" i="2"/>
  <c r="M764" i="2"/>
  <c r="M771" i="2"/>
  <c r="M777" i="2"/>
  <c r="M781" i="2"/>
  <c r="M785" i="2"/>
  <c r="M791" i="2"/>
  <c r="M795" i="2"/>
  <c r="M800" i="2"/>
  <c r="M805" i="2"/>
  <c r="M810" i="2"/>
  <c r="M814" i="2"/>
  <c r="M822" i="2"/>
  <c r="M830" i="2"/>
  <c r="M838" i="2"/>
  <c r="M847" i="2"/>
  <c r="M852" i="2"/>
  <c r="M858" i="2"/>
  <c r="M862" i="2"/>
  <c r="M866" i="2"/>
  <c r="L374" i="2"/>
  <c r="L399" i="2"/>
  <c r="L424" i="2"/>
  <c r="L446" i="2"/>
  <c r="L466" i="2"/>
  <c r="L486" i="2"/>
  <c r="L511" i="2"/>
  <c r="L532" i="2"/>
  <c r="L557" i="2"/>
  <c r="L577" i="2"/>
  <c r="L598" i="2"/>
  <c r="L618" i="2"/>
  <c r="L638" i="2"/>
  <c r="L660" i="2"/>
  <c r="L688" i="2"/>
  <c r="L711" i="2"/>
  <c r="L735" i="2"/>
  <c r="L755" i="2"/>
  <c r="L779" i="2"/>
  <c r="L798" i="2"/>
  <c r="L817" i="2"/>
  <c r="L849" i="2"/>
  <c r="L871" i="2"/>
  <c r="K873" i="2"/>
  <c r="M873" i="2" s="1"/>
  <c r="K8" i="2"/>
  <c r="M8" i="2" s="1"/>
  <c r="K12" i="2"/>
  <c r="M12" i="2" s="1"/>
  <c r="K18" i="2"/>
  <c r="M18" i="2" s="1"/>
  <c r="K26" i="2"/>
  <c r="M26" i="2" s="1"/>
  <c r="K33" i="2"/>
  <c r="M33" i="2"/>
  <c r="K42" i="2"/>
  <c r="M42" i="2" s="1"/>
  <c r="K46" i="2"/>
  <c r="M46" i="2" s="1"/>
  <c r="K51" i="2"/>
  <c r="M51" i="2" s="1"/>
  <c r="K58" i="2"/>
  <c r="M58" i="2" s="1"/>
  <c r="K65" i="2"/>
  <c r="M65" i="2" s="1"/>
  <c r="K72" i="2"/>
  <c r="M72" i="2" s="1"/>
  <c r="K76" i="2"/>
  <c r="M76" i="2" s="1"/>
  <c r="K82" i="2"/>
  <c r="M82" i="2"/>
  <c r="K86" i="2"/>
  <c r="M86" i="2" s="1"/>
  <c r="K92" i="2"/>
  <c r="M92" i="2" s="1"/>
  <c r="K105" i="2"/>
  <c r="M105" i="2" s="1"/>
  <c r="K110" i="2"/>
  <c r="M110" i="2" s="1"/>
  <c r="K114" i="2"/>
  <c r="M114" i="2" s="1"/>
  <c r="K121" i="2"/>
  <c r="M121" i="2" s="1"/>
  <c r="K125" i="2"/>
  <c r="M125" i="2" s="1"/>
  <c r="K130" i="2"/>
  <c r="M130" i="2"/>
  <c r="K136" i="2"/>
  <c r="M136" i="2" s="1"/>
  <c r="K141" i="2"/>
  <c r="M141" i="2" s="1"/>
  <c r="K147" i="2"/>
  <c r="M147" i="2" s="1"/>
  <c r="K152" i="2"/>
  <c r="M152" i="2" s="1"/>
  <c r="K157" i="2"/>
  <c r="M157" i="2" s="1"/>
  <c r="K161" i="2"/>
  <c r="M161" i="2" s="1"/>
  <c r="K167" i="2"/>
  <c r="M167" i="2" s="1"/>
  <c r="K176" i="2"/>
  <c r="M176" i="2"/>
  <c r="K182" i="2"/>
  <c r="M182" i="2" s="1"/>
  <c r="K189" i="2"/>
  <c r="M189" i="2" s="1"/>
  <c r="K193" i="2"/>
  <c r="M193" i="2" s="1"/>
  <c r="K198" i="2"/>
  <c r="M198" i="2" s="1"/>
  <c r="K202" i="2"/>
  <c r="M202" i="2" s="1"/>
  <c r="K208" i="2"/>
  <c r="M208" i="2" s="1"/>
  <c r="K219" i="2"/>
  <c r="M219" i="2" s="1"/>
  <c r="K223" i="2"/>
  <c r="M223" i="2"/>
  <c r="K230" i="2"/>
  <c r="M230" i="2" s="1"/>
  <c r="K234" i="2"/>
  <c r="M234" i="2" s="1"/>
  <c r="K241" i="2"/>
  <c r="M241" i="2" s="1"/>
  <c r="K245" i="2"/>
  <c r="M245" i="2" s="1"/>
  <c r="K252" i="2"/>
  <c r="M252" i="2" s="1"/>
  <c r="K259" i="2"/>
  <c r="M259" i="2" s="1"/>
  <c r="K264" i="2"/>
  <c r="M264" i="2" s="1"/>
  <c r="K269" i="2"/>
  <c r="M269" i="2"/>
  <c r="K275" i="2"/>
  <c r="M275" i="2" s="1"/>
  <c r="K280" i="2"/>
  <c r="M280" i="2" s="1"/>
  <c r="K284" i="2"/>
  <c r="M284" i="2" s="1"/>
  <c r="K292" i="2"/>
  <c r="M292" i="2" s="1"/>
  <c r="K300" i="2"/>
  <c r="M300" i="2" s="1"/>
  <c r="K306" i="2"/>
  <c r="M306" i="2" s="1"/>
  <c r="K310" i="2"/>
  <c r="M310" i="2" s="1"/>
  <c r="K314" i="2"/>
  <c r="M314" i="2"/>
  <c r="K319" i="2"/>
  <c r="M319" i="2" s="1"/>
  <c r="K324" i="2"/>
  <c r="M324" i="2" s="1"/>
  <c r="K329" i="2"/>
  <c r="M329" i="2" s="1"/>
  <c r="K336" i="2"/>
  <c r="M336" i="2" s="1"/>
  <c r="K350" i="2"/>
  <c r="M350" i="2" s="1"/>
  <c r="K354" i="2"/>
  <c r="M354" i="2" s="1"/>
  <c r="K363" i="2"/>
  <c r="M363" i="2" s="1"/>
  <c r="K369" i="2"/>
  <c r="M369" i="2"/>
  <c r="K373" i="2"/>
  <c r="M373" i="2" s="1"/>
  <c r="K378" i="2"/>
  <c r="M378" i="2" s="1"/>
  <c r="K382" i="2"/>
  <c r="M382" i="2" s="1"/>
  <c r="K389" i="2"/>
  <c r="M389" i="2" s="1"/>
  <c r="K395" i="2"/>
  <c r="M395" i="2" s="1"/>
  <c r="K402" i="2"/>
  <c r="M402" i="2" s="1"/>
  <c r="K409" i="2"/>
  <c r="M409" i="2" s="1"/>
  <c r="K413" i="2"/>
  <c r="M413" i="2"/>
  <c r="K423" i="2"/>
  <c r="M423" i="2" s="1"/>
  <c r="K427" i="2"/>
  <c r="M427" i="2" s="1"/>
  <c r="K434" i="2"/>
  <c r="M434" i="2" s="1"/>
  <c r="K440" i="2"/>
  <c r="M440" i="2" s="1"/>
  <c r="K444" i="2"/>
  <c r="M444" i="2" s="1"/>
  <c r="K449" i="2"/>
  <c r="M449" i="2" s="1"/>
  <c r="K453" i="2"/>
  <c r="M453" i="2" s="1"/>
  <c r="K458" i="2"/>
  <c r="M458" i="2"/>
  <c r="K465" i="2"/>
  <c r="M465" i="2" s="1"/>
  <c r="K472" i="2"/>
  <c r="M472" i="2" s="1"/>
  <c r="K477" i="2"/>
  <c r="M477" i="2" s="1"/>
  <c r="K481" i="2"/>
  <c r="M481" i="2" s="1"/>
  <c r="K485" i="2"/>
  <c r="M485" i="2" s="1"/>
  <c r="K489" i="2"/>
  <c r="M489" i="2" s="1"/>
  <c r="K497" i="2"/>
  <c r="M497" i="2" s="1"/>
  <c r="K503" i="2"/>
  <c r="M503" i="2"/>
  <c r="K510" i="2"/>
  <c r="M510" i="2" s="1"/>
  <c r="K518" i="2"/>
  <c r="M518" i="2" s="1"/>
  <c r="K522" i="2"/>
  <c r="M522" i="2" s="1"/>
  <c r="K526" i="2"/>
  <c r="M526" i="2" s="1"/>
  <c r="K531" i="2"/>
  <c r="M531" i="2" s="1"/>
  <c r="K536" i="2"/>
  <c r="M536" i="2" s="1"/>
  <c r="K543" i="2"/>
  <c r="M543" i="2" s="1"/>
  <c r="K550" i="2"/>
  <c r="M550" i="2"/>
  <c r="K556" i="2"/>
  <c r="M556" i="2" s="1"/>
  <c r="K560" i="2"/>
  <c r="M560" i="2" s="1"/>
  <c r="K564" i="2"/>
  <c r="M564" i="2" s="1"/>
  <c r="K568" i="2"/>
  <c r="M568" i="2" s="1"/>
  <c r="K576" i="2"/>
  <c r="M576" i="2" s="1"/>
  <c r="K580" i="2"/>
  <c r="M580" i="2" s="1"/>
  <c r="K588" i="2"/>
  <c r="M588" i="2" s="1"/>
  <c r="K593" i="2"/>
  <c r="M593" i="2"/>
  <c r="K597" i="2"/>
  <c r="M597" i="2" s="1"/>
  <c r="K603" i="2"/>
  <c r="M603" i="2" s="1"/>
  <c r="K608" i="2"/>
  <c r="M608" i="2" s="1"/>
  <c r="K612" i="2"/>
  <c r="M612" i="2" s="1"/>
  <c r="K617" i="2"/>
  <c r="M617" i="2" s="1"/>
  <c r="K621" i="2"/>
  <c r="M621" i="2" s="1"/>
  <c r="K627" i="2"/>
  <c r="M627" i="2" s="1"/>
  <c r="K631" i="2"/>
  <c r="M631" i="2"/>
  <c r="K637" i="2"/>
  <c r="M637" i="2" s="1"/>
  <c r="K641" i="2"/>
  <c r="M641" i="2" s="1"/>
  <c r="K645" i="2"/>
  <c r="M645" i="2" s="1"/>
  <c r="K652" i="2"/>
  <c r="M652" i="2" s="1"/>
  <c r="K658" i="2"/>
  <c r="M658" i="2" s="1"/>
  <c r="K666" i="2"/>
  <c r="M666" i="2" s="1"/>
  <c r="K674" i="2"/>
  <c r="M674" i="2" s="1"/>
  <c r="K679" i="2"/>
  <c r="M679" i="2"/>
  <c r="K686" i="2"/>
  <c r="M686" i="2" s="1"/>
  <c r="K691" i="2"/>
  <c r="M691" i="2" s="1"/>
  <c r="K695" i="2"/>
  <c r="M695" i="2" s="1"/>
  <c r="K706" i="2"/>
  <c r="M706" i="2" s="1"/>
  <c r="K710" i="2"/>
  <c r="M710" i="2" s="1"/>
  <c r="K719" i="2"/>
  <c r="M719" i="2" s="1"/>
  <c r="K723" i="2"/>
  <c r="M723" i="2" s="1"/>
  <c r="K727" i="2"/>
  <c r="M727" i="2"/>
  <c r="K733" i="2"/>
  <c r="M733" i="2" s="1"/>
  <c r="K738" i="2"/>
  <c r="M738" i="2" s="1"/>
  <c r="K743" i="2"/>
  <c r="M743" i="2" s="1"/>
  <c r="K749" i="2"/>
  <c r="M749" i="2" s="1"/>
  <c r="K754" i="2"/>
  <c r="M754" i="2" s="1"/>
  <c r="K761" i="2"/>
  <c r="M761" i="2" s="1"/>
  <c r="K765" i="2"/>
  <c r="M765" i="2" s="1"/>
  <c r="K773" i="2"/>
  <c r="M773" i="2" s="1"/>
  <c r="K778" i="2"/>
  <c r="M778" i="2" s="1"/>
  <c r="K782" i="2"/>
  <c r="M782" i="2" s="1"/>
  <c r="K786" i="2"/>
  <c r="M786" i="2" s="1"/>
  <c r="K792" i="2"/>
  <c r="M792" i="2" s="1"/>
  <c r="K797" i="2"/>
  <c r="M797" i="2" s="1"/>
  <c r="K801" i="2"/>
  <c r="M801" i="2" s="1"/>
  <c r="K806" i="2"/>
  <c r="M806" i="2" s="1"/>
  <c r="K811" i="2"/>
  <c r="M811" i="2" s="1"/>
  <c r="K816" i="2"/>
  <c r="M816" i="2" s="1"/>
  <c r="K823" i="2"/>
  <c r="M823" i="2" s="1"/>
  <c r="K831" i="2"/>
  <c r="M831" i="2" s="1"/>
  <c r="K839" i="2"/>
  <c r="M839" i="2" s="1"/>
  <c r="K848" i="2"/>
  <c r="M848" i="2" s="1"/>
  <c r="K853" i="2"/>
  <c r="M853" i="2" s="1"/>
  <c r="K859" i="2"/>
  <c r="M859" i="2" s="1"/>
  <c r="K863" i="2"/>
  <c r="M863" i="2" s="1"/>
  <c r="K870" i="2"/>
  <c r="M870" i="2" s="1"/>
  <c r="K33" i="1"/>
  <c r="M33" i="1" s="1"/>
  <c r="K309" i="1"/>
  <c r="M309" i="1" s="1"/>
  <c r="K101" i="1"/>
  <c r="M101" i="1" s="1"/>
  <c r="K154" i="1"/>
  <c r="M154" i="1" s="1"/>
  <c r="K320" i="1"/>
  <c r="M320" i="1" s="1"/>
  <c r="K353" i="1"/>
  <c r="M353" i="1" s="1"/>
  <c r="K152" i="1"/>
  <c r="M152" i="1" s="1"/>
  <c r="K380" i="1"/>
  <c r="M380" i="1" s="1"/>
  <c r="K107" i="1"/>
  <c r="M107" i="1" s="1"/>
  <c r="K174" i="1"/>
  <c r="M174" i="1" s="1"/>
  <c r="M322" i="1"/>
  <c r="K365" i="1"/>
  <c r="M365" i="1" s="1"/>
  <c r="K345" i="1"/>
  <c r="M345" i="1" s="1"/>
  <c r="K3" i="1"/>
  <c r="M3" i="1" s="1"/>
  <c r="K128" i="1"/>
  <c r="M128" i="1" s="1"/>
  <c r="K197" i="1"/>
  <c r="M197" i="1" s="1"/>
  <c r="K334" i="1"/>
  <c r="M334" i="1" s="1"/>
  <c r="I95" i="8"/>
  <c r="I96" i="8" s="1"/>
  <c r="I97" i="8" s="1"/>
  <c r="I98" i="8" s="1"/>
  <c r="I99" i="8" s="1"/>
  <c r="I100" i="8" s="1"/>
  <c r="I101" i="8" s="1"/>
  <c r="I102" i="8" s="1"/>
  <c r="I103" i="8" s="1"/>
  <c r="I105" i="8" l="1"/>
  <c r="I106" i="8" s="1"/>
  <c r="I107" i="8" s="1"/>
  <c r="I108" i="8" s="1"/>
  <c r="I109" i="8" s="1"/>
  <c r="I110" i="8" s="1"/>
  <c r="I111" i="8" s="1"/>
  <c r="I112" i="8" s="1"/>
  <c r="I113" i="8" s="1"/>
  <c r="I14" i="8"/>
  <c r="I15" i="8" s="1"/>
  <c r="I16" i="8" s="1"/>
  <c r="I17" i="8" s="1"/>
  <c r="I18" i="8" s="1"/>
  <c r="I19" i="8" s="1"/>
  <c r="I20" i="8" s="1"/>
  <c r="I21" i="8" s="1"/>
  <c r="I22" i="8" s="1"/>
  <c r="I23" i="8" s="1"/>
  <c r="I34" i="8"/>
  <c r="I35" i="8" s="1"/>
  <c r="I36" i="8" s="1"/>
  <c r="I37" i="8" s="1"/>
  <c r="I38" i="8" s="1"/>
  <c r="I39" i="8" s="1"/>
  <c r="I40" i="8" s="1"/>
  <c r="I41" i="8" s="1"/>
  <c r="I42" i="8" s="1"/>
  <c r="I43" i="8" s="1"/>
  <c r="I44" i="8"/>
  <c r="I45" i="8" s="1"/>
  <c r="I46" i="8" s="1"/>
  <c r="I47" i="8" s="1"/>
  <c r="I48" i="8" s="1"/>
  <c r="I49" i="8" s="1"/>
  <c r="I50" i="8" s="1"/>
  <c r="I51" i="8" s="1"/>
  <c r="I52" i="8" s="1"/>
  <c r="I53" i="8" s="1"/>
  <c r="I54" i="8"/>
  <c r="I55" i="8" s="1"/>
  <c r="I56" i="8" s="1"/>
  <c r="I57" i="8" s="1"/>
  <c r="I58" i="8" s="1"/>
  <c r="I59" i="8" s="1"/>
  <c r="I60" i="8" s="1"/>
  <c r="I61" i="8" s="1"/>
  <c r="I62" i="8" s="1"/>
  <c r="I63" i="8" s="1"/>
  <c r="I65" i="8"/>
  <c r="I66" i="8" s="1"/>
  <c r="I67" i="8" s="1"/>
  <c r="I68" i="8" s="1"/>
  <c r="I69" i="8" s="1"/>
  <c r="I70" i="8" s="1"/>
  <c r="I71" i="8" s="1"/>
  <c r="I72" i="8" s="1"/>
  <c r="I73" i="8" s="1"/>
  <c r="I75" i="8"/>
  <c r="I76" i="8" s="1"/>
  <c r="I77" i="8" s="1"/>
  <c r="I78" i="8" s="1"/>
  <c r="I79" i="8" s="1"/>
  <c r="I80" i="8" s="1"/>
  <c r="I81" i="8" s="1"/>
  <c r="I82" i="8" s="1"/>
  <c r="I83" i="8" s="1"/>
  <c r="I85" i="8"/>
  <c r="I86" i="8" s="1"/>
  <c r="I87" i="8" s="1"/>
  <c r="I88" i="8" s="1"/>
  <c r="I89" i="8" s="1"/>
  <c r="I90" i="8" s="1"/>
  <c r="I91" i="8" s="1"/>
  <c r="I92" i="8" s="1"/>
  <c r="I93" i="8" s="1"/>
  <c r="I115" i="8" l="1"/>
  <c r="I116" i="8" s="1"/>
  <c r="I117" i="8" s="1"/>
  <c r="I118" i="8" s="1"/>
  <c r="I119" i="8" s="1"/>
  <c r="I120" i="8" s="1"/>
  <c r="I121" i="8" s="1"/>
  <c r="I122" i="8" s="1"/>
  <c r="I123" i="8" s="1"/>
  <c r="I125" i="8" l="1"/>
  <c r="I126" i="8" s="1"/>
  <c r="I127" i="8" s="1"/>
  <c r="I128" i="8" s="1"/>
  <c r="I129" i="8" s="1"/>
  <c r="I130" i="8" s="1"/>
  <c r="I131" i="8" s="1"/>
  <c r="I132" i="8" s="1"/>
  <c r="I133" i="8" s="1"/>
  <c r="I135" i="8"/>
  <c r="I136" i="8" s="1"/>
  <c r="I137" i="8" s="1"/>
  <c r="I138" i="8" s="1"/>
  <c r="I139" i="8" s="1"/>
  <c r="I140" i="8" s="1"/>
  <c r="I141" i="8" s="1"/>
  <c r="I142" i="8" s="1"/>
  <c r="I143" i="8" s="1"/>
  <c r="I145" i="8"/>
  <c r="I146" i="8" s="1"/>
  <c r="I147" i="8" s="1"/>
  <c r="I148" i="8" s="1"/>
  <c r="I149" i="8" s="1"/>
  <c r="I150" i="8" s="1"/>
  <c r="I151" i="8" s="1"/>
  <c r="I152" i="8" s="1"/>
  <c r="I153" i="8" s="1"/>
  <c r="I165" i="8"/>
  <c r="I166" i="8" s="1"/>
  <c r="I167" i="8" s="1"/>
  <c r="I168" i="8" s="1"/>
  <c r="I169" i="8" s="1"/>
  <c r="I170" i="8" s="1"/>
  <c r="I171" i="8" s="1"/>
  <c r="I172" i="8" s="1"/>
  <c r="I173" i="8" s="1"/>
  <c r="I155" i="8"/>
  <c r="I156" i="8" s="1"/>
  <c r="I157" i="8" s="1"/>
  <c r="I158" i="8" s="1"/>
  <c r="I159" i="8" s="1"/>
  <c r="I160" i="8" s="1"/>
  <c r="I161" i="8" s="1"/>
  <c r="I162" i="8" s="1"/>
  <c r="I163" i="8" s="1"/>
  <c r="I175" i="8" l="1"/>
  <c r="I176" i="8" s="1"/>
  <c r="I177" i="8" s="1"/>
  <c r="I178" i="8" s="1"/>
  <c r="I179" i="8" s="1"/>
  <c r="I180" i="8" s="1"/>
  <c r="I181" i="8" s="1"/>
  <c r="I182" i="8" s="1"/>
  <c r="I183" i="8" s="1"/>
  <c r="I185" i="8" l="1"/>
  <c r="I186" i="8" s="1"/>
  <c r="I187" i="8" s="1"/>
  <c r="I188" i="8" s="1"/>
  <c r="I189" i="8" s="1"/>
  <c r="I190" i="8" s="1"/>
  <c r="I191" i="8" s="1"/>
  <c r="I192" i="8" s="1"/>
  <c r="I193" i="8" s="1"/>
  <c r="I195" i="8" l="1"/>
  <c r="I196" i="8" s="1"/>
  <c r="I197" i="8" s="1"/>
  <c r="I198" i="8" s="1"/>
  <c r="I199" i="8" s="1"/>
  <c r="I200" i="8" s="1"/>
  <c r="I201" i="8" s="1"/>
  <c r="I202" i="8" s="1"/>
  <c r="I203" i="8" s="1"/>
  <c r="I205" i="8" l="1"/>
  <c r="I206" i="8" s="1"/>
  <c r="I207" i="8" s="1"/>
  <c r="I208" i="8" s="1"/>
  <c r="I209" i="8" s="1"/>
  <c r="I210" i="8" s="1"/>
  <c r="I211" i="8" s="1"/>
  <c r="I212" i="8" s="1"/>
  <c r="I213" i="8" s="1"/>
  <c r="I215" i="8" l="1"/>
  <c r="I216" i="8" s="1"/>
  <c r="I217" i="8" s="1"/>
  <c r="I218" i="8" s="1"/>
  <c r="I219" i="8" s="1"/>
  <c r="I220" i="8" s="1"/>
  <c r="I221" i="8" s="1"/>
  <c r="I222" i="8" s="1"/>
  <c r="I223" i="8" s="1"/>
  <c r="I225" i="8" l="1"/>
  <c r="I226" i="8" s="1"/>
  <c r="I227" i="8" s="1"/>
  <c r="I228" i="8" s="1"/>
  <c r="I229" i="8" s="1"/>
  <c r="I230" i="8" s="1"/>
  <c r="I231" i="8" s="1"/>
  <c r="I232" i="8" s="1"/>
  <c r="I233" i="8" s="1"/>
  <c r="I235" i="8" l="1"/>
  <c r="I236" i="8" s="1"/>
  <c r="I237" i="8" s="1"/>
  <c r="I238" i="8" s="1"/>
  <c r="I239" i="8" s="1"/>
  <c r="I240" i="8" s="1"/>
  <c r="I241" i="8" s="1"/>
  <c r="I242" i="8" s="1"/>
  <c r="I243" i="8" s="1"/>
</calcChain>
</file>

<file path=xl/sharedStrings.xml><?xml version="1.0" encoding="utf-8"?>
<sst xmlns="http://schemas.openxmlformats.org/spreadsheetml/2006/main" count="30034" uniqueCount="9246">
  <si>
    <t>DATUM_CAS_PRISTUPU</t>
  </si>
  <si>
    <t>POCITAC</t>
  </si>
  <si>
    <t>UZIVATEL</t>
  </si>
  <si>
    <t>UZEL_PRIHLASENI</t>
  </si>
  <si>
    <t>AGENDA</t>
  </si>
  <si>
    <t>PACIENT</t>
  </si>
  <si>
    <t>SLEDOVANI</t>
  </si>
  <si>
    <t>UPRESNENI</t>
  </si>
  <si>
    <t>60965 (Chudáček Josef MUDr., Ph.D.)</t>
  </si>
  <si>
    <t>6265 (1.CH - Lůžkové oddělení 6  JIP)</t>
  </si>
  <si>
    <t>kll* (Lůžkové oddělení pro lékaře)</t>
  </si>
  <si>
    <t>st3640 (?)</t>
  </si>
  <si>
    <t>62894 (Bébarová Linda MUDr., Ph.D.)</t>
  </si>
  <si>
    <t>klp* (Lůžkové oddělení pro primáře)</t>
  </si>
  <si>
    <t>Kučera Radovan, číslo pojištěnce: 6502232099, pojišťovna: 111, scpac: 891679</t>
  </si>
  <si>
    <t>na uzlu KAR-LU15 od 31.05.24 do 05.06.24, pcsled: 10754807</t>
  </si>
  <si>
    <t xml:space="preserve">Datum konce sledování: ? -&gt; 05/06/24; Čas konce sledování:  -&gt; 1358; Příznak fnzis: 0 -&gt; 1; Typ aktivity (takt): 1 -&gt; 5; </t>
  </si>
  <si>
    <t>62624 (Stašek Martin doc. MUDr., Ph.D.)</t>
  </si>
  <si>
    <t>Vyoral Alois , číslo pojištěnce: 9106196132, pojišťovna: 111, scpac: 1185075</t>
  </si>
  <si>
    <t>na uzlu KAR-LU15 od 28.05.24 do 31.05.24, pcsled: 10749710</t>
  </si>
  <si>
    <t xml:space="preserve">Datum konce sledování: ? -&gt; 31/05/24; Čas konce sledování:  -&gt; 1130; Příznak fnzis: 0 -&gt; 1; Typ aktivity (takt): 1 -&gt; 4; </t>
  </si>
  <si>
    <t>63745 (Knápková Kateřina MUDr.)</t>
  </si>
  <si>
    <t>Tomášek Jan, číslo pojištěnce: 6304041007, pojišťovna: 205, scpac: 1324511</t>
  </si>
  <si>
    <t>na uzlu 1.CH-6 J od 27.05.24 do 28.05.24, pcsled: 10747528</t>
  </si>
  <si>
    <t xml:space="preserve">Datum konce sledování: ? -&gt; 28/05/24; Čas konce sledování:  -&gt; 0953; Příznak fnzis: 0 -&gt; 1; Typ aktivity (takt): 1 -&gt; 5; </t>
  </si>
  <si>
    <t>Šindelářová Eva, číslo pojištěnce: 6062050907, pojišťovna: 201, scpac: 817967</t>
  </si>
  <si>
    <t>na uzlu KAR-LU15 od 16.05.24 do 24.05.24, pcsled: 10731427</t>
  </si>
  <si>
    <t xml:space="preserve">Datum konce sledování: ? -&gt; 24/05/24; Čas konce sledování:  -&gt; 0909; Příznak fnzis: 0 -&gt; 1; Typ aktivity (takt): 1 -&gt; 5; </t>
  </si>
  <si>
    <t>Přidalová Květoslava, číslo pojištěnce: 345517446 , pojišťovna: 201, scpac: 450716</t>
  </si>
  <si>
    <t>na uzlu 2IK-30c od 17.05.24 do 21.05.24, pcsled: 10734247</t>
  </si>
  <si>
    <t xml:space="preserve">Datum konce sledování: ? -&gt; 21/05/24; Čas konce sledování:  -&gt; 1806; Příznak fnzis: 0 -&gt; 1; Typ aktivity (takt): 1 -&gt; 5; </t>
  </si>
  <si>
    <t>Kinová Marie, číslo pojištěnce: 505407100 , pojišťovna: 205, scpac: 298072</t>
  </si>
  <si>
    <t>na uzlu KAR-LU51 od 12.05.24 do 16.05.24, pcsled: 10725672</t>
  </si>
  <si>
    <t xml:space="preserve">Datum konce sledování: ? -&gt; 16/05/24; Čas konce sledování:  -&gt; 1135; Příznak fnzis: 0 -&gt; 1; Typ aktivity (takt): 1 -&gt; 5; </t>
  </si>
  <si>
    <t>Čagalová Věra, číslo pojištěnce: 6160300641, pojišťovna: 213, scpac: 1505667</t>
  </si>
  <si>
    <t>na uzlu KAR-LU51 od 13.05.24 do 16.05.24, pcsled: 10727189</t>
  </si>
  <si>
    <t xml:space="preserve">Datum konce sledování: ? -&gt; 16/05/24; Čas konce sledování:  -&gt; 0856; Příznak fnzis: 0 -&gt; 1; Typ aktivity (takt): 1 -&gt; 4; </t>
  </si>
  <si>
    <t>Nesrsta Jan, číslo pojištěnce: 450226447 , pojišťovna: 111, scpac: 1561176</t>
  </si>
  <si>
    <t>na uzlu KAR-LU15 od 09.05.24 do 14.05.24, pcsled: 10722207</t>
  </si>
  <si>
    <t xml:space="preserve">Datum konce sledování: ? -&gt; 14/05/24; Čas konce sledování:  -&gt; 0855; Příznak fnzis: 0 -&gt; 1; Typ aktivity (takt): 1 -&gt; 4; </t>
  </si>
  <si>
    <t>49864 (Zlámalová Nora MUDr.)</t>
  </si>
  <si>
    <t>Tureček Eduard, číslo pojištěnce: 6409160208, pojišťovna: 205, scpac: 1551229</t>
  </si>
  <si>
    <t>na uzlu KAR-LU15 od 19.03.24 do 23.03.24, pcsled: 10650399</t>
  </si>
  <si>
    <t xml:space="preserve">Datum konce sledování: ? -&gt; 23/03/24; Čas konce sledování:  -&gt; 1021; Příznak fnzis: 0 -&gt; 1; Typ aktivity (takt): 1 -&gt; 5; </t>
  </si>
  <si>
    <t>st1845 (?)</t>
  </si>
  <si>
    <t>68280 (Zykova Kateryna )</t>
  </si>
  <si>
    <t>Plšková Jolana, číslo pojištěnce: 7153315708, pojišťovna: 201, scpac: 481685</t>
  </si>
  <si>
    <t>na uzlu KAR-LU15 od 12.03.24 do 14.03.24, pcsled: 10641911</t>
  </si>
  <si>
    <t xml:space="preserve">Datum konce sledování: ? -&gt; 14/03/24; Čas konce sledování:  -&gt; 0845; Příznak fnzis: 0 -&gt; 1; Typ aktivity (takt): 1 -&gt; 4; </t>
  </si>
  <si>
    <t>Sobotová Anna , číslo pojištěnce: 5652012410, pojišťovna: 205, scpac: 1250799</t>
  </si>
  <si>
    <t>na uzlu URO-20 od 29.02.24 do 06.03.24, pcsled: 10625518</t>
  </si>
  <si>
    <t xml:space="preserve">Datum konce sledování: ? -&gt; 06/03/24; Čas konce sledování:  -&gt; 0050; Příznak fnzis: 0 -&gt; 1; Typ aktivity (takt): 1 -&gt; 5; </t>
  </si>
  <si>
    <t>63019 (Hanuliak Jan MUDr. MDDr., Ph.D.)</t>
  </si>
  <si>
    <t>Kakáč Jakub, číslo pojištěnce: 8407243746, pojišťovna: 111, scpac: 1557362</t>
  </si>
  <si>
    <t>na uzlu KAR-LU15 od 03.03.24 do 04.03.24, pcsled: 10629748</t>
  </si>
  <si>
    <t xml:space="preserve">Datum konce sledování: ? -&gt; 04/03/24; Čas konce sledování:  -&gt; 1000; Příznak fnzis: 0 -&gt; 1; Typ aktivity (takt): 1 -&gt; 4; </t>
  </si>
  <si>
    <t>Slíva Ondřej, číslo pojištěnce: 8708314835, pojišťovna: 205, scpac: 1156094</t>
  </si>
  <si>
    <t>na uzlu KAR-LU15 od 21.02.24 do 23.02.24, pcsled: 10613946</t>
  </si>
  <si>
    <t xml:space="preserve">Datum konce sledování: ? -&gt; 23/02/24; Čas konce sledování:  -&gt; 1232; Příznak fnzis: 0 -&gt; 1; Typ aktivity (takt): 1 -&gt; 4; </t>
  </si>
  <si>
    <t>st4994 (?)</t>
  </si>
  <si>
    <t>65405 (Špička Petr MUDr., Ph.D.)</t>
  </si>
  <si>
    <t>Plesník Milan , číslo pojištěnce: 421005431 , pojišťovna: 111, scpac: 861202</t>
  </si>
  <si>
    <t>na uzlu 2IK-30m od 14.02.24 do 16.02.24, pcsled: 10603313</t>
  </si>
  <si>
    <t xml:space="preserve">Datum konce sledování: ? -&gt; 16/02/24; Čas konce sledování:  -&gt; 2003; Příznak fnzis: 0 -&gt; 1; Typ aktivity (takt): 1 -&gt; 5; </t>
  </si>
  <si>
    <t>Barcuch Josef, Ing., číslo pojištěnce: 460204426 , pojišťovna: 111, scpac: 1508027</t>
  </si>
  <si>
    <t>na uzlu KAR-LU51 od 13.02.24 do 15.02.24, pcsled: 10601786</t>
  </si>
  <si>
    <t xml:space="preserve">Datum konce sledování: ? -&gt; 15/02/24; Čas konce sledování:  -&gt; 1245; Příznak fnzis: 0 -&gt; 1; Typ aktivity (takt): 1 -&gt; 5; </t>
  </si>
  <si>
    <t>Nováková Marie, číslo pojištěnce: 5456071918, pojišťovna: 211, scpac: 436654</t>
  </si>
  <si>
    <t>na uzlu KAR-LU51 od 16.01.24 do 17.01.24, pcsled: 10560287</t>
  </si>
  <si>
    <t xml:space="preserve">Datum konce sledování: ? -&gt; 17/01/24; Čas konce sledování:  -&gt; 1125; Příznak fnzis: 0 -&gt; 1; Typ aktivity (takt): 1 -&gt; 5; </t>
  </si>
  <si>
    <t>Králová Julie, číslo pojištěnce: 295512437 , pojišťovna: 111, scpac: 371770</t>
  </si>
  <si>
    <t>na uzlu KAR-LU51 od 27.12.23 do 03.01.24, pcsled: 10533592</t>
  </si>
  <si>
    <t xml:space="preserve">Datum konce sledování: ? -&gt; 03/01/24; Čas konce sledování:  -&gt; 1050; Příznak fnzis: 0 -&gt; 1; Typ aktivity (takt): 1 -&gt; 5; </t>
  </si>
  <si>
    <t>Datum a čas ukončení hospitalizace</t>
  </si>
  <si>
    <t>Rozdíl kdy provedeno - datum a čas propuštění  (HH:MM)</t>
  </si>
  <si>
    <t>Provedeno</t>
  </si>
  <si>
    <t>st1332 (?)</t>
  </si>
  <si>
    <t>30472 (Zajícová Ivana Bc.)</t>
  </si>
  <si>
    <t>6396 (1.CH – Lůžkové oddělení 3)</t>
  </si>
  <si>
    <t>kls* (Lůžkové oddělení pro sestru)</t>
  </si>
  <si>
    <t>Dohnalová Marie, číslo pojištěnce: 395512412 , pojišťovna: 111, scpac: 615477</t>
  </si>
  <si>
    <t>na uzlu KAR-LU51 od 16.06.24 do 18.06.24, pcsled: 10776156</t>
  </si>
  <si>
    <t xml:space="preserve">Datum konce sledování: ? -&gt; 18/06/24; Čas konce sledování:  -&gt; 1132; Příznak fnzis: 0 -&gt; 1; Typ aktivity (takt): 1 -&gt; 5; </t>
  </si>
  <si>
    <t>Papežová Marie, číslo pojištěnce: 536009072 , pojišťovna: 213, scpac: 1567081</t>
  </si>
  <si>
    <t>na uzlu 1.CH-LU3 od 11.06.24 do 18.06.24, pcsled: 10768493</t>
  </si>
  <si>
    <t xml:space="preserve">Datum konce sledování: ? -&gt; 18/06/24; Čas konce sledování:  -&gt; 1135; Příznak fnzis: 0 -&gt; 1; Typ aktivity (takt): 1 -&gt; 5; </t>
  </si>
  <si>
    <t>Kosíková Ingrid, číslo pojištěnce: 6759220897, pojišťovna: 205, scpac: 1053606</t>
  </si>
  <si>
    <t>na uzlu 1.CH-LU3 od 11.06.24 do 18.06.24, pcsled: 10768412</t>
  </si>
  <si>
    <t>Janíčková Eva, číslo pojištěnce: 6259210276, pojišťovna: 111, scpac: 500974</t>
  </si>
  <si>
    <t>na uzlu 1.CH-LU3 od 13.06.24 do 18.06.24, pcsled: 10772517</t>
  </si>
  <si>
    <t xml:space="preserve">Datum konce sledování: ? -&gt; 18/06/24; Čas konce sledování:  -&gt; 1134; Příznak fnzis: 0 -&gt; 1; Typ aktivity (takt): 1 -&gt; 5; </t>
  </si>
  <si>
    <t>18627 (Klementa Ivo MUDr., Ph.D.)</t>
  </si>
  <si>
    <t>Křemečková Monika, číslo pojištěnce: 9155184456, pojišťovna: 111, scpac: 1271840</t>
  </si>
  <si>
    <t>na uzlu 1.CH-LU3 od 10.06.24 do 17.06.24, pcsled: 10766780</t>
  </si>
  <si>
    <t xml:space="preserve">Datum konce sledování: ? -&gt; 17/06/24; Čas konce sledování:  -&gt; 1147; Příznak fnzis: 0 -&gt; 1; Typ aktivity (takt): 1 -&gt; 4; </t>
  </si>
  <si>
    <t>Mikmeková Hana, číslo pojištěnce: 6152220712, pojišťovna: 205, scpac: 116712</t>
  </si>
  <si>
    <t>na uzlu 1.CH-LU3 od 06.06.24 do 17.06.24, pcsled: 10763204</t>
  </si>
  <si>
    <t xml:space="preserve">Datum konce sledování: ? -&gt; 17/06/24; Čas konce sledování:  -&gt; 1147; Příznak fnzis: 0 -&gt; 1; Typ aktivity (takt): 1 -&gt; 5; </t>
  </si>
  <si>
    <t>Blechtová Marcela, číslo pojištěnce: 7952245323, pojišťovna: 205, scpac: 768590</t>
  </si>
  <si>
    <t>na uzlu 1.CH-LU3 od 13.06.24 do 17.06.24, pcsled: 10772380</t>
  </si>
  <si>
    <t xml:space="preserve">Datum konce sledování: ? -&gt; 17/06/24; Čas konce sledování:  -&gt; 1146; Příznak fnzis: 0 -&gt; 1; Typ aktivity (takt): 1 -&gt; 4; </t>
  </si>
  <si>
    <t>Šincl Antonín , číslo pojištěnce: 370805447 , pojišťovna: 205, scpac: 143070</t>
  </si>
  <si>
    <t>na uzlu 1.CH-LU3 od 11.06.24 do 17.06.24, pcsled: 10769690</t>
  </si>
  <si>
    <t xml:space="preserve">Datum konce sledování: ? -&gt; 17/06/24; Čas konce sledování:  -&gt; 1146; Příznak fnzis: 0 -&gt; 1; Typ aktivity (takt): 1 -&gt; 5; </t>
  </si>
  <si>
    <t>Jakubčík Marek, číslo pojištěnce: 9705074390, pojišťovna: 211, scpac: 1199941</t>
  </si>
  <si>
    <t>na uzlu 1.CH-LU3 od 09.06.24 do 17.06.24, pcsled: 10765612</t>
  </si>
  <si>
    <t xml:space="preserve">Datum konce sledování: ? -&gt; 17/06/24; Čas konce sledování:  -&gt; 1145; Příznak fnzis: 0 -&gt; 1; Typ aktivity (takt): 1 -&gt; 5; </t>
  </si>
  <si>
    <t>Pinkavová Božena, číslo pojištěnce: 455707414 , pojišťovna: 205, scpac: 275188</t>
  </si>
  <si>
    <t>na uzlu 1.CH-LU3 od 13.06.24 do 17.06.24, pcsled: 10772547</t>
  </si>
  <si>
    <t xml:space="preserve">Datum konce sledování: ? -&gt; 17/06/24; Čas konce sledování:  -&gt; 1145; Příznak fnzis: 0 -&gt; 1; Typ aktivity (takt): 1 -&gt; 4; </t>
  </si>
  <si>
    <t>Sázelová Hana , číslo pojištěnce: 5555262218, pojišťovna: 111, scpac: 249309</t>
  </si>
  <si>
    <t>na uzlu 1.CH-LU3 od 06.06.24 do 17.06.24, pcsled: 10762755</t>
  </si>
  <si>
    <t xml:space="preserve">Datum konce sledování: ? -&gt; 17/06/24; Čas konce sledování:  -&gt; 1144; Příznak fnzis: 0 -&gt; 1; Typ aktivity (takt): 1 -&gt; 5; </t>
  </si>
  <si>
    <t>Matznerová Eva, číslo pojištěnce: 536111230 , pojišťovna: 111, scpac: 1163506</t>
  </si>
  <si>
    <t>na uzlu 1.CH-LU3 od 09.06.24 do 17.06.24, pcsled: 10765488</t>
  </si>
  <si>
    <t>Prášil Petr , číslo pojištěnce: 7602155363, pojišťovna: 111, scpac: 176022</t>
  </si>
  <si>
    <t>na uzlu 1.CH-LU3 od 09.06.24 do 17.06.24, pcsled: 10765589</t>
  </si>
  <si>
    <t xml:space="preserve">Datum konce sledování: ? -&gt; 17/06/24; Čas konce sledování:  -&gt; 1144; Příznak fnzis: 0 -&gt; 1; Typ aktivity (takt): 1 -&gt; 4; </t>
  </si>
  <si>
    <t>na uzlu KAR-LU51 od 11.06.24 do 17.06.24, pcsled: 10769654</t>
  </si>
  <si>
    <t xml:space="preserve">Datum konce sledování: ? -&gt; 17/06/24; Čas konce sledování:  -&gt; 1040; Příznak fnzis: 0 -&gt; 1; Typ aktivity (takt): 1 -&gt; 5; </t>
  </si>
  <si>
    <t>st4366 (?)</t>
  </si>
  <si>
    <t>68608 (Štěpánková Michaela )</t>
  </si>
  <si>
    <t>Števulová Ivana, číslo pojištěnce: 7161154473, pojišťovna: 111, scpac: 1565402</t>
  </si>
  <si>
    <t>na uzlu 1.CH-LU3 od 13.06.24 do 16.06.24, pcsled: 10772203</t>
  </si>
  <si>
    <t xml:space="preserve">Datum konce sledování: ? -&gt; 16/06/24; Čas konce sledování:  -&gt; 1512; Příznak fnzis: 0 -&gt; 1; Typ aktivity (takt): 1 -&gt; 4; </t>
  </si>
  <si>
    <t>st1276 (?)</t>
  </si>
  <si>
    <t>62072 (Činčurová Gabriela Bc.)</t>
  </si>
  <si>
    <t>Vaněk Jaroslav, Mgr., číslo pojištěnce: 8604115839, pojišťovna: 201, scpac: 259327</t>
  </si>
  <si>
    <t>na uzlu 1.CH-LU3 od 13.06.24 do 15.06.24, pcsled: 10771651</t>
  </si>
  <si>
    <t xml:space="preserve">Datum konce sledování: ? -&gt; 15/06/24; Čas konce sledování:  -&gt; 1709; Příznak fnzis: 0 -&gt; 1; Typ aktivity (takt): 1 -&gt; 4; </t>
  </si>
  <si>
    <t>Křesalová Pavla, číslo pojištěnce: 7253095685, pojišťovna: 211, scpac: 182607</t>
  </si>
  <si>
    <t>na uzlu 1.CH-LU3 od 12.06.24 do 14.06.24, pcsled: 10771084</t>
  </si>
  <si>
    <t xml:space="preserve">Datum konce sledování: ? -&gt; 14/06/24; Čas konce sledování:  -&gt; 1022; Příznak fnzis: 0 -&gt; 1; Typ aktivity (takt): 1 -&gt; 5; </t>
  </si>
  <si>
    <t>Švandelíková Eva , číslo pojištěnce: 6651182054, pojišťovna: 205, scpac: 118116</t>
  </si>
  <si>
    <t>na uzlu 1.CH-LU3 od 12.06.24 do 13.06.24, pcsled: 10770445</t>
  </si>
  <si>
    <t xml:space="preserve">Datum konce sledování: ? -&gt; 13/06/24; Čas konce sledování:  -&gt; 1250; Příznak fnzis: 0 -&gt; 1; Typ aktivity (takt): 1 -&gt; 4; </t>
  </si>
  <si>
    <t>Svrček Ladislav , číslo pojištěnce: 8004295354, pojišťovna: 211, scpac: 325870</t>
  </si>
  <si>
    <t>na uzlu 1.CH-LU3 od 08.06.24 do 13.06.24, pcsled: 10764939</t>
  </si>
  <si>
    <t xml:space="preserve">Datum konce sledování: ? -&gt; 13/06/24; Čas konce sledování:  -&gt; 1250; Příznak fnzis: 0 -&gt; 1; Typ aktivity (takt): 1 -&gt; 5; </t>
  </si>
  <si>
    <t>Kalabza Miloš, číslo pojištěnce: 500904272 , pojišťovna: 211, scpac: 315033</t>
  </si>
  <si>
    <t>na uzlu 1.CH-LU3 od 03.06.24 do 13.06.24, pcsled: 10757062</t>
  </si>
  <si>
    <t>Havlena Pavel, číslo pojištěnce: 7310055401, pojišťovna: 205, scpac: 181270</t>
  </si>
  <si>
    <t>na uzlu 1.CH-LU3 od 26.05.24 do 13.06.24, pcsled: 10745676</t>
  </si>
  <si>
    <t xml:space="preserve">Datum konce sledování: ? -&gt; 13/06/24; Čas konce sledování:  -&gt; 1249; Příznak fnzis: 0 -&gt; 1; Typ aktivity (takt): 1 -&gt; 4; </t>
  </si>
  <si>
    <t>Kadlec Vladimír, číslo pojištěnce: 5811051631, pojišťovna: 111, scpac: 198194</t>
  </si>
  <si>
    <t>na uzlu KAR-LU51 od 11.06.24 do 13.06.24, pcsled: 10769669</t>
  </si>
  <si>
    <t xml:space="preserve">Datum konce sledování: ? -&gt; 13/06/24; Čas konce sledování:  -&gt; 0954; Příznak fnzis: 0 -&gt; 1; Typ aktivity (takt): 1 -&gt; 4; </t>
  </si>
  <si>
    <t>Smolík Zdeněk, číslo pojištěnce: 6802201945, pojišťovna: 205, scpac: 1488123</t>
  </si>
  <si>
    <t>na uzlu 1.CH-LU3 od 09.06.24 do 12.06.24, pcsled: 10765511</t>
  </si>
  <si>
    <t xml:space="preserve">Datum konce sledování: ? -&gt; 12/06/24; Čas konce sledování:  -&gt; 1401; Příznak fnzis: 0 -&gt; 1; Typ aktivity (takt): 1 -&gt; 4; </t>
  </si>
  <si>
    <t>Netopil Stanislav, číslo pojištěnce: 5405031852, pojišťovna: 207, scpac: 719161</t>
  </si>
  <si>
    <t>na uzlu 1.CH-LU3 od 05.06.24 do 12.06.24, pcsled: 10760652</t>
  </si>
  <si>
    <t xml:space="preserve">Datum konce sledování: ? -&gt; 12/06/24; Čas konce sledování:  -&gt; 1401; Příznak fnzis: 0 -&gt; 1; Typ aktivity (takt): 1 -&gt; 5; </t>
  </si>
  <si>
    <t>Kovařík Pavel , číslo pojištěnce: 6504292377, pojišťovna: 205, scpac: 1183178</t>
  </si>
  <si>
    <t>na uzlu 1.CH-LU3 od 09.06.24 do 12.06.24, pcsled: 10765600</t>
  </si>
  <si>
    <t>Cvoliga Peter, číslo pojištěnce: 5511221298, pojišťovna: 211, scpac: 316348</t>
  </si>
  <si>
    <t>na uzlu 1.CH-LU3 od 04.06.24 do 12.06.24, pcsled: 10759577</t>
  </si>
  <si>
    <t>61050 (Novotná Eva )</t>
  </si>
  <si>
    <t>Eliáš Zdeněk, Ing., číslo pojištěnce: 430328467 , pojišťovna: 205, scpac: 215110</t>
  </si>
  <si>
    <t>na uzlu 1.CH-LU3 od 08.06.24 do 11.06.24, pcsled: 10764782</t>
  </si>
  <si>
    <t xml:space="preserve">Datum konce sledování: ? -&gt; 11/06/24; Čas konce sledování:  -&gt; 1211; Příznak fnzis: 0 -&gt; 1; Typ aktivity (takt): 1 -&gt; 5; </t>
  </si>
  <si>
    <t>Mirga Matěj , číslo pojištěnce: 9308065723, pojišťovna: 111, scpac: 480405</t>
  </si>
  <si>
    <t>na uzlu 1.CH-LU3 od 09.06.24 do 11.06.24, pcsled: 10765774</t>
  </si>
  <si>
    <t xml:space="preserve">Datum konce sledování: ? -&gt; 11/06/24; Čas konce sledování:  -&gt; 1210; Příznak fnzis: 0 -&gt; 1; Typ aktivity (takt): 1 -&gt; 5; </t>
  </si>
  <si>
    <t>Plevová Miluše, číslo pojištěnce: 6256280591, pojišťovna: 205, scpac: 278993</t>
  </si>
  <si>
    <t>na uzlu 1.CH-LU3 od 04.06.24 do 11.06.24, pcsled: 10758750</t>
  </si>
  <si>
    <t xml:space="preserve">Datum konce sledování: ? -&gt; 11/06/24; Čas konce sledování:  -&gt; 1210; Příznak fnzis: 0 -&gt; 1; Typ aktivity (takt): 1 -&gt; 4; </t>
  </si>
  <si>
    <t>na uzlu KAR-LU51 od 28.05.24 do 11.06.24, pcsled: 10749664</t>
  </si>
  <si>
    <t xml:space="preserve">Datum konce sledování: ? -&gt; 11/06/24; Čas konce sledování:  -&gt; 1030; Příznak fnzis: 0 -&gt; 1; Typ aktivity (takt): 1 -&gt; 4; </t>
  </si>
  <si>
    <t>Němcová Marie, číslo pojištěnce: 355903438 , pojišťovna: 211, scpac: 242454</t>
  </si>
  <si>
    <t>na uzlu KAR-LU51 od 07.06.24 do 11.06.24, pcsled: 10764239</t>
  </si>
  <si>
    <t xml:space="preserve">Datum konce sledování: ? -&gt; 11/06/24; Čas konce sledování:  -&gt; 1012; Příznak fnzis: 0 -&gt; 1; Typ aktivity (takt): 1 -&gt; 5; </t>
  </si>
  <si>
    <t>Němcová Irena, číslo pojištěnce: 6359070619, pojišťovna: 207, scpac: 431184</t>
  </si>
  <si>
    <t>na uzlu 1.CH-LU3 od 02.06.24 do 10.06.24, pcsled: 10755757</t>
  </si>
  <si>
    <t xml:space="preserve">Datum konce sledování: ? -&gt; 10/06/24; Čas konce sledování:  -&gt; 1340; Příznak fnzis: 0 -&gt; 1; Typ aktivity (takt): 1 -&gt; 5; </t>
  </si>
  <si>
    <t>Lupáč Miroslav, číslo pojištěnce: 490413066 , pojišťovna: 201, scpac: 208151</t>
  </si>
  <si>
    <t>na uzlu 1.CH-LU3 od 06.06.24 do 10.06.24, pcsled: 10762332</t>
  </si>
  <si>
    <t>Peřina Josef Ing., číslo pojištěnce: 430707422 , pojišťovna: 111, scpac: 250080</t>
  </si>
  <si>
    <t>na uzlu 1.CH-LU3 od 03.06.24 do 09.06.24, pcsled: 10757358</t>
  </si>
  <si>
    <t xml:space="preserve">Datum konce sledování: ? -&gt; 09/06/24; Čas konce sledování:  -&gt; 1429; Příznak fnzis: 0 -&gt; 1; Typ aktivity (takt): 1 -&gt; 5; </t>
  </si>
  <si>
    <t>Chrapková Barbora, M, číslo pojištěnce: 7856195336, pojišťovna: 211, scpac: 417702</t>
  </si>
  <si>
    <t>na uzlu 1.CH-LU3 od 07.06.24 do 09.06.24, pcsled: 10763434</t>
  </si>
  <si>
    <t>Velenová Olga , číslo pojištěnce: 5657111658, pojišťovna: 201, scpac: 199708</t>
  </si>
  <si>
    <t>na uzlu 1.CH-LU3 od 05.06.24 do 09.06.24, pcsled: 10760571</t>
  </si>
  <si>
    <t xml:space="preserve">Datum konce sledování: ? -&gt; 09/06/24; Čas konce sledování:  -&gt; 1428; Příznak fnzis: 0 -&gt; 1; Typ aktivity (takt): 1 -&gt; 5; </t>
  </si>
  <si>
    <t>Pokorná Michala, číslo pojištěnce: 8555044773, pojišťovna: 111, scpac: 464632</t>
  </si>
  <si>
    <t>na uzlu 1.CH-LU3 od 07.06.24 do 07.06.24, pcsled: 10763362</t>
  </si>
  <si>
    <t xml:space="preserve">Datum konce sledování: ? -&gt; 07/06/24; Čas konce sledování:  -&gt; 1803; Příznak fnzis: 0 -&gt; 1; Typ aktivity (takt): 1 -&gt; 4; </t>
  </si>
  <si>
    <t>Šmídová Eva, číslo pojištěnce: 6262260356, pojišťovna: 211, scpac: 472071</t>
  </si>
  <si>
    <t>na uzlu 1.CH-LU3 od 06.06.24 do 07.06.24, pcsled: 10762045</t>
  </si>
  <si>
    <t xml:space="preserve">Datum konce sledování: ? -&gt; 07/06/24; Čas konce sledování:  -&gt; 1244; Příznak fnzis: 0 -&gt; 1; Typ aktivity (takt): 1 -&gt; 5; </t>
  </si>
  <si>
    <t>Svozil Jakub, číslo pojištěnce: 9309095719, pojišťovna: 205, scpac: 331506</t>
  </si>
  <si>
    <t>na uzlu 1.CH-LU3 od 04.06.24 do 07.06.24, pcsled: 10758630</t>
  </si>
  <si>
    <t xml:space="preserve">Datum konce sledování: ? -&gt; 07/06/24; Čas konce sledování:  -&gt; 1243; Příznak fnzis: 0 -&gt; 1; Typ aktivity (takt): 1 -&gt; 5; </t>
  </si>
  <si>
    <t>Martinková Dominika, číslo pojištěnce: 9857055703, pojišťovna: 205, scpac: 424384</t>
  </si>
  <si>
    <t>na uzlu 1.CH-LU3 od 03.06.24 do 07.06.24, pcsled: 10756967</t>
  </si>
  <si>
    <t>Fabíková Lucie, Mgr., číslo pojištěnce: 8052084150, pojišťovna: 205, scpac: 169740</t>
  </si>
  <si>
    <t>na uzlu 1.CH-LU3 od 28.05.24 do 07.06.24, pcsled: 10749587</t>
  </si>
  <si>
    <t>Andres Pavel, číslo pojištěnce: 6504252260, pojišťovna: 111, scpac: 844740</t>
  </si>
  <si>
    <t>na uzlu 1.CH-LU3 od 04.06.24 do 07.06.24, pcsled: 10759346</t>
  </si>
  <si>
    <t>Náhlíková Jana, Mgr., číslo pojištěnce: 7652185332, pojišťovna: 211, scpac: 390779</t>
  </si>
  <si>
    <t>na uzlu 1.CH-LU3 od 05.06.24 do 06.06.24, pcsled: 10760164</t>
  </si>
  <si>
    <t xml:space="preserve">Datum konce sledování: ? -&gt; 06/06/24; Čas konce sledování:  -&gt; 1658; Příznak fnzis: 0 -&gt; 1; Typ aktivity (takt): 1 -&gt; 4; </t>
  </si>
  <si>
    <t>Vytlačilová Marta , číslo pojištěnce: 5860011784, pojišťovna: 205, scpac: 337577</t>
  </si>
  <si>
    <t>na uzlu 1.CH-LU3 od 05.06.24 do 06.06.24, pcsled: 10760107</t>
  </si>
  <si>
    <t xml:space="preserve">Datum konce sledování: ? -&gt; 06/06/24; Čas konce sledování:  -&gt; 1657; Příznak fnzis: 0 -&gt; 1; Typ aktivity (takt): 1 -&gt; 4; </t>
  </si>
  <si>
    <t>62567 (Motlová Kateřina DiS.)</t>
  </si>
  <si>
    <t>Bartušková Anna, číslo pojištěnce: 7460125783, pojišťovna: 207, scpac: 763206</t>
  </si>
  <si>
    <t>na uzlu 1.CH-LU3 od 28.05.24 do 06.06.24, pcsled: 10748359</t>
  </si>
  <si>
    <t xml:space="preserve">Datum konce sledování: ? -&gt; 06/06/24; Čas konce sledování:  -&gt; 1507; Příznak fnzis: 0 -&gt; 1; Typ aktivity (takt): 1 -&gt; 5; </t>
  </si>
  <si>
    <t>Petrželová Emilie, číslo pojištěnce: 465118423 , pojišťovna: 211, scpac: 925460</t>
  </si>
  <si>
    <t>na uzlu 1.CH-LU3 od 04.06.24 do 06.06.24, pcsled: 10758370</t>
  </si>
  <si>
    <t xml:space="preserve">Datum konce sledování: ? -&gt; 06/06/24; Čas konce sledování:  -&gt; 1340; Příznak fnzis: 0 -&gt; 1; Typ aktivity (takt): 1 -&gt; 5; </t>
  </si>
  <si>
    <t>Winklerová Jana, číslo pojištěnce: 435708423 , pojišťovna: 111, scpac: 501222</t>
  </si>
  <si>
    <t>na uzlu 1.CH-LU3 od 31.05.24 do 06.06.24, pcsled: 10754713</t>
  </si>
  <si>
    <t xml:space="preserve">Datum konce sledování: ? -&gt; 06/06/24; Čas konce sledování:  -&gt; 1338; Příznak fnzis: 0 -&gt; 1; Typ aktivity (takt): 1 -&gt; 5; </t>
  </si>
  <si>
    <t>Markusíková Nela, číslo pojištěnce: 9061306254, pojišťovna: 205, scpac: 936886</t>
  </si>
  <si>
    <t>na uzlu 1.CH-LU3 od 04.06.24 do 06.06.24, pcsled: 10758400</t>
  </si>
  <si>
    <t>Fadgyas Jan, číslo pojištěnce: 5804160769, pojišťovna: 111, scpac: 241715</t>
  </si>
  <si>
    <t>na uzlu 1.CH-LU3 od 30.05.24 do 06.06.24, pcsled: 10751661</t>
  </si>
  <si>
    <t>Rozsypalová Jarmila , číslo pojištěnce: 465830222 , pojišťovna: 211, scpac: 113265</t>
  </si>
  <si>
    <t>na uzlu 1.CH-LU3 od 03.06.24 do 06.06.24, pcsled: 10757260</t>
  </si>
  <si>
    <t xml:space="preserve">Datum konce sledování: ? -&gt; 06/06/24; Čas konce sledování:  -&gt; 1331; Příznak fnzis: 0 -&gt; 1; Typ aktivity (takt): 1 -&gt; 5; </t>
  </si>
  <si>
    <t>Mačáková Věra, číslo pojištěnce: 395921406 , pojišťovna: 111, scpac: 258129</t>
  </si>
  <si>
    <t>na uzlu 1.CH-LU3 od 01.06.24 do 06.06.24, pcsled: 10755484</t>
  </si>
  <si>
    <t>65134 (Nykl Antonín )</t>
  </si>
  <si>
    <t>Pazdera Aleš , číslo pojištěnce: 6006050765, pojišťovna: 205, scpac: 317572</t>
  </si>
  <si>
    <t>na uzlu 1.CH-LU3 od 04.06.24 do 05.06.24, pcsled: 10758579</t>
  </si>
  <si>
    <t xml:space="preserve">Datum konce sledování: ? -&gt; 05/06/24; Čas konce sledování:  -&gt; 1641; Příznak fnzis: 0 -&gt; 1; Typ aktivity (takt): 1 -&gt; 5; </t>
  </si>
  <si>
    <t>Velešík Ladislav, číslo pojištěnce: 7308285369, pojišťovna: 205, scpac: 321876</t>
  </si>
  <si>
    <t>na uzlu 1.CH-LU3 od 30.05.24 do 05.06.24, pcsled: 10752979</t>
  </si>
  <si>
    <t xml:space="preserve">Datum konce sledování: ? -&gt; 05/06/24; Čas konce sledování:  -&gt; 1204; Příznak fnzis: 0 -&gt; 1; Typ aktivity (takt): 1 -&gt; 5; </t>
  </si>
  <si>
    <t>Podhorný Petr, číslo pojištěnce: 8601096251, pojišťovna: 211, scpac: 1552674</t>
  </si>
  <si>
    <t>na uzlu 1.CH-LU3 od 03.06.24 do 05.06.24, pcsled: 10757318</t>
  </si>
  <si>
    <t xml:space="preserve">Datum konce sledování: ? -&gt; 05/06/24; Čas konce sledování:  -&gt; 1204; Příznak fnzis: 0 -&gt; 1; Typ aktivity (takt): 1 -&gt; 4; </t>
  </si>
  <si>
    <t>Pánek Jaroslav, číslo pojištěnce: 6607280196, pojišťovna: 201, scpac: 319390</t>
  </si>
  <si>
    <t>na uzlu 1.CH-LU3 od 01.06.24 do 05.06.24, pcsled: 10755381</t>
  </si>
  <si>
    <t xml:space="preserve">Datum konce sledování: ? -&gt; 05/06/24; Čas konce sledování:  -&gt; 1203; Příznak fnzis: 0 -&gt; 1; Typ aktivity (takt): 1 -&gt; 4; </t>
  </si>
  <si>
    <t>Možíšová Jarmila, číslo pojištěnce: 526001239 , pojišťovna: 205, scpac: 480181</t>
  </si>
  <si>
    <t>na uzlu 1.CH-LU3 od 02.06.24 do 05.06.24, pcsled: 10755831</t>
  </si>
  <si>
    <t>Coufalíková Svatava, číslo pojištěnce: 5752151801, pojišťovna: 205, scpac: 398807</t>
  </si>
  <si>
    <t>na uzlu 1.CH-LU3 od 28.05.24 do 05.06.24, pcsled: 10748201</t>
  </si>
  <si>
    <t>64715 (Šebková Tereza DiS.)</t>
  </si>
  <si>
    <t>Kukučová Klára MVDr., číslo pojištěnce: 9255145548, pojišťovna: 205, scpac: 1182625</t>
  </si>
  <si>
    <t>na uzlu 1.CH-LU3 od 03.06.24 do 04.06.24, pcsled: 10757924</t>
  </si>
  <si>
    <t xml:space="preserve">Datum konce sledování: ? -&gt; 04/06/24; Čas konce sledování:  -&gt; 1811; Příznak fnzis: 0 -&gt; 1; Typ aktivity (takt): 1 -&gt; 4; </t>
  </si>
  <si>
    <t>na uzlu 2IK-30m od 03.06.24 do 04.06.24, pcsled: 10757569</t>
  </si>
  <si>
    <t xml:space="preserve">Datum konce sledování: ? -&gt; 04/06/24; Čas konce sledování:  -&gt; 1353; Příznak fnzis: 0 -&gt; 1; Typ aktivity (takt): 1 -&gt; 4; </t>
  </si>
  <si>
    <t>Stašová Marcela , číslo pojištěnce: 5557042194, pojišťovna: 201, scpac: 462540</t>
  </si>
  <si>
    <t>na uzlu 1.CH-LU3 od 30.05.24 do 04.06.24, pcsled: 10751858</t>
  </si>
  <si>
    <t xml:space="preserve">Datum konce sledování: ? -&gt; 04/06/24; Čas konce sledování:  -&gt; 1345; Příznak fnzis: 0 -&gt; 1; Typ aktivity (takt): 1 -&gt; 5; </t>
  </si>
  <si>
    <t>Orlová Pavlína, číslo pojištěnce: 9062116140, pojišťovna: 205, scpac: 1270342</t>
  </si>
  <si>
    <t>na uzlu 1.CH-LU3 od 27.05.24 do 04.06.24, pcsled: 10746164</t>
  </si>
  <si>
    <t xml:space="preserve">Datum konce sledování: ? -&gt; 04/06/24; Čas konce sledování:  -&gt; 1345; Příznak fnzis: 0 -&gt; 1; Typ aktivity (takt): 1 -&gt; 4; </t>
  </si>
  <si>
    <t>Andresová Mariana, číslo pojištěnce: 8053246773, pojišťovna: 205, scpac: 382462</t>
  </si>
  <si>
    <t>na uzlu 1.CH-LU3 od 02.06.24 do 04.06.24, pcsled: 10755902</t>
  </si>
  <si>
    <t>Adámková Mája, číslo pojištěnce: 435501426 , pojišťovna: 201, scpac: 1072126</t>
  </si>
  <si>
    <t>na uzlu 1.CH-LU3 od 25.05.24 do 04.06.24, pcsled: 10744686</t>
  </si>
  <si>
    <t xml:space="preserve">Datum konce sledování: ? -&gt; 04/06/24; Čas konce sledování:  -&gt; 1344; Příznak fnzis: 0 -&gt; 1; Typ aktivity (takt): 1 -&gt; 5; </t>
  </si>
  <si>
    <t>Kořenková Bohumila, číslo pojištěnce: 436010434 , pojišťovna: 201, scpac: 410734</t>
  </si>
  <si>
    <t>na uzlu 1.CH-LU3 od 27.05.24 do 03.06.24, pcsled: 10747765</t>
  </si>
  <si>
    <t xml:space="preserve">Datum konce sledování: ? -&gt; 03/06/24; Čas konce sledování:  -&gt; 1344; Příznak fnzis: 0 -&gt; 1; Typ aktivity (takt): 1 -&gt; 4; </t>
  </si>
  <si>
    <t>Klimková Hana, číslo pojištěnce: 6660240950, pojišťovna: 111, scpac: 815639</t>
  </si>
  <si>
    <t>na uzlu 1.CH-LU3 od 30.05.24 do 03.06.24, pcsled: 10753216</t>
  </si>
  <si>
    <t xml:space="preserve">Datum konce sledování: ? -&gt; 03/06/24; Čas konce sledování:  -&gt; 1344; Příznak fnzis: 0 -&gt; 1; Typ aktivity (takt): 1 -&gt; 5; </t>
  </si>
  <si>
    <t>Kuba Jan, číslo pojištěnce: 5411222982, pojišťovna: 201, scpac: 657319</t>
  </si>
  <si>
    <t>na uzlu 1.CH-LU3 od 28.05.24 do 03.06.24, pcsled: 10749110</t>
  </si>
  <si>
    <t xml:space="preserve">Datum konce sledování: ? -&gt; 03/06/24; Čas konce sledování:  -&gt; 1343; Příznak fnzis: 0 -&gt; 1; Typ aktivity (takt): 1 -&gt; 5; </t>
  </si>
  <si>
    <t>Harbichová Alena, číslo pojištěnce: 455107492 , pojišťovna: 111, scpac: 399227</t>
  </si>
  <si>
    <t>na uzlu 1.CH-LU3 od 26.05.24 do 03.06.24, pcsled: 10745382</t>
  </si>
  <si>
    <t>Dudová Hana, Mgr., číslo pojištěnce: 7958065313, pojišťovna: 205, scpac: 277630</t>
  </si>
  <si>
    <t>na uzlu 1.CH-LU3 od 30.05.24 do 03.06.24, pcsled: 10752407</t>
  </si>
  <si>
    <t>Bilous Ihor, Ing., číslo pojištěnce: 8601674972, pojišťovna: 111, scpac: 1491833</t>
  </si>
  <si>
    <t>na uzlu 1.CH-LU3 od 28.05.24 do 03.06.24, pcsled: 10748955</t>
  </si>
  <si>
    <t xml:space="preserve">Datum konce sledování: ? -&gt; 03/06/24; Čas konce sledování:  -&gt; 1343; Příznak fnzis: 0 -&gt; 1; Typ aktivity (takt): 1 -&gt; 4; </t>
  </si>
  <si>
    <t>Kociánová Markéta, číslo pojištěnce: 0355145318, pojišťovna: 211, scpac: 1473871</t>
  </si>
  <si>
    <t>na uzlu 1.CH-LU3 od 30.05.24 do 03.06.24, pcsled: 10753383</t>
  </si>
  <si>
    <t>na uzlu KAR-LU51 od 01.06.24 do 03.06.24, pcsled: 10754923</t>
  </si>
  <si>
    <t xml:space="preserve">Datum konce sledování: ? -&gt; 03/06/24; Čas konce sledování:  -&gt; 1131; Příznak fnzis: 0 -&gt; 1; Typ aktivity (takt): 1 -&gt; 5; </t>
  </si>
  <si>
    <t>na uzlu KAR-LU51 od 31.05.24 do 03.06.24, pcsled: 10754899</t>
  </si>
  <si>
    <t xml:space="preserve">Datum konce sledování: ? -&gt; 03/06/24; Čas konce sledování:  -&gt; 1035; Příznak fnzis: 0 -&gt; 1; Typ aktivity (takt): 1 -&gt; 5; </t>
  </si>
  <si>
    <t>65015 (Zapletalová Iveta Bc.)</t>
  </si>
  <si>
    <t>Opálka Miloš, číslo pojištěnce: 6711081740, pojišťovna: 205, scpac: 1568604</t>
  </si>
  <si>
    <t>na uzlu 1.CH-LU3 od 26.05.24 do 02.06.24, pcsled: 10745354</t>
  </si>
  <si>
    <t xml:space="preserve">Datum konce sledování: ? -&gt; 02/06/24; Čas konce sledování:  -&gt; 1208; Příznak fnzis: 0 -&gt; 1; Typ aktivity (takt): 1 -&gt; 4; </t>
  </si>
  <si>
    <t>68374 (Dvouletá Michaela DiS.)</t>
  </si>
  <si>
    <t>Kalincová Marcela, číslo pojištěnce: 525316124 , pojišťovna: 213, scpac: 1570269</t>
  </si>
  <si>
    <t>na uzlu 1.CH-LU3 od 28.05.24 do 01.06.24, pcsled: 10748424</t>
  </si>
  <si>
    <t xml:space="preserve">Datum konce sledování: ? -&gt; 01/06/24; Čas konce sledování:  -&gt; 1128; Příznak fnzis: 0 -&gt; 1; Typ aktivity (takt): 1 -&gt; 4; </t>
  </si>
  <si>
    <t>Oravec Lukáš, číslo pojištěnce: 9104276269, pojišťovna: 213, scpac: 1425324</t>
  </si>
  <si>
    <t>na uzlu 1.CH-LU3 od 28.05.24 do 31.05.24, pcsled: 10748879</t>
  </si>
  <si>
    <t xml:space="preserve">Datum konce sledování: ? -&gt; 31/05/24; Čas konce sledování:  -&gt; 1132; Příznak fnzis: 0 -&gt; 1; Typ aktivity (takt): 1 -&gt; 5; </t>
  </si>
  <si>
    <t>Kubík Jaroslav, číslo pojištěnce: 510107218 , pojišťovna: 111, scpac: 1339520</t>
  </si>
  <si>
    <t>na uzlu 1.CH-LU3 od 23.05.24 do 31.05.24, pcsled: 10742231</t>
  </si>
  <si>
    <t>Janiš Karel, číslo pojištěnce: 480404117 , pojišťovna: 201, scpac: 1027714</t>
  </si>
  <si>
    <t>na uzlu 1.CH-LU3 od 28.05.24 do 31.05.24, pcsled: 10748911</t>
  </si>
  <si>
    <t xml:space="preserve">Datum konce sledování: ? -&gt; 31/05/24; Čas konce sledování:  -&gt; 1131; Příznak fnzis: 0 -&gt; 1; Typ aktivity (takt): 1 -&gt; 5; </t>
  </si>
  <si>
    <t>Janda Tomáš, číslo pojištěnce: 7801135694, pojišťovna: 201, scpac: 172923</t>
  </si>
  <si>
    <t>na uzlu 1.CH-LU3 od 28.05.24 do 31.05.24, pcsled: 10748789</t>
  </si>
  <si>
    <t>Indrák Zdenek, číslo pojištěnce: 8912145726, pojišťovna: 205, scpac: 256308</t>
  </si>
  <si>
    <t>na uzlu 1.CH-LU3 od 26.05.24 do 31.05.24, pcsled: 10745915</t>
  </si>
  <si>
    <t xml:space="preserve">Datum konce sledování: ? -&gt; 31/05/24; Čas konce sledování:  -&gt; 1130; Příznak fnzis: 0 -&gt; 1; Typ aktivity (takt): 1 -&gt; 5; </t>
  </si>
  <si>
    <t>Bořuta Michal, číslo pojištěnce: 7512305768, pojišťovna: 111, scpac: 333449</t>
  </si>
  <si>
    <t>na uzlu 1.CH-LU3 od 28.05.24 do 30.05.24, pcsled: 10748142</t>
  </si>
  <si>
    <t xml:space="preserve">Datum konce sledování: ? -&gt; 30/05/24; Čas konce sledování:  -&gt; 1247; Příznak fnzis: 0 -&gt; 1; Typ aktivity (takt): 1 -&gt; 5; </t>
  </si>
  <si>
    <t>Svoboda Eduard , číslo pojištěnce: 6108011756, pojišťovna: 207, scpac: 967914</t>
  </si>
  <si>
    <t>na uzlu 1.CH-LU3 od 08.05.24 do 29.05.24, pcsled: 10720664</t>
  </si>
  <si>
    <t xml:space="preserve">Datum konce sledování: ? -&gt; 29/05/24; Čas konce sledování:  -&gt; 1307; Příznak fnzis: 0 -&gt; 1; Typ aktivity (takt): 1 -&gt; 4; </t>
  </si>
  <si>
    <t>Štreit Jiří, Ing., číslo pojištěnce: 500213249 , pojišťovna: 201, scpac: 923650</t>
  </si>
  <si>
    <t>na uzlu 1.CH-LU3 od 17.05.24 do 29.05.24, pcsled: 10733657</t>
  </si>
  <si>
    <t xml:space="preserve">Datum konce sledování: ? -&gt; 29/05/24; Čas konce sledování:  -&gt; 1306; Příznak fnzis: 0 -&gt; 1; Typ aktivity (takt): 1 -&gt; 5; </t>
  </si>
  <si>
    <t>Novák Libor, Ing., číslo pojištěnce: 7205295724, pojišťovna: 211, scpac: 457104</t>
  </si>
  <si>
    <t>na uzlu 1.CH-LU3 od 26.05.24 do 29.05.24, pcsled: 10745529</t>
  </si>
  <si>
    <t>Uzhakov Dmitriy, číslo pojištěnce: 7402141340, pojišťovna: 205, scpac: 1134146</t>
  </si>
  <si>
    <t>na uzlu 1.CH-LU3 od 23.05.24 do 29.05.24, pcsled: 10742496</t>
  </si>
  <si>
    <t xml:space="preserve">Datum konce sledování: ? -&gt; 29/05/24; Čas konce sledování:  -&gt; 1304; Příznak fnzis: 0 -&gt; 1; Typ aktivity (takt): 1 -&gt; 4; </t>
  </si>
  <si>
    <t>Sklenář Petr, číslo pojištěnce: 7705085333, pojišťovna: 205, scpac: 903657</t>
  </si>
  <si>
    <t>na uzlu 1.CH-LU3 od 26.05.24 do 29.05.24, pcsled: 10745798</t>
  </si>
  <si>
    <t>Peřinová Natálie, číslo pojištěnce: 0257296116, pojišťovna: 201, scpac: 1217767</t>
  </si>
  <si>
    <t>na uzlu 1.CH-LU3 od 25.05.24 do 28.05.24, pcsled: 10745142</t>
  </si>
  <si>
    <t xml:space="preserve">Datum konce sledování: ? -&gt; 28/05/24; Čas konce sledování:  -&gt; 1212; Příznak fnzis: 0 -&gt; 1; Typ aktivity (takt): 1 -&gt; 4; </t>
  </si>
  <si>
    <t>Siráková Jana, číslo pojištěnce: 6560021402, pojišťovna: 111, scpac: 191201</t>
  </si>
  <si>
    <t>na uzlu 1.CH-LU3 od 21.05.24 do 28.05.24, pcsled: 10738274</t>
  </si>
  <si>
    <t xml:space="preserve">Datum konce sledování: ? -&gt; 28/05/24; Čas konce sledování:  -&gt; 1211; Příznak fnzis: 0 -&gt; 1; Typ aktivity (takt): 1 -&gt; 4; </t>
  </si>
  <si>
    <t>Macek František, číslo pojištěnce: 9107145718, pojišťovna: 111, scpac: 160967</t>
  </si>
  <si>
    <t>na uzlu 1.CH-LU3 od 24.05.24 do 28.05.24, pcsled: 10744372</t>
  </si>
  <si>
    <t xml:space="preserve">Datum konce sledování: ? -&gt; 28/05/24; Čas konce sledování:  -&gt; 1210; Příznak fnzis: 0 -&gt; 1; Typ aktivity (takt): 1 -&gt; 5; </t>
  </si>
  <si>
    <t>na uzlu KAR-LU15 od 23.05.24 do 28.05.24, pcsled: 10743066</t>
  </si>
  <si>
    <t xml:space="preserve">Datum konce sledování: ? -&gt; 28/05/24; Čas konce sledování:  -&gt; 0949; Příznak fnzis: 0 -&gt; 1; Typ aktivity (takt): 1 -&gt; 4; </t>
  </si>
  <si>
    <t>Šimon Pavel, číslo pojištěnce: 5806152154, pojišťovna: 205, scpac: 975545</t>
  </si>
  <si>
    <t>na uzlu 1.CH-LU3 od 20.05.24 do 27.05.24, pcsled: 10736954</t>
  </si>
  <si>
    <t xml:space="preserve">Datum konce sledování: ? -&gt; 27/05/24; Čas konce sledování:  -&gt; 1536; Příznak fnzis: 0 -&gt; 1; Typ aktivity (takt): 1 -&gt; 5; </t>
  </si>
  <si>
    <t>Divoka Luděk, číslo pojištěnce: 6908295361, pojišťovna: 201, scpac: 320350</t>
  </si>
  <si>
    <t>na uzlu 1.CH-LU3 od 21.05.24 do 27.05.24, pcsled: 10738021</t>
  </si>
  <si>
    <t xml:space="preserve">Datum konce sledování: ? -&gt; 27/05/24; Čas konce sledování:  -&gt; 1251; Příznak fnzis: 0 -&gt; 1; Typ aktivity (takt): 1 -&gt; 5; </t>
  </si>
  <si>
    <t>Musil Miloslav, číslo pojištěnce: 6001230466, pojišťovna: 205, scpac: 196808</t>
  </si>
  <si>
    <t>na uzlu 1.CH-LU3 od 20.05.24 do 27.05.24, pcsled: 10736086</t>
  </si>
  <si>
    <t xml:space="preserve">Datum konce sledování: ? -&gt; 27/05/24; Čas konce sledování:  -&gt; 1251; Příznak fnzis: 0 -&gt; 1; Typ aktivity (takt): 1 -&gt; 4; </t>
  </si>
  <si>
    <t>Bučková Magda , číslo pojištěnce: 7162035353, pojišťovna: 207, scpac: 278331</t>
  </si>
  <si>
    <t>na uzlu 1.CH-LU3 od 21.05.24 do 27.05.24, pcsled: 10738222</t>
  </si>
  <si>
    <t xml:space="preserve">Datum konce sledování: ? -&gt; 27/05/24; Čas konce sledování:  -&gt; 1250; Příznak fnzis: 0 -&gt; 1; Typ aktivity (takt): 1 -&gt; 4; </t>
  </si>
  <si>
    <t>Vařeková Renáta , číslo pojištěnce: 7561025307, pojišťovna: 205, scpac: 176271</t>
  </si>
  <si>
    <t>na uzlu 1.CH-LU3 od 19.05.24 do 26.05.24, pcsled: 10735714</t>
  </si>
  <si>
    <t xml:space="preserve">Datum konce sledování: ? -&gt; 26/05/24; Čas konce sledování:  -&gt; 1433; Příznak fnzis: 0 -&gt; 1; Typ aktivity (takt): 1 -&gt; 5; </t>
  </si>
  <si>
    <t>na uzlu KAR-LU51 od 24.05.24 do 26.05.24, pcsled: 10744168</t>
  </si>
  <si>
    <t xml:space="preserve">Datum konce sledování: ? -&gt; 26/05/24; Čas konce sledování:  -&gt; 1257; Příznak fnzis: 0 -&gt; 1; Typ aktivity (takt): 1 -&gt; 5; </t>
  </si>
  <si>
    <t>11870 (Hrouzová Jaroslava )</t>
  </si>
  <si>
    <t>Prečanová Marie , číslo pojištěnce: 395917431 , pojišťovna: 111, scpac: 218101</t>
  </si>
  <si>
    <t>na uzlu 1.CH-LU3 od 19.05.24 do 25.05.24, pcsled: 10735614</t>
  </si>
  <si>
    <t xml:space="preserve">Datum konce sledování: ? -&gt; 25/05/24; Čas konce sledování:  -&gt; 1403; Příznak fnzis: 0 -&gt; 1; Typ aktivity (takt): 1 -&gt; 4; </t>
  </si>
  <si>
    <t>Dostálová Eva, číslo pojištěnce: 7651035326, pojišťovna: 111, scpac: 125635</t>
  </si>
  <si>
    <t>na uzlu 1.CH-LU3 od 16.05.24 do 25.05.24, pcsled: 10732406</t>
  </si>
  <si>
    <t xml:space="preserve">Datum konce sledování: ? -&gt; 25/05/24; Čas konce sledování:  -&gt; 1400; Příznak fnzis: 0 -&gt; 1; Typ aktivity (takt): 1 -&gt; 4; </t>
  </si>
  <si>
    <t>Kisková Irena, číslo pojištěnce: 6651300326, pojišťovna: 211, scpac: 1256315</t>
  </si>
  <si>
    <t>na uzlu 1.CH-LU3 od 19.05.24 do 25.05.24, pcsled: 10735328</t>
  </si>
  <si>
    <t xml:space="preserve">Datum konce sledování: ? -&gt; 25/05/24; Čas konce sledování:  -&gt; 1359; Příznak fnzis: 0 -&gt; 1; Typ aktivity (takt): 1 -&gt; 4; </t>
  </si>
  <si>
    <t>Fišerová Lucie, číslo pojištěnce: 8461275691, pojišťovna: 205, scpac: 637826</t>
  </si>
  <si>
    <t>na uzlu 1.CH-LU3 od 23.05.24 do 25.05.24, pcsled: 10741699</t>
  </si>
  <si>
    <t xml:space="preserve">Datum konce sledování: ? -&gt; 25/05/24; Čas konce sledování:  -&gt; 1355; Příznak fnzis: 0 -&gt; 1; Typ aktivity (takt): 1 -&gt; 4; </t>
  </si>
  <si>
    <t>Dzhambazov Asen, číslo pojištěnce: 8601002714, pojišťovna: 400, scpac: 1570984</t>
  </si>
  <si>
    <t>na uzlu 1.CH-LU3 od 21.05.24 do 24.05.24, pcsled: 10739457</t>
  </si>
  <si>
    <t xml:space="preserve">Datum konce sledování: ? -&gt; 24/05/24; Čas konce sledování:  -&gt; 1241; Příznak fnzis: 0 -&gt; 1; Typ aktivity (takt): 1 -&gt; 4; </t>
  </si>
  <si>
    <t>Benda Miroslav, Ing., číslo pojištěnce: 6012121148, pojišťovna: 201, scpac: 445619</t>
  </si>
  <si>
    <t>na uzlu 1.CH-LU3 od 19.05.24 do 24.05.24, pcsled: 10735251</t>
  </si>
  <si>
    <t>Bican Josef, číslo pojištěnce: 380821428 , pojišťovna: 211, scpac: 256536</t>
  </si>
  <si>
    <t>na uzlu 1.CH-LU3 od 21.05.24 do 24.05.24, pcsled: 10739301</t>
  </si>
  <si>
    <t xml:space="preserve">Datum konce sledování: ? -&gt; 24/05/24; Čas konce sledování:  -&gt; 1241; Příznak fnzis: 0 -&gt; 1; Typ aktivity (takt): 1 -&gt; 5; </t>
  </si>
  <si>
    <t>Březný Tomáš, číslo pojištěnce: 9609235988, pojišťovna: 205, scpac: 1385820</t>
  </si>
  <si>
    <t>na uzlu 1.CH-LU3 od 23.05.24 do 24.05.24, pcsled: 10741748</t>
  </si>
  <si>
    <t>Holíková Marie, číslo pojištěnce: 475507017 , pojišťovna: 211, scpac: 107432</t>
  </si>
  <si>
    <t>na uzlu 1.CH-LU3 od 15.05.24 do 23.05.24, pcsled: 10730941</t>
  </si>
  <si>
    <t xml:space="preserve">Datum konce sledování: ? -&gt; 23/05/24; Čas konce sledování:  -&gt; 1432; Příznak fnzis: 0 -&gt; 1; Typ aktivity (takt): 1 -&gt; 5; </t>
  </si>
  <si>
    <t>Nesrstová Hana, číslo pojištěnce: 475131478 , pojišťovna: 111, scpac: 210076</t>
  </si>
  <si>
    <t>na uzlu 1.CH-LU3 od 16.05.24 do 23.05.24, pcsled: 10732066</t>
  </si>
  <si>
    <t>Fojtíková Monika, číslo pojištěnce: 7454225350, pojišťovna: 211, scpac: 278060</t>
  </si>
  <si>
    <t>na uzlu 1.CH-LU3 od 06.05.24 do 23.05.24, pcsled: 10718304</t>
  </si>
  <si>
    <t xml:space="preserve">Datum konce sledování: ? -&gt; 23/05/24; Čas konce sledování:  -&gt; 1431; Příznak fnzis: 0 -&gt; 1; Typ aktivity (takt): 1 -&gt; 4; </t>
  </si>
  <si>
    <t>Kořínková Gabriela, číslo pojištěnce: 8153115784, pojišťovna: 205, scpac: 738184</t>
  </si>
  <si>
    <t>na uzlu 1.CH-LU3 od 18.05.24 do 23.05.24, pcsled: 10734790</t>
  </si>
  <si>
    <t xml:space="preserve">Datum konce sledování: ? -&gt; 23/05/24; Čas konce sledování:  -&gt; 1430; Příznak fnzis: 0 -&gt; 1; Typ aktivity (takt): 1 -&gt; 5; </t>
  </si>
  <si>
    <t>Lindnerová Libuše, číslo pojištěnce: 455709442 , pojišťovna: 205, scpac: 279430</t>
  </si>
  <si>
    <t>na uzlu 1.CH-LU3 od 08.05.24 do 23.05.24, pcsled: 10720313</t>
  </si>
  <si>
    <t>Kouřil Pavel, číslo pojištěnce: 6704270089, pojišťovna: 213, scpac: 1090124</t>
  </si>
  <si>
    <t>na uzlu 1.CH-LU3 od 15.05.24 do 23.05.24, pcsled: 10731321</t>
  </si>
  <si>
    <t>na uzlu 1.CH-LU3 od 18.05.24 do 23.05.24, pcsled: 10735050</t>
  </si>
  <si>
    <t>Sinová Kristýna, číslo pojištěnce: 9960161288, pojišťovna: 201, scpac: 1570894</t>
  </si>
  <si>
    <t>na uzlu 1.CH-LU3 od 21.05.24 do 23.05.24, pcsled: 10737787</t>
  </si>
  <si>
    <t>na uzlu KAR-LU51 od 21.05.24 do 23.05.24, pcsled: 10739607</t>
  </si>
  <si>
    <t xml:space="preserve">Datum konce sledování: ? -&gt; 23/05/24; Čas konce sledování:  -&gt; 1013; Příznak fnzis: 0 -&gt; 1; Typ aktivity (takt): 1 -&gt; 5; </t>
  </si>
  <si>
    <t>Lehkoživová Dagmar, číslo pojištěnce: 7152035330, pojišťovna: 201, scpac: 184331</t>
  </si>
  <si>
    <t>na uzlu 1.CH-LU3 od 15.05.24 do 22.05.24, pcsled: 10730028</t>
  </si>
  <si>
    <t xml:space="preserve">Datum konce sledování: ? -&gt; 22/05/24; Čas konce sledování:  -&gt; 1309; Příznak fnzis: 0 -&gt; 1; Typ aktivity (takt): 1 -&gt; 4; </t>
  </si>
  <si>
    <t>Kulhánek Jindřich, číslo pojištěnce: 430808439 , pojišťovna: 207, scpac: 1564216</t>
  </si>
  <si>
    <t>na uzlu 1.CH-LU3 od 19.05.24 do 22.05.24, pcsled: 10735267</t>
  </si>
  <si>
    <t xml:space="preserve">Datum konce sledování: ? -&gt; 22/05/24; Čas konce sledování:  -&gt; 1309; Příznak fnzis: 0 -&gt; 1; Typ aktivity (takt): 1 -&gt; 5; </t>
  </si>
  <si>
    <t>na uzlu 1.CH-LU3 od 19.05.24 do 21.05.24, pcsled: 10735425</t>
  </si>
  <si>
    <t xml:space="preserve">Datum konce sledování: ? -&gt; 21/05/24; Čas konce sledování:  -&gt; 1458; Příznak fnzis: 0 -&gt; 1; Typ aktivity (takt): 1 -&gt; 4; </t>
  </si>
  <si>
    <t>na uzlu 1.CH-LU3 od 19.05.24 do 21.05.24, pcsled: 10735367</t>
  </si>
  <si>
    <t xml:space="preserve">Datum konce sledování: ? -&gt; 21/05/24; Čas konce sledování:  -&gt; 1457; Příznak fnzis: 0 -&gt; 1; Typ aktivity (takt): 1 -&gt; 4; </t>
  </si>
  <si>
    <t>Kauerová Marie , číslo pojištěnce: 505712050 , pojišťovna: 205, scpac: 435819</t>
  </si>
  <si>
    <t>na uzlu 1.CH-LU3 od 14.05.24 do 21.05.24, pcsled: 10727966</t>
  </si>
  <si>
    <t xml:space="preserve">Datum konce sledování: ? -&gt; 21/05/24; Čas konce sledování:  -&gt; 1303; Příznak fnzis: 0 -&gt; 1; Typ aktivity (takt): 1 -&gt; 5; </t>
  </si>
  <si>
    <t>Sochůrková Gabriela, číslo pojištěnce: 8552275787, pojišťovna: 205, scpac: 165531</t>
  </si>
  <si>
    <t>na uzlu 1.CH-LU3 od 14.05.24 do 21.05.24, pcsled: 10727975</t>
  </si>
  <si>
    <t>Crha Ivo, číslo pojištěnce: 6508231444, pojišťovna: 211, scpac: 191888</t>
  </si>
  <si>
    <t>na uzlu 1.CH-LU3 od 12.05.24 do 21.05.24, pcsled: 10725400</t>
  </si>
  <si>
    <t xml:space="preserve">Datum konce sledování: ? -&gt; 21/05/24; Čas konce sledování:  -&gt; 1303; Příznak fnzis: 0 -&gt; 1; Typ aktivity (takt): 1 -&gt; 4; </t>
  </si>
  <si>
    <t>Mück Ivo, číslo pojištěnce: 5510071182, pojišťovna: 111, scpac: 1405641</t>
  </si>
  <si>
    <t>na uzlu 1.CH-LU3 od 10.05.24 do 21.05.24, pcsled: 10724397</t>
  </si>
  <si>
    <t>na uzlu 1.CH-LU3 od 16.05.24 do 21.05.24, pcsled: 10732520</t>
  </si>
  <si>
    <t xml:space="preserve">Datum konce sledování: ? -&gt; 21/05/24; Čas konce sledování:  -&gt; 1302; Příznak fnzis: 0 -&gt; 1; Typ aktivity (takt): 1 -&gt; 4; </t>
  </si>
  <si>
    <t>58451 (Nováková Markéta )</t>
  </si>
  <si>
    <t>Zbořil Zdenek, číslo pojištěnce: 521111219 , pojišťovna: 111, scpac: 498300</t>
  </si>
  <si>
    <t>na uzlu PLIC-25 od 19.05.24 do 20.05.24, pcsled: 10735381</t>
  </si>
  <si>
    <t xml:space="preserve">Datum konce sledování: ? -&gt; 20/05/24; Čas konce sledování:  -&gt; 1420; Příznak fnzis: 0 -&gt; 1; Typ aktivity (takt): 1 -&gt; 4; </t>
  </si>
  <si>
    <t>Ševčíková Anna, číslo pojištěnce: 525418075 , pojišťovna: 201, scpac: 108175</t>
  </si>
  <si>
    <t>na uzlu 1.CH-LU3 od 16.05.24 do 20.05.24, pcsled: 10731731</t>
  </si>
  <si>
    <t xml:space="preserve">Datum konce sledování: ? -&gt; 20/05/24; Čas konce sledování:  -&gt; 1404; Příznak fnzis: 0 -&gt; 1; Typ aktivity (takt): 1 -&gt; 4; </t>
  </si>
  <si>
    <t>Šimek Jaroslav, číslo pojištěnce: 6208061618, pojišťovna: 211, scpac: 817149</t>
  </si>
  <si>
    <t>na uzlu 1.CH-LU3 od 06.05.24 do 19.05.24, pcsled: 10716942</t>
  </si>
  <si>
    <t xml:space="preserve">Datum konce sledování: ? -&gt; 19/05/24; Čas konce sledování:  -&gt; 1352; Příznak fnzis: 0 -&gt; 1; Typ aktivity (takt): 1 -&gt; 4; </t>
  </si>
  <si>
    <t>Titzl Tomáš, číslo pojištěnce: 8604146254, pojišťovna: 205, scpac: 1380421</t>
  </si>
  <si>
    <t>na uzlu 1.CH-LU3 od 16.05.24 do 19.05.24, pcsled: 10731697</t>
  </si>
  <si>
    <t xml:space="preserve">Datum konce sledování: ? -&gt; 19/05/24; Čas konce sledování:  -&gt; 1345; Příznak fnzis: 0 -&gt; 1; Typ aktivity (takt): 1 -&gt; 4; </t>
  </si>
  <si>
    <t>Uhírková Jaroslava, číslo pojištěnce: 9357304869, pojišťovna: 205, scpac: 1050567</t>
  </si>
  <si>
    <t>na uzlu 1.CH-LU3 od 16.05.24 do 18.05.24, pcsled: 10731690</t>
  </si>
  <si>
    <t xml:space="preserve">Datum konce sledování: ? -&gt; 18/05/24; Čas konce sledování:  -&gt; 1414; Příznak fnzis: 0 -&gt; 1; Typ aktivity (takt): 1 -&gt; 4; </t>
  </si>
  <si>
    <t>Dittmar Jan, číslo pojištěnce: 9503296066, pojišťovna: 211, scpac: 887042</t>
  </si>
  <si>
    <t>na uzlu 1.CH-LU3 od 12.05.24 do 18.05.24, pcsled: 10725321</t>
  </si>
  <si>
    <t xml:space="preserve">Datum konce sledování: ? -&gt; 18/05/24; Čas konce sledování:  -&gt; 1413; Příznak fnzis: 0 -&gt; 1; Typ aktivity (takt): 1 -&gt; 4; </t>
  </si>
  <si>
    <t>Krč Richard, číslo pojištěnce: 8401064848, pojišťovna: 211, scpac: 327809</t>
  </si>
  <si>
    <t>na uzlu 1.CH-LU3 od 12.05.24 do 18.05.24, pcsled: 10725404</t>
  </si>
  <si>
    <t>Pliska Michal, číslo pojištěnce: 8908316175, pojišťovna: 111, scpac: 1191407</t>
  </si>
  <si>
    <t>na uzlu 1.CH-LU3 od 15.05.24 do 18.05.24, pcsled: 10731386</t>
  </si>
  <si>
    <t xml:space="preserve">Datum konce sledování: ? -&gt; 18/05/24; Čas konce sledování:  -&gt; 1412; Příznak fnzis: 0 -&gt; 1; Typ aktivity (takt): 1 -&gt; 4; </t>
  </si>
  <si>
    <t>Sadowá Libuše , číslo pojištěnce: 505128151 , pojišťovna: 111, scpac: 206473</t>
  </si>
  <si>
    <t>na uzlu 1.CH-LU3 od 14.05.24 do 18.05.24, pcsled: 10727978</t>
  </si>
  <si>
    <t>66125 (Ambrož Radek MUDr.)</t>
  </si>
  <si>
    <t>na uzlu KAR-LU51 od 17.05.24 do 18.05.24, pcsled: 10734232</t>
  </si>
  <si>
    <t xml:space="preserve">Datum konce sledování: ? -&gt; 18/05/24; Čas konce sledování:  -&gt; 1037; Příznak fnzis: 0 -&gt; 1; Typ aktivity (takt): 1 -&gt; 4; </t>
  </si>
  <si>
    <t>Halenčák Aleš, číslo pojištěnce: 6609220992, pojišťovna: 111, scpac: 255080</t>
  </si>
  <si>
    <t>na uzlu 1.CH-LU3 od 13.05.24 do 17.05.24, pcsled: 10727730</t>
  </si>
  <si>
    <t xml:space="preserve">Datum konce sledování: ? -&gt; 17/05/24; Čas konce sledování:  -&gt; 1141; Příznak fnzis: 0 -&gt; 1; Typ aktivity (takt): 1 -&gt; 4; </t>
  </si>
  <si>
    <t>Popelka Luděk , číslo pojištěnce: 6703240027, pojišťovna: 205, scpac: 1284997</t>
  </si>
  <si>
    <t>na uzlu 1.CH-LU3 od 10.05.24 do 17.05.24, pcsled: 10723919</t>
  </si>
  <si>
    <t>Martinek Radek, číslo pojištěnce: 6706190007, pojišťovna: 211, scpac: 319707</t>
  </si>
  <si>
    <t>na uzlu 1.CH-LU3 od 14.05.24 do 17.05.24, pcsled: 10727972</t>
  </si>
  <si>
    <t>Trtílková Jana, Mgr., číslo pojištěnce: 9354184213, pojišťovna: 205, scpac: 1169477</t>
  </si>
  <si>
    <t>na uzlu 1.CH-LU3 od 13.05.24 do 17.05.24, pcsled: 10726958</t>
  </si>
  <si>
    <t xml:space="preserve">Datum konce sledování: ? -&gt; 17/05/24; Čas konce sledování:  -&gt; 1140; Příznak fnzis: 0 -&gt; 1; Typ aktivity (takt): 1 -&gt; 4; </t>
  </si>
  <si>
    <t>Číhalová Klára, číslo pojištěnce: 9852265731, pojišťovna: 211, scpac: 151069</t>
  </si>
  <si>
    <t>na uzlu 1.CH-LU3 od 14.05.24 do 16.05.24, pcsled: 10729383</t>
  </si>
  <si>
    <t xml:space="preserve">Datum konce sledování: ? -&gt; 16/05/24; Čas konce sledování:  -&gt; 1236; Příznak fnzis: 0 -&gt; 1; Typ aktivity (takt): 1 -&gt; 4; </t>
  </si>
  <si>
    <t>Nantlová Daniela, číslo pojištěnce: 7157245326, pojišťovna: 205, scpac: 257969</t>
  </si>
  <si>
    <t>na uzlu 1.CH-LU3 od 13.05.24 do 16.05.24, pcsled: 10726079</t>
  </si>
  <si>
    <t>na uzlu KAR-LU51 od 15.05.24 do 16.05.24, pcsled: 10730716</t>
  </si>
  <si>
    <t xml:space="preserve">Datum konce sledování: ? -&gt; 16/05/24; Čas konce sledování:  -&gt; 0841; Příznak fnzis: 0 -&gt; 1; Typ aktivity (takt): 1 -&gt; 4; </t>
  </si>
  <si>
    <t>na uzlu KAR-LU51 od 15.05.24 do 16.05.24, pcsled: 10731163</t>
  </si>
  <si>
    <t xml:space="preserve">Datum konce sledování: ? -&gt; 16/05/24; Čas konce sledování:  -&gt; 0921; Příznak fnzis: 0 -&gt; 1; Typ aktivity (takt): 1 -&gt; 4; </t>
  </si>
  <si>
    <t>Javora Jiří, MUDr., číslo pojištěnce: 7210254128, pojišťovna: 111, scpac: 1546894</t>
  </si>
  <si>
    <t>na uzlu 1.CH-LU3 od 14.05.24 do 15.05.24, pcsled: 10728169</t>
  </si>
  <si>
    <t xml:space="preserve">Datum konce sledování: ? -&gt; 15/05/24; Čas konce sledování:  -&gt; 1523; Příznak fnzis: 0 -&gt; 1; Typ aktivity (takt): 1 -&gt; 5; </t>
  </si>
  <si>
    <t>Michalčíková Jarmila, číslo pojištěnce: 425311434 , pojišťovna: 211, scpac: 215596</t>
  </si>
  <si>
    <t>na uzlu 1.CH-LU3 od 08.05.24 do 13.05.24, pcsled: 10720567</t>
  </si>
  <si>
    <t xml:space="preserve">Datum konce sledování: ? -&gt; 13/05/24; Čas konce sledování:  -&gt; 1358; Příznak fnzis: 0 -&gt; 1; Typ aktivity (takt): 1 -&gt; 5; </t>
  </si>
  <si>
    <t>Rjabyjová Anastasia, číslo pojištěnce: 0357135757, pojišťovna: 205, scpac: 401103</t>
  </si>
  <si>
    <t>na uzlu 1.CH-LU3 od 07.05.24 do 13.05.24, pcsled: 10719538</t>
  </si>
  <si>
    <t xml:space="preserve">Datum konce sledování: ? -&gt; 13/05/24; Čas konce sledování:  -&gt; 1251; Příznak fnzis: 0 -&gt; 1; Typ aktivity (takt): 1 -&gt; 5; </t>
  </si>
  <si>
    <t>Bobák Valentin , číslo pojištěnce: 7411295793, pojišťovna: 205, scpac: 255671</t>
  </si>
  <si>
    <t>na uzlu 1.CH-LU3 od 09.04.24 do 13.05.24, pcsled: 10679393</t>
  </si>
  <si>
    <t>Koutný Michal, číslo pojištěnce: 7907195681, pojišťovna: 111, scpac: 1503770</t>
  </si>
  <si>
    <t>na uzlu 1.CH-LU3 od 09.05.24 do 13.05.24, pcsled: 10722004</t>
  </si>
  <si>
    <t xml:space="preserve">Datum konce sledování: ? -&gt; 13/05/24; Čas konce sledování:  -&gt; 1250; Příznak fnzis: 0 -&gt; 1; Typ aktivity (takt): 1 -&gt; 5; </t>
  </si>
  <si>
    <t>Zapalačová Lenka, číslo pojištěnce: 6451020037, pojišťovna: 211, scpac: 1563569</t>
  </si>
  <si>
    <t>na uzlu 1.CH-LU3 od 09.05.24 do 13.05.24, pcsled: 10721661</t>
  </si>
  <si>
    <t xml:space="preserve">Datum konce sledování: ? -&gt; 13/05/24; Čas konce sledování:  -&gt; 1249; Příznak fnzis: 0 -&gt; 1; Typ aktivity (takt): 1 -&gt; 5; </t>
  </si>
  <si>
    <t>Srněnský Dominik, číslo pojištěnce: 9711074769, pojišťovna: 213, scpac: 1497886</t>
  </si>
  <si>
    <t>na uzlu 1.CH-LU3 od 06.05.24 do 13.05.24, pcsled: 10718517</t>
  </si>
  <si>
    <t>na uzlu KAR-LU51 od 09.05.24 do 13.05.24, pcsled: 10722776</t>
  </si>
  <si>
    <t xml:space="preserve">Datum konce sledování: ? -&gt; 13/05/24; Čas konce sledování:  -&gt; 1052; Příznak fnzis: 0 -&gt; 1; Typ aktivity (takt): 1 -&gt; 4; </t>
  </si>
  <si>
    <t>Holbová Milena, číslo pojištěnce: 7358285770, pojišťovna: 211, scpac: 722007</t>
  </si>
  <si>
    <t>na uzlu 1.CH-LU3 od 10.05.24 do 12.05.24, pcsled: 10724149</t>
  </si>
  <si>
    <t xml:space="preserve">Datum konce sledování: ? -&gt; 12/05/24; Čas konce sledování:  -&gt; 1240; Příznak fnzis: 0 -&gt; 1; Typ aktivity (takt): 1 -&gt; 4; </t>
  </si>
  <si>
    <t>Břundová Hana , číslo pojištěnce: 7752263475, pojišťovna: 205, scpac: 402182</t>
  </si>
  <si>
    <t>na uzlu 1.CH-LU3 od 09.05.24 do 11.05.24, pcsled: 10721826</t>
  </si>
  <si>
    <t xml:space="preserve">Datum konce sledování: ? -&gt; 11/05/24; Čas konce sledování:  -&gt; 1502; Příznak fnzis: 0 -&gt; 1; Typ aktivity (takt): 1 -&gt; 4; </t>
  </si>
  <si>
    <t>67702 (Veselovská Klára )</t>
  </si>
  <si>
    <t>Snášel Pavel, číslo pojištěnce: 7705215793, pojišťovna: 211, scpac: 907661</t>
  </si>
  <si>
    <t>na uzlu 1.CH-LU3 od 08.05.24 do 11.05.24, pcsled: 10720586</t>
  </si>
  <si>
    <t xml:space="preserve">Datum konce sledování: ? -&gt; 11/05/24; Čas konce sledování:  -&gt; 1315; Příznak fnzis: 0 -&gt; 1; Typ aktivity (takt): 1 -&gt; 4; </t>
  </si>
  <si>
    <t>Marková Alena, číslo pojištěnce: 6051297384, pojišťovna: 111, scpac: 196456</t>
  </si>
  <si>
    <t>na uzlu 1.CH-LU3 od 30.04.24 do 11.05.24, pcsled: 10710091</t>
  </si>
  <si>
    <t xml:space="preserve">Datum konce sledování: ? -&gt; 11/05/24; Čas konce sledování:  -&gt; 1312; Příznak fnzis: 0 -&gt; 1; Typ aktivity (takt): 1 -&gt; 5; </t>
  </si>
  <si>
    <t>Románek Tomáš, číslo pojištěnce: 9008105304, pojišťovna: 211, scpac: 161851</t>
  </si>
  <si>
    <t>na uzlu 1.CH-LU3 od 05.05.24 do 10.05.24, pcsled: 10716263</t>
  </si>
  <si>
    <t xml:space="preserve">Datum konce sledování: ? -&gt; 10/05/24; Čas konce sledování:  -&gt; 1315; Příznak fnzis: 0 -&gt; 1; Typ aktivity (takt): 1 -&gt; 4; </t>
  </si>
  <si>
    <t>Kovář František, číslo pojištěnce: 511028213 , pojišťovna: 205, scpac: 929212</t>
  </si>
  <si>
    <t>na uzlu 1.CH-LU3 od 05.05.24 do 10.05.24, pcsled: 10716101</t>
  </si>
  <si>
    <t>Bořil Milan, Ing, číslo pojištěnce: 8010235310, pojišťovna: 205, scpac: 1076516</t>
  </si>
  <si>
    <t>na uzlu 1.CH-LU3 od 07.05.24 do 10.05.24, pcsled: 10720279</t>
  </si>
  <si>
    <t>Mareš Petr, číslo pojištěnce: 6305061961, pojišťovna: 111, scpac: 194162</t>
  </si>
  <si>
    <t>na uzlu 1.CH-LU3 od 02.05.24 do 09.05.24, pcsled: 10711818</t>
  </si>
  <si>
    <t xml:space="preserve">Datum konce sledování: ? -&gt; 09/05/24; Čas konce sledování:  -&gt; 1352; Příznak fnzis: 0 -&gt; 1; Typ aktivity (takt): 1 -&gt; 4; </t>
  </si>
  <si>
    <t>Kopřiva Karel, číslo pojištěnce: 9906186092, pojišťovna: 211, scpac: 390315</t>
  </si>
  <si>
    <t>na uzlu 1.CH-LU3 od 03.05.24 do 08.05.24, pcsled: 10714652</t>
  </si>
  <si>
    <t xml:space="preserve">Datum konce sledování: ? -&gt; 08/05/24; Čas konce sledování:  -&gt; 1434; Příznak fnzis: 0 -&gt; 1; Typ aktivity (takt): 1 -&gt; 4; </t>
  </si>
  <si>
    <t>Záruba Marcel, číslo pojištěnce: 7401151252, pojišťovna: 111, scpac: 1567967</t>
  </si>
  <si>
    <t>na uzlu 1.CH-LU3 od 03.05.24 do 08.05.24, pcsled: 10714481</t>
  </si>
  <si>
    <t xml:space="preserve">Datum konce sledování: ? -&gt; 08/05/24; Čas konce sledování:  -&gt; 1432; Příznak fnzis: 0 -&gt; 1; Typ aktivity (takt): 1 -&gt; 4; </t>
  </si>
  <si>
    <t>62733 (Švédová Silvie DiS.)</t>
  </si>
  <si>
    <t>na uzlu KAR-LU51 od 02.05.24 do 08.05.24, pcsled: 10713553</t>
  </si>
  <si>
    <t xml:space="preserve">Datum konce sledování: ? -&gt; 08/05/24; Čas konce sledování:  -&gt; 1044; Příznak fnzis: 0 -&gt; 1; Typ aktivity (takt): 1 -&gt; 5; </t>
  </si>
  <si>
    <t>Vyhlídalová Anna , číslo pojištěnce: 435313444 , pojišťovna: 211, scpac: 268678</t>
  </si>
  <si>
    <t>na uzlu 1.CH-LU3 od 02.05.24 do 07.05.24, pcsled: 10712653</t>
  </si>
  <si>
    <t xml:space="preserve">Datum konce sledování: ? -&gt; 07/05/24; Čas konce sledování:  -&gt; 1241; Příznak fnzis: 0 -&gt; 1; Typ aktivity (takt): 1 -&gt; 4; </t>
  </si>
  <si>
    <t>Řehořová Jana, číslo pojištěnce: 8551275788, pojišťovna: 111, scpac: 403896</t>
  </si>
  <si>
    <t>na uzlu 1.CH-LU3 od 01.05.24 do 07.05.24, pcsled: 10711609</t>
  </si>
  <si>
    <t xml:space="preserve">Datum konce sledování: ? -&gt; 07/05/24; Čas konce sledování:  -&gt; 1240; Příznak fnzis: 0 -&gt; 1; Typ aktivity (takt): 1 -&gt; 5; </t>
  </si>
  <si>
    <t>Procházka Jaroslav, číslo pojištěnce: 8412215273, pojišťovna: 205, scpac: 1167761</t>
  </si>
  <si>
    <t>na uzlu 1.CH-LU3 od 02.05.24 do 07.05.24, pcsled: 10712548</t>
  </si>
  <si>
    <t xml:space="preserve">Datum konce sledování: ? -&gt; 07/05/24; Čas konce sledování:  -&gt; 1239; Příznak fnzis: 0 -&gt; 1; Typ aktivity (takt): 1 -&gt; 6; Příznak aktivity (ftakt): yes -&gt; no; </t>
  </si>
  <si>
    <t>Dvořák Petr, Mgr., číslo pojištěnce: 8902095730, pojišťovna: 205, scpac: 629158</t>
  </si>
  <si>
    <t>na uzlu 1.CH-LU3 od 30.04.24 do 07.05.24, pcsled: 10710789</t>
  </si>
  <si>
    <t xml:space="preserve">Datum konce sledování: ? -&gt; 07/05/24; Čas konce sledování:  -&gt; 1237; Příznak fnzis: 0 -&gt; 1; Typ aktivity (takt): 1 -&gt; 5; </t>
  </si>
  <si>
    <t>Boráková Miroslava, číslo pojištěnce: 6362022205, pojišťovna: 213, scpac: 432511</t>
  </si>
  <si>
    <t>na uzlu 1.CH-LU3 od 02.05.24 do 07.05.24, pcsled: 10712682</t>
  </si>
  <si>
    <t>na uzlu KAR-LU51 od 01.05.24 do 07.05.24, pcsled: 10711685</t>
  </si>
  <si>
    <t xml:space="preserve">Datum konce sledování: ? -&gt; 07/05/24; Čas konce sledování:  -&gt; 0958; Příznak fnzis: 0 -&gt; 1; Typ aktivity (takt): 1 -&gt; 4; </t>
  </si>
  <si>
    <t>na uzlu KAR-LU51 od 03.05.24 do 06.05.24, pcsled: 10714309</t>
  </si>
  <si>
    <t xml:space="preserve">Datum konce sledování: ? -&gt; 06/05/24; Čas konce sledování:  -&gt; 0952; Příznak fnzis: 0 -&gt; 1; Typ aktivity (takt): 1 -&gt; 4; </t>
  </si>
  <si>
    <t>na uzlu 1.CH-LU3 od 16.04.24 do 06.05.24, pcsled: 10689439</t>
  </si>
  <si>
    <t xml:space="preserve">Datum konce sledování: ? -&gt; 06/05/24; Čas konce sledování:  -&gt; 1214; Příznak fnzis: 0 -&gt; 1; Typ aktivity (takt): 1 -&gt; 5; </t>
  </si>
  <si>
    <t>Chaloupka Vlastimil, číslo pojištěnce: 7103175332, pojišťovna: 207, scpac: 146052</t>
  </si>
  <si>
    <t>na uzlu 1.CH-LU3 od 02.05.24 do 05.05.24, pcsled: 10712728</t>
  </si>
  <si>
    <t xml:space="preserve">Datum konce sledování: ? -&gt; 05/05/24; Čas konce sledování:  -&gt; 1326; Příznak fnzis: 0 -&gt; 1; Typ aktivity (takt): 1 -&gt; 5; </t>
  </si>
  <si>
    <t>Malíková Jiřina, číslo pojištěnce: 525103026 , pojišťovna: 111, scpac: 1565870</t>
  </si>
  <si>
    <t>na uzlu 1.CH-LU3 od 02.05.24 do 05.05.24, pcsled: 10712421</t>
  </si>
  <si>
    <t>Hajíčková Martina, číslo pojištěnce: 7357045355, pojišťovna: 211, scpac: 459775</t>
  </si>
  <si>
    <t>na uzlu 1.CH-LU3 od 02.05.24 do 05.05.24, pcsled: 10712244</t>
  </si>
  <si>
    <t xml:space="preserve">Datum konce sledování: ? -&gt; 05/05/24; Čas konce sledování:  -&gt; 1325; Příznak fnzis: 0 -&gt; 1; Typ aktivity (takt): 1 -&gt; 4; </t>
  </si>
  <si>
    <t>Vavrečková Eva, číslo pojištěnce: 7453225703, pojišťovna: 205, scpac: 762474</t>
  </si>
  <si>
    <t>na uzlu 1.CH-LU3 od 28.04.24 do 04.05.24, pcsled: 10706806</t>
  </si>
  <si>
    <t xml:space="preserve">Datum konce sledování: ? -&gt; 04/05/24; Čas konce sledování:  -&gt; 1639; Příznak fnzis: 0 -&gt; 1; Typ aktivity (takt): 1 -&gt; 5; </t>
  </si>
  <si>
    <t>Skácelová Helena, číslo pojištěnce: 5454151692, pojišťovna: 111, scpac: 387689</t>
  </si>
  <si>
    <t>na uzlu 1.CH-LU3 od 02.05.24 do 04.05.24, pcsled: 10712612</t>
  </si>
  <si>
    <t xml:space="preserve">Datum konce sledování: ? -&gt; 04/05/24; Čas konce sledování:  -&gt; 1157; Příznak fnzis: 0 -&gt; 1; Typ aktivity (takt): 1 -&gt; 4; </t>
  </si>
  <si>
    <t>Krásová Jana, číslo pojištěnce: 8762167909, pojišťovna: 211, scpac: 699999</t>
  </si>
  <si>
    <t>na uzlu 1.CH-LU3 od 02.05.24 do 04.05.24, pcsled: 10712215</t>
  </si>
  <si>
    <t xml:space="preserve">Datum konce sledování: ? -&gt; 04/05/24; Čas konce sledování:  -&gt; 1156; Příznak fnzis: 0 -&gt; 1; Typ aktivity (takt): 1 -&gt; 4; </t>
  </si>
  <si>
    <t>Koblihová Martina, číslo pojištěnce: 7552265358, pojišťovna: 205, scpac: 177108</t>
  </si>
  <si>
    <t>na uzlu 1.CH-LU3 od 27.04.24 do 04.05.24, pcsled: 10706539</t>
  </si>
  <si>
    <t xml:space="preserve">Datum konce sledování: ? -&gt; 04/05/24; Čas konce sledování:  -&gt; 1059; Příznak fnzis: 0 -&gt; 1; Typ aktivity (takt): 1 -&gt; 5; </t>
  </si>
  <si>
    <t>Šubrtová Klára, číslo pojištěnce: 495513271 , pojišťovna: 201, scpac: 314882</t>
  </si>
  <si>
    <t>na uzlu 1.CH-LU3 od 28.04.24 do 03.05.24, pcsled: 10707243</t>
  </si>
  <si>
    <t xml:space="preserve">Datum konce sledování: ? -&gt; 03/05/24; Čas konce sledování:  -&gt; 1139; Příznak fnzis: 0 -&gt; 1; Typ aktivity (takt): 1 -&gt; 5; </t>
  </si>
  <si>
    <t>na uzlu KAR-LU51 od 29.04.24 do 02.05.24, pcsled: 10709238</t>
  </si>
  <si>
    <t xml:space="preserve">Datum konce sledování: ? -&gt; 02/05/24; Čas konce sledování:  -&gt; 0824; Příznak fnzis: 0 -&gt; 1; Typ aktivity (takt): 1 -&gt; 4; </t>
  </si>
  <si>
    <t>68207 (Jabůrková Dagmar MUDr.)</t>
  </si>
  <si>
    <t>Pustina Jiří, číslo pojištěnce: 7812115344, pojišťovna: 205, scpac: 250688</t>
  </si>
  <si>
    <t>na uzlu 1.CH-LU3 od 26.04.24 do 01.05.24, pcsled: 10705724</t>
  </si>
  <si>
    <t xml:space="preserve">Datum konce sledování: ? -&gt; 01/05/24; Čas konce sledování:  -&gt; 1128; Příznak fnzis: 0 -&gt; 1; Typ aktivity (takt): 1 -&gt; 4; </t>
  </si>
  <si>
    <t>Černocký Tomáš, číslo pojištěnce: 7604195852, pojišťovna: 111, scpac: 1538605</t>
  </si>
  <si>
    <t>na uzlu 1.CH-LU3 od 28.04.24 do 01.05.24, pcsled: 10706992</t>
  </si>
  <si>
    <t xml:space="preserve">Datum konce sledování: ? -&gt; 01/05/24; Čas konce sledování:  -&gt; 1127; Příznak fnzis: 0 -&gt; 1; Typ aktivity (takt): 1 -&gt; 4; </t>
  </si>
  <si>
    <t>Bednářová Zuzana, číslo pojištěnce: 8057215320, pojišťovna: 111, scpac: 277593</t>
  </si>
  <si>
    <t>na uzlu 1.CH-LU3 od 29.04.24 do 01.05.24, pcsled: 10707682</t>
  </si>
  <si>
    <t xml:space="preserve">Datum konce sledování: ? -&gt; 01/05/24; Čas konce sledování:  -&gt; 1126; Příznak fnzis: 0 -&gt; 1; Typ aktivity (takt): 1 -&gt; 4; </t>
  </si>
  <si>
    <t>Tököly David , číslo pojištěnce: 8908065716, pojišťovna: 211, scpac: 162767</t>
  </si>
  <si>
    <t>na uzlu 1.CH-LU3 od 22.04.24 do 01.05.24, pcsled: 10697256</t>
  </si>
  <si>
    <t xml:space="preserve">Datum konce sledování: ? -&gt; 01/05/24; Čas konce sledování:  -&gt; 1124; Příznak fnzis: 0 -&gt; 1; Typ aktivity (takt): 1 -&gt; 4; </t>
  </si>
  <si>
    <t>60107 (Baďurová Iveta )</t>
  </si>
  <si>
    <t>Tran Thi Loan, číslo pojištěnce: 6562222040, pojišťovna: 111, scpac: 461631</t>
  </si>
  <si>
    <t>na uzlu 1.CH-LU3 od 29.04.24 do 01.05.24, pcsled: 10707664</t>
  </si>
  <si>
    <t xml:space="preserve">Datum konce sledování: ? -&gt; 01/05/24; Čas konce sledování:  -&gt; 1040; Příznak fnzis: 0 -&gt; 1; Typ aktivity (takt): 1 -&gt; 5; </t>
  </si>
  <si>
    <t>Kaňovský Milan, číslo pojištěnce: 520728275 , pojišťovna: 111, scpac: 1504792</t>
  </si>
  <si>
    <t>na uzlu 1.CH-LU3 od 25.04.24 do 01.05.24, pcsled: 10702814</t>
  </si>
  <si>
    <t xml:space="preserve">Datum konce sledování: ? -&gt; 01/05/24; Čas konce sledování:  -&gt; 1038; Příznak fnzis: 0 -&gt; 1; Typ aktivity (takt): 1 -&gt; 5; </t>
  </si>
  <si>
    <t>Nováková Lenka , číslo pojištěnce: 6653130484, pojišťovna: 207, scpac: 871331</t>
  </si>
  <si>
    <t>na uzlu 1.CH-LU3 od 29.04.24 do 01.05.24, pcsled: 10707677</t>
  </si>
  <si>
    <t xml:space="preserve">Datum konce sledování: ? -&gt; 01/05/24; Čas konce sledování:  -&gt; 1036; Příznak fnzis: 0 -&gt; 1; Typ aktivity (takt): 1 -&gt; 5; </t>
  </si>
  <si>
    <t>66652 (Kolcún Štefan MUDr.)</t>
  </si>
  <si>
    <t>na uzlu 2IK-30m od 28.04.24 do 30.04.24, pcsled: 10706684</t>
  </si>
  <si>
    <t xml:space="preserve">Datum konce sledování: ? -&gt; 30/04/24; Čas konce sledování:  -&gt; 1451; Příznak fnzis: 0 -&gt; 1; Typ aktivity (takt): 1 -&gt; 4; </t>
  </si>
  <si>
    <t>Machálková Lenka, číslo pojištěnce: 7460165350, pojišťovna: 205, scpac: 252058</t>
  </si>
  <si>
    <t>na uzlu 1.CH-LU3 od 25.04.24 do 30.04.24, pcsled: 10703609</t>
  </si>
  <si>
    <t xml:space="preserve">Datum konce sledování: ? -&gt; 30/04/24; Čas konce sledování:  -&gt; 1339; Příznak fnzis: 0 -&gt; 1; Typ aktivity (takt): 1 -&gt; 4; </t>
  </si>
  <si>
    <t>na uzlu 1.CH-LU3 od 22.04.24 do 30.04.24, pcsled: 10698035</t>
  </si>
  <si>
    <t>Tříska Tomáš , číslo pojištěnce: 8904125736, pojišťovna: 111, scpac: 1285664</t>
  </si>
  <si>
    <t>na uzlu 1.CH-LU3 od 16.04.24 do 30.04.24, pcsled: 10689392</t>
  </si>
  <si>
    <t xml:space="preserve">Datum konce sledování: ? -&gt; 30/04/24; Čas konce sledování:  -&gt; 1338; Příznak fnzis: 0 -&gt; 1; Typ aktivity (takt): 1 -&gt; 4; </t>
  </si>
  <si>
    <t>Shakkour Stanislava , číslo pojištěnce: 8360015334, pojišťovna: 205, scpac: 455387</t>
  </si>
  <si>
    <t>na uzlu 1.CH-LU3 od 26.04.24 do 30.04.24, pcsled: 10704667</t>
  </si>
  <si>
    <t xml:space="preserve">Datum konce sledování: ? -&gt; 30/04/24; Čas konce sledování:  -&gt; 1338; Příznak fnzis: 0 -&gt; 1; Typ aktivity (takt): 1 -&gt; 5; </t>
  </si>
  <si>
    <t>Gillová Zita , číslo pojištěnce: 5557270697, pojišťovna: 207, scpac: 119395</t>
  </si>
  <si>
    <t>na uzlu 1.CH-LU3 od 23.04.24 do 30.04.24, pcsled: 10699209</t>
  </si>
  <si>
    <t>Soukupová Pavla, číslo pojištěnce: 6354061714, pojišťovna: 205, scpac: 278963</t>
  </si>
  <si>
    <t>na uzlu 1.CH-LU3 od 28.04.24 do 30.04.24, pcsled: 10706911</t>
  </si>
  <si>
    <t>Selucký Dominik , číslo pojištěnce: 9504045100, pojišťovna: 201, scpac: 1241827</t>
  </si>
  <si>
    <t>na uzlu 1.CH-LU3 od 23.04.24 do 30.04.24, pcsled: 10699236</t>
  </si>
  <si>
    <t xml:space="preserve">Datum konce sledování: ? -&gt; 30/04/24; Čas konce sledování:  -&gt; 1337; Příznak fnzis: 0 -&gt; 1; Typ aktivity (takt): 1 -&gt; 5; </t>
  </si>
  <si>
    <t>Šumberová Irena, číslo pojištěnce: 496119357 , pojišťovna: 111, scpac: 866340</t>
  </si>
  <si>
    <t>na uzlu 1.CH-LU3 od 16.04.24 do 29.04.24, pcsled: 10689437</t>
  </si>
  <si>
    <t xml:space="preserve">Datum konce sledování: ? -&gt; 29/04/24; Čas konce sledování:  -&gt; 1343; Příznak fnzis: 0 -&gt; 1; Typ aktivity (takt): 1 -&gt; 4; </t>
  </si>
  <si>
    <t>Hodulík Libor, číslo pojištěnce: 7209125319, pojišťovna: 205, scpac: 1003301</t>
  </si>
  <si>
    <t>na uzlu 1.CH-LU3 od 16.04.24 do 29.04.24, pcsled: 10689420</t>
  </si>
  <si>
    <t>Kadalová Libuše, číslo pojištěnce: 475611407 , pojišťovna: 205, scpac: 286165</t>
  </si>
  <si>
    <t>na uzlu 1.CH-LU3 od 21.04.24 do 29.04.24, pcsled: 10696500</t>
  </si>
  <si>
    <t xml:space="preserve">Datum konce sledování: ? -&gt; 29/04/24; Čas konce sledování:  -&gt; 1343; Příznak fnzis: 0 -&gt; 1; Typ aktivity (takt): 1 -&gt; 5; </t>
  </si>
  <si>
    <t>Polochová Iveta, číslo pojištěnce: 9361095315, pojišťovna: 205, scpac: 426409</t>
  </si>
  <si>
    <t>na uzlu 1.CH-LU3 od 25.04.24 do 29.04.24, pcsled: 10702839</t>
  </si>
  <si>
    <t xml:space="preserve">Datum konce sledování: ? -&gt; 29/04/24; Čas konce sledování:  -&gt; 1342; Příznak fnzis: 0 -&gt; 1; Typ aktivity (takt): 1 -&gt; 4; </t>
  </si>
  <si>
    <t>Střelák David, číslo pojištěnce: 9205246072, pojišťovna: 201, scpac: 354624</t>
  </si>
  <si>
    <t>na uzlu 1.CH-LU3 od 25.04.24 do 28.04.24, pcsled: 10702804</t>
  </si>
  <si>
    <t xml:space="preserve">Datum konce sledování: ? -&gt; 28/04/24; Čas konce sledování:  -&gt; 1053; Příznak fnzis: 0 -&gt; 1; Typ aktivity (takt): 1 -&gt; 4; </t>
  </si>
  <si>
    <t>62837 (Jahnová Ivana DiS.)</t>
  </si>
  <si>
    <t>Skládalová Taťána, číslo pojištěnce: 5951121011, pojišťovna: 205, scpac: 734201</t>
  </si>
  <si>
    <t>na uzlu 1.CH-LU3 od 25.04.24 do 27.04.24, pcsled: 10702828</t>
  </si>
  <si>
    <t xml:space="preserve">Datum konce sledování: ? -&gt; 27/04/24; Čas konce sledování:  -&gt; 1528; Příznak fnzis: 0 -&gt; 1; Typ aktivity (takt): 1 -&gt; 4; </t>
  </si>
  <si>
    <t>Vorlická Marie, číslo pojištěnce: 445316460 , pojišťovna: 205, scpac: 137858</t>
  </si>
  <si>
    <t>na uzlu 1.CH-LU3 od 23.04.24 do 26.04.24, pcsled: 10699206</t>
  </si>
  <si>
    <t xml:space="preserve">Datum konce sledování: ? -&gt; 26/04/24; Čas konce sledování:  -&gt; 1301; Příznak fnzis: 0 -&gt; 1; Typ aktivity (takt): 1 -&gt; 4; </t>
  </si>
  <si>
    <t>na uzlu 1.CH-LU3 od 24.04.24 do 26.04.24, pcsled: 10701634</t>
  </si>
  <si>
    <t xml:space="preserve">Datum konce sledování: ? -&gt; 26/04/24; Čas konce sledování:  -&gt; 1301; Příznak fnzis: 0 -&gt; 1; Typ aktivity (takt): 1 -&gt; 5; </t>
  </si>
  <si>
    <t>Krajčová Romana, číslo pojištěnce: 7962284847, pojišťovna: 201, scpac: 866259</t>
  </si>
  <si>
    <t>na uzlu 1.CH-LU3 od 21.04.24 do 26.04.24, pcsled: 10696542</t>
  </si>
  <si>
    <t>Hrušková Lenka, číslo pojištěnce: 7553085210, pojišťovna: 111, scpac: 1332895</t>
  </si>
  <si>
    <t>na uzlu 1.CH-LU3 od 22.04.24 do 26.04.24, pcsled: 10698764</t>
  </si>
  <si>
    <t>65297 (Mlčáková Michaela Bc.)</t>
  </si>
  <si>
    <t>Chromcová Petra, číslo pojištěnce: 8454215308, pojišťovna: 205, scpac: 260589</t>
  </si>
  <si>
    <t>na uzlu 1.CH-LU3 od 22.04.24 do 25.04.24, pcsled: 10697242</t>
  </si>
  <si>
    <t xml:space="preserve">Datum konce sledování: ? -&gt; 25/04/24; Čas konce sledování:  -&gt; 1322; Příznak fnzis: 0 -&gt; 1; Typ aktivity (takt): 1 -&gt; 4; </t>
  </si>
  <si>
    <t>Dvořák Radek, Ing., číslo pojištěnce: 6303132066, pojišťovna: 205, scpac: 318296</t>
  </si>
  <si>
    <t>na uzlu 1.CH-LU3 od 21.04.24 do 25.04.24, pcsled: 10696582</t>
  </si>
  <si>
    <t>Brown Emmet, číslo pojištěnce: 7107122473, pojišťovna: 111, scpac: 321014</t>
  </si>
  <si>
    <t>na uzlu 1.CH-LU3 od 22.04.24 do 25.04.24, pcsled: 10698520</t>
  </si>
  <si>
    <t xml:space="preserve">Datum konce sledování: ? -&gt; 25/04/24; Čas konce sledování:  -&gt; 1322; Příznak fnzis: 0 -&gt; 1; Typ aktivity (takt): 1 -&gt; 5; </t>
  </si>
  <si>
    <t>na uzlu KAR-LU51 od 22.04.24 do 25.04.24, pcsled: 10698830</t>
  </si>
  <si>
    <t xml:space="preserve">Datum konce sledování: ? -&gt; 25/04/24; Čas konce sledování:  -&gt; 1000; Příznak fnzis: 0 -&gt; 1; Typ aktivity (takt): 1 -&gt; 4; </t>
  </si>
  <si>
    <t>Mikulecký Aleš , číslo pojištěnce: 5503301045, pojišťovna: 111, scpac: 433188</t>
  </si>
  <si>
    <t>na uzlu 1.CH-LU3 od 20.04.24 do 24.04.24, pcsled: 10695716</t>
  </si>
  <si>
    <t xml:space="preserve">Datum konce sledování: ? -&gt; 24/04/24; Čas konce sledování:  -&gt; 1315; Příznak fnzis: 0 -&gt; 1; Typ aktivity (takt): 1 -&gt; 5; </t>
  </si>
  <si>
    <t>Holubová Renata, číslo pojištěnce: 5956121688, pojišťovna: 111, scpac: 279088</t>
  </si>
  <si>
    <t>na uzlu 1.CH-LU3 od 21.04.24 do 24.04.24, pcsled: 10696572</t>
  </si>
  <si>
    <t xml:space="preserve">Datum konce sledování: ? -&gt; 24/04/24; Čas konce sledování:  -&gt; 1314; Příznak fnzis: 0 -&gt; 1; Typ aktivity (takt): 1 -&gt; 4; </t>
  </si>
  <si>
    <t>Stružková Petra, číslo pojištěnce: 6561250278, pojišťovna: 205, scpac: 336225</t>
  </si>
  <si>
    <t>na uzlu 1.CH-LU3 od 18.04.24 do 23.04.24, pcsled: 10692865</t>
  </si>
  <si>
    <t xml:space="preserve">Datum konce sledování: ? -&gt; 23/04/24; Čas konce sledování:  -&gt; 1511; Příznak fnzis: 0 -&gt; 1; Typ aktivity (takt): 1 -&gt; 4; </t>
  </si>
  <si>
    <t>na uzlu 1.CH-LU3 od 19.04.24 do 23.04.24, pcsled: 10695633</t>
  </si>
  <si>
    <t xml:space="preserve">Datum konce sledování: ? -&gt; 23/04/24; Čas konce sledování:  -&gt; 1309; Příznak fnzis: 0 -&gt; 1; Typ aktivity (takt): 1 -&gt; 4; </t>
  </si>
  <si>
    <t>Uhlířová Anna, číslo pojištěnce: 375722402 , pojišťovna: 111, scpac: 650606</t>
  </si>
  <si>
    <t>na uzlu 1.CH-LU3 od 21.04.24 do 23.04.24, pcsled: 10696515</t>
  </si>
  <si>
    <t xml:space="preserve">Datum konce sledování: ? -&gt; 23/04/24; Čas konce sledování:  -&gt; 1308; Příznak fnzis: 0 -&gt; 1; Typ aktivity (takt): 1 -&gt; 4; </t>
  </si>
  <si>
    <t>Sysel Jaroslav , číslo pojištěnce: 6309110896, pojišťovna: 111, scpac: 194006</t>
  </si>
  <si>
    <t>na uzlu 1.CH-LU3 od 07.04.24 do 23.04.24, pcsled: 10676763</t>
  </si>
  <si>
    <t xml:space="preserve">Datum konce sledování: ? -&gt; 23/04/24; Čas konce sledování:  -&gt; 1307; Příznak fnzis: 0 -&gt; 1; Typ aktivity (takt): 1 -&gt; 4; </t>
  </si>
  <si>
    <t>Křížková Františka, číslo pojištěnce: 475204469 , pojišťovna: 111, scpac: 210068</t>
  </si>
  <si>
    <t>na uzlu 1.CH-LU3 od 16.04.24 do 23.04.24, pcsled: 10690826</t>
  </si>
  <si>
    <t>Pospíšilová Věra, číslo pojištěnce: 6055131148, pojišťovna: 201, scpac: 113095</t>
  </si>
  <si>
    <t>na uzlu 1.CH-LU3 od 17.04.24 do 23.04.24, pcsled: 10691849</t>
  </si>
  <si>
    <t xml:space="preserve">Datum konce sledování: ? -&gt; 23/04/24; Čas konce sledování:  -&gt; 1306; Příznak fnzis: 0 -&gt; 1; Typ aktivity (takt): 1 -&gt; 4; </t>
  </si>
  <si>
    <t>Zaoralová Jana, číslo pojištěnce: 5562161022, pojišťovna: 111, scpac: 460639</t>
  </si>
  <si>
    <t>na uzlu 1.CH-LU3 od 14.04.24 do 23.04.24, pcsled: 10686871</t>
  </si>
  <si>
    <t>Focherová Jitka , číslo pojištěnce: 5654110968, pojišťovna: 111, scpac: 752485</t>
  </si>
  <si>
    <t>na uzlu 1.CH-LU3 od 18.04.24 do 23.04.24, pcsled: 10692868</t>
  </si>
  <si>
    <t xml:space="preserve">Datum konce sledování: ? -&gt; 23/04/24; Čas konce sledování:  -&gt; 1305; Příznak fnzis: 0 -&gt; 1; Typ aktivity (takt): 1 -&gt; 5; </t>
  </si>
  <si>
    <t>Faksová Věra, číslo pojištěnce: 5759201668, pojišťovna: 205, scpac: 296415</t>
  </si>
  <si>
    <t>na uzlu 1.CH-LU3 od 18.04.24 do 22.04.24, pcsled: 10694191</t>
  </si>
  <si>
    <t xml:space="preserve">Datum konce sledování: ? -&gt; 22/04/24; Čas konce sledování:  -&gt; 1237; Příznak fnzis: 0 -&gt; 1; Typ aktivity (takt): 1 -&gt; 4; </t>
  </si>
  <si>
    <t>Hymrová Dominika , číslo pojištěnce: 9253195743, pojišťovna: 205, scpac: 159576</t>
  </si>
  <si>
    <t>na uzlu 1.CH-LU3 od 16.04.24 do 22.04.24, pcsled: 10689394</t>
  </si>
  <si>
    <t xml:space="preserve">Datum konce sledování: ? -&gt; 22/04/24; Čas konce sledování:  -&gt; 1236; Příznak fnzis: 0 -&gt; 1; Typ aktivity (takt): 1 -&gt; 4; </t>
  </si>
  <si>
    <t>Marečková Renáta , číslo pojištěnce: 7558135398, pojišťovna: 205, scpac: 176507</t>
  </si>
  <si>
    <t>na uzlu 1.CH-LU3 od 12.04.24 do 22.04.24, pcsled: 10685704</t>
  </si>
  <si>
    <t xml:space="preserve">Datum konce sledování: ? -&gt; 22/04/24; Čas konce sledování:  -&gt; 1236; Příznak fnzis: 0 -&gt; 1; Typ aktivity (takt): 1 -&gt; 5; </t>
  </si>
  <si>
    <t>Bíza Petr, číslo pojištěnce: 9512055707, pojišťovna: 201, scpac: 156594</t>
  </si>
  <si>
    <t>na uzlu 1.CH-LU3 od 18.04.24 do 22.04.24, pcsled: 10692877</t>
  </si>
  <si>
    <t>Šajdák Stanislav, číslo pojištěnce: 520408307 , pojišťovna: 111, scpac: 204554</t>
  </si>
  <si>
    <t>na uzlu 1.CH-LU3 od 07.03.24 do 22.04.24, pcsled: 10635143</t>
  </si>
  <si>
    <t xml:space="preserve">Datum konce sledování: ? -&gt; 22/04/24; Čas konce sledování:  -&gt; 1234; Příznak fnzis: 0 -&gt; 1; Typ aktivity (takt): 1 -&gt; 5; </t>
  </si>
  <si>
    <t>Všetičková Anděla, číslo pojištěnce: 315718434 , pojišťovna: 201, scpac: 251353</t>
  </si>
  <si>
    <t>na uzlu 1.CH-LU3 od 11.04.24 do 22.04.24, pcsled: 10683826</t>
  </si>
  <si>
    <t xml:space="preserve">Datum konce sledování: ? -&gt; 22/04/24; Čas konce sledování:  -&gt; 1233; Příznak fnzis: 0 -&gt; 1; Typ aktivity (takt): 1 -&gt; 5; </t>
  </si>
  <si>
    <t>st4338 (?)</t>
  </si>
  <si>
    <t>60614 (Vodičková Eva )</t>
  </si>
  <si>
    <t>na uzlu 2IK-30c od 18.04.24 do 22.04.24, pcsled: 10693874</t>
  </si>
  <si>
    <t xml:space="preserve">Datum konce sledování: ? -&gt; 22/04/24; Čas konce sledování:  -&gt; 1044; Příznak fnzis: 0 -&gt; 1; Typ aktivity (takt): 1 -&gt; 4; </t>
  </si>
  <si>
    <t>Bartoňková Miluše , číslo pojištěnce: 5856122151, pojišťovna: 213, scpac: 1391939</t>
  </si>
  <si>
    <t>na uzlu 1.CH-LU3 od 18.04.24 do 21.04.24, pcsled: 10692872</t>
  </si>
  <si>
    <t xml:space="preserve">Datum konce sledování: ? -&gt; 21/04/24; Čas konce sledování:  -&gt; 2124; Příznak fnzis: 0 -&gt; 1; Typ aktivity (takt): 1 -&gt; 5; </t>
  </si>
  <si>
    <t>Křenková Naděžda, číslo pojištěnce: 406112408 , pojišťovna: 205, scpac: 366422</t>
  </si>
  <si>
    <t>na uzlu 1.CH-LU3 od 16.04.24 do 20.04.24, pcsled: 10689152</t>
  </si>
  <si>
    <t xml:space="preserve">Datum konce sledování: ? -&gt; 20/04/24; Čas konce sledování:  -&gt; 2055; Vedl. diagnóza 1:  -&gt; E876; Vedl. diagnóza 2:  -&gt; E117; Příznak fnzis: 0 -&gt; 1; </t>
  </si>
  <si>
    <t>Matuškovič Jozef, číslo pojištěnce: 8809774820, pojišťovna: 111, scpac: 1339932</t>
  </si>
  <si>
    <t>na uzlu 1.CH-LU3 od 17.04.24 do 20.04.24, pcsled: 10691726</t>
  </si>
  <si>
    <t xml:space="preserve">Datum konce sledování: ? -&gt; 20/04/24; Čas konce sledování:  -&gt; 1540; Příznak fnzis: 0 -&gt; 1; Typ aktivity (takt): 1 -&gt; 5; </t>
  </si>
  <si>
    <t>na uzlu 1.CH-LU3 od 15.04.24 do 20.04.24, pcsled: 10687236</t>
  </si>
  <si>
    <t xml:space="preserve">Datum konce sledování: ? -&gt; 20/04/24; Čas konce sledování:  -&gt; 1539; Příznak fnzis: 0 -&gt; 1; Typ aktivity (takt): 1 -&gt; 5; </t>
  </si>
  <si>
    <t>Kadlečíková Vladimír, číslo pojištěnce: 7251274404, pojišťovna: 213, scpac: 1109398</t>
  </si>
  <si>
    <t>na uzlu 1.CH-LU3 od 16.04.24 do 19.04.24, pcsled: 10689401</t>
  </si>
  <si>
    <t xml:space="preserve">Datum konce sledování: ? -&gt; 19/04/24; Čas konce sledování:  -&gt; 1454; Příznak fnzis: 0 -&gt; 1; Typ aktivity (takt): 1 -&gt; 4; </t>
  </si>
  <si>
    <t>Lakos Jan, číslo pojištěnce: 6408211920, pojišťovna: 211, scpac: 1189043</t>
  </si>
  <si>
    <t>na uzlu 1.CH-LU3 od 14.04.24 do 19.04.24, pcsled: 10686706</t>
  </si>
  <si>
    <t xml:space="preserve">Datum konce sledování: ? -&gt; 19/04/24; Čas konce sledování:  -&gt; 1401; Příznak fnzis: 0 -&gt; 1; Typ aktivity (takt): 1 -&gt; 5; </t>
  </si>
  <si>
    <t>Ichimová Jaroslava, číslo pojištěnce: 535321118 , pojišťovna: 111, scpac: 875836</t>
  </si>
  <si>
    <t>na uzlu 1.CH-LU3 od 24.03.24 do 19.04.24, pcsled: 10658271</t>
  </si>
  <si>
    <t xml:space="preserve">Datum konce sledování: ? -&gt; 19/04/24; Čas konce sledování:  -&gt; 1400; Příznak fnzis: 0 -&gt; 1; Typ aktivity (takt): 1 -&gt; 5; </t>
  </si>
  <si>
    <t>Kořený Petr, číslo pojištěnce: 8102024480, pojišťovna: 111, scpac: 1344696</t>
  </si>
  <si>
    <t>na uzlu 1.CH-LU3 od 17.04.24 do 18.04.24, pcsled: 10691925</t>
  </si>
  <si>
    <t xml:space="preserve">Datum konce sledování: ? -&gt; 18/04/24; Čas konce sledování:  -&gt; 1248; Příznak fnzis: 0 -&gt; 1; Typ aktivity (takt): 1 -&gt; 4; </t>
  </si>
  <si>
    <t>Vaculová Irena , číslo pojištěnce: 6958033764, pojišťovna: 207, scpac: 1394513</t>
  </si>
  <si>
    <t>na uzlu 1.CH-LU3 od 11.04.24 do 18.04.24, pcsled: 10682882</t>
  </si>
  <si>
    <t xml:space="preserve">Datum konce sledování: ? -&gt; 18/04/24; Čas konce sledování:  -&gt; 1207; Příznak fnzis: 0 -&gt; 1; Typ aktivity (takt): 1 -&gt; 4; </t>
  </si>
  <si>
    <t>Kouřilová Libuše , číslo pojištěnce: 465225485 , pojišťovna: 205, scpac: 482725</t>
  </si>
  <si>
    <t>na uzlu 1.CH-LU3 od 15.04.24 do 18.04.24, pcsled: 10688680</t>
  </si>
  <si>
    <t xml:space="preserve">Datum konce sledování: ? -&gt; 18/04/24; Čas konce sledování:  -&gt; 1206; Příznak fnzis: 0 -&gt; 1; Typ aktivity (takt): 1 -&gt; 4; </t>
  </si>
  <si>
    <t>Matuškovičová Libuše, číslo pojištěnce: 475930467 , pojišťovna: 201, scpac: 1490915</t>
  </si>
  <si>
    <t>na uzlu 1.CH-LU3 od 11.04.24 do 18.04.24, pcsled: 10682864</t>
  </si>
  <si>
    <t>Jemelka Karel, číslo pojištěnce: 5901080889, pojišťovna: 205, scpac: 197658</t>
  </si>
  <si>
    <t>na uzlu 1.CH-LU3 od 14.04.24 do 18.04.24, pcsled: 10686655</t>
  </si>
  <si>
    <t>Zlámalík Václav, číslo pojištěnce: 6102221356, pojišťovna: 111, scpac: 1563491</t>
  </si>
  <si>
    <t>na uzlu 1.CH-LU3 od 11.04.24 do 17.04.24, pcsled: 10683553</t>
  </si>
  <si>
    <t xml:space="preserve">Datum konce sledování: ? -&gt; 17/04/24; Čas konce sledování:  -&gt; 1255; Příznak fnzis: 0 -&gt; 1; Typ aktivity (takt): 1 -&gt; 5; </t>
  </si>
  <si>
    <t>Pohanka Marek, číslo pojištěnce: 7303095338, pojišťovna: 205, scpac: 487156</t>
  </si>
  <si>
    <t>na uzlu 1.CH-LU3 od 09.04.24 do 17.04.24, pcsled: 10679364</t>
  </si>
  <si>
    <t>Marečková Alena, číslo pojištěnce: 5651020166, pojišťovna: 207, scpac: 316629</t>
  </si>
  <si>
    <t>na uzlu 1.CH-LU3 od 14.04.24 do 17.04.24, pcsled: 10686753</t>
  </si>
  <si>
    <t>Spáčil František, číslo pojištěnce: 6109191605, pojišťovna: 111, scpac: 1150460</t>
  </si>
  <si>
    <t>na uzlu 1.CH-LU3 od 03.04.24 do 16.04.24, pcsled: 10671356</t>
  </si>
  <si>
    <t xml:space="preserve">Datum konce sledování: ? -&gt; 16/04/24; Čas konce sledování:  -&gt; 1253; Příznak fnzis: 0 -&gt; 1; Typ aktivity (takt): 1 -&gt; 5; </t>
  </si>
  <si>
    <t>Kristenová Jana, číslo pojištěnce: 7061305768, pojišťovna: 201, scpac: 758474</t>
  </si>
  <si>
    <t>na uzlu 1.CH-LU3 od 08.04.24 do 16.04.24, pcsled: 10677481</t>
  </si>
  <si>
    <t xml:space="preserve">Datum konce sledování: ? -&gt; 16/04/24; Čas konce sledování:  -&gt; 1253; Příznak fnzis: 0 -&gt; 1; Typ aktivity (takt): 1 -&gt; 4; </t>
  </si>
  <si>
    <t>Infner Dušan, číslo pojištěnce: 6703206037, pojišťovna: 213, scpac: 1199437</t>
  </si>
  <si>
    <t>na uzlu 1.CH-LU3 od 09.04.24 do 16.04.24, pcsled: 10679390</t>
  </si>
  <si>
    <t xml:space="preserve">Datum konce sledování: ? -&gt; 16/04/24; Čas konce sledování:  -&gt; 1218; Příznak fnzis: 0 -&gt; 1; Typ aktivity (takt): 1 -&gt; 5; </t>
  </si>
  <si>
    <t>na uzlu 1.CH-LU3 od 07.04.24 do 15.04.24, pcsled: 10676707</t>
  </si>
  <si>
    <t xml:space="preserve">Datum konce sledování: ? -&gt; 15/04/24; Čas konce sledování:  -&gt; 1354; Příznak fnzis: 0 -&gt; 1; Typ aktivity (takt): 1 -&gt; 4; </t>
  </si>
  <si>
    <t>Falatová Pavlína, číslo pojištěnce: 8151085767, pojišťovna: 205, scpac: 1509041</t>
  </si>
  <si>
    <t>na uzlu 1.CH-LU3 od 11.04.24 do 15.04.24, pcsled: 10682871</t>
  </si>
  <si>
    <t xml:space="preserve">Datum konce sledování: ? -&gt; 15/04/24; Čas konce sledování:  -&gt; 1239; Příznak fnzis: 0 -&gt; 1; Typ aktivity (takt): 1 -&gt; 5; </t>
  </si>
  <si>
    <t>Semela Jaroslav , číslo pojištěnce: 7006295758, pojišťovna: 205, scpac: 1056988</t>
  </si>
  <si>
    <t>na uzlu 1.CH-LU3 od 11.04.24 do 15.04.24, pcsled: 10682851</t>
  </si>
  <si>
    <t xml:space="preserve">Datum konce sledování: ? -&gt; 15/04/24; Čas konce sledování:  -&gt; 1239; Příznak fnzis: 0 -&gt; 1; Typ aktivity (takt): 1 -&gt; 4; </t>
  </si>
  <si>
    <t>Mika Miroslav, číslo pojištěnce: 6701161698, pojišťovna: 211, scpac: 1551165</t>
  </si>
  <si>
    <t>na uzlu 1.CH-LU3 od 02.04.24 do 15.04.24, pcsled: 10668837</t>
  </si>
  <si>
    <t xml:space="preserve">Datum konce sledování: ? -&gt; 15/04/24; Čas konce sledování:  -&gt; 1238; Příznak fnzis: 0 -&gt; 1; Typ aktivity (takt): 1 -&gt; 5; </t>
  </si>
  <si>
    <t>Kintlová Ludmila, číslo pojištěnce: 535914103 , pojišťovna: 111, scpac: 1127514</t>
  </si>
  <si>
    <t>na uzlu 1.CH-LU3 od 02.04.24 do 15.04.24, pcsled: 10668845</t>
  </si>
  <si>
    <t>60356 (Balcárková Jana )</t>
  </si>
  <si>
    <t>na uzlu KAR-LU51 od 10.04.24 do 14.04.24, pcsled: 10682433</t>
  </si>
  <si>
    <t xml:space="preserve">Datum konce sledování: ? -&gt; 14/04/24; Čas konce sledování:  -&gt; 1143; Příznak fnzis: 0 -&gt; 1; Typ aktivity (takt): 1 -&gt; 4; </t>
  </si>
  <si>
    <t>Petruželová Marie, číslo pojištěnce: 5462091536, pojišťovna: 111, scpac: 931089</t>
  </si>
  <si>
    <t>na uzlu 1.CH-LU3 od 11.04.24 do 14.04.24, pcsled: 10682876</t>
  </si>
  <si>
    <t xml:space="preserve">Datum konce sledování: ? -&gt; 14/04/24; Čas konce sledování:  -&gt; 1017; Příznak fnzis: 0 -&gt; 1; Typ aktivity (takt): 1 -&gt; 4; </t>
  </si>
  <si>
    <t>Malá Marie, PaeDr., číslo pojištěnce: 405101437 , pojišťovna: 111, scpac: 447940</t>
  </si>
  <si>
    <t>na uzlu 1.CH-LU3 od 10.04.24 do 14.04.24, pcsled: 10681658</t>
  </si>
  <si>
    <t>Vantuch Dalibor, číslo pojištěnce: 5905250659, pojišťovna: 211, scpac: 1553906</t>
  </si>
  <si>
    <t>na uzlu 1.CH-LU3 od 07.04.24 do 13.04.24, pcsled: 10676678</t>
  </si>
  <si>
    <t xml:space="preserve">Datum konce sledování: ? -&gt; 13/04/24; Čas konce sledování:  -&gt; 1301; Příznak fnzis: 0 -&gt; 1; Typ aktivity (takt): 1 -&gt; 5; </t>
  </si>
  <si>
    <t>Poláková Marie, číslo pojištěnce: 6052160158, pojišťovna: 205, scpac: 1552726</t>
  </si>
  <si>
    <t>na uzlu 1.CH-LU3 od 09.04.24 do 13.04.24, pcsled: 10679369</t>
  </si>
  <si>
    <t xml:space="preserve">Datum konce sledování: ? -&gt; 13/04/24; Čas konce sledování:  -&gt; 1301; Příznak fnzis: 0 -&gt; 1; Typ aktivity (takt): 1 -&gt; 4; </t>
  </si>
  <si>
    <t>Filipová Vlasta, číslo pojištěnce: 486220171 , pojišťovna: 111, scpac: 1431909</t>
  </si>
  <si>
    <t>na uzlu 1.CH-LU3 od 09.04.24 do 13.04.24, pcsled: 10679346</t>
  </si>
  <si>
    <t xml:space="preserve">Datum konce sledování: ? -&gt; 13/04/24; Čas konce sledování:  -&gt; 1258; Příznak fnzis: 0 -&gt; 1; Typ aktivity (takt): 1 -&gt; 4; </t>
  </si>
  <si>
    <t>Kroupová Aneta, číslo pojištěnce: 0455118213, pojišťovna: 205, scpac: 1563837</t>
  </si>
  <si>
    <t>na uzlu 1.CH-LU3 od 10.04.24 do 13.04.24, pcsled: 10681763</t>
  </si>
  <si>
    <t xml:space="preserve">Datum konce sledování: ? -&gt; 13/04/24; Čas konce sledování:  -&gt; 1257; Příznak fnzis: 0 -&gt; 1; Typ aktivity (takt): 1 -&gt; 4; </t>
  </si>
  <si>
    <t>Brachtlová Marie, číslo pojištěnce: 5758231138, pojišťovna: 201, scpac: 135115</t>
  </si>
  <si>
    <t>na uzlu 1.CH-LU3 od 11.04.24 do 13.04.24, pcsled: 10682854</t>
  </si>
  <si>
    <t>Šolcová Alena, číslo pojištěnce: 506214172 , pojišťovna: 201, scpac: 885870</t>
  </si>
  <si>
    <t>na uzlu 1.CH-LU3 od 11.04.24 do 13.04.24, pcsled: 10682878</t>
  </si>
  <si>
    <t xml:space="preserve">Datum konce sledování: ? -&gt; 13/04/24; Čas konce sledování:  -&gt; 1256; Příznak fnzis: 0 -&gt; 1; Typ aktivity (takt): 1 -&gt; 4; </t>
  </si>
  <si>
    <t>64369 (Kobliha Petr)</t>
  </si>
  <si>
    <t>*eho (Evidence hospitalizovaných pro OINF)</t>
  </si>
  <si>
    <t xml:space="preserve">Datum konce sledování: 12/04/24 -&gt; ?; Čas konce sledování: 1251 -&gt; ; Příznak fnzis: 1 -&gt; 0; Typ aktivity (takt): 4 -&gt; 1; </t>
  </si>
  <si>
    <t xml:space="preserve">Datum konce sledování: ? -&gt; 12/04/24; Čas konce sledování:  -&gt; 1251; Příznak fnzis: 0 -&gt; 1; Typ aktivity (takt): 1 -&gt; 4; </t>
  </si>
  <si>
    <t>Navrátil Jiří, číslo pojištěnce: 6611111298, pojišťovna: 207, scpac: 471635</t>
  </si>
  <si>
    <t>na uzlu 1.CH-LU3 od 21.03.24 do 12.04.24, pcsled: 10655235</t>
  </si>
  <si>
    <t xml:space="preserve">Datum konce sledování: ? -&gt; 12/04/24; Čas konce sledování:  -&gt; 1111; Příznak fnzis: 0 -&gt; 1; Typ aktivity (takt): 1 -&gt; 4; </t>
  </si>
  <si>
    <t>Žanda Marek, číslo pojištěnce: 7902185753, pojišťovna: 205, scpac: 1509030</t>
  </si>
  <si>
    <t>na uzlu 1.CH-LU3 od 06.04.24 do 12.04.24, pcsled: 10676342</t>
  </si>
  <si>
    <t xml:space="preserve">Datum konce sledování: ? -&gt; 12/04/24; Čas konce sledování:  -&gt; 1109; Příznak fnzis: 0 -&gt; 1; Typ aktivity (takt): 1 -&gt; 4; </t>
  </si>
  <si>
    <t>Svoboda Michael, číslo pojištěnce: 9609076070, pojišťovna: 111, scpac: 1126205</t>
  </si>
  <si>
    <t>na uzlu 1.CH-LU3 od 08.04.24 do 11.04.24, pcsled: 10679042</t>
  </si>
  <si>
    <t xml:space="preserve">Datum konce sledování: ? -&gt; 11/04/24; Čas konce sledování:  -&gt; 1252; Příznak fnzis: 0 -&gt; 1; Typ aktivity (takt): 1 -&gt; 4; </t>
  </si>
  <si>
    <t>Koryčánková Sára, číslo pojištěnce: 9956015707, pojišťovna: 205, scpac: 148980</t>
  </si>
  <si>
    <t>na uzlu 1.CH-LU3 od 08.04.24 do 11.04.24, pcsled: 10677197</t>
  </si>
  <si>
    <t xml:space="preserve">Datum konce sledování: ? -&gt; 11/04/24; Čas konce sledování:  -&gt; 1251; Příznak fnzis: 0 -&gt; 1; Typ aktivity (takt): 1 -&gt; 4; </t>
  </si>
  <si>
    <t>Skopal Jiří, číslo pojištěnce: 7412215789, pojišťovna: 205, scpac: 941508</t>
  </si>
  <si>
    <t>na uzlu 1.CH-LU3 od 08.04.24 do 11.04.24, pcsled: 10677475</t>
  </si>
  <si>
    <t xml:space="preserve">Datum konce sledování: ? -&gt; 11/04/24; Čas konce sledování:  -&gt; 1251; Příznak fnzis: 0 -&gt; 1; Typ aktivity (takt): 1 -&gt; 5; </t>
  </si>
  <si>
    <t>Neoral Josef, číslo pojištěnce: 530705129 , pojišťovna: 205, scpac: 203246</t>
  </si>
  <si>
    <t>na uzlu 1.CH-LU3 od 27.03.24 do 11.04.24, pcsled: 10664007</t>
  </si>
  <si>
    <t>na uzlu 1.CH-LU3 od 06.04.24 do 11.04.24, pcsled: 10675910</t>
  </si>
  <si>
    <t xml:space="preserve">Datum konce sledování: ? -&gt; 11/04/24; Příznak fnzis: 0 -&gt; 1; Typ aktivity (takt): 1 -&gt; 5; </t>
  </si>
  <si>
    <t>na uzlu KAR-LU51 od 08.04.24 do 11.04.24, pcsled: 10679105</t>
  </si>
  <si>
    <t xml:space="preserve">Datum konce sledování: ? -&gt; 11/04/24; Čas konce sledování:  -&gt; 1005; Příznak fnzis: 0 -&gt; 1; Typ aktivity (takt): 1 -&gt; 5; </t>
  </si>
  <si>
    <t>Květoňová Stanislava, číslo pojištěnce: 8551075819, pojišťovna: 205, scpac: 1008103</t>
  </si>
  <si>
    <t>na uzlu 1.CH-LU3 od 06.04.24 do 10.04.24, pcsled: 10676294</t>
  </si>
  <si>
    <t xml:space="preserve">Datum konce sledování: ? -&gt; 10/04/24; Čas konce sledování:  -&gt; 1311; Příznak fnzis: 0 -&gt; 1; Typ aktivity (takt): 1 -&gt; 4; </t>
  </si>
  <si>
    <t>Bobaj Žváčková Lenka, číslo pojištěnce: 8458195306, pojišťovna: 211, scpac: 296986</t>
  </si>
  <si>
    <t>na uzlu 1.CH-LU3 od 01.04.24 do 09.04.24, pcsled: 10668044</t>
  </si>
  <si>
    <t xml:space="preserve">Datum konce sledování: ? -&gt; 09/04/24; Čas konce sledování:  -&gt; 1211; Příznak fnzis: 0 -&gt; 1; Typ aktivity (takt): 1 -&gt; 5; </t>
  </si>
  <si>
    <t>Zbranková Nikola , číslo pojištěnce: 9855315734, pojišťovna: 205, scpac: 442322</t>
  </si>
  <si>
    <t>na uzlu 1.CH-LU3 od 03.04.24 do 09.04.24, pcsled: 10672391</t>
  </si>
  <si>
    <t xml:space="preserve">Datum konce sledování: ? -&gt; 09/04/24; Čas konce sledování:  -&gt; 1210; Příznak fnzis: 0 -&gt; 1; Typ aktivity (takt): 1 -&gt; 5; </t>
  </si>
  <si>
    <t>na uzlu 1.CH-LU3 od 06.03.24 do 09.04.24, pcsled: 10632897</t>
  </si>
  <si>
    <t>Šimková Věra, číslo pojištěnce: 7460185370, pojišťovna: 205, scpac: 178154</t>
  </si>
  <si>
    <t>na uzlu 1.CH-LU3 od 05.04.24 do 09.04.24, pcsled: 10675647</t>
  </si>
  <si>
    <t xml:space="preserve">Datum konce sledování: ? -&gt; 09/04/24; Čas konce sledování:  -&gt; 1209; Příznak fnzis: 0 -&gt; 1; Typ aktivity (takt): 1 -&gt; 5; </t>
  </si>
  <si>
    <t>Dohnal Petr , číslo pojištěnce: 6002020288, pojišťovna: 111, scpac: 982036</t>
  </si>
  <si>
    <t>na uzlu 1.CH-LU3 od 02.04.24 do 09.04.24, pcsled: 10668814</t>
  </si>
  <si>
    <t xml:space="preserve">Datum konce sledování: ? -&gt; 09/04/24; Čas konce sledování:  -&gt; 1208; Příznak fnzis: 0 -&gt; 1; Typ aktivity (takt): 1 -&gt; 5; </t>
  </si>
  <si>
    <t>Roman Josef Ing., číslo pojištěnce: 441229467 , pojišťovna: 211, scpac: 302186</t>
  </si>
  <si>
    <t>na uzlu 1.CH-LU3 od 03.04.24 do 08.04.24, pcsled: 10671492</t>
  </si>
  <si>
    <t xml:space="preserve">Datum konce sledování: ? -&gt; 08/04/24; Čas konce sledování:  -&gt; 1218; Příznak fnzis: 0 -&gt; 1; Typ aktivity (takt): 1 -&gt; 5; </t>
  </si>
  <si>
    <t>Mikolowitschová Kami, číslo pojištěnce: 8061194251, pojišťovna: 211, scpac: 253561</t>
  </si>
  <si>
    <t>na uzlu 1.CH-LU3 od 05.04.24 do 07.04.24, pcsled: 10674273</t>
  </si>
  <si>
    <t xml:space="preserve">Datum konce sledování: ? -&gt; 07/04/24; Čas konce sledování:  -&gt; 1710; Příznak fnzis: 0 -&gt; 1; Typ aktivity (takt): 1 -&gt; 4; </t>
  </si>
  <si>
    <t>Frommerová Radana, číslo pojištěnce: 8551225474, pojišťovna: 211, scpac: 461078</t>
  </si>
  <si>
    <t>na uzlu 1.CH-LU3 od 03.04.24 do 07.04.24, pcsled: 10672345</t>
  </si>
  <si>
    <t xml:space="preserve">Datum konce sledování: ? -&gt; 07/04/24; Čas konce sledování:  -&gt; 1648; Příznak fnzis: 0 -&gt; 1; Typ aktivity (takt): 1 -&gt; 4; </t>
  </si>
  <si>
    <t>Azulay Daniel Liraz, číslo pojištěnce: 5420166510, pojišťovna: 333, scpac: 1562399</t>
  </si>
  <si>
    <t>na uzlu 1.CH-LU3 od 03.04.24 do 07.04.24, pcsled: 10672310</t>
  </si>
  <si>
    <t xml:space="preserve">Datum konce sledování: ? -&gt; 07/04/24; Čas konce sledování:  -&gt; 1648; Příznak fnzis: 0 -&gt; 1; Typ aktivity (takt): 1 -&gt; 5; </t>
  </si>
  <si>
    <t>na uzlu KAR-LU51 od 01.04.24 do 07.04.24, pcsled: 10668428</t>
  </si>
  <si>
    <t xml:space="preserve">Datum konce sledování: ? -&gt; 07/04/24; Čas konce sledování:  -&gt; 1108; Příznak fnzis: 0 -&gt; 1; Typ aktivity (takt): 1 -&gt; 5; </t>
  </si>
  <si>
    <t>66283 (Řehulková Alona )</t>
  </si>
  <si>
    <t>Zbořilová Jaroslava, číslo pojištěnce: 486001097 , pojišťovna: 211, scpac: 625419</t>
  </si>
  <si>
    <t>na uzlu 1.CH-LU3 od 04.04.24 do 06.04.24, pcsled: 10672792</t>
  </si>
  <si>
    <t xml:space="preserve">Datum konce sledování: ? -&gt; 06/04/24; Čas konce sledování:  -&gt; 1321; Příznak fnzis: 0 -&gt; 1; Typ aktivity (takt): 1 -&gt; 4; </t>
  </si>
  <si>
    <t>Matějková Marie, číslo pojištěnce: 8156135691, pojišťovna: 205, scpac: 377686</t>
  </si>
  <si>
    <t>na uzlu 1.CH-LU3 od 04.04.24 do 06.04.24, pcsled: 10672948</t>
  </si>
  <si>
    <t xml:space="preserve">Datum konce sledování: ? -&gt; 06/04/24; Čas konce sledování:  -&gt; 1320; Příznak fnzis: 0 -&gt; 1; Typ aktivity (takt): 1 -&gt; 4; </t>
  </si>
  <si>
    <t>Slívová Iva, číslo pojištěnce: 525909125 , pojišťovna: 207, scpac: 146531</t>
  </si>
  <si>
    <t>na uzlu 1.CH-LU3 od 04.04.24 do 06.04.24, pcsled: 10672687</t>
  </si>
  <si>
    <t xml:space="preserve">Datum konce sledování: ? -&gt; 06/04/24; Čas konce sledování:  -&gt; 1318; Příznak fnzis: 0 -&gt; 1; Typ aktivity (takt): 1 -&gt; 4; </t>
  </si>
  <si>
    <t>na uzlu 1.CH-LU3 od 05.04.24 do 06.04.24, pcsled: 10674642</t>
  </si>
  <si>
    <t xml:space="preserve">Datum konce sledování: ? -&gt; 06/04/24; Čas konce sledování:  -&gt; 1314; Příznak fnzis: 0 -&gt; 1; Typ aktivity (takt): 1 -&gt; 4; </t>
  </si>
  <si>
    <t>Kaprálová Jaroslava, číslo pojištěnce: 6159201268, pojišťovna: 205, scpac: 195313</t>
  </si>
  <si>
    <t>na uzlu 1.CH-LU3 od 04.04.24 do 06.04.24, pcsled: 10672845</t>
  </si>
  <si>
    <t xml:space="preserve">Datum konce sledování: ? -&gt; 06/04/24; Čas konce sledování:  -&gt; 1310; Příznak fnzis: 0 -&gt; 1; Typ aktivity (takt): 1 -&gt; 4; </t>
  </si>
  <si>
    <t>68375 (Tiutiunnyk Olesia )</t>
  </si>
  <si>
    <t>Loutocká Zdenka, číslo pojištěnce: 6260086503, pojišťovna: 205, scpac: 283051</t>
  </si>
  <si>
    <t>na uzlu 1.CH-LU3 od 02.04.24 do 05.04.24, pcsled: 10668785</t>
  </si>
  <si>
    <t xml:space="preserve">Datum konce sledování: ? -&gt; 05/04/24; Čas konce sledování:  -&gt; 1515; Příznak fnzis: 0 -&gt; 1; Typ aktivity (takt): 1 -&gt; 4; </t>
  </si>
  <si>
    <t>Šrámek Ondřej, číslo pojištěnce: 9112106080, pojišťovna: 111, scpac: 1558307</t>
  </si>
  <si>
    <t>na uzlu 1.CH-LU3 od 01.04.24 do 05.04.24, pcsled: 10668031</t>
  </si>
  <si>
    <t xml:space="preserve">Datum konce sledování: ? -&gt; 05/04/24; Čas konce sledování:  -&gt; 1443; Příznak fnzis: 0 -&gt; 1; Typ aktivity (takt): 1 -&gt; 4; </t>
  </si>
  <si>
    <t>Šromová Marie, číslo pojištěnce: 345617466 , pojišťovna: 111, scpac: 100758</t>
  </si>
  <si>
    <t>na uzlu 1.CH-LU3 od 30.03.24 do 05.04.24, pcsled: 10666515</t>
  </si>
  <si>
    <t xml:space="preserve">Datum konce sledování: ? -&gt; 05/04/24; Čas konce sledování:  -&gt; 1442; Příznak fnzis: 0 -&gt; 1; Typ aktivity (takt): 1 -&gt; 5; </t>
  </si>
  <si>
    <t>Šatníková Radoslava, číslo pojištěnce: 5559181771, pojišťovna: 111, scpac: 308215</t>
  </si>
  <si>
    <t>na uzlu 1.CH-LU3 od 03.04.24 do 05.04.24, pcsled: 10671584</t>
  </si>
  <si>
    <t xml:space="preserve">Datum konce sledování: ? -&gt; 05/04/24; Čas konce sledování:  -&gt; 1441; Příznak fnzis: 0 -&gt; 1; Typ aktivity (takt): 1 -&gt; 5; </t>
  </si>
  <si>
    <t>Jelínková Anna , číslo pojištěnce: 535309231 , pojišťovna: 201, scpac: 129929</t>
  </si>
  <si>
    <t>na uzlu 1.CH-LU3 od 01.04.24 do 05.04.24, pcsled: 10667951</t>
  </si>
  <si>
    <t>Zatloukalová Jana, číslo pojištěnce: 7457135345, pojišťovna: 205, scpac: 409810</t>
  </si>
  <si>
    <t>na uzlu 1.CH-LU3 od 03.04.24 do 05.04.24, pcsled: 10672255</t>
  </si>
  <si>
    <t xml:space="preserve">Datum konce sledování: ? -&gt; 05/04/24; Čas konce sledování:  -&gt; 1440; Příznak fnzis: 0 -&gt; 1; Typ aktivity (takt): 1 -&gt; 5; </t>
  </si>
  <si>
    <t>Prejza Antonín, číslo pojištěnce: 430505473 , pojišťovna: 207, scpac: 215040</t>
  </si>
  <si>
    <t>na uzlu 1.CH-LU3 od 28.03.24 do 04.04.24, pcsled: 10665372</t>
  </si>
  <si>
    <t xml:space="preserve">Datum konce sledování: ? -&gt; 04/04/24; Čas konce sledování:  -&gt; 1144; Příznak fnzis: 0 -&gt; 1; Typ aktivity (takt): 1 -&gt; 4; </t>
  </si>
  <si>
    <t>Honzů Radim, číslo pojištěnce: 9902043558, pojišťovna: 111, scpac: 1330452</t>
  </si>
  <si>
    <t>na uzlu 1.CH-LU3 od 27.03.24 do 04.04.24, pcsled: 10662601</t>
  </si>
  <si>
    <t xml:space="preserve">Datum konce sledování: ? -&gt; 04/04/24; Čas konce sledování:  -&gt; 1143; Příznak fnzis: 0 -&gt; 1; Typ aktivity (takt): 1 -&gt; 5; </t>
  </si>
  <si>
    <t>Slepičková Jana , číslo pojištěnce: 0458196079, pojišťovna: 205, scpac: 970156</t>
  </si>
  <si>
    <t>na uzlu 1.CH-LU3 od 29.03.24 do 04.04.24, pcsled: 10666381</t>
  </si>
  <si>
    <t xml:space="preserve">Datum konce sledování: ? -&gt; 04/04/24; Čas konce sledování:  -&gt; 1143; Příznak fnzis: 0 -&gt; 1; Typ aktivity (takt): 1 -&gt; 4; </t>
  </si>
  <si>
    <t>Vykydal Radek, číslo pojištěnce: 6605021390, pojišťovna: 111, scpac: 298931</t>
  </si>
  <si>
    <t>na uzlu 1.CH-LU3 od 26.03.24 do 03.04.24, pcsled: 10660912</t>
  </si>
  <si>
    <t xml:space="preserve">Datum konce sledování: ? -&gt; 03/04/24; Čas konce sledování:  -&gt; 1417; Příznak fnzis: 0 -&gt; 1; Typ aktivity (takt): 1 -&gt; 4; </t>
  </si>
  <si>
    <t>na uzlu 1.CH-LU3 od 28.03.24 do 03.04.24, pcsled: 10665763</t>
  </si>
  <si>
    <t xml:space="preserve">Datum konce sledování: ? -&gt; 03/04/24; Čas konce sledování:  -&gt; 1416; Příznak fnzis: 0 -&gt; 1; Typ aktivity (takt): 1 -&gt; 5; </t>
  </si>
  <si>
    <t>Orlichová Alena, číslo pojištěnce: 465205449 , pojišťovna: 111, scpac: 135483</t>
  </si>
  <si>
    <t>na uzlu 1.CH-LU3 od 25.03.24 do 03.04.24, pcsled: 10660224</t>
  </si>
  <si>
    <t xml:space="preserve">Datum konce sledování: ? -&gt; 03/04/24; Čas konce sledování:  -&gt; 1416; Příznak fnzis: 0 -&gt; 1; Typ aktivity (takt): 1 -&gt; 4; </t>
  </si>
  <si>
    <t>na uzlu KAR-LU51 od 24.03.24 do 03.04.24, pcsled: 10658774</t>
  </si>
  <si>
    <t xml:space="preserve">Datum konce sledování: ? -&gt; 03/04/24; Čas konce sledování:  -&gt; 0922; Příznak fnzis: 0 -&gt; 1; Typ aktivity (takt): 1 -&gt; 5; </t>
  </si>
  <si>
    <t>Dunka Robert, číslo pojištěnce: 9807316145, pojišťovna: 111, scpac: 994061</t>
  </si>
  <si>
    <t>na uzlu 1.CH-LU3 od 02.04.24 do 02.04.24, pcsled: 10668812</t>
  </si>
  <si>
    <t xml:space="preserve">Datum konce sledování: ? -&gt; 02/04/24; Čas konce sledování:  -&gt; 1837; Příznak fnzis: 0 -&gt; 1; Typ aktivity (takt): 1 -&gt; 5; </t>
  </si>
  <si>
    <t>Horák Daniel , číslo pojištěnce: 8806015724, pojišťovna: 111, scpac: 426661</t>
  </si>
  <si>
    <t>na uzlu 1.CH-LU3 od 26.03.24 do 02.04.24, pcsled: 10662399</t>
  </si>
  <si>
    <t xml:space="preserve">Datum konce sledování: ? -&gt; 02/04/24; Čas konce sledování:  -&gt; 1410; Příznak fnzis: 0 -&gt; 1; Typ aktivity (takt): 1 -&gt; 5; </t>
  </si>
  <si>
    <t>Pospíšilová Jana, číslo pojištěnce: 7454274421, pojišťovna: 111, scpac: 1420597</t>
  </si>
  <si>
    <t>na uzlu 1.CH-LU3 od 20.03.24 do 02.04.24, pcsled: 10652867</t>
  </si>
  <si>
    <t xml:space="preserve">Datum konce sledování: ? -&gt; 02/04/24; Čas konce sledování:  -&gt; 1409; Příznak fnzis: 0 -&gt; 1; Typ aktivity (takt): 1 -&gt; 5; </t>
  </si>
  <si>
    <t>Neubauerová Jarmila, číslo pojištěnce: 6453091293, pojišťovna: 211, scpac: 275302</t>
  </si>
  <si>
    <t>na uzlu 1.CH-LU3 od 26.03.24 do 02.04.24, pcsled: 10661981</t>
  </si>
  <si>
    <t xml:space="preserve">Datum konce sledování: ? -&gt; 02/04/24; Čas konce sledování:  -&gt; 1408; Příznak fnzis: 0 -&gt; 1; Typ aktivity (takt): 1 -&gt; 5; </t>
  </si>
  <si>
    <t>Nakládalová Jitka, číslo pojištěnce: 395424437 , pojišťovna: 111, scpac: 218237</t>
  </si>
  <si>
    <t>na uzlu 1.CH-LU3 od 27.03.24 do 02.04.24, pcsled: 10663542</t>
  </si>
  <si>
    <t>Zapletalová Jaroslav, číslo pojištěnce: 365617424 , pojišťovna: 111, scpac: 313034</t>
  </si>
  <si>
    <t>na uzlu 1.CH-LU3 od 22.03.24 do 31.03.24, pcsled: 10657445</t>
  </si>
  <si>
    <t xml:space="preserve">Datum konce sledování: ? -&gt; 31/03/24; Čas konce sledování:  -&gt; 1406; Příznak fnzis: 0 -&gt; 1; Typ aktivity (takt): 1 -&gt; 4; </t>
  </si>
  <si>
    <t>na uzlu 1.CH-LU3 od 27.03.24 do 30.03.24, pcsled: 10663323</t>
  </si>
  <si>
    <t xml:space="preserve">Datum konce sledování: ? -&gt; 30/03/24; Čas konce sledování:  -&gt; 1129; Příznak fnzis: 0 -&gt; 1; Typ aktivity (takt): 1 -&gt; 4; </t>
  </si>
  <si>
    <t>Lukášová Libuša Mgr., číslo pojištěnce: 7659157341, pojišťovna: 207, scpac: 311490</t>
  </si>
  <si>
    <t>na uzlu 1.CH-LU3 od 25.03.24 do 30.03.24, pcsled: 10659252</t>
  </si>
  <si>
    <t>Švec Miroslav , číslo pojištěnce: 7511075803, pojišťovna: 201, scpac: 417745</t>
  </si>
  <si>
    <t>na uzlu 1.CH-LU3 od 21.03.24 do 29.03.24, pcsled: 10654251</t>
  </si>
  <si>
    <t xml:space="preserve">Datum konce sledování: ? -&gt; 29/03/24; Čas konce sledování:  -&gt; 1354; Příznak fnzis: 0 -&gt; 1; Typ aktivity (takt): 1 -&gt; 5; </t>
  </si>
  <si>
    <t>Krejčí Lukáš, číslo pojištěnce: 8411193681, pojišťovna: 211, scpac: 1559291</t>
  </si>
  <si>
    <t>na uzlu 1.CH-LU3 od 24.03.24 do 28.03.24, pcsled: 10658266</t>
  </si>
  <si>
    <t xml:space="preserve">Datum konce sledování: ? -&gt; 28/03/24; Čas konce sledování:  -&gt; 1146; Příznak fnzis: 0 -&gt; 1; Typ aktivity (takt): 1 -&gt; 4; </t>
  </si>
  <si>
    <t>Kašparová Dagmar, číslo pojištěnce: 516207228 , pojišťovna: 205, scpac: 120599</t>
  </si>
  <si>
    <t>na uzlu 1.CH-LU3 od 20.03.24 do 28.03.24, pcsled: 10652733</t>
  </si>
  <si>
    <t xml:space="preserve">Datum konce sledování: ? -&gt; 28/03/24; Čas konce sledování:  -&gt; 1145; Příznak fnzis: 0 -&gt; 1; Typ aktivity (takt): 1 -&gt; 5; </t>
  </si>
  <si>
    <t>Dvořáková Sedláčková, číslo pojištěnce: 8053055692, pojišťovna: 205, scpac: 623460</t>
  </si>
  <si>
    <t>na uzlu 1.CH-LU3 od 19.03.24 do 28.03.24, pcsled: 10650660</t>
  </si>
  <si>
    <t>na uzlu 1.CH-LU3 od 24.03.24 do 28.03.24, pcsled: 10658656</t>
  </si>
  <si>
    <t xml:space="preserve">Datum konce sledování: ? -&gt; 28/03/24; Čas konce sledování:  -&gt; 1144; Příznak fnzis: 0 -&gt; 1; Typ aktivity (takt): 1 -&gt; 5; </t>
  </si>
  <si>
    <t>Ponížilová Anna , číslo pojištěnce: 475211403 , pojišťovna: 211, scpac: 127184</t>
  </si>
  <si>
    <t>na uzlu 1.CH-LU3 od 13.03.24 do 28.03.24, pcsled: 10642500</t>
  </si>
  <si>
    <t xml:space="preserve">Datum konce sledování: ? -&gt; 28/03/24; Čas konce sledování:  -&gt; 1143; Příznak fnzis: 0 -&gt; 1; Typ aktivity (takt): 1 -&gt; 4; </t>
  </si>
  <si>
    <t>Hlaváčová Eva, číslo pojištěnce: 465523487 , pojišťovna: 211, scpac: 1025714</t>
  </si>
  <si>
    <t>na uzlu 1.CH-LU3 od 18.03.24 do 28.03.24, pcsled: 10649574</t>
  </si>
  <si>
    <t xml:space="preserve">Datum konce sledování: ? -&gt; 28/03/24; Čas konce sledování:  -&gt; 1142; Příznak fnzis: 0 -&gt; 1; Typ aktivity (takt): 1 -&gt; 4; </t>
  </si>
  <si>
    <t>Hradská Marcela, číslo pojištěnce: 6061070796, pojišťovna: 205, scpac: 1385661</t>
  </si>
  <si>
    <t>na uzlu 1.CH-LU3 od 23.03.24 do 27.03.24, pcsled: 10657849</t>
  </si>
  <si>
    <t xml:space="preserve">Datum konce sledování: ? -&gt; 27/03/24; Čas konce sledování:  -&gt; 1332; Příznak fnzis: 0 -&gt; 1; Typ aktivity (takt): 1 -&gt; 5; </t>
  </si>
  <si>
    <t>Gabrlíková Eva, číslo pojištěnce: 8657305778, pojišťovna: 205, scpac: 283507</t>
  </si>
  <si>
    <t>na uzlu 1.CH-LU3 od 25.03.24 do 27.03.24, pcsled: 10659083</t>
  </si>
  <si>
    <t xml:space="preserve">Datum konce sledování: ? -&gt; 27/03/24; Čas konce sledování:  -&gt; 1303; Příznak fnzis: 0 -&gt; 1; Typ aktivity (takt): 1 -&gt; 4; </t>
  </si>
  <si>
    <t>Kubíček Miroslav, číslo pojištěnce: 9701106074, pojišťovna: 207, scpac: 146571</t>
  </si>
  <si>
    <t>na uzlu 1.CH-LU3 od 24.03.24 do 27.03.24, pcsled: 10658253</t>
  </si>
  <si>
    <t xml:space="preserve">Datum konce sledování: ? -&gt; 27/03/24; Čas konce sledování:  -&gt; 1302; Příznak fnzis: 0 -&gt; 1; Typ aktivity (takt): 1 -&gt; 4; </t>
  </si>
  <si>
    <t>Podhorný Jaromír, číslo pojištěnce: 5506120642, pojišťovna: 111, scpac: 251984</t>
  </si>
  <si>
    <t>na uzlu 1.CH-LU3 od 22.03.24 do 27.03.24, pcsled: 10656644</t>
  </si>
  <si>
    <t xml:space="preserve">Datum konce sledování: ? -&gt; 27/03/24; Čas konce sledování:  -&gt; 1301; Příznak fnzis: 0 -&gt; 1; Typ aktivity (takt): 1 -&gt; 4; </t>
  </si>
  <si>
    <t>Stoppenová Lenka, číslo pojištěnce: 7955125332, pojišťovna: 205, scpac: 257165</t>
  </si>
  <si>
    <t>na uzlu 1.CH-LU3 od 19.03.24 do 27.03.24, pcsled: 10650646</t>
  </si>
  <si>
    <t>na uzlu KAR-LU51 od 25.03.24 do 27.03.24, pcsled: 10660691</t>
  </si>
  <si>
    <t xml:space="preserve">Datum konce sledování: ? -&gt; 27/03/24; Čas konce sledování:  -&gt; 0847; Příznak fnzis: 0 -&gt; 1; Typ aktivity (takt): 1 -&gt; 4; </t>
  </si>
  <si>
    <t>Škařupa Antonín, číslo pojištěnce: 5803170681, pojišťovna: 207, scpac: 691150</t>
  </si>
  <si>
    <t>na uzlu 1.CH-LU3 od 20.03.24 do 26.03.24, pcsled: 10653068</t>
  </si>
  <si>
    <t xml:space="preserve">Datum konce sledování: ? -&gt; 26/03/24; Čas konce sledování:  -&gt; 1646; Příznak fnzis: 0 -&gt; 1; Typ aktivity (takt): 1 -&gt; 4; </t>
  </si>
  <si>
    <t>Válek Josef, číslo pojištěnce: 400711418 , pojišťovna: 111, scpac: 1431952</t>
  </si>
  <si>
    <t>na uzlu 1.CH-LU3 od 23.03.24 do 26.03.24, pcsled: 10657859</t>
  </si>
  <si>
    <t xml:space="preserve">Datum konce sledování: ? -&gt; 26/03/24; Čas konce sledování:  -&gt; 1300; Příznak fnzis: 0 -&gt; 1; Typ aktivity (takt): 1 -&gt; 4; </t>
  </si>
  <si>
    <t>Nováková Hana , číslo pojištěnce: 6660140784, pojišťovna: 205, scpac: 474787</t>
  </si>
  <si>
    <t>na uzlu 1.CH-LU3 od 24.03.24 do 26.03.24, pcsled: 10658196</t>
  </si>
  <si>
    <t xml:space="preserve">Datum konce sledování: ? -&gt; 26/03/24; Čas konce sledování:  -&gt; 1258; Příznak fnzis: 0 -&gt; 1; Typ aktivity (takt): 1 -&gt; 4; </t>
  </si>
  <si>
    <t>Konečná Alena, Mgr., číslo pojištěnce: 515129124 , pojišťovna: 211, scpac: 1557567</t>
  </si>
  <si>
    <t>na uzlu 1.CH-LU3 od 19.03.24 do 26.03.24, pcsled: 10650662</t>
  </si>
  <si>
    <t xml:space="preserve">Datum konce sledování: ? -&gt; 26/03/24; Čas konce sledování:  -&gt; 1258; Příznak fnzis: 0 -&gt; 1; Typ aktivity (takt): 1 -&gt; 5; </t>
  </si>
  <si>
    <t>Zaoral Ladislav, číslo pojištěnce: 450222135 , pojišťovna: 111, scpac: 284271</t>
  </si>
  <si>
    <t>na uzlu 1.CH-LU3 od 17.03.24 do 25.03.24, pcsled: 10648072</t>
  </si>
  <si>
    <t xml:space="preserve">Datum konce sledování: ? -&gt; 25/03/24; Čas konce sledování:  -&gt; 1127; Příznak fnzis: 0 -&gt; 1; Typ aktivity (takt): 1 -&gt; 4; </t>
  </si>
  <si>
    <t>Berg Milan, číslo pojištěnce: 5703302198, pojišťovna: 111, scpac: 1128974</t>
  </si>
  <si>
    <t>na uzlu 1.CH-LU3 od 15.03.24 do 25.03.24, pcsled: 10645839</t>
  </si>
  <si>
    <t xml:space="preserve">Datum konce sledování: ? -&gt; 25/03/24; Čas konce sledování:  -&gt; 1125; Příznak fnzis: 0 -&gt; 1; Typ aktivity (takt): 1 -&gt; 5; </t>
  </si>
  <si>
    <t>Navrátil Martin, číslo pojištěnce: 7703295325, pojišťovna: 205, scpac: 174307</t>
  </si>
  <si>
    <t>na uzlu 1.CH-LU3 od 21.03.24 do 24.03.24, pcsled: 10654254</t>
  </si>
  <si>
    <t xml:space="preserve">Datum konce sledování: ? -&gt; 24/03/24; Čas konce sledování:  -&gt; 1007; Příznak fnzis: 0 -&gt; 1; Typ aktivity (takt): 1 -&gt; 4; </t>
  </si>
  <si>
    <t>na uzlu KAR-LU51 od 19.03.24 do 23.03.24, pcsled: 10651969</t>
  </si>
  <si>
    <t xml:space="preserve">Datum konce sledování: ? -&gt; 23/03/24; Čas konce sledování:  -&gt; 1313; Příznak fnzis: 0 -&gt; 1; Typ aktivity (takt): 1 -&gt; 5; </t>
  </si>
  <si>
    <t>na uzlu KAR-LU51 od 21.03.24 do 23.03.24, pcsled: 10655775</t>
  </si>
  <si>
    <t xml:space="preserve">Datum konce sledování: ? -&gt; 23/03/24; Čas konce sledování:  -&gt; 1312; Příznak fnzis: 0 -&gt; 1; Typ aktivity (takt): 1 -&gt; 5; </t>
  </si>
  <si>
    <t>st3503 (?)</t>
  </si>
  <si>
    <t>Drozdová Kateřina, číslo pojištěnce: 7856195303, pojišťovna: 201, scpac: 502389</t>
  </si>
  <si>
    <t>na uzlu 1.CH-LU3 od 18.03.24 do 23.03.24, pcsled: 10648800</t>
  </si>
  <si>
    <t xml:space="preserve">Datum konce sledování: ? -&gt; 23/03/24; Čas konce sledování:  -&gt; 1319; Příznak fnzis: 0 -&gt; 1; Typ aktivity (takt): 1 -&gt; 4; </t>
  </si>
  <si>
    <t>na uzlu 1.CH-LU3 od 15.03.24 do 23.03.24, pcsled: 10646812</t>
  </si>
  <si>
    <t xml:space="preserve">Datum konce sledování: ? -&gt; 23/03/24; Čas konce sledování:  -&gt; 1200; Příznak fnzis: 0 -&gt; 1; Typ aktivity (takt): 1 -&gt; 4; </t>
  </si>
  <si>
    <t>Pešková Hana, MUDr., číslo pojištěnce: 7353123503, pojišťovna: 211, scpac: 1401828</t>
  </si>
  <si>
    <t>na uzlu 1.CH-LU3 od 17.03.24 do 23.03.24, pcsled: 10647981</t>
  </si>
  <si>
    <t xml:space="preserve">Datum konce sledování: ? -&gt; 23/03/24; Čas konce sledování:  -&gt; 1159; Příznak fnzis: 0 -&gt; 1; Typ aktivity (takt): 1 -&gt; 4; </t>
  </si>
  <si>
    <t>na uzlu KAR-LU51 od 20.03.24 do 22.03.24, pcsled: 10653679</t>
  </si>
  <si>
    <t xml:space="preserve">Datum konce sledování: ? -&gt; 22/03/24; Čas konce sledování:  -&gt; 1006; Příznak fnzis: 0 -&gt; 1; Typ aktivity (takt): 1 -&gt; 59; </t>
  </si>
  <si>
    <t>na uzlu 1.CH-LU3 od 14.03.24 do 21.03.24, pcsled: 10644488</t>
  </si>
  <si>
    <t xml:space="preserve">Datum konce sledování: ? -&gt; 21/03/24; Čas konce sledování:  -&gt; 1207; Příznak fnzis: 0 -&gt; 1; Typ aktivity (takt): 1 -&gt; 4; </t>
  </si>
  <si>
    <t>Fajkus Luděk, číslo pojištěnce: 6606181307, pojišťovna: 211, scpac: 821050</t>
  </si>
  <si>
    <t>na uzlu 1.CH-LU3 od 15.03.24 do 21.03.24, pcsled: 10647138</t>
  </si>
  <si>
    <t>Švarcová Angelika, číslo pojištěnce: 426107956 , pojišťovna: 201, scpac: 313666</t>
  </si>
  <si>
    <t>na uzlu 1.CH-LU3 od 18.03.24 do 21.03.24, pcsled: 10648729</t>
  </si>
  <si>
    <t xml:space="preserve">Datum konce sledování: ? -&gt; 21/03/24; Čas konce sledování:  -&gt; 1206; Příznak fnzis: 0 -&gt; 1; Typ aktivity (takt): 1 -&gt; 5; </t>
  </si>
  <si>
    <t>Kvasničák Zdeněk, číslo pojištěnce: 8910116149, pojišťovna: 205, scpac: 721819</t>
  </si>
  <si>
    <t>na uzlu 1.CH-LU3 od 18.03.24 do 21.03.24, pcsled: 10648734</t>
  </si>
  <si>
    <t xml:space="preserve">Datum konce sledování: ? -&gt; 21/03/24; Čas konce sledování:  -&gt; 1206; Příznak fnzis: 0 -&gt; 1; Typ aktivity (takt): 1 -&gt; 4; </t>
  </si>
  <si>
    <t>Danihel Petr, JUDr., číslo pojištěnce: 6003172098, pojišťovna: 207, scpac: 131853</t>
  </si>
  <si>
    <t>na uzlu 1.CH-LU3 od 19.03.24 do 21.03.24, pcsled: 10650657</t>
  </si>
  <si>
    <t>na uzlu KAR-LU51 od 13.03.24 do 21.03.24, pcsled: 10643687</t>
  </si>
  <si>
    <t xml:space="preserve">Datum konce sledování: ? -&gt; 21/03/24; Čas konce sledování:  -&gt; 1100; Příznak fnzis: 0 -&gt; 1; Typ aktivity (takt): 1 -&gt; 5; </t>
  </si>
  <si>
    <t>Kulhánek Miroslav, číslo pojištěnce: 5412271799, pojišťovna: 111, scpac: 1504171</t>
  </si>
  <si>
    <t>na uzlu KAR-LU51 od 20.03.24 do 21.03.24, pcsled: 10653965</t>
  </si>
  <si>
    <t xml:space="preserve">Datum konce sledování: ? -&gt; 21/03/24; Čas konce sledování:  -&gt; 1000; Příznak fnzis: 0 -&gt; 1; Typ aktivity (takt): 1 -&gt; 5; </t>
  </si>
  <si>
    <t>na uzlu KAR-LU51 od 19.03.24 do 21.03.24, pcsled: 10652135</t>
  </si>
  <si>
    <t xml:space="preserve">Datum konce sledování: ? -&gt; 21/03/24; Čas konce sledování:  -&gt; 0948; Příznak fnzis: 0 -&gt; 1; Typ aktivity (takt): 1 -&gt; 5; </t>
  </si>
  <si>
    <t>Šmídová Marie, číslo pojištěnce: 6955075303, pojišťovna: 201, scpac: 383701</t>
  </si>
  <si>
    <t>na uzlu 1.CH-LU3 od 12.03.24 do 20.03.24, pcsled: 10640223</t>
  </si>
  <si>
    <t xml:space="preserve">Datum konce sledování: ? -&gt; 20/03/24; Čas konce sledování:  -&gt; 1203; Příznak fnzis: 0 -&gt; 1; Typ aktivity (takt): 1 -&gt; 5; </t>
  </si>
  <si>
    <t>na uzlu 1.CH-LU3 od 17.03.24 do 20.03.24, pcsled: 10648018</t>
  </si>
  <si>
    <t>Stejskal Zdeněk, číslo pojištěnce: 510121002 , pojišťovna: 111, scpac: 1498362</t>
  </si>
  <si>
    <t>na uzlu 1.CH-LU3 od 12.03.24 do 20.03.24, pcsled: 10640230</t>
  </si>
  <si>
    <t xml:space="preserve">Datum konce sledování: ? -&gt; 20/03/24; Čas konce sledování:  -&gt; 1202; Příznak fnzis: 0 -&gt; 1; Typ aktivity (takt): 1 -&gt; 4; </t>
  </si>
  <si>
    <t>na uzlu 1.CH-LU3 od 12.03.24 do 20.03.24, pcsled: 10641931</t>
  </si>
  <si>
    <t xml:space="preserve">Datum konce sledování: ? -&gt; 20/03/24; Čas konce sledování:  -&gt; 1201; Příznak fnzis: 0 -&gt; 1; Typ aktivity (takt): 1 -&gt; 4; </t>
  </si>
  <si>
    <t>Koutná Jindra, číslo pojištěnce: 5452280262, pojišťovna: 201, scpac: 201866</t>
  </si>
  <si>
    <t>na uzlu 1.CH-LU3 od 15.03.24 do 20.03.24, pcsled: 10646533</t>
  </si>
  <si>
    <t xml:space="preserve">Datum konce sledování: ? -&gt; 20/03/24; Čas konce sledování:  -&gt; 1200; Příznak fnzis: 0 -&gt; 1; Typ aktivity (takt): 1 -&gt; 4; </t>
  </si>
  <si>
    <t>Slezáková Natálie, číslo pojištěnce: 0155276143, pojišťovna: 205, scpac: 647801</t>
  </si>
  <si>
    <t>na uzlu 1.CH-LU3 od 13.03.24 do 19.03.24, pcsled: 10642742</t>
  </si>
  <si>
    <t xml:space="preserve">Datum konce sledování: ? -&gt; 19/03/24; Čas konce sledování:  -&gt; 1204; Příznak fnzis: 0 -&gt; 1; Typ aktivity (takt): 1 -&gt; 4; </t>
  </si>
  <si>
    <t>Kováčová Lenka, Mgr., číslo pojištěnce: 6853240086, pojišťovna: 205, scpac: 395727</t>
  </si>
  <si>
    <t>na uzlu 1.CH-LU3 od 14.03.24 do 19.03.24, pcsled: 10644060</t>
  </si>
  <si>
    <t>Koppová Jindřiška, číslo pojištěnce: 385217438 , pojišťovna: 111, scpac: 219074</t>
  </si>
  <si>
    <t>na uzlu 1.CH-LU3 od 14.03.24 do 19.03.24, pcsled: 10645066</t>
  </si>
  <si>
    <t xml:space="preserve">Datum konce sledování: ? -&gt; 19/03/24; Čas konce sledování:  -&gt; 1203; Příznak fnzis: 0 -&gt; 1; Typ aktivity (takt): 1 -&gt; 5; </t>
  </si>
  <si>
    <t>Vojáčková Jana, číslo pojištěnce: 5559130060, pojišťovna: 111, scpac: 661737</t>
  </si>
  <si>
    <t>na uzlu 1.CH-LU3 od 12.03.24 do 18.03.24, pcsled: 10641871</t>
  </si>
  <si>
    <t xml:space="preserve">Datum konce sledování: ? -&gt; 18/03/24; Čas konce sledování:  -&gt; 1129; Příznak fnzis: 0 -&gt; 1; Typ aktivity (takt): 1 -&gt; 5; </t>
  </si>
  <si>
    <t>Piňos Zdeněk, číslo pojištěnce: 8206235807, pojišťovna: 111, scpac: 843176</t>
  </si>
  <si>
    <t>na uzlu 1.CH-LU3 od 14.03.24 do 18.03.24, pcsled: 10644156</t>
  </si>
  <si>
    <t xml:space="preserve">Datum konce sledování: ? -&gt; 18/03/24; Čas konce sledování:  -&gt; 1128; Příznak fnzis: 0 -&gt; 1; Typ aktivity (takt): 1 -&gt; 5; </t>
  </si>
  <si>
    <t>na uzlu KAR-LU51 od 13.03.24 do 18.03.24, pcsled: 10643807</t>
  </si>
  <si>
    <t xml:space="preserve">Datum konce sledování: ? -&gt; 18/03/24; Čas konce sledování:  -&gt; 1036; Příznak fnzis: 0 -&gt; 1; Typ aktivity (takt): 1 -&gt; 5; </t>
  </si>
  <si>
    <t>Šimík Jiří, číslo pojištěnce: 6004121574, pojišťovna: 201, scpac: 946177</t>
  </si>
  <si>
    <t>na uzlu 1.CH-LU3 od 10.03.24 do 17.03.24, pcsled: 10637630</t>
  </si>
  <si>
    <t xml:space="preserve">Datum konce sledování: ? -&gt; 17/03/24; Čas konce sledování:  -&gt; 1346; Příznak fnzis: 0 -&gt; 1; Typ aktivity (takt): 1 -&gt; 5; </t>
  </si>
  <si>
    <t>Vojtek Zdeněk, číslo pojištěnce: 7703234715, pojišťovna: 111, scpac: 1497027</t>
  </si>
  <si>
    <t>na uzlu 1.CH-LU3 od 14.03.24 do 17.03.24, pcsled: 10644056</t>
  </si>
  <si>
    <t>Krausová Ivana, Mgr., číslo pojištěnce: 6362101460, pojišťovna: 205, scpac: 605130</t>
  </si>
  <si>
    <t>na uzlu 1.CH-LU3 od 14.03.24 do 17.03.24, pcsled: 10644027</t>
  </si>
  <si>
    <t xml:space="preserve">Datum konce sledování: ? -&gt; 17/03/24; Čas konce sledování:  -&gt; 1345; Příznak fnzis: 0 -&gt; 1; Typ aktivity (takt): 1 -&gt; 5; </t>
  </si>
  <si>
    <t>Ničová Věra, číslo pojištěnce: 5753181676, pojišťovna: 211, scpac: 1157343</t>
  </si>
  <si>
    <t>na uzlu 1.CH-LU3 od 10.03.24 do 17.03.24, pcsled: 10637889</t>
  </si>
  <si>
    <t xml:space="preserve">Datum konce sledování: ? -&gt; 17/03/24; Čas konce sledování:  -&gt; 1343; Příznak fnzis: 0 -&gt; 1; Typ aktivity (takt): 1 -&gt; 5; </t>
  </si>
  <si>
    <t>na uzlu KAR-LU51 od 12.03.24 do 17.03.24, pcsled: 10641846</t>
  </si>
  <si>
    <t xml:space="preserve">Datum konce sledování: ? -&gt; 17/03/24; Čas konce sledování:  -&gt; 1049; Příznak fnzis: 0 -&gt; 1; Typ aktivity (takt): 1 -&gt; 5; </t>
  </si>
  <si>
    <t>Holotík Jiří, Ing., číslo pojištěnce: 430501455 , pojišťovna: 211, scpac: 1135446</t>
  </si>
  <si>
    <t>na uzlu 1.CH-LU3 od 14.03.24 do 16.03.24, pcsled: 10644855</t>
  </si>
  <si>
    <t xml:space="preserve">Datum konce sledování: ? -&gt; 16/03/24; Čas konce sledování:  -&gt; 1538; Příznak fnzis: 0 -&gt; 1; Typ aktivity (takt): 1 -&gt; 4; </t>
  </si>
  <si>
    <t>Červenka Milan, číslo pojištěnce: 5409303933, pojišťovna: 213, scpac: 1355918</t>
  </si>
  <si>
    <t>na uzlu 1.CH-LU3 od 10.03.24 do 16.03.24, pcsled: 10637520</t>
  </si>
  <si>
    <t xml:space="preserve">Datum konce sledování: ? -&gt; 16/03/24; Čas konce sledování:  -&gt; 1536; Příznak fnzis: 0 -&gt; 1; Typ aktivity (takt): 1 -&gt; 4; </t>
  </si>
  <si>
    <t>Truxa Martin, číslo pojištěnce: 9111185710, pojišťovna: 111, scpac: 874986</t>
  </si>
  <si>
    <t>na uzlu 1.CH-LU3 od 12.03.24 do 16.03.24, pcsled: 10640208</t>
  </si>
  <si>
    <t xml:space="preserve">Datum konce sledování: ? -&gt; 16/03/24; Čas konce sledování:  -&gt; 1535; Příznak fnzis: 0 -&gt; 1; Typ aktivity (takt): 1 -&gt; 4; </t>
  </si>
  <si>
    <t>Klesnil Dan, číslo pojištěnce: 5702072013, pojišťovna: 111, scpac: 705076</t>
  </si>
  <si>
    <t>na uzlu 1.CH-LU3 od 10.03.24 do 16.03.24, pcsled: 10637564</t>
  </si>
  <si>
    <t xml:space="preserve">Datum konce sledování: ? -&gt; 16/03/24; Čas konce sledování:  -&gt; 1533; Příznak fnzis: 0 -&gt; 1; Typ aktivity (takt): 1 -&gt; 4; </t>
  </si>
  <si>
    <t>Soušek Pavel, číslo pojištěnce: 470608408 , pojišťovna: 201, scpac: 210453</t>
  </si>
  <si>
    <t>na uzlu 1.CH-LU3 od 05.03.24 do 15.03.24, pcsled: 10632794</t>
  </si>
  <si>
    <t xml:space="preserve">Datum konce sledování: ? -&gt; 15/03/24; Čas konce sledování:  -&gt; 1427; Příznak fnzis: 0 -&gt; 1; Typ aktivity (takt): 1 -&gt; 4; </t>
  </si>
  <si>
    <t>Vránová Helena, číslo pojištěnce: 5556091728, pojišťovna: 201, scpac: 432930</t>
  </si>
  <si>
    <t>na uzlu 1.CH-LU3 od 28.02.24 do 15.03.24, pcsled: 10623303</t>
  </si>
  <si>
    <t xml:space="preserve">Datum konce sledování: ? -&gt; 15/03/24; Čas konce sledování:  -&gt; 1232; Příznak fnzis: 0 -&gt; 1; Typ aktivity (takt): 1 -&gt; 5; </t>
  </si>
  <si>
    <t>Macková Lucie, číslo pojištěnce: 8351315357, pojišťovna: 211, scpac: 167029</t>
  </si>
  <si>
    <t>na uzlu 1.CH-LU3 od 12.03.24 do 15.03.24, pcsled: 10640201</t>
  </si>
  <si>
    <t xml:space="preserve">Datum konce sledování: ? -&gt; 15/03/24; Čas konce sledování:  -&gt; 1231; Příznak fnzis: 0 -&gt; 1; Typ aktivity (takt): 1 -&gt; 4; </t>
  </si>
  <si>
    <t>Jurečková Božena, číslo pojištěnce: 516017070 , pojišťovna: 205, scpac: 348015</t>
  </si>
  <si>
    <t>na uzlu 1.CH-LU3 od 05.03.24 do 15.03.24, pcsled: 10631664</t>
  </si>
  <si>
    <t xml:space="preserve">Datum konce sledování: ? -&gt; 15/03/24; Čas konce sledování:  -&gt; 1230; Příznak fnzis: 0 -&gt; 1; Typ aktivity (takt): 1 -&gt; 4; </t>
  </si>
  <si>
    <t>Herman Ladislav, číslo pojištěnce: 5909122219, pojišťovna: 111, scpac: 1259341</t>
  </si>
  <si>
    <t>na uzlu 1.CH-LU3 od 13.03.24 do 15.03.24, pcsled: 10642173</t>
  </si>
  <si>
    <t>Gruškovská Jitka, číslo pojištěnce: 6353110170, pojišťovna: 205, scpac: 1308740</t>
  </si>
  <si>
    <t>na uzlu 1.CH-LU3 od 21.02.24 do 15.03.24, pcsled: 10612880</t>
  </si>
  <si>
    <t>na uzlu KAR-LU51 od 13.03.24 do 15.03.24, pcsled: 10643689</t>
  </si>
  <si>
    <t xml:space="preserve">Datum konce sledování: ? -&gt; 15/03/24; Čas konce sledování:  -&gt; 1030; Příznak fnzis: 0 -&gt; 1; Typ aktivity (takt): 1 -&gt; 5; </t>
  </si>
  <si>
    <t>Svoboda Svatopluk , číslo pojištěnce: 491121001 , pojišťovna: 205, scpac: 449589</t>
  </si>
  <si>
    <t>na uzlu 1.CH-LU3 od 11.03.24 do 14.03.24, pcsled: 10638285</t>
  </si>
  <si>
    <t xml:space="preserve">Datum konce sledování: ? -&gt; 14/03/24; Čas konce sledování:  -&gt; 1359; Příznak fnzis: 0 -&gt; 1; Typ aktivity (takt): 1 -&gt; 4; </t>
  </si>
  <si>
    <t>Filípková Tereza, číslo pojištěnce: 9960244998, pojišťovna: 111, scpac: 1368294</t>
  </si>
  <si>
    <t>na uzlu 1.CH-LU3 od 12.03.24 do 14.03.24, pcsled: 10641276</t>
  </si>
  <si>
    <t xml:space="preserve">Datum konce sledování: ? -&gt; 14/03/24; Čas konce sledování:  -&gt; 1305; Příznak fnzis: 0 -&gt; 1; Typ aktivity (takt): 1 -&gt; 5; </t>
  </si>
  <si>
    <t>Pospíšil Jan, číslo pojištěnce: 8410095320, pojišťovna: 205, scpac: 166388</t>
  </si>
  <si>
    <t>na uzlu 1.CH-LU3 od 06.03.24 do 14.03.24, pcsled: 10633633</t>
  </si>
  <si>
    <t xml:space="preserve">Datum konce sledování: ? -&gt; 14/03/24; Čas konce sledování:  -&gt; 1158; Příznak fnzis: 0 -&gt; 1; Typ aktivity (takt): 1 -&gt; 4; </t>
  </si>
  <si>
    <t>Král Ludvík, číslo pojištěnce: 440903435 , pojišťovna: 205, scpac: 371021</t>
  </si>
  <si>
    <t>na uzlu 1.CH-LU3 od 10.03.24 do 14.03.24, pcsled: 10637614</t>
  </si>
  <si>
    <t xml:space="preserve">Datum konce sledování: ? -&gt; 14/03/24; Čas konce sledování:  -&gt; 1158; Příznak fnzis: 0 -&gt; 1; Typ aktivity (takt): 1 -&gt; 5; </t>
  </si>
  <si>
    <t>Brázdová Mária, číslo pojištěnce: 515928189 , pojišťovna: 111, scpac: 122251</t>
  </si>
  <si>
    <t>na uzlu 1.CH-LU3 od 06.03.24 do 14.03.24, pcsled: 10633092</t>
  </si>
  <si>
    <t>na uzlu KAR-LU51 od 12.03.24 do 14.03.24, pcsled: 10641929</t>
  </si>
  <si>
    <t xml:space="preserve">Datum konce sledování: ? -&gt; 14/03/24; Čas konce sledování:  -&gt; 1123; Příznak fnzis: 0 -&gt; 1; Typ aktivity (takt): 1 -&gt; 5; </t>
  </si>
  <si>
    <t>na uzlu KAR-LU51 od 11.03.24 do 13.03.24, pcsled: 10639808</t>
  </si>
  <si>
    <t xml:space="preserve">Datum konce sledování: ? -&gt; 13/03/24; Čas konce sledování:  -&gt; 1100; Příznak fnzis: 0 -&gt; 1; Typ aktivity (takt): 1 -&gt; 5; </t>
  </si>
  <si>
    <t>Badžgoňová Jitka, číslo pojištěnce: 7353315805, pojišťovna: 111, scpac: 991361</t>
  </si>
  <si>
    <t>na uzlu 1.CH-LU3 od 10.03.24 do 13.03.24, pcsled: 10637586</t>
  </si>
  <si>
    <t xml:space="preserve">Datum konce sledování: ? -&gt; 13/03/24; Čas konce sledování:  -&gt; 1120; Příznak fnzis: 0 -&gt; 1; Typ aktivity (takt): 1 -&gt; 5; </t>
  </si>
  <si>
    <t>na uzlu 1.CH-LU3 od 10.03.24 do 13.03.24, pcsled: 10637606</t>
  </si>
  <si>
    <t xml:space="preserve">Datum konce sledování: ? -&gt; 13/03/24; Čas konce sledování:  -&gt; 1120; Příznak fnzis: 0 -&gt; 1; Typ aktivity (takt): 1 -&gt; 4; </t>
  </si>
  <si>
    <t>na uzlu 1.CH-LU3 od 26.02.24 do 13.03.24, pcsled: 10619334</t>
  </si>
  <si>
    <t xml:space="preserve">Datum konce sledování: ? -&gt; 13/03/24; Čas konce sledování:  -&gt; 1119; Příznak fnzis: 0 -&gt; 1; Typ aktivity (takt): 1 -&gt; 5; </t>
  </si>
  <si>
    <t>Carda Vladimír, číslo pojištěnce: 430504404 , pojišťovna: 111, scpac: 215044</t>
  </si>
  <si>
    <t>na uzlu 1.CH-LU3 od 06.03.24 do 13.03.24, pcsled: 10633249</t>
  </si>
  <si>
    <t xml:space="preserve">Datum konce sledování: ? -&gt; 13/03/24; Čas konce sledování:  -&gt; 1119; Příznak fnzis: 0 -&gt; 1; Typ aktivity (takt): 1 -&gt; 4; </t>
  </si>
  <si>
    <t>Krikel Karel, číslo pojištěnce: 7611225391, pojišťovna: 201, scpac: 323606</t>
  </si>
  <si>
    <t>na uzlu 1.CH-LU3 od 28.02.24 do 11.03.24, pcsled: 10623376</t>
  </si>
  <si>
    <t xml:space="preserve">Datum konce sledování: ? -&gt; 11/03/24; Čas konce sledování:  -&gt; 1135; Příznak fnzis: 0 -&gt; 1; Typ aktivity (takt): 1 -&gt; 4; </t>
  </si>
  <si>
    <t>Špundová Alena, číslo pojištěnce: 495318143 , pojišťovna: 205, scpac: 207591</t>
  </si>
  <si>
    <t>na uzlu 1.CH-LU3 od 03.03.24 do 10.03.24, pcsled: 10629377</t>
  </si>
  <si>
    <t xml:space="preserve">Datum konce sledování: ? -&gt; 10/03/24; Čas konce sledování:  -&gt; 1405; Příznak fnzis: 0 -&gt; 1; Typ aktivity (takt): 1 -&gt; 4; </t>
  </si>
  <si>
    <t>Majerová Magda, číslo pojištěnce: 445321465 , pojišťovna: 211, scpac: 242230</t>
  </si>
  <si>
    <t>na uzlu 1.CH-LU3 od 06.03.24 do 10.03.24, pcsled: 10633120</t>
  </si>
  <si>
    <t xml:space="preserve">Datum konce sledování: ? -&gt; 10/03/24; Čas konce sledování:  -&gt; 1214; Příznak fnzis: 0 -&gt; 1; Typ aktivity (takt): 1 -&gt; 5; </t>
  </si>
  <si>
    <t>Fuksová Lucie, číslo pojištěnce: 0059094475, pojišťovna: 111, scpac: 1338129</t>
  </si>
  <si>
    <t>na uzlu 1.CH-LU3 od 06.03.24 do 10.03.24, pcsled: 10634005</t>
  </si>
  <si>
    <t xml:space="preserve">Datum konce sledování: ? -&gt; 10/03/24; Čas konce sledování:  -&gt; 1213; Příznak fnzis: 0 -&gt; 1; Typ aktivity (takt): 1 -&gt; 5; </t>
  </si>
  <si>
    <t>Láníková Petra, číslo pojištěnce: 7960184397, pojišťovna: 111, scpac: 737889</t>
  </si>
  <si>
    <t>na uzlu 1.CH-LU3 od 01.03.24 do 08.03.24, pcsled: 10628136</t>
  </si>
  <si>
    <t xml:space="preserve">Datum konce sledování: ? -&gt; 08/03/24; Čas konce sledování:  -&gt; 1021; Příznak fnzis: 0 -&gt; 1; Typ aktivity (takt): 1 -&gt; 4; </t>
  </si>
  <si>
    <t>na uzlu 1.CH-LU3 od 20.02.24 do 07.03.24, pcsled: 10610548</t>
  </si>
  <si>
    <t xml:space="preserve">Datum konce sledování: ? -&gt; 07/03/24; Čas konce sledování:  -&gt; 1346; Příznak fnzis: 0 -&gt; 1; Typ aktivity (takt): 1 -&gt; 5; </t>
  </si>
  <si>
    <t>Polomík Jaromír, číslo pojištěnce: 6711142020, pojišťovna: 111, scpac: 1551768</t>
  </si>
  <si>
    <t>na uzlu 1.CH-LU3 od 21.02.24 do 07.03.24, pcsled: 10613446</t>
  </si>
  <si>
    <t xml:space="preserve">Datum konce sledování: ? -&gt; 07/03/24; Čas konce sledování:  -&gt; 1345; Příznak fnzis: 0 -&gt; 1; Typ aktivity (takt): 1 -&gt; 4; </t>
  </si>
  <si>
    <t>Macourková Zdeňka, číslo pojištěnce: 5662221741, pojišťovna: 207, scpac: 199475</t>
  </si>
  <si>
    <t>na uzlu 1.CH-LU3 od 06.03.24 do 07.03.24, pcsled: 10633075</t>
  </si>
  <si>
    <t xml:space="preserve">Datum konce sledování: ? -&gt; 07/03/24; Čas konce sledování:  -&gt; 1345; Příznak fnzis: 0 -&gt; 1; Typ aktivity (takt): 1 -&gt; 5; </t>
  </si>
  <si>
    <t>na uzlu KAR-LU15 od 14.02.24 do 07.03.24, pcsled: 10603633</t>
  </si>
  <si>
    <t xml:space="preserve">Datum konce sledování: ? -&gt; 07/03/24; Čas konce sledování:  -&gt; 0834; Příznak fnzis: 0 -&gt; 1; Typ aktivity (takt): 1 -&gt; 4; </t>
  </si>
  <si>
    <t>Kaluža Dušan, číslo pojištěnce: 5706300655, pojišťovna: 211, scpac: 1243445</t>
  </si>
  <si>
    <t>na uzlu 1.CH-LU3 od 05.03.24 do 06.03.24, pcsled: 10632151</t>
  </si>
  <si>
    <t xml:space="preserve">Datum konce sledování: ? -&gt; 06/03/24; Čas konce sledování:  -&gt; 1307; Příznak fnzis: 0 -&gt; 1; Typ aktivity (takt): 1 -&gt; 5; </t>
  </si>
  <si>
    <t>na uzlu URO-20 od 28.02.24 do 06.03.24, pcsled: 10624347</t>
  </si>
  <si>
    <t xml:space="preserve">Datum konce sledování: ? -&gt; 06/03/24; Čas konce sledování:  -&gt; 1255; Příznak fnzis: 0 -&gt; 1; Typ aktivity (takt): 1 -&gt; 4; </t>
  </si>
  <si>
    <t>na uzlu 1.CH-LU3 od 17.02.24 do 06.03.24, pcsled: 10607318</t>
  </si>
  <si>
    <t xml:space="preserve">Datum konce sledování: ? -&gt; 06/03/24; Čas konce sledování:  -&gt; 1029; Příznak fnzis: 0 -&gt; 1; Typ aktivity (takt): 1 -&gt; 4; </t>
  </si>
  <si>
    <t>Vaňková Jitka, číslo pojištěnce: 6060090366, pojišťovna: 205, scpac: 460802</t>
  </si>
  <si>
    <t>na uzlu 1.CH-LU3 od 13.02.24 do 06.03.24, pcsled: 10601337</t>
  </si>
  <si>
    <t xml:space="preserve">Datum konce sledování: ? -&gt; 06/03/24; Čas konce sledování:  -&gt; 1027; Příznak fnzis: 0 -&gt; 1; Typ aktivity (takt): 1 -&gt; 4; </t>
  </si>
  <si>
    <t>Novotná Emilie, číslo pojištěnce: 5954302255, pojišťovna: 201, scpac: 987003</t>
  </si>
  <si>
    <t>na uzlu 1.CH-LU3 od 25.02.24 do 05.03.24, pcsled: 10618524</t>
  </si>
  <si>
    <t xml:space="preserve">Datum konce sledování: ? -&gt; 05/03/24; Čas konce sledování:  -&gt; 1321; Příznak fnzis: 0 -&gt; 1; Typ aktivity (takt): 1 -&gt; 5; </t>
  </si>
  <si>
    <t>na uzlu 1.CH-LU3 od 25.02.24 do 05.03.24, pcsled: 10618446</t>
  </si>
  <si>
    <t xml:space="preserve">Datum konce sledování: ? -&gt; 05/03/24; Čas konce sledování:  -&gt; 1320; Příznak fnzis: 0 -&gt; 1; Typ aktivity (takt): 1 -&gt; 4; </t>
  </si>
  <si>
    <t>Khomyn Ostap, Ing., číslo pojištěnce: 8308081694, pojišťovna: 211, scpac: 1336565</t>
  </si>
  <si>
    <t>na uzlu 1.CH-LU3 od 27.02.24 do 05.03.24, pcsled: 10622580</t>
  </si>
  <si>
    <t xml:space="preserve">Datum konce sledování: ? -&gt; 05/03/24; Čas konce sledování:  -&gt; 1320; Příznak fnzis: 0 -&gt; 1; Typ aktivity (takt): 1 -&gt; 5; </t>
  </si>
  <si>
    <t>Janků Kateřina, číslo pojištěnce: 9459015731, pojišťovna: 211, scpac: 334612</t>
  </si>
  <si>
    <t>na uzlu 1.CH-LU3 od 19.02.24 do 05.03.24, pcsled: 10609207</t>
  </si>
  <si>
    <t>Blahová Jitka , číslo pojištěnce: 405129455 , pojišťovna: 111, scpac: 217456</t>
  </si>
  <si>
    <t>na uzlu 1.CH-LU3 od 01.03.24 do 05.03.24, pcsled: 10627987</t>
  </si>
  <si>
    <t xml:space="preserve">Datum konce sledování: ? -&gt; 05/03/24; Čas konce sledování:  -&gt; 1319; Příznak fnzis: 0 -&gt; 1; Typ aktivity (takt): 1 -&gt; 4; </t>
  </si>
  <si>
    <t>Schuster Miroslav, číslo pojištěnce: 6009291585, pojišťovna: 205, scpac: 446979</t>
  </si>
  <si>
    <t>na uzlu 1.CH-LU3 od 27.02.24 do 04.03.24, pcsled: 10622933</t>
  </si>
  <si>
    <t xml:space="preserve">Datum konce sledování: ? -&gt; 04/03/24; Čas konce sledování:  -&gt; 1321; Příznak fnzis: 0 -&gt; 1; Typ aktivity (takt): 1 -&gt; 5; </t>
  </si>
  <si>
    <t>Komzáková Lenka , číslo pojištěnce: 7653214855, pojišťovna: 211, scpac: 175236</t>
  </si>
  <si>
    <t>na uzlu 1.CH-LU3 od 25.02.24 do 04.03.24, pcsled: 10618482</t>
  </si>
  <si>
    <t xml:space="preserve">Datum konce sledování: ? -&gt; 04/03/24; Čas konce sledování:  -&gt; 1320; Příznak fnzis: 0 -&gt; 1; Typ aktivity (takt): 1 -&gt; 4; </t>
  </si>
  <si>
    <t>Pospíšil Jiří, číslo pojištěnce: 6302270304, pojišťovna: 205, scpac: 1550236</t>
  </si>
  <si>
    <t>na uzlu 1.CH-LU3 od 25.02.24 do 03.03.24, pcsled: 10618500</t>
  </si>
  <si>
    <t xml:space="preserve">Datum konce sledování: ? -&gt; 03/03/24; Čas konce sledování:  -&gt; 1749; Příznak fnzis: 0 -&gt; 1; Typ aktivity (takt): 1 -&gt; 5; </t>
  </si>
  <si>
    <t>Matonohová Alena, číslo pojištěnce: 526109112 , pojišťovna: 111, scpac: 822566</t>
  </si>
  <si>
    <t>na uzlu 1.CH-LU3 od 29.02.24 do 03.03.24, pcsled: 10625355</t>
  </si>
  <si>
    <t xml:space="preserve">Datum konce sledování: ? -&gt; 03/03/24; Čas konce sledování:  -&gt; 1748; Příznak fnzis: 0 -&gt; 1; Typ aktivity (takt): 1 -&gt; 4; </t>
  </si>
  <si>
    <t>Janiš Vladimír, číslo pojištěnce: 7012015340, pojišťovna: 205, scpac: 250246</t>
  </si>
  <si>
    <t>na uzlu 1.CH-LU3 od 29.02.24 do 03.03.24, pcsled: 10625321</t>
  </si>
  <si>
    <t>Janáček Robert, číslo pojištěnce: 8806216133, pojišťovna: 111, scpac: 1030467</t>
  </si>
  <si>
    <t>na uzlu 1.CH-LU3 od 27.02.24 do 03.03.24, pcsled: 10621333</t>
  </si>
  <si>
    <t xml:space="preserve">Datum konce sledování: ? -&gt; 03/03/24; Čas konce sledování:  -&gt; 1200; Příznak fnzis: 0 -&gt; 1; Typ aktivity (takt): 1 -&gt; 5; </t>
  </si>
  <si>
    <t>na uzlu 1.CH-LU3 od 25.02.24 do 02.03.24, pcsled: 10618553</t>
  </si>
  <si>
    <t xml:space="preserve">Datum konce sledování: ? -&gt; 02/03/24; Čas konce sledování:  -&gt; 1439; Příznak fnzis: 0 -&gt; 1; Typ aktivity (takt): 1 -&gt; 5; </t>
  </si>
  <si>
    <t>Čapková Andrea, číslo pojištěnce: 9052225765, pojišťovna: 201, scpac: 289652</t>
  </si>
  <si>
    <t>na uzlu 1.CH-LU3 od 29.02.24 do 02.03.24, pcsled: 10625360</t>
  </si>
  <si>
    <t>Hauer Eduard, číslo pojištěnce: 5507051165, pojišťovna: 111, scpac: 914833</t>
  </si>
  <si>
    <t>na uzlu 1.CH-LU3 od 27.02.24 do 02.03.24, pcsled: 10621345</t>
  </si>
  <si>
    <t xml:space="preserve">Datum konce sledování: ? -&gt; 02/03/24; Čas konce sledování:  -&gt; 1438; Příznak fnzis: 0 -&gt; 1; Typ aktivity (takt): 1 -&gt; 5; </t>
  </si>
  <si>
    <t>Slavíčková Lenka, číslo pojištěnce: 9061195704, pojišťovna: 211, scpac: 161306</t>
  </si>
  <si>
    <t>na uzlu 1.CH-LU3 od 27.02.24 do 01.03.24, pcsled: 10621956</t>
  </si>
  <si>
    <t xml:space="preserve">Datum konce sledování: ? -&gt; 01/03/24; Čas konce sledování:  -&gt; 1402; Příznak fnzis: 0 -&gt; 1; Typ aktivity (takt): 1 -&gt; 5; </t>
  </si>
  <si>
    <t>na uzlu KAR-LU51 od 24.02.24 do 01.03.24, pcsled: 10618148</t>
  </si>
  <si>
    <t xml:space="preserve">Datum konce sledování: ? -&gt; 01/03/24; Čas konce sledování:  -&gt; 1030; Příznak fnzis: 0 -&gt; 1; Typ aktivity (takt): 1 -&gt; 5; </t>
  </si>
  <si>
    <t>Rückschlossová Milos, číslo pojištěnce: 516121184 , pojišťovna: 201, scpac: 132419</t>
  </si>
  <si>
    <t>na uzlu 1.CH-LU3 od 23.02.24 do 29.02.24, pcsled: 10616716</t>
  </si>
  <si>
    <t xml:space="preserve">Datum konce sledování: ? -&gt; 29/02/24; Čas konce sledování:  -&gt; 1302; Příznak fnzis: 0 -&gt; 1; Typ aktivity (takt): 1 -&gt; 5; </t>
  </si>
  <si>
    <t>Novotný Jiří , číslo pojištěnce: 400101422 , pojišťovna: 205, scpac: 676073</t>
  </si>
  <si>
    <t>na uzlu 1.CH-LU3 od 24.02.24 do 29.02.24, pcsled: 10617881</t>
  </si>
  <si>
    <t xml:space="preserve">Datum konce sledování: ? -&gt; 29/02/24; Čas konce sledování:  -&gt; 1301; Příznak fnzis: 0 -&gt; 1; Typ aktivity (takt): 1 -&gt; 4; </t>
  </si>
  <si>
    <t>Kvapil Dalibor , číslo pojištěnce: 8701195822, pojišťovna: 205, scpac: 334914</t>
  </si>
  <si>
    <t>na uzlu 1.CH-LU3 od 21.02.24 do 29.02.24, pcsled: 10612948</t>
  </si>
  <si>
    <t xml:space="preserve">Datum konce sledování: ? -&gt; 29/02/24; Čas konce sledování:  -&gt; 1301; Příznak fnzis: 0 -&gt; 1; Typ aktivity (takt): 1 -&gt; 5; </t>
  </si>
  <si>
    <t>Ruprecht Roman, číslo pojištěnce: 7210115781, pojišťovna: 205, scpac: 1373905</t>
  </si>
  <si>
    <t>na uzlu ONK-42b od 28.02.24 do 28.02.24, pcsled: 10623085</t>
  </si>
  <si>
    <t xml:space="preserve">Datum konce sledování: ? -&gt; 28/02/24; Čas konce sledování:  -&gt; 1404; Příznak fnzis: 0 -&gt; 1; Typ aktivity (takt): 1 -&gt; 5; </t>
  </si>
  <si>
    <t>Šimurdová Hilda, číslo pojištěnce: 5855101747, pojišťovna: 111, scpac: 1549179</t>
  </si>
  <si>
    <t>na uzlu 1.CH-LU3 od 12.02.24 do 28.02.24, pcsled: 10599218</t>
  </si>
  <si>
    <t xml:space="preserve">Datum konce sledování: ? -&gt; 28/02/24; Čas konce sledování:  -&gt; 1431; Příznak fnzis: 0 -&gt; 1; Typ aktivity (takt): 1 -&gt; 4; </t>
  </si>
  <si>
    <t>Machalová Barbora, číslo pojištěnce: 9053233233, pojišťovna: 205, scpac: 826395</t>
  </si>
  <si>
    <t>na uzlu 1.CH-LU3 od 27.02.24 do 28.02.24, pcsled: 10622434</t>
  </si>
  <si>
    <t xml:space="preserve">Datum konce sledování: ? -&gt; 28/02/24; Čas konce sledování:  -&gt; 1133; Příznak fnzis: 0 -&gt; 1; Typ aktivity (takt): 1 -&gt; 5; </t>
  </si>
  <si>
    <t>Maksantová Pospíšilo, číslo pojištěnce: 6853090090, pojišťovna: 205, scpac: 678991</t>
  </si>
  <si>
    <t>na uzlu 1.CH-LU3 od 07.02.24 do 27.02.24, pcsled: 10591800</t>
  </si>
  <si>
    <t xml:space="preserve">Datum konce sledování: ? -&gt; 27/02/24; Čas konce sledování:  -&gt; 1427; Příznak fnzis: 0 -&gt; 1; Typ aktivity (takt): 1 -&gt; 4; </t>
  </si>
  <si>
    <t>Kabeláčová Monika, číslo pojištěnce: 7552094847, pojišťovna: 205, scpac: 1103152</t>
  </si>
  <si>
    <t>na uzlu 1.CH-LU3 od 20.02.24 do 27.02.24, pcsled: 10610543</t>
  </si>
  <si>
    <t>Zatloukal Miroslav, číslo pojištěnce: 480216185 , pojišťovna: 111, scpac: 480891</t>
  </si>
  <si>
    <t>na uzlu 1.CH-LU3 od 17.02.24 do 27.02.24, pcsled: 10607608</t>
  </si>
  <si>
    <t xml:space="preserve">Datum konce sledování: ? -&gt; 27/02/24; Čas konce sledování:  -&gt; 1426; Příznak fnzis: 0 -&gt; 1; Typ aktivity (takt): 1 -&gt; 5; </t>
  </si>
  <si>
    <t>Brázda Josef, číslo pojištěnce: 6303270809, pojišťovna: 211, scpac: 147111</t>
  </si>
  <si>
    <t>na uzlu 1.CH-LU3 od 21.02.24 do 27.02.24, pcsled: 10613886</t>
  </si>
  <si>
    <t>Vítková Věra, číslo pojištěnce: 5557080452, pojišťovna: 211, scpac: 1054829</t>
  </si>
  <si>
    <t>na uzlu 1.CH-LU3 od 19.02.24 do 26.02.24, pcsled: 10608717</t>
  </si>
  <si>
    <t xml:space="preserve">Datum konce sledování: ? -&gt; 26/02/24; Čas konce sledování:  -&gt; 1239; Příznak fnzis: 0 -&gt; 1; Typ aktivity (takt): 1 -&gt; 5; </t>
  </si>
  <si>
    <t>Šustková Libuše, číslo pojištěnce: 525125323 , pojišťovna: 205, scpac: 462720</t>
  </si>
  <si>
    <t>na uzlu 1.CH-LU3 od 18.02.24 do 26.02.24, pcsled: 10608185</t>
  </si>
  <si>
    <t xml:space="preserve">Datum konce sledování: ? -&gt; 26/02/24; Čas konce sledování:  -&gt; 1141; Příznak fnzis: 0 -&gt; 1; Typ aktivity (takt): 1 -&gt; 4; </t>
  </si>
  <si>
    <t>Parma Jiří, Ing., číslo pojištěnce: 6010221415, pojišťovna: 211, scpac: 1090795</t>
  </si>
  <si>
    <t>na uzlu 1.CH-LU3 od 22.02.24 do 26.02.24, pcsled: 10614950</t>
  </si>
  <si>
    <t>na uzlu 1.CH-LU3 od 17.01.24 do 26.02.24, pcsled: 10561734</t>
  </si>
  <si>
    <t xml:space="preserve">Datum konce sledování: ? -&gt; 26/02/24; Čas konce sledování:  -&gt; 1140; Příznak fnzis: 0 -&gt; 1; Typ aktivity (takt): 1 -&gt; 5; </t>
  </si>
  <si>
    <t>Gryc Marek, číslo pojištěnce: 8910084150, pojišťovna: 111, scpac: 1242669</t>
  </si>
  <si>
    <t>na uzlu 1.CH-LU3 od 20.02.24 do 26.02.24, pcsled: 10610528</t>
  </si>
  <si>
    <t xml:space="preserve">Datum konce sledování: ? -&gt; 26/02/24; Čas konce sledování:  -&gt; 1140; Příznak fnzis: 0 -&gt; 1; Typ aktivity (takt): 1 -&gt; 4; </t>
  </si>
  <si>
    <t>na uzlu 1.CH-LU3 od 20.02.24 do 26.02.24, pcsled: 10610502</t>
  </si>
  <si>
    <t xml:space="preserve">Datum konce sledování: ? -&gt; 26/02/24; Čas konce sledování:  -&gt; 1139; Příznak fnzis: 0 -&gt; 1; Typ aktivity (takt): 1 -&gt; 4; </t>
  </si>
  <si>
    <t>Bartáková Lenka Mgr., číslo pojištěnce: 7759264931, pojišťovna: 205, scpac: 324400</t>
  </si>
  <si>
    <t>na uzlu 1.CH-LU3 od 20.02.24 do 26.02.24, pcsled: 10611517</t>
  </si>
  <si>
    <t>Žáková Pavla, číslo pojištěnce: 7356115800, pojišťovna: 205, scpac: 415795</t>
  </si>
  <si>
    <t>na uzlu 1.CH-LU3 od 22.02.24 do 26.02.24, pcsled: 10614917</t>
  </si>
  <si>
    <t xml:space="preserve">Datum konce sledování: ? -&gt; 26/02/24; Čas konce sledování:  -&gt; 1138; Příznak fnzis: 0 -&gt; 1; Typ aktivity (takt): 1 -&gt; 4; </t>
  </si>
  <si>
    <t>Kupková Jana, číslo pojištěnce: 6756280234, pojišťovna: 205, scpac: 432461</t>
  </si>
  <si>
    <t>na uzlu 1.CH-LU3 od 18.02.24 do 25.02.24, pcsled: 10607919</t>
  </si>
  <si>
    <t xml:space="preserve">Datum konce sledování: ? -&gt; 25/02/24; Čas konce sledování:  -&gt; 1132; Příznak fnzis: 0 -&gt; 1; Typ aktivity (takt): 1 -&gt; 4; </t>
  </si>
  <si>
    <t>Dědík Jiří , číslo pojištěnce: 7706172331, pojišťovna: 205, scpac: 657086</t>
  </si>
  <si>
    <t>na uzlu 1.CH-LU3 od 23.02.24 do 25.02.24, pcsled: 10615832</t>
  </si>
  <si>
    <t>Bouma Aleš, číslo pojištěnce: 7911025386, pojišťovna: 201, scpac: 325427</t>
  </si>
  <si>
    <t>na uzlu 1.CH-LU3 od 23.02.24 do 25.02.24, pcsled: 10615847</t>
  </si>
  <si>
    <t xml:space="preserve">Datum konce sledování: ? -&gt; 25/02/24; Čas konce sledování:  -&gt; 1131; Příznak fnzis: 0 -&gt; 1; Typ aktivity (takt): 1 -&gt; 4; </t>
  </si>
  <si>
    <t>Růžičková Anna Marie, číslo pojištěnce: 0261040208, pojišťovna: 111, scpac: 1554698</t>
  </si>
  <si>
    <t>na uzlu 1.CH-LU3 od 20.02.24 do 24.02.24, pcsled: 10611498</t>
  </si>
  <si>
    <t xml:space="preserve">Datum konce sledování: ? -&gt; 24/02/24; Čas konce sledování:  -&gt; 1457; Příznak fnzis: 0 -&gt; 1; Typ aktivity (takt): 1 -&gt; 5; </t>
  </si>
  <si>
    <t>Tovaryš Daniel, číslo pojištěnce: 7303265849, pojišťovna: 111, scpac: 1014539</t>
  </si>
  <si>
    <t>na uzlu 1.CH-LU3 od 18.02.24 do 24.02.24, pcsled: 10608036</t>
  </si>
  <si>
    <t xml:space="preserve">Datum konce sledování: ? -&gt; 24/02/24; Čas konce sledování:  -&gt; 1455; Příznak fnzis: 0 -&gt; 1; Typ aktivity (takt): 1 -&gt; 4; </t>
  </si>
  <si>
    <t>na uzlu KAR-LU51 od 21.02.24 do 24.02.24, pcsled: 10612174</t>
  </si>
  <si>
    <t xml:space="preserve">Datum konce sledování: ? -&gt; 24/02/24; Čas konce sledování:  -&gt; 1142; Příznak fnzis: 0 -&gt; 1; Typ aktivity (takt): 1 -&gt; 5; </t>
  </si>
  <si>
    <t>Batelka Vladimír, číslo pojištěnce: 5607092051, pojišťovna: 205, scpac: 1056505</t>
  </si>
  <si>
    <t>na uzlu 1.CH-LU3 od 14.02.24 do 23.02.24, pcsled: 10602415</t>
  </si>
  <si>
    <t xml:space="preserve">Datum konce sledování: ? -&gt; 23/02/24; Čas konce sledování:  -&gt; 1339; Příznak fnzis: 0 -&gt; 1; Typ aktivity (takt): 1 -&gt; 4; </t>
  </si>
  <si>
    <t>Pončík Adam , číslo pojištěnce: 9003306235, pojišťovna: 211, scpac: 1366182</t>
  </si>
  <si>
    <t>na uzlu 1.CH-LU3 od 12.02.24 do 23.02.24, pcsled: 10600037</t>
  </si>
  <si>
    <t xml:space="preserve">Datum konce sledování: ? -&gt; 23/02/24; Čas konce sledování:  -&gt; 1339; Příznak fnzis: 0 -&gt; 1; Typ aktivity (takt): 1 -&gt; 5; </t>
  </si>
  <si>
    <t>na uzlu 1.CH-LU3 od 16.02.24 do 23.02.24, pcsled: 10607109</t>
  </si>
  <si>
    <t xml:space="preserve">Datum konce sledování: ? -&gt; 23/02/24; Čas konce sledování:  -&gt; 1338; Příznak fnzis: 0 -&gt; 1; Typ aktivity (takt): 1 -&gt; 5; </t>
  </si>
  <si>
    <t>Hamal Jaromír, číslo pojištěnce: 6610231573, pojišťovna: 111, scpac: 1524874</t>
  </si>
  <si>
    <t>na uzlu 1.CH-LU3 od 15.02.24 do 23.02.24, pcsled: 10603997</t>
  </si>
  <si>
    <t>Svozil Tomáš, Ing., číslo pojištěnce: 6803060110, pojišťovna: 201, scpac: 418855</t>
  </si>
  <si>
    <t>na uzlu 1.CH-LU3 od 21.02.24 do 23.02.24, pcsled: 10613191</t>
  </si>
  <si>
    <t>Greplová Kyselá Kami, číslo pojištěnce: 8962045719, pojišťovna: 205, scpac: 349500</t>
  </si>
  <si>
    <t>na uzlu 1.CH-LU3 od 19.02.24 do 22.02.24, pcsled: 10609459</t>
  </si>
  <si>
    <t xml:space="preserve">Datum konce sledování: ? -&gt; 22/02/24; Čas konce sledování:  -&gt; 1252; Příznak fnzis: 0 -&gt; 1; Typ aktivity (takt): 1 -&gt; 4; </t>
  </si>
  <si>
    <t>Frantíková Marie, číslo pojištěnce: 6858080988, pojišťovna: 111, scpac: 1072933</t>
  </si>
  <si>
    <t>na uzlu 1.CH-LU3 od 10.02.24 do 22.02.24, pcsled: 10597379</t>
  </si>
  <si>
    <t xml:space="preserve">Datum konce sledování: ? -&gt; 22/02/24; Čas konce sledování:  -&gt; 1251; Příznak fnzis: 0 -&gt; 1; Typ aktivity (takt): 1 -&gt; 4; </t>
  </si>
  <si>
    <t>Hodanová Anežka, číslo pojištěnce: 9454295741, pojišťovna: 111, scpac: 157403</t>
  </si>
  <si>
    <t>na uzlu 1.CH-LU3 od 18.02.24 do 22.02.24, pcsled: 10608145</t>
  </si>
  <si>
    <t>Krčová Marcela , číslo pojištěnce: 6054171849, pojišťovna: 111, scpac: 1088456</t>
  </si>
  <si>
    <t>na uzlu 1.CH-LU3 od 20.02.24 do 22.02.24, pcsled: 10610512</t>
  </si>
  <si>
    <t xml:space="preserve">Datum konce sledování: ? -&gt; 22/02/24; Čas konce sledování:  -&gt; 1250; Příznak fnzis: 0 -&gt; 1; Typ aktivity (takt): 1 -&gt; 4; </t>
  </si>
  <si>
    <t>Hošťálek Pavel , číslo pojištěnce: 6501171908, pojišťovna: 111, scpac: 142953</t>
  </si>
  <si>
    <t>na uzlu 1.CH-LU3 od 15.02.24 do 21.02.24, pcsled: 10604026</t>
  </si>
  <si>
    <t xml:space="preserve">Datum konce sledování: ? -&gt; 21/02/24; Čas konce sledování:  -&gt; 1236; Příznak fnzis: 0 -&gt; 1; Typ aktivity (takt): 1 -&gt; 4; </t>
  </si>
  <si>
    <t>na uzlu KAR-LU51 od 16.02.24 do 21.02.24, pcsled: 10607052</t>
  </si>
  <si>
    <t xml:space="preserve">Datum konce sledování: ? -&gt; 21/02/24; Čas konce sledování:  -&gt; 1203; Příznak fnzis: 0 -&gt; 1; Typ aktivity (takt): 1 -&gt; 5; </t>
  </si>
  <si>
    <t>Korič Ferdinand , číslo pojištěnce: 6007141899, pojišťovna: 111, scpac: 671468</t>
  </si>
  <si>
    <t>na uzlu 1.CH-LU3 od 13.02.24 do 21.02.24, pcsled: 10600375</t>
  </si>
  <si>
    <t xml:space="preserve">Datum konce sledování: ? -&gt; 21/02/24; Čas konce sledování:  -&gt; 1026; Příznak fnzis: 0 -&gt; 1; Typ aktivity (takt): 1 -&gt; 4; </t>
  </si>
  <si>
    <t>na uzlu 1.CH-LU3 od 18.02.24 do 20.02.24, pcsled: 10608058</t>
  </si>
  <si>
    <t xml:space="preserve">Datum konce sledování: ? -&gt; 20/02/24; Čas konce sledování:  -&gt; 1412; Příznak fnzis: 0 -&gt; 1; Typ aktivity (takt): 1 -&gt; 5; </t>
  </si>
  <si>
    <t>Hňoupek Jiří , číslo pojištěnce: 430715420 , pojišťovna: 205, scpac: 1091947</t>
  </si>
  <si>
    <t>na uzlu 1.CH-LU3 od 18.02.24 do 20.02.24, pcsled: 10607977</t>
  </si>
  <si>
    <t xml:space="preserve">Datum konce sledování: ? -&gt; 20/02/24; Čas konce sledování:  -&gt; 1356; Příznak fnzis: 0 -&gt; 1; Typ aktivity (takt): 1 -&gt; 5; </t>
  </si>
  <si>
    <t>Skácelová Mária, číslo pojištěnce: 5554237117, pojišťovna: 205, scpac: 1554008</t>
  </si>
  <si>
    <t>na uzlu 1.CH-LU3 od 14.02.24 do 20.02.24, pcsled: 10603577</t>
  </si>
  <si>
    <t xml:space="preserve">Datum konce sledování: ? -&gt; 20/02/24; Čas konce sledování:  -&gt; 1223; Příznak fnzis: 0 -&gt; 1; Typ aktivity (takt): 1 -&gt; 5; </t>
  </si>
  <si>
    <t>Sedláček Jan, číslo pojištěnce: 9103286203, pojišťovna: 205, scpac: 1510499</t>
  </si>
  <si>
    <t>na uzlu 1.CH-LU3 od 14.02.24 do 20.02.24, pcsled: 10602881</t>
  </si>
  <si>
    <t xml:space="preserve">Datum konce sledování: ? -&gt; 20/02/24; Čas konce sledování:  -&gt; 1222; Příznak fnzis: 0 -&gt; 1; Typ aktivity (takt): 1 -&gt; 4; </t>
  </si>
  <si>
    <t>Jiříčková Jitka , číslo pojištěnce: 6351311131, pojišťovna: 205, scpac: 687886</t>
  </si>
  <si>
    <t>na uzlu 1.CH-LU3 od 15.02.24 do 20.02.24, pcsled: 10605074</t>
  </si>
  <si>
    <t>na uzlu 1.CH-LU3 od 18.02.24 do 20.02.24, pcsled: 10608076</t>
  </si>
  <si>
    <t xml:space="preserve">Datum konce sledování: ? -&gt; 20/02/24; Čas konce sledování:  -&gt; 1221; Příznak fnzis: 0 -&gt; 1; Typ aktivity (takt): 1 -&gt; 5; </t>
  </si>
  <si>
    <t>na uzlu KAR-LU51 od 18.02.24 do 20.02.24, pcsled: 10608435</t>
  </si>
  <si>
    <t xml:space="preserve">Datum konce sledování: ? -&gt; 20/02/24; Čas konce sledování:  -&gt; 1106; Příznak fnzis: 0 -&gt; 1; Typ aktivity (takt): 1 -&gt; 5; </t>
  </si>
  <si>
    <t>Vyhnálková Danuše , číslo pojištěnce: 465504415 , pojišťovna: 111, scpac: 246118</t>
  </si>
  <si>
    <t>na uzlu 1.CH-LU3 od 06.02.24 do 19.02.24, pcsled: 10589995</t>
  </si>
  <si>
    <t xml:space="preserve">Datum konce sledování: ? -&gt; 19/02/24; Čas konce sledování:  -&gt; 0951; Příznak fnzis: 0 -&gt; 1; Typ aktivity (takt): 1 -&gt; 4; </t>
  </si>
  <si>
    <t>Jokl Lubor, číslo pojištěnce: 7508095760, pojišťovna: 111, scpac: 878503</t>
  </si>
  <si>
    <t>na uzlu 1.CH-LU3 od 13.02.24 do 19.02.24, pcsled: 10601229</t>
  </si>
  <si>
    <t>Číhalová Simona, číslo pojištěnce: 7854195800, pojišťovna: 205, scpac: 324947</t>
  </si>
  <si>
    <t>na uzlu 1.CH-LU3 od 15.02.24 do 18.02.24, pcsled: 10604759</t>
  </si>
  <si>
    <t xml:space="preserve">Datum konce sledování: ? -&gt; 18/02/24; Čas konce sledování:  -&gt; 1415; Příznak fnzis: 0 -&gt; 1; Typ aktivity (takt): 1 -&gt; 5; </t>
  </si>
  <si>
    <t>Ponížilová Lucie, číslo pojištěnce: 8155224407, pojišťovna: 111, scpac: 1374231</t>
  </si>
  <si>
    <t>na uzlu 1.CH-LU3 od 15.02.24 do 18.02.24, pcsled: 10604004</t>
  </si>
  <si>
    <t xml:space="preserve">Datum konce sledování: ? -&gt; 18/02/24; Čas konce sledování:  -&gt; 1414; Příznak fnzis: 0 -&gt; 1; Typ aktivity (takt): 1 -&gt; 5; </t>
  </si>
  <si>
    <t>Šůstek Svatopluk Ing, číslo pojištěnce: 5709090618, pojišťovna: 111, scpac: 199147</t>
  </si>
  <si>
    <t>na uzlu 1.CH-LU3 od 11.02.24 do 18.02.24, pcsled: 10597645</t>
  </si>
  <si>
    <t xml:space="preserve">Datum konce sledování: ? -&gt; 18/02/24; Čas konce sledování:  -&gt; 1412; Příznak fnzis: 0 -&gt; 1; Typ aktivity (takt): 1 -&gt; 4; </t>
  </si>
  <si>
    <t>na uzlu KAR-LU51 od 15.02.24 do 18.02.24, pcsled: 10604999</t>
  </si>
  <si>
    <t xml:space="preserve">Datum konce sledování: ? -&gt; 18/02/24; Čas konce sledování:  -&gt; 0923; Příznak fnzis: 0 -&gt; 1; Typ aktivity (takt): 1 -&gt; 4; </t>
  </si>
  <si>
    <t>Koutný Petr, číslo pojištěnce: 8107035332, pojišťovna: 205, scpac: 364976</t>
  </si>
  <si>
    <t>na uzlu 1.CH-LU3 od 15.02.24 do 17.02.24, pcsled: 10604000</t>
  </si>
  <si>
    <t xml:space="preserve">Datum konce sledování: ? -&gt; 17/02/24; Čas konce sledování:  -&gt; 1731; Příznak fnzis: 0 -&gt; 1; Typ aktivity (takt): 1 -&gt; 4; </t>
  </si>
  <si>
    <t>66209 (Ulrich Matouš MUDr.)</t>
  </si>
  <si>
    <t>na uzlu KAR-LU51 od 14.02.24 do 17.02.24, pcsled: 10602054</t>
  </si>
  <si>
    <t xml:space="preserve">Datum konce sledování: ? -&gt; 17/02/24; Čas konce sledování:  -&gt; 1521; Příznak fnzis: 0 -&gt; 1; Typ aktivity (takt): 1 -&gt; 5; </t>
  </si>
  <si>
    <t>st4849 (?)</t>
  </si>
  <si>
    <t>Sovová Božena, číslo pojištěnce: 505413278 , pojišťovna: 201, scpac: 124052</t>
  </si>
  <si>
    <t>na uzlu PLIC-26 od 13.02.24 do 16.02.24, pcsled: 10601634</t>
  </si>
  <si>
    <t xml:space="preserve">Datum konce sledování: ? -&gt; 16/02/24; Čas konce sledování:  -&gt; 1540; Příznak fnzis: 0 -&gt; 1; Typ aktivity (takt): 1 -&gt; 4; </t>
  </si>
  <si>
    <t>Přehnilová Jiřina, číslo pojištěnce: 5457224520, pojišťovna: 201, scpac: 285038</t>
  </si>
  <si>
    <t>na uzlu 1.CH-LU3 od 13.02.24 do 16.02.24, pcsled: 10600338</t>
  </si>
  <si>
    <t xml:space="preserve">Datum konce sledování: ? -&gt; 16/02/24; Čas konce sledování:  -&gt; 1036; Příznak fnzis: 0 -&gt; 1; Typ aktivity (takt): 1 -&gt; 5; </t>
  </si>
  <si>
    <t>Sedláková Irena, číslo pojištěnce: 5460123119, pojišťovna: 201, scpac: 107587</t>
  </si>
  <si>
    <t>na uzlu 1.CH-LU3 od 11.02.24 do 16.02.24, pcsled: 10597928</t>
  </si>
  <si>
    <t>na uzlu 1.CH-LU3 od 11.02.24 do 16.02.24, pcsled: 10598094</t>
  </si>
  <si>
    <t xml:space="preserve">Datum konce sledování: ? -&gt; 16/02/24; Čas konce sledování:  -&gt; 1035; Příznak fnzis: 0 -&gt; 1; Typ aktivity (takt): 1 -&gt; 5; </t>
  </si>
  <si>
    <t>Šolc Jiří, číslo pojištěnce: 8409184465, pojišťovna: 205, scpac: 430345</t>
  </si>
  <si>
    <t>na uzlu 1.CH-LU3 od 08.02.24 do 16.02.24, pcsled: 10594337</t>
  </si>
  <si>
    <t xml:space="preserve">Datum konce sledování: ? -&gt; 16/02/24; Čas konce sledování:  -&gt; 0950; Příznak fnzis: 0 -&gt; 1; Typ aktivity (takt): 1 -&gt; 5; </t>
  </si>
  <si>
    <t>na uzlu KAR-LU51 od 11.02.24 do 15.02.24, pcsled: 10598075</t>
  </si>
  <si>
    <t xml:space="preserve">Datum konce sledování: ? -&gt; 15/02/24; Čas konce sledování:  -&gt; 1248; Příznak fnzis: 0 -&gt; 1; Typ aktivity (takt): 1 -&gt; 5; </t>
  </si>
  <si>
    <t>Švábová Helena, číslo pojištěnce: 5854160433, pojišťovna: 111, scpac: 302548</t>
  </si>
  <si>
    <t>na uzlu 1.CH-LU3 od 06.02.24 do 15.02.24, pcsled: 10589991</t>
  </si>
  <si>
    <t xml:space="preserve">Datum konce sledování: ? -&gt; 15/02/24; Čas konce sledování:  -&gt; 1230; Příznak fnzis: 0 -&gt; 1; Typ aktivity (takt): 1 -&gt; 5; </t>
  </si>
  <si>
    <t>Marklová Jana, číslo pojištěnce: 7560175766, pojišťovna: 111, scpac: 872566</t>
  </si>
  <si>
    <t>na uzlu 1.CH-LU3 od 08.02.24 do 15.02.24, pcsled: 10593852</t>
  </si>
  <si>
    <t>na uzlu KAR-LU51 od 12.02.24 do 14.02.24, pcsled: 10600111</t>
  </si>
  <si>
    <t xml:space="preserve">Datum konce sledování: ? -&gt; 14/02/24; Čas konce sledování:  -&gt; 0838; Příznak fnzis: 0 -&gt; 1; Typ aktivity (takt): 1 -&gt; 5; </t>
  </si>
  <si>
    <t>Machálek Libor, číslo pojištěnce: 8208315775, pojišťovna: 211, scpac: 1507139</t>
  </si>
  <si>
    <t>na uzlu 1.CH-LU3 od 08.02.24 do 13.02.24, pcsled: 10593840</t>
  </si>
  <si>
    <t xml:space="preserve">Datum konce sledování: ? -&gt; 13/02/24; Čas konce sledování:  -&gt; 1128; Příznak fnzis: 0 -&gt; 1; Typ aktivity (takt): 1 -&gt; 4; </t>
  </si>
  <si>
    <t>Pabiška Jiří , číslo pojištěnce: 5603302518, pojišťovna: 205, scpac: 316495</t>
  </si>
  <si>
    <t>na uzlu 1.CH-LU3 od 05.02.24 do 13.02.24, pcsled: 10588184</t>
  </si>
  <si>
    <t>na uzlu KAR-LU51 od 07.02.24 do 13.02.24, pcsled: 10593352</t>
  </si>
  <si>
    <t xml:space="preserve">Datum konce sledování: ? -&gt; 13/02/24; Čas konce sledování:  -&gt; 1116; Příznak fnzis: 0 -&gt; 1; Typ aktivity (takt): 1 -&gt; 5; </t>
  </si>
  <si>
    <t>Rošková Kateřina, číslo pojištěnce: 8554025799, pojišťovna: 201, scpac: 496592</t>
  </si>
  <si>
    <t>na uzlu 1.CH-LU3 od 09.02.24 do 12.02.24, pcsled: 10595247</t>
  </si>
  <si>
    <t xml:space="preserve">Datum konce sledování: ? -&gt; 12/02/24; Čas konce sledování:  -&gt; 1839; Příznak fnzis: 0 -&gt; 1; Typ aktivity (takt): 1 -&gt; 4; </t>
  </si>
  <si>
    <t>na uzlu 1.CH-LU3 od 31.01.24 do 12.02.24, pcsled: 10582197</t>
  </si>
  <si>
    <t xml:space="preserve">Datum konce sledování: ? -&gt; 12/02/24; Čas konce sledování:  -&gt; 1128; Příznak fnzis: 0 -&gt; 1; Typ aktivity (takt): 1 -&gt; 4; </t>
  </si>
  <si>
    <t>Zbořilová Marie, číslo pojištěnce: 415924466 , pojišťovna: 205, scpac: 111838</t>
  </si>
  <si>
    <t>na uzlu 1.CH-LU3 od 31.01.24 do 12.02.24, pcsled: 10582155</t>
  </si>
  <si>
    <t xml:space="preserve">Datum konce sledování: ? -&gt; 12/02/24; Čas konce sledování:  -&gt; 1127; Příznak fnzis: 0 -&gt; 1; Typ aktivity (takt): 1 -&gt; 4; </t>
  </si>
  <si>
    <t>Marušáková Jaroslava, číslo pojištěnce: 485420153 , pojišťovna: 111, scpac: 1504895</t>
  </si>
  <si>
    <t>na uzlu 1.CH-LU3 od 17.01.24 do 12.02.24, pcsled: 10561313</t>
  </si>
  <si>
    <t xml:space="preserve">Datum konce sledování: ? -&gt; 12/02/24; Čas konce sledování:  -&gt; 1126; Příznak fnzis: 0 -&gt; 1; Typ aktivity (takt): 1 -&gt; 4; </t>
  </si>
  <si>
    <t>Stryja Pavel, PhDr., číslo pojištěnce: 5403280894, pojišťovna: 201, scpac: 395717</t>
  </si>
  <si>
    <t>na uzlu 1.CH-LU3 od 05.02.24 do 12.02.24, pcsled: 10588520</t>
  </si>
  <si>
    <t>Čepová Ludmila, číslo pojištěnce: 6562031047, pojišťovna: 201, scpac: 117714</t>
  </si>
  <si>
    <t>na uzlu 1.CH-LU3 od 06.02.24 do 12.02.24, pcsled: 10591299</t>
  </si>
  <si>
    <t xml:space="preserve">Datum konce sledování: ? -&gt; 12/02/24; Čas konce sledování:  -&gt; 1125; Příznak fnzis: 0 -&gt; 1; Typ aktivity (takt): 1 -&gt; 4; </t>
  </si>
  <si>
    <t>Čaník Petr, číslo pojištěnce: 8805065819, pojišťovna: 201, scpac: 275635</t>
  </si>
  <si>
    <t>na uzlu 1.CH-LU3 od 05.02.24 do 12.02.24, pcsled: 10589556</t>
  </si>
  <si>
    <t>Šoustal Petr Ing., číslo pojištěnce: 6602151457, pojišťovna: 111, scpac: 1018805</t>
  </si>
  <si>
    <t>na uzlu 1.CH-LU3 od 03.02.24 do 12.02.24, pcsled: 10586970</t>
  </si>
  <si>
    <t xml:space="preserve">Datum konce sledování: ? -&gt; 12/02/24; Čas konce sledování:  -&gt; 1124; Příznak fnzis: 0 -&gt; 1; Typ aktivity (takt): 1 -&gt; 4; </t>
  </si>
  <si>
    <t>Borůvka Jan, číslo pojištěnce: 5511261811, pojišťovna: 111, scpac: 1546337</t>
  </si>
  <si>
    <t>na uzlu 1.CH-LU3 od 04.02.24 do 12.02.24, pcsled: 10587250</t>
  </si>
  <si>
    <t xml:space="preserve">Datum konce sledování: ? -&gt; 12/02/24; Čas konce sledování:  -&gt; 1123; Příznak fnzis: 0 -&gt; 1; Typ aktivity (takt): 1 -&gt; 5; </t>
  </si>
  <si>
    <t>na uzlu HOK-5A od 07.02.24 do 12.02.24, pcsled: 10593001</t>
  </si>
  <si>
    <t xml:space="preserve">Datum konce sledování: ? -&gt; 12/02/24; Čas konce sledování:  -&gt; 1034; Příznak fnzis: 0 -&gt; 1; Typ aktivity (takt): 1 -&gt; 5; </t>
  </si>
  <si>
    <t>na uzlu KAR-LU51 od 09.02.24 do 12.02.24, pcsled: 10596108</t>
  </si>
  <si>
    <t xml:space="preserve">Datum konce sledování: ? -&gt; 12/02/24; Čas konce sledování:  -&gt; 0815; Příznak fnzis: 0 -&gt; 1; Typ aktivity (takt): 1 -&gt; 4; </t>
  </si>
  <si>
    <t>na uzlu KAR-LU51 od 08.02.24 do 11.02.24, pcsled: 10595105</t>
  </si>
  <si>
    <t xml:space="preserve">Datum konce sledování: ? -&gt; 11/02/24; Čas konce sledování:  -&gt; 1230; Příznak fnzis: 0 -&gt; 1; Typ aktivity (takt): 1 -&gt; 5; </t>
  </si>
  <si>
    <t>Látalová Ivana, číslo pojištěnce: 5560221271, pojišťovna: 201, scpac: 332751</t>
  </si>
  <si>
    <t>na uzlu 1.CH-LU3 od 04.02.24 do 10.02.24, pcsled: 10587225</t>
  </si>
  <si>
    <t xml:space="preserve">Datum konce sledování: ? -&gt; 10/02/24; Čas konce sledování:  -&gt; 1236; Příznak fnzis: 0 -&gt; 1; Typ aktivity (takt): 1 -&gt; 4; </t>
  </si>
  <si>
    <t>Mlčák Miroslav, číslo pojištěnce: 511203193 , pojišťovna: 211, scpac: 315302</t>
  </si>
  <si>
    <t>na uzlu 1.CH-LU3 od 06.02.24 do 10.02.24, pcsled: 10590003</t>
  </si>
  <si>
    <t xml:space="preserve">Datum konce sledování: ? -&gt; 10/02/24; Čas konce sledování:  -&gt; 1235; Příznak fnzis: 0 -&gt; 1; Typ aktivity (takt): 1 -&gt; 4; </t>
  </si>
  <si>
    <t>Wrana Václav , číslo pojištěnce: 8003235856, pojišťovna: 111, scpac: 257070</t>
  </si>
  <si>
    <t>na uzlu 1.CH-LU3 od 02.02.24 do 10.02.24, pcsled: 10586420</t>
  </si>
  <si>
    <t xml:space="preserve">Datum konce sledování: ? -&gt; 10/02/24; Čas konce sledování:  -&gt; 1234; Příznak fnzis: 0 -&gt; 1; Typ aktivity (takt): 1 -&gt; 4; </t>
  </si>
  <si>
    <t>Jirková Renata, Mgr., číslo pojištěnce: 6558231361, pojišťovna: 207, scpac: 191266</t>
  </si>
  <si>
    <t>na uzlu 1.CH-LU3 od 04.02.24 do 10.02.24, pcsled: 10587329</t>
  </si>
  <si>
    <t xml:space="preserve">Datum konce sledování: ? -&gt; 10/02/24; Čas konce sledování:  -&gt; 1233; Příznak fnzis: 0 -&gt; 1; Typ aktivity (takt): 1 -&gt; 4; </t>
  </si>
  <si>
    <t>na uzlu 1.CH-LU3 od 08.02.24 do 10.02.24, pcsled: 10594514</t>
  </si>
  <si>
    <t>Grigoriadis Jaromír, číslo pojištěnce: 6002241817, pojišťovna: 111, scpac: 1530753</t>
  </si>
  <si>
    <t>na uzlu 1.CH-LU3 od 05.02.24 do 09.02.24, pcsled: 10589425</t>
  </si>
  <si>
    <t xml:space="preserve">Datum konce sledování: ? -&gt; 09/02/24; Čas konce sledování:  -&gt; 1305; Příznak fnzis: 0 -&gt; 1; Typ aktivity (takt): 1 -&gt; 5; </t>
  </si>
  <si>
    <t>na uzlu KAR-LU51 od 06.02.24 do 08.02.24, pcsled: 10590856</t>
  </si>
  <si>
    <t xml:space="preserve">Datum konce sledování: ? -&gt; 08/02/24; Čas konce sledování:  -&gt; 1020; Příznak fnzis: 0 -&gt; 1; Typ aktivity (takt): 1 -&gt; 5; </t>
  </si>
  <si>
    <t>Pekařová Věra, číslo pojištěnce: 515826039 , pojišťovna: 111, scpac: 752216</t>
  </si>
  <si>
    <t>na uzlu 1.CH-LU3 od 26.01.24 do 07.02.24, pcsled: 10575407</t>
  </si>
  <si>
    <t xml:space="preserve">Datum konce sledování: ? -&gt; 07/02/24; Čas konce sledování:  -&gt; 1314; Příznak fnzis: 0 -&gt; 1; Typ aktivity (takt): 1 -&gt; 4; </t>
  </si>
  <si>
    <t>Mach Jiří, číslo pojištěnce: 7605115353, pojišťovna: 205, scpac: 323340</t>
  </si>
  <si>
    <t>na uzlu 1.CH-LU3 od 01.02.24 do 07.02.24, pcsled: 10583256</t>
  </si>
  <si>
    <t xml:space="preserve">Datum konce sledování: ? -&gt; 07/02/24; Čas konce sledování:  -&gt; 1311; Příznak fnzis: 0 -&gt; 1; Typ aktivity (takt): 1 -&gt; 5; </t>
  </si>
  <si>
    <t>Janalík Václav, číslo pojištěnce: 8312135315, pojišťovna: 201, scpac: 696083</t>
  </si>
  <si>
    <t>na uzlu 1.CH-LU3 od 01.02.24 do 07.02.24, pcsled: 10584965</t>
  </si>
  <si>
    <t xml:space="preserve">Datum konce sledování: ? -&gt; 07/02/24; Čas konce sledování:  -&gt; 1311; Příznak fnzis: 0 -&gt; 1; Typ aktivity (takt): 1 -&gt; 4; </t>
  </si>
  <si>
    <t>Indra Daniel , číslo pojištěnce: 7506115771, pojišťovna: 111, scpac: 108670</t>
  </si>
  <si>
    <t>na uzlu 1.CH-LU3 od 04.02.24 do 07.02.24, pcsled: 10587368</t>
  </si>
  <si>
    <t>na uzlu ONK-42a od 29.01.24 do 07.02.24, pcsled: 10578966</t>
  </si>
  <si>
    <t xml:space="preserve">Datum konce sledování: ? -&gt; 07/02/24; Čas konce sledování:  -&gt; 0745; Příznak fnzis: 0 -&gt; 1; Typ aktivity (takt): 1 -&gt; 4; </t>
  </si>
  <si>
    <t>Přikryl Pavel, číslo pojištěnce: 5705311491, pojišťovna: 111, scpac: 425794</t>
  </si>
  <si>
    <t>na uzlu 1.CH-LU3 od 05.02.24 do 06.02.24, pcsled: 10588187</t>
  </si>
  <si>
    <t xml:space="preserve">Datum konce sledování: ? -&gt; 06/02/24; Čas konce sledování:  -&gt; 1426; Příznak fnzis: 0 -&gt; 1; Typ aktivity (takt): 1 -&gt; 5; </t>
  </si>
  <si>
    <t>Mlčoušková Pavlína , číslo pojištěnce: 7955285338, pojišťovna: 205, scpac: 263502</t>
  </si>
  <si>
    <t>na uzlu 1.CH-LU3 od 30.01.24 do 06.02.24, pcsled: 10580195</t>
  </si>
  <si>
    <t xml:space="preserve">Datum konce sledování: ? -&gt; 06/02/24; Čas konce sledování:  -&gt; 1221; Příznak fnzis: 0 -&gt; 1; Typ aktivity (takt): 1 -&gt; 5; </t>
  </si>
  <si>
    <t>na uzlu 1.CH-LU3 od 29.01.24 do 06.02.24, pcsled: 10578705</t>
  </si>
  <si>
    <t xml:space="preserve">Datum konce sledování: ? -&gt; 06/02/24; Čas konce sledování:  -&gt; 1220; Příznak fnzis: 0 -&gt; 1; Typ aktivity (takt): 1 -&gt; 5; </t>
  </si>
  <si>
    <t>na uzlu KAR-LU51 od 01.02.24 do 05.02.24, pcsled: 10584827</t>
  </si>
  <si>
    <t xml:space="preserve">Datum konce sledování: ? -&gt; 05/02/24; Čas konce sledování:  -&gt; 1345; Příznak fnzis: 0 -&gt; 1; Typ aktivity (takt): 1 -&gt; 5; </t>
  </si>
  <si>
    <t>Walter Bruno, číslo pojištěnce: 6712020524, pojišťovna: 111, scpac: 319822</t>
  </si>
  <si>
    <t>na uzlu 1.CH-LU3 od 01.02.24 do 05.02.24, pcsled: 10584204</t>
  </si>
  <si>
    <t xml:space="preserve">Datum konce sledování: ? -&gt; 05/02/24; Čas konce sledování:  -&gt; 1215; Příznak fnzis: 0 -&gt; 1; Typ aktivity (takt): 1 -&gt; 4; </t>
  </si>
  <si>
    <t>Navrátilová Anežka, číslo pojištěnce: 5751242145, pojišťovna: 205, scpac: 416718</t>
  </si>
  <si>
    <t>na uzlu 1.CH-LU3 od 30.01.24 do 05.02.24, pcsled: 10579667</t>
  </si>
  <si>
    <t>Valentová Kateřina, číslo pojištěnce: 9559156068, pojišťovna: 111, scpac: 1505042</t>
  </si>
  <si>
    <t>na uzlu 1.CH-LU3 od 28.01.24 do 04.02.24, pcsled: 10576911</t>
  </si>
  <si>
    <t xml:space="preserve">Datum konce sledování: ? -&gt; 04/02/24; Čas konce sledování:  -&gt; 1618; Příznak fnzis: 0 -&gt; 1; Typ aktivity (takt): 1 -&gt; 4; </t>
  </si>
  <si>
    <t>Smutný Jiří, číslo pojištěnce: 5510241044, pojišťovna: 205, scpac: 393859</t>
  </si>
  <si>
    <t>na uzlu 1.CH-LU3 od 02.02.24 do 04.02.24, pcsled: 10585148</t>
  </si>
  <si>
    <t xml:space="preserve">Datum konce sledování: ? -&gt; 04/02/24; Čas konce sledování:  -&gt; 1617; Příznak fnzis: 0 -&gt; 1; Typ aktivity (takt): 1 -&gt; 4; </t>
  </si>
  <si>
    <t>Apostolov Trendafil_, číslo pojištěnce: 7903162630, pojišťovna: 111, scpac: 947244</t>
  </si>
  <si>
    <t>na uzlu 1.CH-LU3 od 31.01.24 do 04.02.24, pcsled: 10582621</t>
  </si>
  <si>
    <t xml:space="preserve">Datum konce sledování: ? -&gt; 04/02/24; Čas konce sledování:  -&gt; 1546; Příznak fnzis: 0 -&gt; 1; Typ aktivity (takt): 1 -&gt; 4; </t>
  </si>
  <si>
    <t>Janeček Tomáš, číslo pojištěnce: 7810224455, pojišťovna: 205, scpac: 1028896</t>
  </si>
  <si>
    <t>na uzlu 1.CH-LU3 od 01.02.24 do 04.02.24, pcsled: 10583466</t>
  </si>
  <si>
    <t xml:space="preserve">Datum konce sledování: ? -&gt; 04/02/24; Čas konce sledování:  -&gt; 1052; Příznak fnzis: 0 -&gt; 1; Typ aktivity (takt): 1 -&gt; 4; </t>
  </si>
  <si>
    <t>Egg Jan, číslo pojištěnce: 8803225783, pojišťovna: 201, scpac: 257317</t>
  </si>
  <si>
    <t>na uzlu 1.CH-LU3 od 02.02.24 do 04.02.24, pcsled: 10585072</t>
  </si>
  <si>
    <t>Ráb Libor, Ing., číslo pojištěnce: 5502111175, pojišťovna: 205, scpac: 1504787</t>
  </si>
  <si>
    <t>na uzlu 1.CH-LU3 od 28.01.24 do 03.02.24, pcsled: 10576940</t>
  </si>
  <si>
    <t xml:space="preserve">Datum konce sledování: ? -&gt; 03/02/24; Čas konce sledování:  -&gt; 1200; Příznak fnzis: 0 -&gt; 1; Typ aktivity (takt): 1 -&gt; 4; </t>
  </si>
  <si>
    <t>Falcová Miloslava, číslo pojištěnce: 516014216 , pojišťovna: 205, scpac: 463906</t>
  </si>
  <si>
    <t>na uzlu 1.CH-LU3 od 28.01.24 do 03.02.24, pcsled: 10576899</t>
  </si>
  <si>
    <t xml:space="preserve">Datum konce sledování: ? -&gt; 03/02/24; Čas konce sledování:  -&gt; 1057; Příznak fnzis: 0 -&gt; 1; Typ aktivity (takt): 1 -&gt; 5; </t>
  </si>
  <si>
    <t>Matuštík Vít, číslo pojištěnce: 8601104655, pojišťovna: 205, scpac: 1506968</t>
  </si>
  <si>
    <t>na uzlu 1.CH-LU3 od 25.01.24 do 02.02.24, pcsled: 10573039</t>
  </si>
  <si>
    <t xml:space="preserve">Datum konce sledování: ? -&gt; 02/02/24; Čas konce sledování:  -&gt; 1043; Příznak fnzis: 0 -&gt; 1; Typ aktivity (takt): 1 -&gt; 4; </t>
  </si>
  <si>
    <t>Šotola Jiří, číslo pojištěnce: 7010135759, pojišťovna: 211, scpac: 437981</t>
  </si>
  <si>
    <t>na uzlu 1.CH-LU3 od 28.01.24 do 02.02.24, pcsled: 10577249</t>
  </si>
  <si>
    <t xml:space="preserve">Datum konce sledování: ? -&gt; 02/02/24; Čas konce sledování:  -&gt; 1043; Příznak fnzis: 0 -&gt; 1; Typ aktivity (takt): 1 -&gt; 5; </t>
  </si>
  <si>
    <t>Klučka Adam, číslo pojištěnce: 0204205738, pojišťovna: 211, scpac: 304976</t>
  </si>
  <si>
    <t>na uzlu 1.CH-LU3 od 01.02.24 do 01.02.24, pcsled: 10583505</t>
  </si>
  <si>
    <t xml:space="preserve">Datum konce sledování: ? -&gt; 01/02/24; Čas konce sledování:  -&gt; 2109; Příznak fnzis: 0 -&gt; 1; Typ aktivity (takt): 1 -&gt; 5; </t>
  </si>
  <si>
    <t>Zháňal Jiří, číslo pojištěnce: 6407222129, pojišťovna: 111, scpac: 193034</t>
  </si>
  <si>
    <t>na uzlu 1.CH-LU3 od 25.01.24 do 01.02.24, pcsled: 10572811</t>
  </si>
  <si>
    <t xml:space="preserve">Datum konce sledování: ? -&gt; 01/02/24; Čas konce sledování:  -&gt; 1225; Příznak fnzis: 0 -&gt; 1; Typ aktivity (takt): 1 -&gt; 5; </t>
  </si>
  <si>
    <t>Zámorský Zdenek , číslo pojištěnce: 6105190916, pojišťovna: 205, scpac: 195904</t>
  </si>
  <si>
    <t>na uzlu 1.CH-LU3 od 29.01.24 do 01.02.24, pcsled: 10578740</t>
  </si>
  <si>
    <t xml:space="preserve">Datum konce sledování: ? -&gt; 01/02/24; Čas konce sledování:  -&gt; 1225; Příznak fnzis: 0 -&gt; 1; Typ aktivity (takt): 1 -&gt; 4; </t>
  </si>
  <si>
    <t>na uzlu 1.CH-LU3 od 28.01.24 do 01.02.24, pcsled: 10576963</t>
  </si>
  <si>
    <t>Borýsková Jana, číslo pojištěnce: 516226194 , pojišťovna: 111, scpac: 204715</t>
  </si>
  <si>
    <t>na uzlu 1.CH-LU3 od 18.01.24 do 01.02.24, pcsled: 10562536</t>
  </si>
  <si>
    <t xml:space="preserve">Datum konce sledování: ? -&gt; 01/02/24; Čas konce sledování:  -&gt; 1224; Příznak fnzis: 0 -&gt; 1; Typ aktivity (takt): 1 -&gt; 4; </t>
  </si>
  <si>
    <t>Ambrozová Jitka , číslo pojištěnce: 6356081930, pojišťovna: 211, scpac: 302604</t>
  </si>
  <si>
    <t>na uzlu 1.CH-LU3 od 28.01.24 do 01.02.24, pcsled: 10576977</t>
  </si>
  <si>
    <t xml:space="preserve">Datum konce sledování: ? -&gt; 01/02/24; Čas konce sledování:  -&gt; 1223; Příznak fnzis: 0 -&gt; 1; Typ aktivity (takt): 1 -&gt; 5; </t>
  </si>
  <si>
    <t>na uzlu KAR-LU51 od 31.01.24 do 01.02.24, pcsled: 10582847</t>
  </si>
  <si>
    <t xml:space="preserve">Datum konce sledování: ? -&gt; 01/02/24; Čas konce sledování:  -&gt; 1000; Příznak fnzis: 0 -&gt; 1; Typ aktivity (takt): 1 -&gt; 5; </t>
  </si>
  <si>
    <t>na uzlu 2IK-30m od 25.01.24 do 01.02.24, pcsled: 10573853</t>
  </si>
  <si>
    <t xml:space="preserve">Datum konce sledování: ? -&gt; 01/02/24; Čas konce sledování:  -&gt; 0937; Příznak fnzis: 0 -&gt; 1; Typ aktivity (takt): 1 -&gt; 4; </t>
  </si>
  <si>
    <t>na uzlu 1.CH-LU3 od 29.01.24 do 31.01.24, pcsled: 10577724</t>
  </si>
  <si>
    <t xml:space="preserve">Datum konce sledování: ? -&gt; 31/01/24; Čas konce sledování:  -&gt; 1536; Příznak fnzis: 0 -&gt; 1; Typ aktivity (takt): 1 -&gt; 4; </t>
  </si>
  <si>
    <t>Strnadová Jiřina, číslo pojištěnce: 6454040318, pojišťovna: 111, scpac: 1530069</t>
  </si>
  <si>
    <t>na uzlu 1.CH-LU3 od 30.01.24 do 31.01.24, pcsled: 10579698</t>
  </si>
  <si>
    <t xml:space="preserve">Datum konce sledování: ? -&gt; 31/01/24; Čas konce sledování:  -&gt; 1404; Příznak fnzis: 0 -&gt; 1; Typ aktivity (takt): 1 -&gt; 5; </t>
  </si>
  <si>
    <t>Sršňová Eva, Mgr., číslo pojištěnce: 6560171288, pojišťovna: 205, scpac: 706080</t>
  </si>
  <si>
    <t>na uzlu 1.CH-LU3 od 23.01.24 do 31.01.24, pcsled: 10568894</t>
  </si>
  <si>
    <t xml:space="preserve">Datum konce sledování: ? -&gt; 31/01/24; Čas konce sledování:  -&gt; 1323; Příznak fnzis: 0 -&gt; 1; Typ aktivity (takt): 1 -&gt; 4; </t>
  </si>
  <si>
    <t>na uzlu 1.CH-LU3 od 14.01.24 do 31.01.24, pcsled: 10556224</t>
  </si>
  <si>
    <t xml:space="preserve">Datum konce sledování: ? -&gt; 31/01/24; Čas konce sledování:  -&gt; 1323; Příznak fnzis: 0 -&gt; 1; Typ aktivity (takt): 1 -&gt; 5; </t>
  </si>
  <si>
    <t>Janáčková Marie , číslo pojištěnce: 505518380 , pojišťovna: 201, scpac: 363298</t>
  </si>
  <si>
    <t>na uzlu 1.CH-LU3 od 21.01.24 do 31.01.24, pcsled: 10566258</t>
  </si>
  <si>
    <t>Gottwald Ivo, číslo pojištěnce: 5403222220, pojišťovna: 205, scpac: 363375</t>
  </si>
  <si>
    <t>na uzlu 1.CH-LU3 od 24.01.24 do 30.01.24, pcsled: 10571475</t>
  </si>
  <si>
    <t xml:space="preserve">Datum konce sledování: ? -&gt; 30/01/24; Čas konce sledování:  -&gt; 1702; Příznak fnzis: 0 -&gt; 1; Typ aktivity (takt): 1 -&gt; 4; </t>
  </si>
  <si>
    <t>na uzlu 1.CH-LU3 od 24.01.24 do 30.01.24, pcsled: 10571436</t>
  </si>
  <si>
    <t xml:space="preserve">Datum konce sledování: ? -&gt; 30/01/24; Čas konce sledování:  -&gt; 1136; Příznak fnzis: 0 -&gt; 1; Typ aktivity (takt): 1 -&gt; 5; </t>
  </si>
  <si>
    <t>Přikryl Vladimír, číslo pojištěnce: 6904034478, pojišťovna: 205, scpac: 1407826</t>
  </si>
  <si>
    <t>na uzlu 1.CH-LU3 od 23.01.24 do 30.01.24, pcsled: 10568901</t>
  </si>
  <si>
    <t xml:space="preserve">Datum konce sledování: ? -&gt; 30/01/24; Čas konce sledování:  -&gt; 1136; Příznak fnzis: 0 -&gt; 1; Typ aktivity (takt): 1 -&gt; 4; </t>
  </si>
  <si>
    <t>na uzlu 1.CH-LU3 od 23.01.24 do 30.01.24, pcsled: 10568881</t>
  </si>
  <si>
    <t>Strejček Milan, číslo pojištěnce: 490603145 , pojišťovna: 211, scpac: 431352</t>
  </si>
  <si>
    <t>na uzlu KAR-LU51 od 28.01.24 do 30.01.24, pcsled: 10577330</t>
  </si>
  <si>
    <t xml:space="preserve">Datum konce sledování: ? -&gt; 30/01/24; Čas konce sledování:  -&gt; 1040; Příznak fnzis: 0 -&gt; 1; Typ aktivity (takt): 1 -&gt; 5; </t>
  </si>
  <si>
    <t>Šmídlová Veronika, číslo pojištěnce: 8352083674, pojišťovna: 205, scpac: 1425750</t>
  </si>
  <si>
    <t>na uzlu 1.CH-LU3 od 22.01.24 do 29.01.24, pcsled: 10566959</t>
  </si>
  <si>
    <t xml:space="preserve">Datum konce sledování: ? -&gt; 29/01/24; Čas konce sledování:  -&gt; 1706; Příznak fnzis: 0 -&gt; 1; Typ aktivity (takt): 1 -&gt; 4; </t>
  </si>
  <si>
    <t>Dokoupilová Radomíra, číslo pojištěnce: 6655290015, pojišťovna: 111, scpac: 886825</t>
  </si>
  <si>
    <t>na uzlu 1.CH-LU3 od 14.01.24 do 29.01.24, pcsled: 10556268</t>
  </si>
  <si>
    <t xml:space="preserve">Datum konce sledování: ? -&gt; 29/01/24; Čas konce sledování:  -&gt; 1257; Příznak fnzis: 0 -&gt; 1; Typ aktivity (takt): 1 -&gt; 4; </t>
  </si>
  <si>
    <t>Oherová Zdeňka, číslo pojištěnce: 6551302043, pojišťovna: 205, scpac: 1256473</t>
  </si>
  <si>
    <t>na uzlu 1.CH-LU3 od 24.01.24 do 29.01.24, pcsled: 10571840</t>
  </si>
  <si>
    <t xml:space="preserve">Datum konce sledování: ? -&gt; 29/01/24; Čas konce sledování:  -&gt; 1256; Příznak fnzis: 0 -&gt; 1; Typ aktivity (takt): 1 -&gt; 4; </t>
  </si>
  <si>
    <t>Riegerová Dana, číslo pojištěnce: 9254164843, pojišťovna: 205, scpac: 1294242</t>
  </si>
  <si>
    <t>na uzlu 1.CH-LU3 od 18.01.24 do 29.01.24, pcsled: 10563971</t>
  </si>
  <si>
    <t xml:space="preserve">Datum konce sledování: ? -&gt; 29/01/24; Čas konce sledování:  -&gt; 1256; Příznak fnzis: 0 -&gt; 1; Typ aktivity (takt): 1 -&gt; 5; </t>
  </si>
  <si>
    <t>Orság Vlastimil , číslo pojištěnce: 5403110955, pojišťovna: 111, scpac: 1377248</t>
  </si>
  <si>
    <t>na uzlu 1.CH-LU3 od 25.01.24 do 29.01.24, pcsled: 10572776</t>
  </si>
  <si>
    <t xml:space="preserve">Datum konce sledování: ? -&gt; 29/01/24; Čas konce sledování:  -&gt; 1255; Příznak fnzis: 0 -&gt; 1; Typ aktivity (takt): 1 -&gt; 5; </t>
  </si>
  <si>
    <t>Mitáček Marek, číslo pojištěnce: 9302196090, pojišťovna: 201, scpac: 1309157</t>
  </si>
  <si>
    <t>na uzlu 1.CH-LU3 od 26.01.24 do 29.01.24, pcsled: 10574934</t>
  </si>
  <si>
    <t xml:space="preserve">Datum konce sledování: ? -&gt; 29/01/24; Čas konce sledování:  -&gt; 1254; Příznak fnzis: 0 -&gt; 1; Typ aktivity (takt): 1 -&gt; 5; </t>
  </si>
  <si>
    <t>Kovaříková Věra, číslo pojištěnce: 415321454 , pojišťovna: 211, scpac: 285166</t>
  </si>
  <si>
    <t>na uzlu 1.CH-LU3 od 23.01.24 do 29.01.24, pcsled: 10570493</t>
  </si>
  <si>
    <t xml:space="preserve">Datum konce sledování: ? -&gt; 29/01/24; Čas konce sledování:  -&gt; 1253; Příznak fnzis: 0 -&gt; 1; Typ aktivity (takt): 1 -&gt; 4; </t>
  </si>
  <si>
    <t>na uzlu 1.CH-LU3 od 23.01.24 do 29.01.24, pcsled: 10569576</t>
  </si>
  <si>
    <t xml:space="preserve">Datum konce sledování: ? -&gt; 29/01/24; Čas konce sledování:  -&gt; 1252; Příznak fnzis: 0 -&gt; 1; Typ aktivity (takt): 1 -&gt; 4; </t>
  </si>
  <si>
    <t>na uzlu KAR-LU51 od 26.01.24 do 29.01.24, pcsled: 10575970</t>
  </si>
  <si>
    <t xml:space="preserve">Datum konce sledování: ? -&gt; 29/01/24; Čas konce sledování:  -&gt; 1055; Příznak fnzis: 0 -&gt; 1; Typ aktivity (takt): 1 -&gt; 5; </t>
  </si>
  <si>
    <t>Zajíčková Jana, číslo pojištěnce: 8254245329, pojišťovna: 205, scpac: 327207</t>
  </si>
  <si>
    <t>na uzlu 1.CH-LU3 od 25.01.24 do 28.01.24, pcsled: 10572815</t>
  </si>
  <si>
    <t xml:space="preserve">Datum konce sledování: ? -&gt; 28/01/24; Čas konce sledování:  -&gt; 1411; Příznak fnzis: 0 -&gt; 1; Typ aktivity (takt): 1 -&gt; 5; </t>
  </si>
  <si>
    <t>Ghezzi Franco, číslo pojištěnce: 6410710515, pojišťovna: 205, scpac: 1272687</t>
  </si>
  <si>
    <t>na uzlu 1.CH-LU3 od 24.01.24 do 28.01.24, pcsled: 10572536</t>
  </si>
  <si>
    <t xml:space="preserve">Datum konce sledování: ? -&gt; 28/01/24; Čas konce sledování:  -&gt; 1410; Příznak fnzis: 0 -&gt; 1; Typ aktivity (takt): 1 -&gt; 5; </t>
  </si>
  <si>
    <t>Bakošová Markéta, číslo pojištěnce: 9060025722, pojišťovna: 205, scpac: 886177</t>
  </si>
  <si>
    <t>na uzlu 1.CH-LU3 od 23.01.24 do 28.01.24, pcsled: 10568862</t>
  </si>
  <si>
    <t xml:space="preserve">Datum konce sledování: ? -&gt; 28/01/24; Čas konce sledování:  -&gt; 1410; Příznak fnzis: 0 -&gt; 1; Typ aktivity (takt): 1 -&gt; 4; </t>
  </si>
  <si>
    <t>Ambrozy Lenka, Mgr., číslo pojištěnce: 8251065768, pojišťovna: 111, scpac: 968780</t>
  </si>
  <si>
    <t>na uzlu 1.CH-LU3 od 25.01.24 do 27.01.24, pcsled: 10572784</t>
  </si>
  <si>
    <t xml:space="preserve">Datum konce sledování: ? -&gt; 27/01/24; Čas konce sledování:  -&gt; 1606; Příznak fnzis: 0 -&gt; 1; Typ aktivity (takt): 1 -&gt; 4; </t>
  </si>
  <si>
    <t>Látalová Jana, číslo pojištěnce: 7856215345, pojišťovna: 201, scpac: 171924</t>
  </si>
  <si>
    <t>na uzlu 1.CH-LU3 od 17.01.24 do 27.01.24, pcsled: 10561327</t>
  </si>
  <si>
    <t xml:space="preserve">Datum konce sledování: ? -&gt; 27/01/24; Čas konce sledování:  -&gt; 1606; Příznak fnzis: 0 -&gt; 1; Typ aktivity (takt): 1 -&gt; 5; </t>
  </si>
  <si>
    <t>Svíba René, číslo pojištěnce: 7805035557, pojišťovna: 211, scpac: 990458</t>
  </si>
  <si>
    <t>na uzlu 1.CH-LU3 od 24.01.24 do 27.01.24, pcsled: 10571757</t>
  </si>
  <si>
    <t xml:space="preserve">Datum konce sledování: ? -&gt; 27/01/24; Čas konce sledování:  -&gt; 1605; Příznak fnzis: 0 -&gt; 1; Typ aktivity (takt): 1 -&gt; 4; </t>
  </si>
  <si>
    <t>Reitinger Jiří MUDr., číslo pojištěnce: 6405041665, pojišťovna: 205, scpac: 251075</t>
  </si>
  <si>
    <t>na uzlu 1.CH-LU3 od 24.01.24 do 26.01.24, pcsled: 10571089</t>
  </si>
  <si>
    <t xml:space="preserve">Datum konce sledování: ? -&gt; 26/01/24; Čas konce sledování:  -&gt; 1216; Příznak fnzis: 0 -&gt; 1; Typ aktivity (takt): 1 -&gt; 5; </t>
  </si>
  <si>
    <t>Martemianová Mariia, číslo pojištěnce: 3752674057, pojišťovna: 111, scpac: 1497110</t>
  </si>
  <si>
    <t>na uzlu 1.CH-LU3 od 19.01.24 do 26.01.24, pcsled: 10564935</t>
  </si>
  <si>
    <t xml:space="preserve">Datum konce sledování: ? -&gt; 26/01/24; Čas konce sledování:  -&gt; 1216; Příznak fnzis: 0 -&gt; 1; Typ aktivity (takt): 1 -&gt; 4; </t>
  </si>
  <si>
    <t>Gallo Ivan, Ing., číslo pojištěnce: 6106286681, pojišťovna: 111, scpac: 409863</t>
  </si>
  <si>
    <t>na uzlu 1.CH-LU3 od 23.01.24 do 26.01.24, pcsled: 10568853</t>
  </si>
  <si>
    <t xml:space="preserve">Datum konce sledování: ? -&gt; 26/01/24; Čas konce sledování:  -&gt; 1215; Příznak fnzis: 0 -&gt; 1; Typ aktivity (takt): 1 -&gt; 5; </t>
  </si>
  <si>
    <t>na uzlu KAR-LU51 od 24.01.24 do 26.01.24, pcsled: 10571905</t>
  </si>
  <si>
    <t xml:space="preserve">Datum konce sledování: ? -&gt; 26/01/24; Čas konce sledování:  -&gt; 1002; Příznak fnzis: 0 -&gt; 1; Typ aktivity (takt): 1 -&gt; 5; </t>
  </si>
  <si>
    <t>Vláčil Jaromír , číslo pojištěnce: 6206032272, pojišťovna: 205, scpac: 1392326</t>
  </si>
  <si>
    <t>na uzlu 1.CH-LU3 od 15.01.24 do 24.01.24, pcsled: 10557018</t>
  </si>
  <si>
    <t xml:space="preserve">Datum konce sledování: ? -&gt; 24/01/24; Čas konce sledování:  -&gt; 1403; Příznak fnzis: 0 -&gt; 1; Typ aktivity (takt): 1 -&gt; 4; </t>
  </si>
  <si>
    <t>Pekárková Ludmila, číslo pojištěnce: 455317086 , pojišťovna: 111, scpac: 140744</t>
  </si>
  <si>
    <t>na uzlu 1.CH-LU3 od 17.01.24 do 24.01.24, pcsled: 10560787</t>
  </si>
  <si>
    <t xml:space="preserve">Datum konce sledování: ? -&gt; 24/01/24; Čas konce sledování:  -&gt; 1255; Příznak fnzis: 0 -&gt; 1; Typ aktivity (takt): 1 -&gt; 5; </t>
  </si>
  <si>
    <t>Pluskal Jiří, číslo pojištěnce: 9901305733, pojišťovna: 205, scpac: 1236069</t>
  </si>
  <si>
    <t>na uzlu 1.CH-LU3 od 17.01.24 do 23.01.24, pcsled: 10561461</t>
  </si>
  <si>
    <t xml:space="preserve">Datum konce sledování: ? -&gt; 23/01/24; Čas konce sledování:  -&gt; 1153; Příznak fnzis: 0 -&gt; 1; Typ aktivity (takt): 1 -&gt; 4; </t>
  </si>
  <si>
    <t>Mašláňová Alena, číslo pojištěnce: 6152031446, pojišťovna: 111, scpac: 428755</t>
  </si>
  <si>
    <t>na uzlu 1.CH-LU3 od 15.01.24 do 23.01.24, pcsled: 10557015</t>
  </si>
  <si>
    <t xml:space="preserve">Datum konce sledování: ? -&gt; 23/01/24; Čas konce sledování:  -&gt; 1153; Příznak fnzis: 0 -&gt; 1; Typ aktivity (takt): 1 -&gt; 5; </t>
  </si>
  <si>
    <t>na uzlu KAR-LU51 od 22.01.24 do 23.01.24, pcsled: 10566731</t>
  </si>
  <si>
    <t xml:space="preserve">Datum konce sledování: ? -&gt; 23/01/24; Čas konce sledování:  -&gt; 0904; Příznak fnzis: 0 -&gt; 1; Typ aktivity (takt): 1 -&gt; 5; </t>
  </si>
  <si>
    <t>Vaňková Hana, číslo pojištěnce: 506104207 , pojišťovna: 111, scpac: 206010</t>
  </si>
  <si>
    <t>na uzlu 1.CH-LU3 od 16.01.24 do 22.01.24, pcsled: 10558808</t>
  </si>
  <si>
    <t xml:space="preserve">Datum konce sledování: ? -&gt; 22/01/24; Čas konce sledování:  -&gt; 1339; Příznak fnzis: 0 -&gt; 1; Typ aktivity (takt): 1 -&gt; 5; </t>
  </si>
  <si>
    <t>Rousková Kristýna , číslo pojištěnce: 9661214860, pojišťovna: 201, scpac: 339747</t>
  </si>
  <si>
    <t>na uzlu 1.CH-LU3 od 14.01.24 do 22.01.24, pcsled: 10556241</t>
  </si>
  <si>
    <t>Jehlička Šimon, číslo pojištěnce: 530410193 , pojišťovna: 201, scpac: 133116</t>
  </si>
  <si>
    <t>na uzlu 1.CH-LU3 od 02.01.24 do 22.01.24, pcsled: 10538970</t>
  </si>
  <si>
    <t xml:space="preserve">Datum konce sledování: ? -&gt; 22/01/24; Čas konce sledování:  -&gt; 1339; Příznak fnzis: 0 -&gt; 1; Typ aktivity (takt): 1 -&gt; 4; </t>
  </si>
  <si>
    <t>na uzlu 1.CH-LU3 od 09.01.24 do 21.01.24, pcsled: 10548652</t>
  </si>
  <si>
    <t xml:space="preserve">Datum konce sledování: ? -&gt; 21/01/24; Čas konce sledování:  -&gt; 1331; Příznak fnzis: 0 -&gt; 1; Typ aktivity (takt): 1 -&gt; 5; </t>
  </si>
  <si>
    <t>Vychodil Jakub , číslo pojištěnce: 8705115793, pojišťovna: 205, scpac: 346635</t>
  </si>
  <si>
    <t>na uzlu 1.CH-LU3 od 16.01.24 do 21.01.24, pcsled: 10558836</t>
  </si>
  <si>
    <t xml:space="preserve">Datum konce sledování: ? -&gt; 21/01/24; Čas konce sledování:  -&gt; 1329; Příznak fnzis: 0 -&gt; 1; Typ aktivity (takt): 1 -&gt; 5; </t>
  </si>
  <si>
    <t>Nemrava Jaromír, číslo pojištěnce: 470907403 , pojišťovna: 211, scpac: 894303</t>
  </si>
  <si>
    <t>na uzlu 1.CH-LU3 od 17.01.24 do 21.01.24, pcsled: 10561450</t>
  </si>
  <si>
    <t xml:space="preserve">Datum konce sledování: ? -&gt; 21/01/24; Čas konce sledování:  -&gt; 1327; Příznak fnzis: 0 -&gt; 1; Typ aktivity (takt): 1 -&gt; 4; </t>
  </si>
  <si>
    <t>Spálovský Jan, číslo pojištěnce: 7609055861, pojišťovna: 111, scpac: 1549110</t>
  </si>
  <si>
    <t>na uzlu 1.CH-LU3 od 17.01.24 do 20.01.24, pcsled: 10562321</t>
  </si>
  <si>
    <t xml:space="preserve">Datum konce sledování: ? -&gt; 20/01/24; Čas konce sledování:  -&gt; 1614; Příznak fnzis: 0 -&gt; 1; Typ aktivity (takt): 1 -&gt; 4; </t>
  </si>
  <si>
    <t>Michalská Věra , číslo pojištěnce: 495802268 , pojišťovna: 213, scpac: 1399906</t>
  </si>
  <si>
    <t>na uzlu 1.CH-LU3 od 15.01.24 do 19.01.24, pcsled: 10556970</t>
  </si>
  <si>
    <t xml:space="preserve">Datum konce sledování: ? -&gt; 19/01/24; Čas konce sledování:  -&gt; 1259; Příznak fnzis: 0 -&gt; 1; Typ aktivity (takt): 1 -&gt; 5; </t>
  </si>
  <si>
    <t>Zvěřinová Věra , číslo pojištěnce: 496109091 , pojišťovna: 211, scpac: 314922</t>
  </si>
  <si>
    <t>na uzlu 1.CH-LU3 od 07.01.24 do 19.01.24, pcsled: 10545953</t>
  </si>
  <si>
    <t xml:space="preserve">Datum konce sledování: ? -&gt; 19/01/24; Čas konce sledování:  -&gt; 1139; Příznak fnzis: 0 -&gt; 1; Typ aktivity (takt): 1 -&gt; 5; </t>
  </si>
  <si>
    <t>Skopalová Dana, číslo pojištěnce: 536129052 , pojišťovna: 205, scpac: 1028870</t>
  </si>
  <si>
    <t>na uzlu 1.CH-LU3 od 10.01.24 do 19.01.24, pcsled: 10551350</t>
  </si>
  <si>
    <t>Vybíral Jiří, Ing., číslo pojištěnce: 460130490 , pojišťovna: 205, scpac: 212012</t>
  </si>
  <si>
    <t>na uzlu 1.CH-LU3 od 13.01.24 do 18.01.24, pcsled: 10555832</t>
  </si>
  <si>
    <t xml:space="preserve">Datum konce sledování: ? -&gt; 18/01/24; Čas konce sledování:  -&gt; 1046; Příznak fnzis: 0 -&gt; 1; Typ aktivity (takt): 1 -&gt; 5; </t>
  </si>
  <si>
    <t>na uzlu 1.CH-LU3 od 11.01.24 do 18.01.24, pcsled: 10552365</t>
  </si>
  <si>
    <t>Konečný Tomáš, číslo pojištěnce: 8306275318, pojišťovna: 213, scpac: 660842</t>
  </si>
  <si>
    <t>na uzlu 1.CH-LU3 od 15.01.24 do 18.01.24, pcsled: 10557918</t>
  </si>
  <si>
    <t xml:space="preserve">Datum konce sledování: ? -&gt; 18/01/24; Čas konce sledování:  -&gt; 1045; Příznak fnzis: 0 -&gt; 1; Typ aktivity (takt): 1 -&gt; 5; </t>
  </si>
  <si>
    <t>Hrdý Tomáš, Mgr., číslo pojištěnce: 7412035378, pojišťovna: 211, scpac: 405079</t>
  </si>
  <si>
    <t>na uzlu 1.CH-LU3 od 16.01.24 do 18.01.24, pcsled: 10558821</t>
  </si>
  <si>
    <t xml:space="preserve">Datum konce sledování: ? -&gt; 18/01/24; Čas konce sledování:  -&gt; 1045; Příznak fnzis: 0 -&gt; 1; Typ aktivity (takt): 1 -&gt; 4; </t>
  </si>
  <si>
    <t>na uzlu 1.CH-LU3 od 03.01.24 do 18.01.24, pcsled: 10541005</t>
  </si>
  <si>
    <t xml:space="preserve">Datum konce sledování: ? -&gt; 18/01/24; Čas konce sledování:  -&gt; 1044; Příznak fnzis: 0 -&gt; 1; Typ aktivity (takt): 1 -&gt; 5; </t>
  </si>
  <si>
    <t>na uzlu 1.CH-LU3 od 14.01.24 do 18.01.24, pcsled: 10556175</t>
  </si>
  <si>
    <t>na uzlu 1.CH-LU3 od 09.01.24 do 17.01.24, pcsled: 10548656</t>
  </si>
  <si>
    <t xml:space="preserve">Datum konce sledování: ? -&gt; 17/01/24; Čas konce sledování:  -&gt; 1124; Příznak fnzis: 0 -&gt; 1; Typ aktivity (takt): 1 -&gt; 4; </t>
  </si>
  <si>
    <t>Klein Radoslav , číslo pojištěnce: 6204181555, pojišťovna: 205, scpac: 429900</t>
  </si>
  <si>
    <t>na uzlu 1.CH-LU3 od 09.01.24 do 17.01.24, pcsled: 10549571</t>
  </si>
  <si>
    <t xml:space="preserve">Datum konce sledování: ? -&gt; 17/01/24; Čas konce sledování:  -&gt; 1123; Příznak fnzis: 0 -&gt; 1; Typ aktivity (takt): 1 -&gt; 4; </t>
  </si>
  <si>
    <t>Polhošová Simona , číslo pojištěnce: 8057165523, pojišťovna: 205, scpac: 992831</t>
  </si>
  <si>
    <t>na uzlu 1.CH-LU3 od 08.01.24 do 17.01.24, pcsled: 10547755</t>
  </si>
  <si>
    <t xml:space="preserve">Datum konce sledování: ? -&gt; 17/01/24; Čas konce sledování:  -&gt; 1122; Příznak fnzis: 0 -&gt; 1; Typ aktivity (takt): 1 -&gt; 4; </t>
  </si>
  <si>
    <t>na uzlu 1.CH-LU3 od 09.01.24 do 17.01.24, pcsled: 10548643</t>
  </si>
  <si>
    <t xml:space="preserve">Datum konce sledování: ? -&gt; 17/01/24; Čas konce sledování:  -&gt; 1121; Příznak fnzis: 0 -&gt; 1; Typ aktivity (takt): 1 -&gt; 5; </t>
  </si>
  <si>
    <t>Klossová Jana, číslo pojištěnce: 445821407 , pojišťovna: 211, scpac: 240425</t>
  </si>
  <si>
    <t>na uzlu 1.CH-LU3 od 12.01.24 do 17.01.24, pcsled: 10554078</t>
  </si>
  <si>
    <t xml:space="preserve">Datum konce sledování: ? -&gt; 17/01/24; Čas konce sledování:  -&gt; 1121; Příznak fnzis: 0 -&gt; 1; Typ aktivity (takt): 1 -&gt; 4; </t>
  </si>
  <si>
    <t>na uzlu KAR-LU15 od 17.01.24 do 17.01.24, pcsled: 10560424</t>
  </si>
  <si>
    <t xml:space="preserve">Datum konce sledování: ? -&gt; 17/01/24; Čas konce sledování:  -&gt; 0922; Příznak fnzis: 0 -&gt; 1; Typ aktivity (takt): 1 -&gt; 5; </t>
  </si>
  <si>
    <t>Zelinková Libuše, číslo pojištěnce: 465507405 , pojišťovna: 207, scpac: 1266923</t>
  </si>
  <si>
    <t>na uzlu 1.CH-LU3 od 07.01.24 do 16.01.24, pcsled: 10545945</t>
  </si>
  <si>
    <t xml:space="preserve">Datum konce sledování: ? -&gt; 16/01/24; Čas konce sledování:  -&gt; 1716; Příznak fnzis: 0 -&gt; 1; Typ aktivity (takt): 1 -&gt; 4; </t>
  </si>
  <si>
    <t>Kubíček Jiří, číslo pojištěnce: 491227005 , pojišťovna: 111, scpac: 1540909</t>
  </si>
  <si>
    <t>na uzlu 1.CH-LU3 od 10.01.24 do 15.01.24, pcsled: 10551075</t>
  </si>
  <si>
    <t xml:space="preserve">Datum konce sledování: ? -&gt; 15/01/24; Čas konce sledování:  -&gt; 1432; Příznak fnzis: 0 -&gt; 1; Typ aktivity (takt): 1 -&gt; 4; </t>
  </si>
  <si>
    <t>na uzlu 1.CH-LU3 od 08.01.24 do 15.01.24, pcsled: 10547435</t>
  </si>
  <si>
    <t>Okleštěk Miroslav, číslo pojištěnce: 5508212127, pojišťovna: 111, scpac: 316308</t>
  </si>
  <si>
    <t>na uzlu 1.CH-LU3 od 09.01.24 do 15.01.24, pcsled: 10548649</t>
  </si>
  <si>
    <t xml:space="preserve">Datum konce sledování: ? -&gt; 15/01/24; Čas konce sledování:  -&gt; 1431; Příznak fnzis: 0 -&gt; 1; Typ aktivity (takt): 1 -&gt; 5; </t>
  </si>
  <si>
    <t>Šátek Vladislav, číslo pojištěnce: 480704204 , pojišťovna: 111, scpac: 395703</t>
  </si>
  <si>
    <t>na uzlu 1.CH-LU3 od 01.01.24 do 15.01.24, pcsled: 10537579</t>
  </si>
  <si>
    <t>Holý Vladimír, číslo pojištěnce: 5407311228, pojišťovna: 211, scpac: 352056</t>
  </si>
  <si>
    <t>na uzlu 1.CH-LU3 od 09.01.24 do 15.01.24, pcsled: 10548661</t>
  </si>
  <si>
    <t xml:space="preserve">Datum konce sledování: ? -&gt; 15/01/24; Čas konce sledování:  -&gt; 1431; Příznak fnzis: 0 -&gt; 1; Typ aktivity (takt): 1 -&gt; 4; </t>
  </si>
  <si>
    <t>na uzlu KAR-LU51 od 11.01.24 do 13.01.24, pcsled: 10553741</t>
  </si>
  <si>
    <t xml:space="preserve">Datum konce sledování: ? -&gt; 13/01/24; Čas konce sledování:  -&gt; 1126; Příznak fnzis: 0 -&gt; 1; Typ aktivity (takt): 1 -&gt; 4; </t>
  </si>
  <si>
    <t>Kubíčková Marta , číslo pojištěnce: 6561220369, pojišťovna: 205, scpac: 251828</t>
  </si>
  <si>
    <t>na uzlu 1.CH-LU3 od 11.01.24 do 13.01.24, pcsled: 10552238</t>
  </si>
  <si>
    <t xml:space="preserve">Datum konce sledování: ? -&gt; 13/01/24; Čas konce sledování:  -&gt; 1205; Příznak fnzis: 0 -&gt; 1; Typ aktivity (takt): 1 -&gt; 4; </t>
  </si>
  <si>
    <t>na uzlu 1.CH-LU3 od 08.01.24 do 13.01.24, pcsled: 10547740</t>
  </si>
  <si>
    <t xml:space="preserve">Datum konce sledování: ? -&gt; 13/01/24; Čas konce sledování:  -&gt; 1204; Příznak fnzis: 0 -&gt; 1; Typ aktivity (takt): 1 -&gt; 4; </t>
  </si>
  <si>
    <t>na uzlu 1.CH-LU3 od 11.01.24 do 12.01.24, pcsled: 10552352</t>
  </si>
  <si>
    <t xml:space="preserve">Datum konce sledování: ? -&gt; 12/01/24; Čas konce sledování:  -&gt; 1655; Příznak fnzis: 0 -&gt; 1; Typ aktivity (takt): 1 -&gt; 5; </t>
  </si>
  <si>
    <t>Nováčková Petra, číslo pojištěnce: 7852264475, pojišťovna: 205, scpac: 874745</t>
  </si>
  <si>
    <t>na uzlu 1.CH-LU3 od 03.01.24 do 12.01.24, pcsled: 10540999</t>
  </si>
  <si>
    <t xml:space="preserve">Datum konce sledování: ? -&gt; 12/01/24; Čas konce sledování:  -&gt; 1041; Příznak fnzis: 0 -&gt; 1; Typ aktivity (takt): 1 -&gt; 5; </t>
  </si>
  <si>
    <t>Martinčík Aleš, číslo pojištěnce: 7505245682, pojišťovna: 205, scpac: 980612</t>
  </si>
  <si>
    <t>na uzlu 1.CH-LU3 od 11.01.24 do 12.01.24, pcsled: 10552269</t>
  </si>
  <si>
    <t>Hromádková Libuše , číslo pojištěnce: 536207229 , pojišťovna: 211, scpac: 315911</t>
  </si>
  <si>
    <t>na uzlu 1.CH-LU3 od 02.01.24 do 12.01.24, pcsled: 10539509</t>
  </si>
  <si>
    <t xml:space="preserve">Datum konce sledování: ? -&gt; 12/01/24; Čas konce sledování:  -&gt; 1040; Příznak fnzis: 0 -&gt; 1; Typ aktivity (takt): 1 -&gt; 5; </t>
  </si>
  <si>
    <t>st1426 (?)</t>
  </si>
  <si>
    <t>62755 (Řezáč Tomáš MUDr., Ph.D.)</t>
  </si>
  <si>
    <t>na uzlu KAR-LU51 od 09.01.24 do 12.01.24, pcsled: 10550060</t>
  </si>
  <si>
    <t xml:space="preserve">Datum konce sledování: ? -&gt; 12/01/24; Čas konce sledování:  -&gt; 1000; Příznak fnzis: 0 -&gt; 1; Typ aktivity (takt): 1 -&gt; 5; </t>
  </si>
  <si>
    <t>Malíková Lenka , číslo pojištěnce: 7252183532, pojišťovna: 201, scpac: 182670</t>
  </si>
  <si>
    <t>na uzlu 1.CH-LU3 od 08.01.24 do 11.01.24, pcsled: 10547401</t>
  </si>
  <si>
    <t xml:space="preserve">Datum konce sledování: ? -&gt; 11/01/24; Čas konce sledování:  -&gt; 1331; Příznak fnzis: 0 -&gt; 1; Typ aktivity (takt): 1 -&gt; 4; </t>
  </si>
  <si>
    <t>Urban Jaroslav, číslo pojištěnce: 7806014458, pojišťovna: 205, scpac: 324622</t>
  </si>
  <si>
    <t>na uzlu 1.CH-LU3 od 06.01.24 do 11.01.24, pcsled: 10545599</t>
  </si>
  <si>
    <t xml:space="preserve">Datum konce sledování: ? -&gt; 11/01/24; Čas konce sledování:  -&gt; 1330; Příznak fnzis: 0 -&gt; 1; Typ aktivity (takt): 1 -&gt; 5; </t>
  </si>
  <si>
    <t>na uzlu 1.CH-LU3 od 02.01.24 do 10.01.24, pcsled: 10538164</t>
  </si>
  <si>
    <t xml:space="preserve">Datum konce sledování: ? -&gt; 10/01/24; Čas konce sledování:  -&gt; 1338; Příznak fnzis: 0 -&gt; 1; Typ aktivity (takt): 1 -&gt; 5; </t>
  </si>
  <si>
    <t>Entl Zdeněk, číslo pojištěnce: 6405160025, pojišťovna: 205, scpac: 193121</t>
  </si>
  <si>
    <t>na uzlu 1.CH-LU3 od 05.01.24 do 10.01.24, pcsled: 10545177</t>
  </si>
  <si>
    <t xml:space="preserve">Datum konce sledování: ? -&gt; 10/01/24; Čas konce sledování:  -&gt; 1337; Příznak fnzis: 0 -&gt; 1; Typ aktivity (takt): 1 -&gt; 5; </t>
  </si>
  <si>
    <t>Obšelová Naděžda , číslo pojištěnce: 6852271734, pojišťovna: 111, scpac: 264009</t>
  </si>
  <si>
    <t>na uzlu 1.CH-LU3 od 04.01.24 do 10.01.24, pcsled: 10542002</t>
  </si>
  <si>
    <t>Spurná Lenka, číslo pojištěnce: 7061094491, pojišťovna: 111, scpac: 184991</t>
  </si>
  <si>
    <t>na uzlu 1.CH-LU3 od 05.01.24 do 09.01.24, pcsled: 10543855</t>
  </si>
  <si>
    <t xml:space="preserve">Datum konce sledování: ? -&gt; 09/01/24; Čas konce sledování:  -&gt; 1108; Příznak fnzis: 0 -&gt; 1; Typ aktivity (takt): 1 -&gt; 5; </t>
  </si>
  <si>
    <t>na uzlu KAR-LU51 od 08.01.24 do 09.01.24, pcsled: 10546520</t>
  </si>
  <si>
    <t xml:space="preserve">Datum konce sledování: ? -&gt; 09/01/24; Čas konce sledování:  -&gt; 0954; Příznak fnzis: 0 -&gt; 1; Typ aktivity (takt): 1 -&gt; 5; </t>
  </si>
  <si>
    <t>Vaigel Roman, číslo pojištěnce: 7409295553, pojišťovna: 111, scpac: 1540015</t>
  </si>
  <si>
    <t>na uzlu 1.CH-LU3 od 04.01.24 do 08.01.24, pcsled: 10542009</t>
  </si>
  <si>
    <t xml:space="preserve">Datum konce sledování: ? -&gt; 08/01/24; Čas konce sledování:  -&gt; 1340; Příznak fnzis: 0 -&gt; 1; Typ aktivity (takt): 1 -&gt; 4; </t>
  </si>
  <si>
    <t>Vašíčková Blanka, číslo pojištěnce: 375607414 , pojišťovna: 111, scpac: 310669</t>
  </si>
  <si>
    <t>na uzlu 1.CH-LU3 od 02.01.24 do 08.01.24, pcsled: 10538813</t>
  </si>
  <si>
    <t xml:space="preserve">Datum konce sledování: ? -&gt; 08/01/24; Čas konce sledování:  -&gt; 1215; Příznak fnzis: 0 -&gt; 1; Typ aktivity (takt): 1 -&gt; 4; </t>
  </si>
  <si>
    <t>na uzlu 1.CH-LU3 od 29.12.23 do 08.01.24, pcsled: 10535598</t>
  </si>
  <si>
    <t xml:space="preserve">Datum konce sledování: ? -&gt; 08/01/24; Čas konce sledování:  -&gt; 1133; Příznak fnzis: 0 -&gt; 1; Typ aktivity (takt): 1 -&gt; 5; </t>
  </si>
  <si>
    <t>Kadlčík Jaroslav , číslo pojištěnce: 6004260097, pojišťovna: 205, scpac: 275426</t>
  </si>
  <si>
    <t>na uzlu 1.CH-LU3 od 03.01.24 do 06.01.24, pcsled: 10540245</t>
  </si>
  <si>
    <t xml:space="preserve">Datum konce sledování: ? -&gt; 06/01/24; Čas konce sledování:  -&gt; 1755; Příznak fnzis: 0 -&gt; 1; Typ aktivity (takt): 1 -&gt; 4; </t>
  </si>
  <si>
    <t>Duchaň Stanislav, číslo pojištěnce: 6204161007, pojišťovna: 205, scpac: 1336045</t>
  </si>
  <si>
    <t>na uzlu 1.CH-LU3 od 29.12.23 do 06.01.24, pcsled: 10535509</t>
  </si>
  <si>
    <t xml:space="preserve">Datum konce sledování: ? -&gt; 06/01/24; Čas konce sledování:  -&gt; 1752; Příznak fnzis: 0 -&gt; 1; Typ aktivity (takt): 1 -&gt; 5; </t>
  </si>
  <si>
    <t>Matoušková Jiřina, číslo pojištěnce: 535617066 , pojišťovna: 111, scpac: 496040</t>
  </si>
  <si>
    <t>na uzlu 1.CH-LU3 od 24.12.23 do 05.01.24, pcsled: 10531375</t>
  </si>
  <si>
    <t xml:space="preserve">Datum konce sledování: ? -&gt; 05/01/24; Čas konce sledování:  -&gt; 1437; Příznak fnzis: 0 -&gt; 1; Typ aktivity (takt): 1 -&gt; 4; </t>
  </si>
  <si>
    <t>Hájková Darina, číslo pojištěnce: 0355145714, pojišťovna: 205, scpac: 393367</t>
  </si>
  <si>
    <t>na uzlu 1.CH-LU3 od 02.01.24 do 05.01.24, pcsled: 10538160</t>
  </si>
  <si>
    <t xml:space="preserve">Datum konce sledování: ? -&gt; 05/01/24; Čas konce sledování:  -&gt; 1436; Příznak fnzis: 0 -&gt; 1; Typ aktivity (takt): 1 -&gt; 5; </t>
  </si>
  <si>
    <t>Nevzorova Nadiia , číslo pojištěnce: 4856694051, pojišťovna: 111, scpac: 1384255</t>
  </si>
  <si>
    <t>na uzlu KKP-10 od 03.01.24 do 05.01.24, pcsled: 10541547</t>
  </si>
  <si>
    <t xml:space="preserve">Datum konce sledování: ? -&gt; 05/01/24; Čas konce sledování:  -&gt; 1150; Příznak fnzis: 0 -&gt; 1; Typ aktivity (takt): 1 -&gt; 5; </t>
  </si>
  <si>
    <t>Kovalenko Valentyna , číslo pojištěnce: 5253674140, pojišťovna: 111, scpac: 1410436</t>
  </si>
  <si>
    <t>na uzlu 1.CH-LU3 od 22.12.23 do 04.01.24, pcsled: 10529923</t>
  </si>
  <si>
    <t xml:space="preserve">Datum konce sledování: ? -&gt; 04/01/24; Čas konce sledování:  -&gt; 1428; Příznak fnzis: 0 -&gt; 1; Typ aktivity (takt): 1 -&gt; 4; </t>
  </si>
  <si>
    <t>Králíková Renata, číslo pojištěnce: 6360120701, pojišťovna: 111, scpac: 407882</t>
  </si>
  <si>
    <t>na uzlu 1.CH-LU3 od 30.12.23 do 04.01.24, pcsled: 10536272</t>
  </si>
  <si>
    <t xml:space="preserve">Datum konce sledování: ? -&gt; 04/01/24; Čas konce sledování:  -&gt; 1057; Příznak fnzis: 0 -&gt; 1; Typ aktivity (takt): 1 -&gt; 4; </t>
  </si>
  <si>
    <t>Rusnáková Marcela , číslo pojištěnce: 6752240385, pojišťovna: 201, scpac: 278713</t>
  </si>
  <si>
    <t>na uzlu 1.CH-LU3 od 02.01.24 do 04.01.24, pcsled: 10539065</t>
  </si>
  <si>
    <t>Šedivý Karol, číslo pojištěnce: 5903267106, pojišťovna: 205, scpac: 1011856</t>
  </si>
  <si>
    <t>na uzlu 1.CH-LU3 od 27.12.23 do 03.01.24, pcsled: 10533294</t>
  </si>
  <si>
    <t xml:space="preserve">Datum konce sledování: ? -&gt; 03/01/24; Čas konce sledování:  -&gt; 1128; Příznak fnzis: 0 -&gt; 1; Typ aktivity (takt): 1 -&gt; 4; </t>
  </si>
  <si>
    <t>st3803 (?)</t>
  </si>
  <si>
    <t>65628 (Rygol Lukáš Ing.)</t>
  </si>
  <si>
    <t xml:space="preserve">Datum konce sledování: 02/01/24 -&gt; ?; Čas konce sledování: 1125 -&gt; ; Příznak fnzis: 1 -&gt; 0; Typ aktivity (takt): 5 -&gt; 1; </t>
  </si>
  <si>
    <t xml:space="preserve">Datum konce sledování: ? -&gt; 02/01/24; Čas konce sledování:  -&gt; 1125; Příznak fnzis: 0 -&gt; 1; Typ aktivity (takt): 1 -&gt; 5; </t>
  </si>
  <si>
    <t>na uzlu KAR-LU51 od 29.12.23 do 02.01.24, pcsled: 10535910</t>
  </si>
  <si>
    <t xml:space="preserve">Datum konce sledování: ? -&gt; 02/01/24; Čas konce sledování:  -&gt; 1035; Příznak fnzis: 0 -&gt; 1; Typ aktivity (takt): 1 -&gt; 5; </t>
  </si>
  <si>
    <t>st3558 (?)</t>
  </si>
  <si>
    <t>18970 (Kabzanová Martina )</t>
  </si>
  <si>
    <t>6272 (1.CH - Lůžkové oddělení 8)</t>
  </si>
  <si>
    <t>Stavařová Helena, číslo pojištěnce: 535904030 , pojišťovna: 205, scpac: 387277</t>
  </si>
  <si>
    <t>na uzlu 1.CH-LU8 od 13.06.24 do 18.06.24, pcsled: 10771760</t>
  </si>
  <si>
    <t xml:space="preserve">Datum konce sledování: ? -&gt; 18/06/24; Čas konce sledování:  -&gt; 1226; Příznak fnzis: 0 -&gt; 1; Typ aktivity (takt): 1 -&gt; 4; </t>
  </si>
  <si>
    <t>Halouzka Jaroslav, číslo pojištěnce: 8009065449, pojišťovna: 201, scpac: 405140</t>
  </si>
  <si>
    <t>na uzlu 1.CH-LU8 od 15.06.24 do 18.06.24, pcsled: 10775110</t>
  </si>
  <si>
    <t xml:space="preserve">Datum konce sledování: ? -&gt; 18/06/24; Čas konce sledování:  -&gt; 1225; Příznak fnzis: 0 -&gt; 1; Typ aktivity (takt): 1 -&gt; 4; </t>
  </si>
  <si>
    <t>Horník Petr, číslo pojištěnce: 8509205782, pojišťovna: 205, scpac: 145669</t>
  </si>
  <si>
    <t>na uzlu 1.CH-LU8 od 12.06.24 do 18.06.24, pcsled: 10770138</t>
  </si>
  <si>
    <t xml:space="preserve">Datum konce sledování: ? -&gt; 18/06/24; Čas konce sledování:  -&gt; 1225; Příznak fnzis: 0 -&gt; 1; Typ aktivity (takt): 1 -&gt; 5; </t>
  </si>
  <si>
    <t>Krajancová Libuše, číslo pojištěnce: 475514408 , pojišťovna: 205, scpac: 1566562</t>
  </si>
  <si>
    <t>na uzlu 1.CH-LU8 od 11.06.24 do 18.06.24, pcsled: 10768715</t>
  </si>
  <si>
    <t>Slezáková Petra, číslo pojištěnce: 7652125360, pojišťovna: 205, scpac: 175365</t>
  </si>
  <si>
    <t>na uzlu 1.CH-LU8 od 29.05.24 do 18.06.24, pcsled: 10750759</t>
  </si>
  <si>
    <t xml:space="preserve">Datum konce sledování: ? -&gt; 18/06/24; Čas konce sledování:  -&gt; 1138; Příznak fnzis: 0 -&gt; 1; Typ aktivity (takt): 1 -&gt; 5; </t>
  </si>
  <si>
    <t>Seidlová Ludmila, číslo pojištěnce: 5856090009, pojišťovna: 111, scpac: 661001</t>
  </si>
  <si>
    <t>na uzlu 1.CH-LU8 od 11.06.24 do 18.06.24, pcsled: 10768677</t>
  </si>
  <si>
    <t xml:space="preserve">Datum konce sledování: ? -&gt; 18/06/24; Čas konce sledování:  -&gt; 1138; Příznak fnzis: 0 -&gt; 1; Typ aktivity (takt): 1 -&gt; 4; </t>
  </si>
  <si>
    <t>Konečný Pavel, číslo pojištěnce: 6805092162, pojišťovna: 211, scpac: 372132</t>
  </si>
  <si>
    <t>na uzlu KAR-LU51 od 05.06.24 do 18.06.24, pcsled: 10761435</t>
  </si>
  <si>
    <t xml:space="preserve">Datum konce sledování: ? -&gt; 18/06/24; Čas konce sledování:  -&gt; 0959; Příznak fnzis: 0 -&gt; 1; Typ aktivity (takt): 1 -&gt; 4; </t>
  </si>
  <si>
    <t>Uhrovičová Růžena, číslo pojištěnce: 6660210227, pojišťovna: 111, scpac: 1230777</t>
  </si>
  <si>
    <t>na uzlu 1.CH-LU8 od 12.06.24 do 17.06.24, pcsled: 10770321</t>
  </si>
  <si>
    <t xml:space="preserve">Datum konce sledování: ? -&gt; 17/06/24; Čas konce sledování:  -&gt; 0859; Příznak fnzis: 0 -&gt; 1; Typ aktivity (takt): 1 -&gt; 5; </t>
  </si>
  <si>
    <t>st2088 (?)</t>
  </si>
  <si>
    <t>65906 (Molnár Ján MUDr.)</t>
  </si>
  <si>
    <t>Blahýnek Robert, číslo pojištěnce: 6709040943, pojišťovna: 111, scpac: 1567261</t>
  </si>
  <si>
    <t>na uzlu 1.CH-LU8 od 10.06.24 do 16.06.24, pcsled: 10766862</t>
  </si>
  <si>
    <t xml:space="preserve">Datum konce sledování: ? -&gt; 16/06/24; Čas konce sledování:  -&gt; 1418; Příznak fnzis: 0 -&gt; 1; Typ aktivity (takt): 1 -&gt; 5; </t>
  </si>
  <si>
    <t>Severin Dalibor, číslo pojištěnce: 6704220446, pojišťovna: 111, scpac: 829857</t>
  </si>
  <si>
    <t>na uzlu 1.CH-LU8 od 10.06.24 do 16.06.24, pcsled: 10766928</t>
  </si>
  <si>
    <t>Neubauerová Helena , číslo pojištěnce: 445327477 , pojišťovna: 205, scpac: 302197</t>
  </si>
  <si>
    <t>na uzlu 1.CH-LU8 od 10.06.24 do 16.06.24, pcsled: 10766399</t>
  </si>
  <si>
    <t>61787 (Řezáčová Nikola )</t>
  </si>
  <si>
    <t>Lakomý Leopold, číslo pojištěnce: 440214132 , pojišťovna: 111, scpac: 1181193</t>
  </si>
  <si>
    <t>na uzlu KAR-LU51 od 13.06.24 do 16.06.24, pcsled: 10772721</t>
  </si>
  <si>
    <t xml:space="preserve">Datum konce sledování: ? -&gt; 16/06/24; Čas konce sledování:  -&gt; 0756; Příznak fnzis: 0 -&gt; 1; Typ aktivity (takt): 1 -&gt; 5; </t>
  </si>
  <si>
    <t>64354 (Dostálová Pavlína Mgr. Bc.)</t>
  </si>
  <si>
    <t>Raška Ladislav , číslo pojištěnce: 371121461 , pojišťovna: 111, scpac: 219981</t>
  </si>
  <si>
    <t>na uzlu 1.CH-LU8 od 11.06.24 do 15.06.24, pcsled: 10768793</t>
  </si>
  <si>
    <t xml:space="preserve">Datum konce sledování: ? -&gt; 15/06/24; Čas konce sledování:  -&gt; 1344; Příznak fnzis: 0 -&gt; 1; Typ aktivity (takt): 1 -&gt; 5; </t>
  </si>
  <si>
    <t>Maderová Miroslava, číslo pojištěnce: 535317069 , pojišťovna: 111, scpac: 686230</t>
  </si>
  <si>
    <t>na uzlu 1.CH-LU8 od 13.06.24 do 15.06.24, pcsled: 10771880</t>
  </si>
  <si>
    <t xml:space="preserve">Datum konce sledování: ? -&gt; 15/06/24; Čas konce sledování:  -&gt; 1343; Příznak fnzis: 0 -&gt; 1; Typ aktivity (takt): 1 -&gt; 4; </t>
  </si>
  <si>
    <t>Kolková Alena, číslo pojištěnce: 5557110922, pojišťovna: 111, scpac: 1495861</t>
  </si>
  <si>
    <t>na uzlu 1.CH-LU8 od 13.06.24 do 15.06.24, pcsled: 10771873</t>
  </si>
  <si>
    <t xml:space="preserve">Datum konce sledování: ? -&gt; 15/06/24; Čas konce sledování:  -&gt; 1342; Příznak fnzis: 0 -&gt; 1; Typ aktivity (takt): 1 -&gt; 4; </t>
  </si>
  <si>
    <t>na uzlu 1.CH-LU8 od 13.06.24 do 15.06.24, pcsled: 10772032</t>
  </si>
  <si>
    <t xml:space="preserve">Datum konce sledování: ? -&gt; 15/06/24; Čas konce sledování:  -&gt; 1341; Příznak fnzis: 0 -&gt; 1; Typ aktivity (takt): 1 -&gt; 4; </t>
  </si>
  <si>
    <t>na uzlu 1.CH-LU8 od 05.06.24 do 14.06.24, pcsled: 10761296</t>
  </si>
  <si>
    <t xml:space="preserve">Datum konce sledování: ? -&gt; 14/06/24; Čas konce sledování:  -&gt; 1251; Příznak fnzis: 0 -&gt; 1; Typ aktivity (takt): 1 -&gt; 5; </t>
  </si>
  <si>
    <t>Mandysová Alena, číslo pojištěnce: 515718063 , pojišťovna: 205, scpac: 269218</t>
  </si>
  <si>
    <t>na uzlu 1.CH-LU8 od 26.05.24 do 14.06.24, pcsled: 10745415</t>
  </si>
  <si>
    <t xml:space="preserve">Datum konce sledování: ? -&gt; 14/06/24; Čas konce sledování:  -&gt; 1158; Příznak fnzis: 0 -&gt; 1; Typ aktivity (takt): 1 -&gt; 5; </t>
  </si>
  <si>
    <t>Galib Adem Halmi, číslo pojištěnce: 6604594282, pojišťovna: 111, scpac: 1536448</t>
  </si>
  <si>
    <t>na uzlu 1.CH-LU8 od 12.06.24 do 14.06.24, pcsled: 10770408</t>
  </si>
  <si>
    <t>Malčík Petr, číslo pojištěnce: 7806034390, pojišťovna: 111, scpac: 877310</t>
  </si>
  <si>
    <t>na uzlu 1.CH-LU8 od 12.06.24 do 14.06.24, pcsled: 10770485</t>
  </si>
  <si>
    <t>Chodílek Radek, číslo pojištěnce: 7302195681, pojišťovna: 205, scpac: 181596</t>
  </si>
  <si>
    <t>na uzlu 1.CH-LU8 od 11.06.24 do 14.06.24, pcsled: 10768594</t>
  </si>
  <si>
    <t xml:space="preserve">Datum konce sledování: ? -&gt; 14/06/24; Čas konce sledování:  -&gt; 1157; Příznak fnzis: 0 -&gt; 1; Typ aktivity (takt): 1 -&gt; 5; </t>
  </si>
  <si>
    <t>Kadlec Vladimír, číslo pojištěnce: 6210231599, pojišťovna: 111, scpac: 1569198</t>
  </si>
  <si>
    <t>na uzlu 1.CH-LU8 od 02.06.24 do 14.06.24, pcsled: 10755947</t>
  </si>
  <si>
    <t>Cejtchamlová Marie, číslo pojištěnce: 5659080966, pojišťovna: 111, scpac: 926653</t>
  </si>
  <si>
    <t>na uzlu 1.CH-LU8 od 11.06.24 do 14.06.24, pcsled: 10768570</t>
  </si>
  <si>
    <t xml:space="preserve">Datum konce sledování: ? -&gt; 14/06/24; Čas konce sledování:  -&gt; 1156; Příznak fnzis: 0 -&gt; 1; Typ aktivity (takt): 1 -&gt; 4; </t>
  </si>
  <si>
    <t>Čudrnák Štěpán, číslo pojištěnce: 510830067 , pojišťovna: 205, scpac: 815908</t>
  </si>
  <si>
    <t>na uzlu KAR-LU15 od 11.06.24 do 13.06.24, pcsled: 10769319</t>
  </si>
  <si>
    <t xml:space="preserve">Datum konce sledování: ? -&gt; 13/06/24; Čas konce sledování:  -&gt; 1112; Příznak fnzis: 0 -&gt; 1; Typ aktivity (takt): 1 -&gt; 4; </t>
  </si>
  <si>
    <t>Hořava Josef, číslo pojištěnce: 6411010815, pojišťovna: 201, scpac: 1557085</t>
  </si>
  <si>
    <t>na uzlu KAR-LU15 od 12.06.24 do 13.06.24, pcsled: 10770917</t>
  </si>
  <si>
    <t xml:space="preserve">Datum konce sledování: ? -&gt; 13/06/24; Čas konce sledování:  -&gt; 1116; Příznak fnzis: 0 -&gt; 1; Typ aktivity (takt): 1 -&gt; 4; </t>
  </si>
  <si>
    <t>Šnyrch Marek, číslo pojištěnce: 8702225774, pojišťovna: 211, scpac: 164526</t>
  </si>
  <si>
    <t>na uzlu 1.CH-LU8 od 06.06.24 do 13.06.24, pcsled: 10762671</t>
  </si>
  <si>
    <t xml:space="preserve">Datum konce sledování: ? -&gt; 13/06/24; Čas konce sledování:  -&gt; 1218; Příznak fnzis: 0 -&gt; 1; Typ aktivity (takt): 1 -&gt; 5; </t>
  </si>
  <si>
    <t>Melcherová Dáša , číslo pojištěnce: 6253160221, pojišťovna: 205, scpac: 133013</t>
  </si>
  <si>
    <t>na uzlu 1.CH-LU8 od 09.06.24 do 13.06.24, pcsled: 10765582</t>
  </si>
  <si>
    <t xml:space="preserve">Datum konce sledování: ? -&gt; 13/06/24; Čas konce sledování:  -&gt; 1217; Příznak fnzis: 0 -&gt; 1; Typ aktivity (takt): 1 -&gt; 4; </t>
  </si>
  <si>
    <t>Vojtková Martina, číslo pojištěnce: 7852155311, pojišťovna: 201, scpac: 691147</t>
  </si>
  <si>
    <t>na uzlu 1.CH-LU8 od 10.06.24 do 13.06.24, pcsled: 10767240</t>
  </si>
  <si>
    <t xml:space="preserve">Datum konce sledování: ? -&gt; 13/06/24; Čas konce sledování:  -&gt; 1037; Příznak fnzis: 0 -&gt; 1; Typ aktivity (takt): 1 -&gt; 4; </t>
  </si>
  <si>
    <t>na uzlu KAR-LU51 od 06.06.24 do 13.06.24, pcsled: 10763224</t>
  </si>
  <si>
    <t xml:space="preserve">Datum konce sledování: ? -&gt; 13/06/24; Čas konce sledování:  -&gt; 1014; Příznak fnzis: 0 -&gt; 1; Typ aktivity (takt): 1 -&gt; 5; </t>
  </si>
  <si>
    <t>Dostálová Leona, číslo pojištěnce: 7151165351, pojišťovna: 205, scpac: 184379</t>
  </si>
  <si>
    <t>na uzlu 1.CH-LU8 od 10.06.24 do 13.06.24, pcsled: 10766193</t>
  </si>
  <si>
    <t xml:space="preserve">Datum konce sledování: ? -&gt; 13/06/24; Čas konce sledování:  -&gt; 0851; Příznak fnzis: 0 -&gt; 1; Typ aktivity (takt): 1 -&gt; 4; </t>
  </si>
  <si>
    <t>Levíček Ondřej, číslo pojištěnce: 9712254101, pojišťovna: 201, scpac: 1571046</t>
  </si>
  <si>
    <t>na uzlu PLIC-24A od 28.05.24 do 13.06.24, pcsled: 10748478</t>
  </si>
  <si>
    <t xml:space="preserve">Datum konce sledování: ? -&gt; 13/06/24; Čas konce sledování:  -&gt; 0735; Příznak fnzis: 0 -&gt; 1; Typ aktivity (takt): 1 -&gt; 4; </t>
  </si>
  <si>
    <t>Nováčková Eva, číslo pojištěnce: 286029444 , pojišťovna: 201, scpac: 301927</t>
  </si>
  <si>
    <t>na uzlu 1.CH-LU8 od 12.06.24 do 13.06.24, pcsled: 10771478</t>
  </si>
  <si>
    <t xml:space="preserve">Datum konce sledování: ? -&gt; 13/06/24; Čas konce sledování:  -&gt; 0219; Vedl. diagnóza 1:  -&gt; K550; Příznak fnzis: 0 -&gt; 1; </t>
  </si>
  <si>
    <t>Kaletová Anna-Marie, číslo pojištěnce: 0062205759, pojišťovna: 211, scpac: 238012</t>
  </si>
  <si>
    <t>na uzlu 1.CH-LU8 od 10.06.24 do 12.06.24, pcsled: 10766820</t>
  </si>
  <si>
    <t xml:space="preserve">Datum konce sledování: ? -&gt; 12/06/24; Čas konce sledování:  -&gt; 1059; Příznak fnzis: 0 -&gt; 1; Typ aktivity (takt): 1 -&gt; 4; </t>
  </si>
  <si>
    <t>Klimeš Petr, číslo pojištěnce: 7506265349, pojišťovna: 205, scpac: 1366725</t>
  </si>
  <si>
    <t>na uzlu 1.CH-LU8 od 09.06.24 do 12.06.24, pcsled: 10765594</t>
  </si>
  <si>
    <t>Dvořáková Markéta, číslo pojištěnce: 7852125303, pojišťovna: 205, scpac: 657093</t>
  </si>
  <si>
    <t>na uzlu 1.CH-LU8 od 10.06.24 do 12.06.24, pcsled: 10766745</t>
  </si>
  <si>
    <t xml:space="preserve">Datum konce sledování: ? -&gt; 12/06/24; Čas konce sledování:  -&gt; 1058; Příznak fnzis: 0 -&gt; 1; Typ aktivity (takt): 1 -&gt; 4; </t>
  </si>
  <si>
    <t>Hubená Ilona, číslo pojištěnce: 6256180414, pojišťovna: 205, scpac: 721769</t>
  </si>
  <si>
    <t>na uzlu 1.CH-LU8 od 11.06.24 do 12.06.24, pcsled: 10767980</t>
  </si>
  <si>
    <t>Mórová Markéta Mudr., číslo pojištěnce: 7161075394, pojišťovna: 205, scpac: 183456</t>
  </si>
  <si>
    <t>na uzlu 1.CH-LU8 od 06.06.24 do 12.06.24, pcsled: 10762351</t>
  </si>
  <si>
    <t xml:space="preserve">Datum konce sledování: ? -&gt; 12/06/24; Čas konce sledování:  -&gt; 0911; Příznak fnzis: 0 -&gt; 1; Typ aktivity (takt): 1 -&gt; 4; </t>
  </si>
  <si>
    <t>Frolíková Alena, číslo pojištěnce: 7058025766, pojišťovna: 111, scpac: 1467599</t>
  </si>
  <si>
    <t>na uzlu 1.CH-LU8 od 06.06.24 do 11.06.24, pcsled: 10761930</t>
  </si>
  <si>
    <t xml:space="preserve">Datum konce sledování: ? -&gt; 11/06/24; Čas konce sledování:  -&gt; 1043; Příznak fnzis: 0 -&gt; 1; Typ aktivity (takt): 1 -&gt; 4; </t>
  </si>
  <si>
    <t>Linhartová Karla, číslo pojištěnce: 7159154871, pojišťovna: 201, scpac: 497390</t>
  </si>
  <si>
    <t>na uzlu 1.CH-LU8 od 05.06.24 do 11.06.24, pcsled: 10760223</t>
  </si>
  <si>
    <t xml:space="preserve">Datum konce sledování: ? -&gt; 11/06/24; Čas konce sledování:  -&gt; 1042; Příznak fnzis: 0 -&gt; 1; Typ aktivity (takt): 1 -&gt; 5; </t>
  </si>
  <si>
    <t>Jandíková Lucie , číslo pojištěnce: 8758293632, pojišťovna: 205, scpac: 938211</t>
  </si>
  <si>
    <t>na uzlu 1.CH-LU8 od 06.06.24 do 11.06.24, pcsled: 10762693</t>
  </si>
  <si>
    <t>na uzlu PLIC-25 od 06.06.24 do 11.06.24, pcsled: 10762318</t>
  </si>
  <si>
    <t xml:space="preserve">Datum konce sledování: ? -&gt; 11/06/24; Čas konce sledování:  -&gt; 0940; Příznak fnzis: 0 -&gt; 1; Typ aktivity (takt): 1 -&gt; 4; </t>
  </si>
  <si>
    <t>Přidal Ladislav, číslo pojištěnce: 6109080989, pojišťovna: 205, scpac: 905820</t>
  </si>
  <si>
    <t>na uzlu 1.CH-LU8 od 02.06.24 do 10.06.24, pcsled: 10755728</t>
  </si>
  <si>
    <t xml:space="preserve">Datum konce sledování: ? -&gt; 10/06/24; Čas konce sledování:  -&gt; 1216; Příznak fnzis: 0 -&gt; 1; Typ aktivity (takt): 1 -&gt; 5; </t>
  </si>
  <si>
    <t>Hájek Václav JUDr., číslo pojištěnce: 470707405 , pojišťovna: 207, scpac: 210399</t>
  </si>
  <si>
    <t>na uzlu 1.CH-LU8 od 05.06.24 do 10.06.24, pcsled: 10761014</t>
  </si>
  <si>
    <t>Petrskovský Ladislav, číslo pojištěnce: 5611220780, pojišťovna: 205, scpac: 1500311</t>
  </si>
  <si>
    <t>na uzlu 1.CH-LU8 od 04.06.24 do 10.06.24, pcsled: 10758995</t>
  </si>
  <si>
    <t xml:space="preserve">Datum konce sledování: ? -&gt; 10/06/24; Čas konce sledování:  -&gt; 1215; Příznak fnzis: 0 -&gt; 1; Typ aktivity (takt): 1 -&gt; 5; </t>
  </si>
  <si>
    <t>67033 (Schneiderová Ivana Bc.)</t>
  </si>
  <si>
    <t>Suchánková Eva, číslo pojištěnce: 6155080118, pojišťovna: 111, scpac: 1286706</t>
  </si>
  <si>
    <t>na uzlu 1.CH-LU8 od 03.06.24 do 09.06.24, pcsled: 10756718</t>
  </si>
  <si>
    <t xml:space="preserve">Datum konce sledování: ? -&gt; 09/06/24; Čas konce sledování:  -&gt; 1459; Příznak fnzis: 0 -&gt; 1; Typ aktivity (takt): 1 -&gt; 5; </t>
  </si>
  <si>
    <t>Ježíková Jana , číslo pojištěnce: 6856211604, pojišťovna: 111, scpac: 450651</t>
  </si>
  <si>
    <t>na uzlu 1.CH-LU8 od 05.06.24 do 09.06.24, pcsled: 10759879</t>
  </si>
  <si>
    <t xml:space="preserve">Datum konce sledování: ? -&gt; 09/06/24; Čas konce sledování:  -&gt; 1457; Příznak fnzis: 0 -&gt; 1; Typ aktivity (takt): 1 -&gt; 5; </t>
  </si>
  <si>
    <t>59545 (Juříková Irena )</t>
  </si>
  <si>
    <t>Nezvalová Bohuslava , číslo pojištěnce: 5859292120, pojišťovna: 205, scpac: 439629</t>
  </si>
  <si>
    <t>na uzlu 1.CH-LU8 od 03.06.24 do 08.06.24, pcsled: 10756547</t>
  </si>
  <si>
    <t xml:space="preserve">Datum konce sledování: ? -&gt; 08/06/24; Čas konce sledování:  -&gt; 1618; Příznak fnzis: 0 -&gt; 1; Typ aktivity (takt): 1 -&gt; 4; </t>
  </si>
  <si>
    <t>Petlachová Renáta, číslo pojištěnce: 7054274392, pojišťovna: 213, scpac: 1102855</t>
  </si>
  <si>
    <t>na uzlu 1.CH-LU8 od 06.06.24 do 08.06.24, pcsled: 10762241</t>
  </si>
  <si>
    <t xml:space="preserve">Datum konce sledování: ? -&gt; 08/06/24; Čas konce sledování:  -&gt; 1000; Příznak fnzis: 0 -&gt; 1; Typ aktivity (takt): 1 -&gt; 4; </t>
  </si>
  <si>
    <t>Rob Jakub, číslo pojištěnce: 0203056117, pojišťovna: 111, scpac: 1427049</t>
  </si>
  <si>
    <t>na uzlu 1.CH-LU8 od 05.06.24 do 08.06.24, pcsled: 10760819</t>
  </si>
  <si>
    <t xml:space="preserve">Datum konce sledování: ? -&gt; 08/06/24; Čas konce sledování:  -&gt; 1000; Příznak fnzis: 0 -&gt; 1; Typ aktivity (takt): 1 -&gt; 5; </t>
  </si>
  <si>
    <t>Dostálová Marta, číslo pojištěnce: 7054304499, pojišťovna: 205, scpac: 1022123</t>
  </si>
  <si>
    <t>na uzlu 1.CH-LU8 od 06.06.24 do 08.06.24, pcsled: 10762735</t>
  </si>
  <si>
    <t xml:space="preserve">Datum konce sledování: ? -&gt; 08/06/24; Čas konce sledování:  -&gt; 1611; Příznak fnzis: 0 -&gt; 1; Typ aktivity (takt): 1 -&gt; 4; </t>
  </si>
  <si>
    <t>64549 (Ďurčová Kristýna DiS.)</t>
  </si>
  <si>
    <t>Brožková Jaroslava, číslo pojištěnce: 495626056 , pojišťovna: 111, scpac: 126326</t>
  </si>
  <si>
    <t>na uzlu 1.CH-LU8 od 06.06.24 do 08.06.24, pcsled: 10762480</t>
  </si>
  <si>
    <t>Bičíková Ludmila, číslo pojištěnce: 436029434 , pojišťovna: 111, scpac: 342826</t>
  </si>
  <si>
    <t>na uzlu 1.CH-LU8 od 06.06.24 do 08.06.24, pcsled: 10762101</t>
  </si>
  <si>
    <t xml:space="preserve">Datum konce sledování: ? -&gt; 08/06/24; Čas konce sledování:  -&gt; 0940; Příznak fnzis: 0 -&gt; 1; Typ aktivity (takt): 1 -&gt; 4; </t>
  </si>
  <si>
    <t>na uzlu 1.CH-LU8 od 06.06.24 do 07.06.24, pcsled: 10762006</t>
  </si>
  <si>
    <t xml:space="preserve">Datum konce sledování: ? -&gt; 07/06/24; Čas konce sledování:  -&gt; 1245; Příznak fnzis: 0 -&gt; 1; Typ aktivity (takt): 1 -&gt; 5; </t>
  </si>
  <si>
    <t>Vysloužil Jan, číslo pojištěnce: 510423041 , pojišťovna: 111, scpac: 1569212</t>
  </si>
  <si>
    <t>na uzlu 1.CH-LU8 od 02.06.24 do 07.06.24, pcsled: 10755791</t>
  </si>
  <si>
    <t>Stachová Simona, číslo pojištěnce: 7655315184, pojišťovna: 205, scpac: 1556904</t>
  </si>
  <si>
    <t>na uzlu 1.CH-LU8 od 02.06.24 do 07.06.24, pcsled: 10755806</t>
  </si>
  <si>
    <t xml:space="preserve">Datum konce sledování: ? -&gt; 07/06/24; Čas konce sledování:  -&gt; 1244; Příznak fnzis: 0 -&gt; 1; Typ aktivity (takt): 1 -&gt; 4; </t>
  </si>
  <si>
    <t>Vepřek David, číslo pojištěnce: 7911115762, pojišťovna: 207, scpac: 1562666</t>
  </si>
  <si>
    <t>na uzlu 1.CH-LU8 od 05.06.24 do 07.06.24, pcsled: 10760663</t>
  </si>
  <si>
    <t xml:space="preserve">Datum konce sledování: ? -&gt; 07/06/24; Čas konce sledování:  -&gt; 0943; Příznak fnzis: 0 -&gt; 1; Typ aktivity (takt): 1 -&gt; 5; </t>
  </si>
  <si>
    <t>Fojt Miroslav, číslo pojištěnce: 8803186216, pojišťovna: 205, scpac: 479983</t>
  </si>
  <si>
    <t>na uzlu 1.CH-LU8 od 05.06.24 do 07.06.24, pcsled: 10760886</t>
  </si>
  <si>
    <t>na uzlu KAR-LU51 od 04.06.24 do 06.06.24, pcsled: 10759313</t>
  </si>
  <si>
    <t xml:space="preserve">Datum konce sledování: ? -&gt; 06/06/24; Čas konce sledování:  -&gt; 1130; Příznak fnzis: 0 -&gt; 1; Typ aktivity (takt): 1 -&gt; 5; </t>
  </si>
  <si>
    <t>Svoboda Pavlína , číslo pojištěnce: 7151145386, pojišťovna: 211, scpac: 184386</t>
  </si>
  <si>
    <t>na uzlu 1.CH-LU8 od 03.06.24 do 06.06.24, pcsled: 10756818</t>
  </si>
  <si>
    <t xml:space="preserve">Datum konce sledování: ? -&gt; 06/06/24; Čas konce sledování:  -&gt; 1110; Příznak fnzis: 0 -&gt; 1; Typ aktivity (takt): 1 -&gt; 4; </t>
  </si>
  <si>
    <t>Stryková Ludmila, číslo pojištěnce: 5555111650, pojišťovna: 205, scpac: 1102330</t>
  </si>
  <si>
    <t>na uzlu 1.CH-LU8 od 03.06.24 do 06.06.24, pcsled: 10757341</t>
  </si>
  <si>
    <t>Rabenseifnerová Yvet, číslo pojištěnce: 6154241456, pojišťovna: 205, scpac: 658643</t>
  </si>
  <si>
    <t>na uzlu 1.CH-LU8 od 28.05.24 do 05.06.24, pcsled: 10748727</t>
  </si>
  <si>
    <t xml:space="preserve">Datum konce sledování: ? -&gt; 05/06/24; Čas konce sledování:  -&gt; 1212; Příznak fnzis: 0 -&gt; 1; Typ aktivity (takt): 1 -&gt; 5; </t>
  </si>
  <si>
    <t>na uzlu 1.CH-LU8 od 03.06.24 do 05.06.24, pcsled: 10756637</t>
  </si>
  <si>
    <t xml:space="preserve">Datum konce sledování: ? -&gt; 05/06/24; Čas konce sledování:  -&gt; 0947; Příznak fnzis: 0 -&gt; 1; Typ aktivity (takt): 1 -&gt; 4; </t>
  </si>
  <si>
    <t>Bendová Eva, číslo pojištěnce: 526101221 , pojišťovna: 111, scpac: 1558875</t>
  </si>
  <si>
    <t>na uzlu 1.CH-LU8 od 29.05.24 do 05.06.24, pcsled: 10750664</t>
  </si>
  <si>
    <t xml:space="preserve">Datum konce sledování: ? -&gt; 05/06/24; Čas konce sledování:  -&gt; 0941; Příznak fnzis: 0 -&gt; 1; Typ aktivity (takt): 1 -&gt; 4; </t>
  </si>
  <si>
    <t>Maňur Antonín, číslo pojištěnce: 401227102 , pojišťovna: 111, scpac: 942107</t>
  </si>
  <si>
    <t>na uzlu 1.CH-LU8 od 20.05.24 do 05.06.24, pcsled: 10736769</t>
  </si>
  <si>
    <t xml:space="preserve">Datum konce sledování: ? -&gt; 05/06/24; Čas konce sledování:  -&gt; 0933; Příznak fnzis: 0 -&gt; 1; Typ aktivity (takt): 1 -&gt; 4; </t>
  </si>
  <si>
    <t>Kubišová Zuzana, číslo pojištěnce: 7551075334, pojišťovna: 205, scpac: 177286</t>
  </si>
  <si>
    <t>na uzlu 1.CH-LU8 od 03.06.24 do 05.06.24, pcsled: 10757225</t>
  </si>
  <si>
    <t xml:space="preserve">Datum konce sledování: ? -&gt; 05/06/24; Čas konce sledování:  -&gt; 0925; Příznak fnzis: 0 -&gt; 1; Typ aktivity (takt): 1 -&gt; 4; </t>
  </si>
  <si>
    <t>Vávrová Marie , číslo pojištěnce: 6354111808, pojišťovna: 201, scpac: 193730</t>
  </si>
  <si>
    <t>na uzlu 1.CH-LU8 od 03.06.24 do 05.06.24, pcsled: 10757037</t>
  </si>
  <si>
    <t xml:space="preserve">Datum konce sledování: ? -&gt; 05/06/24; Čas konce sledování:  -&gt; 0808; Příznak fnzis: 0 -&gt; 1; Typ aktivity (takt): 1 -&gt; 4; </t>
  </si>
  <si>
    <t>Rozbroj Vojtěch, číslo pojištěnce: 490103006 , pojišťovna: 211, scpac: 208343</t>
  </si>
  <si>
    <t>na uzlu 1.CH-LU8 od 28.05.24 do 04.06.24, pcsled: 10748751</t>
  </si>
  <si>
    <t xml:space="preserve">Datum konce sledování: ? -&gt; 04/06/24; Čas konce sledování:  -&gt; 1229; Příznak fnzis: 0 -&gt; 1; Typ aktivity (takt): 1 -&gt; 5; </t>
  </si>
  <si>
    <t>Studená Pavlína, číslo pojištěnce: 6751271648, pojišťovna: 211, scpac: 755803</t>
  </si>
  <si>
    <t>na uzlu 1.CH-LU8 od 30.05.24 do 04.06.24, pcsled: 10752161</t>
  </si>
  <si>
    <t xml:space="preserve">Datum konce sledování: ? -&gt; 04/06/24; Čas konce sledování:  -&gt; 1228; Příznak fnzis: 0 -&gt; 1; Typ aktivity (takt): 1 -&gt; 4; </t>
  </si>
  <si>
    <t>Zaoral Milan, číslo pojištěnce: 5508161175, pojišťovna: 205, scpac: 1322585</t>
  </si>
  <si>
    <t>na uzlu 1.CH-LU8 od 26.05.24 do 04.06.24, pcsled: 10745433</t>
  </si>
  <si>
    <t xml:space="preserve">Datum konce sledování: ? -&gt; 04/06/24; Čas konce sledování:  -&gt; 1228; Příznak fnzis: 0 -&gt; 1; Typ aktivity (takt): 1 -&gt; 5; </t>
  </si>
  <si>
    <t>na uzlu 1.CH-LU8 od 03.06.24 do 04.06.24, pcsled: 10756731</t>
  </si>
  <si>
    <t>Jakob Rudolf, číslo pojištěnce: 6511271415, pojišťovna: 211, scpac: 286682</t>
  </si>
  <si>
    <t>na uzlu 1.CH-LU8 od 21.05.24 do 04.06.24, pcsled: 10737964</t>
  </si>
  <si>
    <t xml:space="preserve">Datum konce sledování: ? -&gt; 04/06/24; Čas konce sledování:  -&gt; 1227; Příznak fnzis: 0 -&gt; 1; Typ aktivity (takt): 1 -&gt; 5; </t>
  </si>
  <si>
    <t>Židlík Miroslav, číslo pojištěnce: 5809190684, pojišťovna: 213, scpac: 1057422</t>
  </si>
  <si>
    <t>na uzlu 1.CH-LU8 od 02.06.24 do 04.06.24, pcsled: 10755892</t>
  </si>
  <si>
    <t>Dimitriadisová Věra, číslo pojištěnce: 535513361 , pojišťovna: 205, scpac: 258111</t>
  </si>
  <si>
    <t>na uzlu 1.CH-LU8 od 19.05.24 do 04.06.24, pcsled: 10735312</t>
  </si>
  <si>
    <t xml:space="preserve">Datum konce sledování: ? -&gt; 04/06/24; Čas konce sledování:  -&gt; 1226; Příznak fnzis: 0 -&gt; 1; Typ aktivity (takt): 1 -&gt; 5; </t>
  </si>
  <si>
    <t>Jarošová Emilia, číslo pojištěnce: 515513286 , pojišťovna: 201, scpac: 106425</t>
  </si>
  <si>
    <t>na uzlu 1.CH-LU8 od 29.05.24 do 04.06.24, pcsled: 10750691</t>
  </si>
  <si>
    <t xml:space="preserve">Datum konce sledování: ? -&gt; 04/06/24; Čas konce sledování:  -&gt; 1226; Příznak fnzis: 0 -&gt; 1; Typ aktivity (takt): 1 -&gt; 4; </t>
  </si>
  <si>
    <t>Soukupová Hana, číslo pojištěnce: 8759146220, pojišťovna: 201, scpac: 1246984</t>
  </si>
  <si>
    <t>na uzlu 1.CH-LU8 od 30.05.24 do 04.06.24, pcsled: 10752584</t>
  </si>
  <si>
    <t xml:space="preserve">Datum konce sledování: ? -&gt; 04/06/24; Čas konce sledování:  -&gt; 0845; Příznak fnzis: 0 -&gt; 1; Typ aktivity (takt): 1 -&gt; 4; </t>
  </si>
  <si>
    <t>Čechová Marie, číslo pojištěnce: 5862231606, pojišťovna: 111, scpac: 297815</t>
  </si>
  <si>
    <t>na uzlu 1.CH-LU8 od 27.05.24 do 03.06.24, pcsled: 10746155</t>
  </si>
  <si>
    <t xml:space="preserve">Datum konce sledování: ? -&gt; 03/06/24; Čas konce sledování:  -&gt; 1237; Příznak fnzis: 0 -&gt; 1; Typ aktivity (takt): 1 -&gt; 5; </t>
  </si>
  <si>
    <t>Urbánková Marie, číslo pojištěnce: 6853040084, pojišťovna: 205, scpac: 129068</t>
  </si>
  <si>
    <t>na uzlu 1.CH-LU8 od 30.05.24 do 03.06.24, pcsled: 10752441</t>
  </si>
  <si>
    <t xml:space="preserve">Datum konce sledování: ? -&gt; 03/06/24; Čas konce sledování:  -&gt; 1236; Příznak fnzis: 0 -&gt; 1; Typ aktivity (takt): 1 -&gt; 4; </t>
  </si>
  <si>
    <t>Kalvodová Jarmila, číslo pojištěnce: 7461255131, pojišťovna: 111, scpac: 982564</t>
  </si>
  <si>
    <t>na uzlu 1.CH-LU8 od 30.05.24 do 03.06.24, pcsled: 10752273</t>
  </si>
  <si>
    <t xml:space="preserve">Datum konce sledování: ? -&gt; 03/06/24; Čas konce sledování:  -&gt; 1051; Příznak fnzis: 0 -&gt; 1; Typ aktivity (takt): 1 -&gt; 4; </t>
  </si>
  <si>
    <t>Bartoňková Romana, číslo pojištěnce: 8355184563, pojišťovna: 205, scpac: 949308</t>
  </si>
  <si>
    <t>na uzlu 1.CH-LU8 od 29.05.24 do 03.06.24, pcsled: 10751612</t>
  </si>
  <si>
    <t xml:space="preserve">Datum konce sledování: ? -&gt; 03/06/24; Čas konce sledování:  -&gt; 1050; Příznak fnzis: 0 -&gt; 1; Typ aktivity (takt): 1 -&gt; 4; </t>
  </si>
  <si>
    <t>Novák František , číslo pojištěnce: 460204447 , pojišťovna: 111, scpac: 1037109</t>
  </si>
  <si>
    <t>na uzlu 1.CH-LU8 od 26.05.24 do 02.06.24, pcsled: 10745706</t>
  </si>
  <si>
    <t xml:space="preserve">Datum konce sledování: ? -&gt; 02/06/24; Čas konce sledování:  -&gt; 1400; Příznak fnzis: 0 -&gt; 1; Typ aktivity (takt): 1 -&gt; 4; </t>
  </si>
  <si>
    <t>Šlimbach Ivo, číslo pojištěnce: 6812281036, pojišťovna: 111, scpac: 241406</t>
  </si>
  <si>
    <t>na uzlu 1.CH-LU8 od 29.05.24 do 02.06.24, pcsled: 10751001</t>
  </si>
  <si>
    <t xml:space="preserve">Datum konce sledování: ? -&gt; 02/06/24; Čas konce sledování:  -&gt; 1115; Příznak fnzis: 0 -&gt; 1; Typ aktivity (takt): 1 -&gt; 5; </t>
  </si>
  <si>
    <t>Mohapl Vladimír Mich, číslo pojištěnce: 9807065796, pojišťovna: 205, scpac: 1380976</t>
  </si>
  <si>
    <t>na uzlu 1.CH-LU8 od 30.05.24 do 02.06.24, pcsled: 10752770</t>
  </si>
  <si>
    <t xml:space="preserve">Datum konce sledování: ? -&gt; 02/06/24; Čas konce sledování:  -&gt; 1115; Příznak fnzis: 0 -&gt; 1; Typ aktivity (takt): 1 -&gt; 4; </t>
  </si>
  <si>
    <t>na uzlu KAR-LU51 od 25.05.24 do 02.06.24, pcsled: 10745086</t>
  </si>
  <si>
    <t xml:space="preserve">Datum konce sledování: ? -&gt; 02/06/24; Čas konce sledování:  -&gt; 0943; Příznak fnzis: 0 -&gt; 1; Typ aktivity (takt): 1 -&gt; 5; </t>
  </si>
  <si>
    <t>st2118 (?)</t>
  </si>
  <si>
    <t>12174 (Soušková Božena )</t>
  </si>
  <si>
    <t>Peterková Vlasta, číslo pojištěnce: 7752085770, pojišťovna: 205, scpac: 1036932</t>
  </si>
  <si>
    <t>na uzlu 1.CH-LU8 od 30.05.24 do 02.06.24, pcsled: 10752051</t>
  </si>
  <si>
    <t xml:space="preserve">Datum konce sledování: ? -&gt; 02/06/24; Čas konce sledování:  -&gt; 1100; Příznak fnzis: 0 -&gt; 1; Typ aktivity (takt): 1 -&gt; 4; </t>
  </si>
  <si>
    <t>61555 (Barčiaková Magdaléna )</t>
  </si>
  <si>
    <t>Kyseláková Vlasta, číslo pojištěnce: 515221188 , pojišťovna: 205, scpac: 470757</t>
  </si>
  <si>
    <t>na uzlu 1.CH-LU8 od 28.05.24 do 01.06.24, pcsled: 10748712</t>
  </si>
  <si>
    <t xml:space="preserve">Datum konce sledování: ? -&gt; 01/06/24; Čas konce sledování:  -&gt; 1211; Příznak fnzis: 0 -&gt; 1; Typ aktivity (takt): 1 -&gt; 4; </t>
  </si>
  <si>
    <t>Slavík Jana, číslo pojištěnce: 6857101284, pojišťovna: 205, scpac: 455206</t>
  </si>
  <si>
    <t>na uzlu 1.CH-LU8 od 27.05.24 do 01.06.24, pcsled: 10746772</t>
  </si>
  <si>
    <t xml:space="preserve">Datum konce sledování: ? -&gt; 01/06/24; Čas konce sledování:  -&gt; 1210; Příznak fnzis: 0 -&gt; 1; Typ aktivity (takt): 1 -&gt; 4; </t>
  </si>
  <si>
    <t>Skalický Robert, číslo pojištěnce: 8203175387, pojišťovna: 111, scpac: 291008</t>
  </si>
  <si>
    <t>na uzlu 1.CH-LU8 od 30.05.24 do 01.06.24, pcsled: 10752525</t>
  </si>
  <si>
    <t xml:space="preserve">Datum konce sledování: ? -&gt; 01/06/24; Čas konce sledování:  -&gt; 1209; Příznak fnzis: 0 -&gt; 1; Typ aktivity (takt): 1 -&gt; 5; </t>
  </si>
  <si>
    <t>Diviš Antonín, číslo pojištěnce: 460205404 , pojišťovna: 111, scpac: 470339</t>
  </si>
  <si>
    <t>na uzlu 1.CH-LU8 od 29.05.24 do 01.06.24, pcsled: 10751120</t>
  </si>
  <si>
    <t xml:space="preserve">Datum konce sledování: ? -&gt; 01/06/24; Čas konce sledování:  -&gt; 1209; Příznak fnzis: 0 -&gt; 1; Typ aktivity (takt): 1 -&gt; 4; </t>
  </si>
  <si>
    <t>Šrámková Ivana, číslo pojištěnce: 485606416 , pojišťovna: 111, scpac: 1558656</t>
  </si>
  <si>
    <t>na uzlu 1.CH-LU8 od 28.05.24 do 31.05.24, pcsled: 10748571</t>
  </si>
  <si>
    <t xml:space="preserve">Datum konce sledování: ? -&gt; 31/05/24; Čas konce sledování:  -&gt; 1259; Příznak fnzis: 0 -&gt; 1; Typ aktivity (takt): 1 -&gt; 4; </t>
  </si>
  <si>
    <t>Vavrysová Marta, číslo pojištěnce: 6051101397, pojišťovna: 205, scpac: 196478</t>
  </si>
  <si>
    <t>na uzlu 1.CH-LU8 od 27.05.24 do 31.05.24, pcsled: 10746273</t>
  </si>
  <si>
    <t xml:space="preserve">Datum konce sledování: ? -&gt; 31/05/24; Čas konce sledování:  -&gt; 1038; Příznak fnzis: 0 -&gt; 1; Typ aktivity (takt): 1 -&gt; 4; </t>
  </si>
  <si>
    <t>Továrková Marta, číslo pojištěnce: 6051130657, pojišťovna: 205, scpac: 1230321</t>
  </si>
  <si>
    <t>na uzlu 1.CH-LU8 od 27.05.24 do 31.05.24, pcsled: 10747026</t>
  </si>
  <si>
    <t>Šajer Pavel, Ing., číslo pojištěnce: 5805240782, pojišťovna: 111, scpac: 1562377</t>
  </si>
  <si>
    <t>na uzlu 1.CH-LU8 od 28.05.24 do 30.05.24, pcsled: 10748946</t>
  </si>
  <si>
    <t xml:space="preserve">Datum konce sledování: ? -&gt; 30/05/24; Čas konce sledování:  -&gt; 1116; Příznak fnzis: 0 -&gt; 1; Typ aktivity (takt): 1 -&gt; 5; </t>
  </si>
  <si>
    <t>Balko Ondřej, číslo pojištěnce: 8801225774, pojišťovna: 211, scpac: 163824</t>
  </si>
  <si>
    <t>na uzlu 1.CH-LU8 od 29.05.24 do 30.05.24, pcsled: 10750092</t>
  </si>
  <si>
    <t xml:space="preserve">Datum konce sledování: ? -&gt; 30/05/24; Čas konce sledování:  -&gt; 1115; Příznak fnzis: 0 -&gt; 1; Typ aktivity (takt): 1 -&gt; 5; </t>
  </si>
  <si>
    <t>Rosmanová Miluše , číslo pojištěnce: 5559212296, pojišťovna: 205, scpac: 200566</t>
  </si>
  <si>
    <t>na uzlu 1.CH-LU8 od 22.05.24 do 29.05.24, pcsled: 10740614</t>
  </si>
  <si>
    <t xml:space="preserve">Datum konce sledování: ? -&gt; 29/05/24; Čas konce sledování:  -&gt; 1216; Příznak fnzis: 0 -&gt; 1; Typ aktivity (takt): 1 -&gt; 5; </t>
  </si>
  <si>
    <t>Štěpánová Hana, číslo pojištěnce: 505824107 , pojišťovna: 201, scpac: 250988</t>
  </si>
  <si>
    <t>na uzlu 1.CH-LU8 od 27.05.24 do 29.05.24, pcsled: 10746144</t>
  </si>
  <si>
    <t xml:space="preserve">Datum konce sledování: ? -&gt; 29/05/24; Čas konce sledování:  -&gt; 1216; Příznak fnzis: 0 -&gt; 1; Typ aktivity (takt): 1 -&gt; 4; </t>
  </si>
  <si>
    <t>Svobodová Božena, číslo pojištěnce: 485724433 , pojišťovna: 205, scpac: 289428</t>
  </si>
  <si>
    <t>na uzlu 1.CH-LU8 od 27.05.24 do 29.05.24, pcsled: 10746522</t>
  </si>
  <si>
    <t xml:space="preserve">Datum konce sledování: ? -&gt; 29/05/24; Čas konce sledování:  -&gt; 1215; Příznak fnzis: 0 -&gt; 1; Typ aktivity (takt): 1 -&gt; 4; </t>
  </si>
  <si>
    <t>Hladká Pavla, číslo pojištěnce: 7754235324, pojišťovna: 207, scpac: 888027</t>
  </si>
  <si>
    <t>na uzlu 1.CH-LU8 od 27.05.24 do 29.05.24, pcsled: 10746455</t>
  </si>
  <si>
    <t>Chudá Anna, číslo pojištěnce: 8759025374, pojišťovna: 205, scpac: 895243</t>
  </si>
  <si>
    <t>na uzlu 1.CH-LU8 od 27.05.24 do 29.05.24, pcsled: 10746576</t>
  </si>
  <si>
    <t>Anděl Břetislav, číslo pojištěnce: 6602280267, pojišťovna: 211, scpac: 1157029</t>
  </si>
  <si>
    <t>na uzlu 1.CH-LU8 od 22.05.24 do 29.05.24, pcsled: 10740666</t>
  </si>
  <si>
    <t xml:space="preserve">Datum konce sledování: ? -&gt; 29/05/24; Čas konce sledování:  -&gt; 1214; Příznak fnzis: 0 -&gt; 1; Typ aktivity (takt): 1 -&gt; 5; </t>
  </si>
  <si>
    <t>Křivka Marek, číslo pojištěnce: 7103305319, pojišťovna: 211, scpac: 721190</t>
  </si>
  <si>
    <t>na uzlu 1.CH-LU8 od 27.05.24 do 29.05.24, pcsled: 10746407</t>
  </si>
  <si>
    <t xml:space="preserve">Datum konce sledování: ? -&gt; 29/05/24; Čas konce sledování:  -&gt; 0820; Příznak fnzis: 0 -&gt; 1; Typ aktivity (takt): 1 -&gt; 5; </t>
  </si>
  <si>
    <t>Málek Jan, číslo pojištěnce: 8002035393, pojišťovna: 201, scpac: 170233</t>
  </si>
  <si>
    <t>na uzlu 1.CH-LU8 od 22.05.24 do 28.05.24, pcsled: 10740155</t>
  </si>
  <si>
    <t xml:space="preserve">Datum konce sledování: ? -&gt; 28/05/24; Čas konce sledování:  -&gt; 1215; Příznak fnzis: 0 -&gt; 1; Typ aktivity (takt): 1 -&gt; 5; </t>
  </si>
  <si>
    <t>Mareš Martin , číslo pojištěnce: 6706100104, pojišťovna: 211, scpac: 731739</t>
  </si>
  <si>
    <t>na uzlu 1.CH-LU8 od 23.05.24 do 28.05.24, pcsled: 10741688</t>
  </si>
  <si>
    <t>Hošek Petr , číslo pojištěnce: 6206200209, pojišťovna: 111, scpac: 749186</t>
  </si>
  <si>
    <t>na uzlu 1.CH-LU8 od 22.05.24 do 28.05.24, pcsled: 10741407</t>
  </si>
  <si>
    <t xml:space="preserve">Datum konce sledování: ? -&gt; 28/05/24; Čas konce sledování:  -&gt; 1054; Příznak fnzis: 0 -&gt; 1; Typ aktivity (takt): 1 -&gt; 5; </t>
  </si>
  <si>
    <t>na uzlu PLIC-26 od 27.05.24 do 28.05.24, pcsled: 10747103</t>
  </si>
  <si>
    <t xml:space="preserve">Datum konce sledování: ? -&gt; 28/05/24; Čas konce sledování:  -&gt; 0927; Příznak fnzis: 0 -&gt; 1; Typ aktivity (takt): 1 -&gt; 4; </t>
  </si>
  <si>
    <t>na uzlu PLIC-25 od 27.05.24 do 28.05.24, pcsled: 10746416</t>
  </si>
  <si>
    <t>Dvorská Jana, číslo pojištěnce: 496122179 , pojišťovna: 111, scpac: 253248</t>
  </si>
  <si>
    <t>na uzlu 1.CH-LU8 od 21.05.24 do 27.05.24, pcsled: 10738145</t>
  </si>
  <si>
    <t xml:space="preserve">Datum konce sledování: ? -&gt; 27/05/24; Čas konce sledování:  -&gt; 1040; Příznak fnzis: 0 -&gt; 1; Typ aktivity (takt): 1 -&gt; 5; </t>
  </si>
  <si>
    <t>na uzlu KAR-LU51 od 23.05.24 do 26.05.24, pcsled: 10742632</t>
  </si>
  <si>
    <t xml:space="preserve">Datum konce sledování: ? -&gt; 26/05/24; Čas konce sledování:  -&gt; 1300; Příznak fnzis: 0 -&gt; 1; Typ aktivity (takt): 1 -&gt; 5; </t>
  </si>
  <si>
    <t>Skoumalová Jana, číslo pojištěnce: 7456255807, pojišťovna: 211, scpac: 842736</t>
  </si>
  <si>
    <t>na uzlu 1.CH-LU8 od 21.05.24 do 26.05.24, pcsled: 10738498</t>
  </si>
  <si>
    <t xml:space="preserve">Datum konce sledování: ? -&gt; 26/05/24; Čas konce sledování:  -&gt; 1258; Příznak fnzis: 0 -&gt; 1; Typ aktivity (takt): 1 -&gt; 5; </t>
  </si>
  <si>
    <t>Prima Theodor, číslo pojištěnce: 460121408 , pojišťovna: 205, scpac: 1180877</t>
  </si>
  <si>
    <t>na uzlu 1.CH-LU8 od 21.05.24 do 26.05.24, pcsled: 10738636</t>
  </si>
  <si>
    <t xml:space="preserve">Datum konce sledování: ? -&gt; 26/05/24; Čas konce sledování:  -&gt; 1257; Příznak fnzis: 0 -&gt; 1; Typ aktivity (takt): 1 -&gt; 4; </t>
  </si>
  <si>
    <t>67824 (Křenová Pavlína Bc.)</t>
  </si>
  <si>
    <t>Kenšová Dobromila, číslo pojištěnce: 7754034486, pojišťovna: 205, scpac: 401814</t>
  </si>
  <si>
    <t>na uzlu 1.CH-LU8 od 23.05.24 do 25.05.24, pcsled: 10741707</t>
  </si>
  <si>
    <t xml:space="preserve">Datum konce sledování: ? -&gt; 25/05/24; Čas konce sledování:  -&gt; 1030; Příznak fnzis: 0 -&gt; 1; Typ aktivity (takt): 1 -&gt; 4; </t>
  </si>
  <si>
    <t>Slabý Miroslav, číslo pojištěnce: 480923405 , pojišťovna: 111, scpac: 1113623</t>
  </si>
  <si>
    <t>na uzlu 1.CH-LU8 od 22.05.24 do 25.05.24, pcsled: 10740650</t>
  </si>
  <si>
    <t xml:space="preserve">Datum konce sledování: ? -&gt; 25/05/24; Čas konce sledování:  -&gt; 1419; Příznak fnzis: 0 -&gt; 1; Typ aktivity (takt): 1 -&gt; 4; </t>
  </si>
  <si>
    <t>Retlová Věra, číslo pojištěnce: 5554222300, pojišťovna: 111, scpac: 200786</t>
  </si>
  <si>
    <t>na uzlu 1.CH-LU8 od 21.05.24 do 25.05.24, pcsled: 10738319</t>
  </si>
  <si>
    <t xml:space="preserve">Datum konce sledování: ? -&gt; 25/05/24; Čas konce sledování:  -&gt; 1000; Příznak fnzis: 0 -&gt; 1; Typ aktivity (takt): 1 -&gt; 5; </t>
  </si>
  <si>
    <t>Pospíšilík Milan, číslo pojištěnce: 5612031799, pojišťovna: 111, scpac: 488588</t>
  </si>
  <si>
    <t>na uzlu 1.CH-LU8 od 23.05.24 do 25.05.24, pcsled: 10741692</t>
  </si>
  <si>
    <t xml:space="preserve">Datum konce sledování: ? -&gt; 25/05/24; Čas konce sledování:  -&gt; 1418; Příznak fnzis: 0 -&gt; 1; Typ aktivity (takt): 1 -&gt; 5; </t>
  </si>
  <si>
    <t>Neugebauer Petr, číslo pojištěnce: 6911235760, pojišťovna: 111, scpac: 1385341</t>
  </si>
  <si>
    <t>na uzlu 1.CH-LU8 od 23.05.24 do 25.05.24, pcsled: 10741705</t>
  </si>
  <si>
    <t>Mačuda Martin , číslo pojištěnce: 7502015576, pojišťovna: 205, scpac: 1296464</t>
  </si>
  <si>
    <t>na uzlu 1.CH-LU8 od 23.05.24 do 25.05.24, pcsled: 10742327</t>
  </si>
  <si>
    <t xml:space="preserve">Datum konce sledování: ? -&gt; 25/05/24; Čas konce sledování:  -&gt; 0930; Příznak fnzis: 0 -&gt; 1; Typ aktivity (takt): 1 -&gt; 4; </t>
  </si>
  <si>
    <t>Mačudová Petra, číslo pojištěnce: 7355155313, pojišťovna: 205, scpac: 322056</t>
  </si>
  <si>
    <t>na uzlu 1.CH-LU8 od 23.05.24 do 25.05.24, pcsled: 10741716</t>
  </si>
  <si>
    <t xml:space="preserve">Datum konce sledování: ? -&gt; 25/05/24; Čas konce sledování:  -&gt; 1417; Příznak fnzis: 0 -&gt; 1; Typ aktivity (takt): 1 -&gt; 4; </t>
  </si>
  <si>
    <t>Bartoň Jan, číslo pojištěnce: 7103255379, pojišťovna: 111, scpac: 419502</t>
  </si>
  <si>
    <t>na uzlu 1.CH-LU8 od 23.05.24 do 25.05.24, pcsled: 10741685</t>
  </si>
  <si>
    <t xml:space="preserve">Datum konce sledování: ? -&gt; 25/05/24; Čas konce sledování:  -&gt; 1416; Příznak fnzis: 0 -&gt; 1; Typ aktivity (takt): 1 -&gt; 5; </t>
  </si>
  <si>
    <t>Návratová Libuše, číslo pojištěnce: 5558051774, pojišťovna: 201, scpac: 411745</t>
  </si>
  <si>
    <t>na uzlu 1.CH-LU8 od 20.05.24 do 24.05.24, pcsled: 10736090</t>
  </si>
  <si>
    <t xml:space="preserve">Datum konce sledování: ? -&gt; 24/05/24; Čas konce sledování:  -&gt; 1121; Příznak fnzis: 0 -&gt; 1; Typ aktivity (takt): 1 -&gt; 4; </t>
  </si>
  <si>
    <t>Výstřela Josef , číslo pojištěnce: 430110441 , pojišťovna: 111, scpac: 1417317</t>
  </si>
  <si>
    <t>na uzlu 1.CH-LU8 od 20.05.24 do 24.05.24, pcsled: 10736064</t>
  </si>
  <si>
    <t xml:space="preserve">Datum konce sledování: ? -&gt; 24/05/24; Čas konce sledování:  -&gt; 1012; Příznak fnzis: 0 -&gt; 1; Typ aktivity (takt): 1 -&gt; 4; </t>
  </si>
  <si>
    <t>Obrtel Petr, číslo pojištěnce: 6404042579, pojišťovna: 111, scpac: 846299</t>
  </si>
  <si>
    <t>na uzlu 1.CH-LU8 od 06.05.24 do 23.05.24, pcsled: 10717562</t>
  </si>
  <si>
    <t xml:space="preserve">Datum konce sledování: ? -&gt; 23/05/24; Čas konce sledování:  -&gt; 1243; Příznak fnzis: 0 -&gt; 1; Typ aktivity (takt): 1 -&gt; 4; </t>
  </si>
  <si>
    <t>Veselý David , číslo pojištěnce: 7710085339, pojišťovna: 111, scpac: 1302920</t>
  </si>
  <si>
    <t>na uzlu 1.CH-LU8 od 19.05.24 do 23.05.24, pcsled: 10735139</t>
  </si>
  <si>
    <t xml:space="preserve">Datum konce sledování: ? -&gt; 23/05/24; Čas konce sledování:  -&gt; 1242; Příznak fnzis: 0 -&gt; 1; Typ aktivity (takt): 1 -&gt; 5; </t>
  </si>
  <si>
    <t>Valouch Milan, číslo pojištěnce: 6107090550, pojišťovna: 205, scpac: 383870</t>
  </si>
  <si>
    <t>na uzlu 1.CH-LU8 od 20.05.24 do 23.05.24, pcsled: 10736057</t>
  </si>
  <si>
    <t>Nováková Eva , číslo pojištěnce: 465626139 , pojišťovna: 205, scpac: 211063</t>
  </si>
  <si>
    <t>na uzlu 1.CH-LU8 od 19.05.24 do 23.05.24, pcsled: 10735384</t>
  </si>
  <si>
    <t>Floryčková Renata, číslo pojištěnce: 445819421 , pojišťovna: 111, scpac: 1560949</t>
  </si>
  <si>
    <t>na uzlu 1.CH-LU8 od 14.05.24 do 23.05.24, pcsled: 10727994</t>
  </si>
  <si>
    <t xml:space="preserve">Datum konce sledování: ? -&gt; 23/05/24; Čas konce sledování:  -&gt; 1241; Příznak fnzis: 0 -&gt; 1; Typ aktivity (takt): 1 -&gt; 5; </t>
  </si>
  <si>
    <t>Náhončíková Petra, číslo pojištěnce: 7558285306, pojišťovna: 111, scpac: 176463</t>
  </si>
  <si>
    <t>na uzlu 1.CH-LU8 od 20.05.24 do 23.05.24, pcsled: 10736078</t>
  </si>
  <si>
    <t xml:space="preserve">Datum konce sledování: ? -&gt; 23/05/24; Čas konce sledování:  -&gt; 0932; Příznak fnzis: 0 -&gt; 1; Typ aktivity (takt): 1 -&gt; 4; </t>
  </si>
  <si>
    <t>Otisk Miroslav, číslo pojištěnce: 5810261853, pojišťovna: 111, scpac: 380362</t>
  </si>
  <si>
    <t>na uzlu 1.CH-LU8 od 16.05.24 do 22.05.24, pcsled: 10731770</t>
  </si>
  <si>
    <t xml:space="preserve">Datum konce sledování: ? -&gt; 22/05/24; Čas konce sledování:  -&gt; 1252; Příznak fnzis: 0 -&gt; 1; Typ aktivity (takt): 1 -&gt; 4; </t>
  </si>
  <si>
    <t>Pospíšilová Petra, číslo pojištěnce: 9057055700, pojišťovna: 205, scpac: 869001</t>
  </si>
  <si>
    <t>na uzlu 1.CH-LU8 od 19.05.24 do 22.05.24, pcsled: 10735379</t>
  </si>
  <si>
    <t xml:space="preserve">Datum konce sledování: ? -&gt; 22/05/24; Čas konce sledování:  -&gt; 1218; Příznak fnzis: 0 -&gt; 1; Typ aktivity (takt): 1 -&gt; 4; </t>
  </si>
  <si>
    <t>Skakun Olena, číslo pojištěnce: 6461152357, pojišťovna: 111, scpac: 436241</t>
  </si>
  <si>
    <t>na uzlu 1.CH-LU8 od 16.05.24 do 22.05.24, pcsled: 10731711</t>
  </si>
  <si>
    <t xml:space="preserve">Datum konce sledování: ? -&gt; 22/05/24; Čas konce sledování:  -&gt; 1136; Příznak fnzis: 0 -&gt; 1; Typ aktivity (takt): 1 -&gt; 4; </t>
  </si>
  <si>
    <t>Tomková Michaela, číslo pojištěnce: 9952055751, pojišťovna: 205, scpac: 274062</t>
  </si>
  <si>
    <t>na uzlu 1.CH-LU8 od 20.05.24 do 22.05.24, pcsled: 10736076</t>
  </si>
  <si>
    <t>38068 (Stuchlová Michaela Bc.)</t>
  </si>
  <si>
    <t>na uzlu KAR-LU15 od 20.05.24 do 22.05.24, pcsled: 10737391</t>
  </si>
  <si>
    <t xml:space="preserve">Datum konce sledování: ? -&gt; 22/05/24; Čas konce sledování:  -&gt; 0958; Příznak fnzis: 0 -&gt; 1; Typ aktivity (takt): 1 -&gt; 4; </t>
  </si>
  <si>
    <t>Piskovská Iveta, číslo pojištěnce: 7655234466, pojišťovna: 205, scpac: 495280</t>
  </si>
  <si>
    <t>na uzlu 1.CH-LU8 od 21.05.24 do 22.05.24, pcsled: 10737876</t>
  </si>
  <si>
    <t xml:space="preserve">Datum konce sledování: ? -&gt; 22/05/24; Čas konce sledování:  -&gt; 0920; Příznak fnzis: 0 -&gt; 1; Typ aktivity (takt): 1 -&gt; 4; </t>
  </si>
  <si>
    <t>Jurová Miluše, číslo pojištěnce: 5553061767, pojišťovna: 205, scpac: 686493</t>
  </si>
  <si>
    <t>na uzlu 1.CH-LU8 od 16.05.24 do 21.05.24, pcsled: 10731719</t>
  </si>
  <si>
    <t xml:space="preserve">Datum konce sledování: ? -&gt; 21/05/24; Čas konce sledování:  -&gt; 1252; Příznak fnzis: 0 -&gt; 1; Typ aktivity (takt): 1 -&gt; 5; </t>
  </si>
  <si>
    <t>Kukla Vojtěch, číslo pojištěnce: 0406266069, pojišťovna: 211, scpac: 483375</t>
  </si>
  <si>
    <t>na uzlu 1.CH-LU8 od 14.05.24 do 21.05.24, pcsled: 10727998</t>
  </si>
  <si>
    <t xml:space="preserve">Datum konce sledování: ? -&gt; 21/05/24; Čas konce sledování:  -&gt; 1251; Příznak fnzis: 0 -&gt; 1; Typ aktivity (takt): 1 -&gt; 4; </t>
  </si>
  <si>
    <t>Hořava Pavel , číslo pojištěnce: 7805054488, pojišťovna: 111, scpac: 1333645</t>
  </si>
  <si>
    <t>na uzlu 1.CH-LU8 od 16.05.24 do 21.05.24, pcsled: 10732176</t>
  </si>
  <si>
    <t xml:space="preserve">Datum konce sledování: ? -&gt; 21/05/24; Čas konce sledování:  -&gt; 1102; Příznak fnzis: 0 -&gt; 1; Typ aktivity (takt): 1 -&gt; 4; </t>
  </si>
  <si>
    <t>na uzlu KAR-LU51 od 19.05.24 do 21.05.24, pcsled: 10735695</t>
  </si>
  <si>
    <t xml:space="preserve">Datum konce sledování: ? -&gt; 21/05/24; Čas konce sledování:  -&gt; 0927; Příznak fnzis: 0 -&gt; 1; Typ aktivity (takt): 1 -&gt; 4; </t>
  </si>
  <si>
    <t>Urbánková Helena, číslo pojištěnce: 6358211145, pojišťovna: 205, scpac: 193480</t>
  </si>
  <si>
    <t>na uzlu 1.CH-LU8 od 19.05.24 do 21.05.24, pcsled: 10735353</t>
  </si>
  <si>
    <t xml:space="preserve">Datum konce sledování: ? -&gt; 21/05/24; Čas konce sledování:  -&gt; 0853; Příznak fnzis: 0 -&gt; 1; Typ aktivity (takt): 1 -&gt; 5; </t>
  </si>
  <si>
    <t>Flek Miroslav, číslo pojištěnce: 410702437 , pojišťovna: 205, scpac: 1508389</t>
  </si>
  <si>
    <t>na uzlu 1.CH-LU8 od 15.05.24 do 20.05.24, pcsled: 10730603</t>
  </si>
  <si>
    <t xml:space="preserve">Datum konce sledování: ? -&gt; 20/05/24; Čas konce sledování:  -&gt; 1158; Příznak fnzis: 0 -&gt; 1; Typ aktivity (takt): 1 -&gt; 5; </t>
  </si>
  <si>
    <t>Křivánková Věra, Bc., číslo pojištěnce: 7860294156, pojišťovna: 111, scpac: 171639</t>
  </si>
  <si>
    <t>na uzlu 1.CH-LU8 od 16.05.24 do 20.05.24, pcsled: 10731724</t>
  </si>
  <si>
    <t xml:space="preserve">Datum konce sledování: ? -&gt; 20/05/24; Čas konce sledování:  -&gt; 1157; Příznak fnzis: 0 -&gt; 1; Typ aktivity (takt): 1 -&gt; 4; </t>
  </si>
  <si>
    <t>na uzlu KAR-LU51 od 16.05.24 do 20.05.24, pcsled: 10732372</t>
  </si>
  <si>
    <t xml:space="preserve">Datum konce sledování: ? -&gt; 20/05/24; Čas konce sledování:  -&gt; 1015; Příznak fnzis: 0 -&gt; 1; Typ aktivity (takt): 1 -&gt; 5; </t>
  </si>
  <si>
    <t>58112 (Prečanová Jana )</t>
  </si>
  <si>
    <t>Krajíček Ludvík, číslo pojištěnce: 5912250773, pojišťovna: 111, scpac: 1196009</t>
  </si>
  <si>
    <t>na uzlu 1.CH-LU8 od 12.05.24 do 19.05.24, pcsled: 10725364</t>
  </si>
  <si>
    <t xml:space="preserve">Datum konce sledování: ? -&gt; 19/05/24; Čas konce sledování:  -&gt; 1333; Příznak fnzis: 0 -&gt; 1; Typ aktivity (takt): 1 -&gt; 4; </t>
  </si>
  <si>
    <t>Zbořil Jaroslav, číslo pojištěnce: 7404185789, pojišťovna: 211, scpac: 1096344</t>
  </si>
  <si>
    <t>na uzlu 1.CH-LU8 od 14.05.24 do 19.05.24, pcsled: 10727987</t>
  </si>
  <si>
    <t xml:space="preserve">Datum konce sledování: ? -&gt; 19/05/24; Čas konce sledování:  -&gt; 1332; Příznak fnzis: 0 -&gt; 1; Typ aktivity (takt): 1 -&gt; 4; </t>
  </si>
  <si>
    <t>Zaoral Pavel, číslo pojištěnce: 5909161038, pojišťovna: 111, scpac: 1531172</t>
  </si>
  <si>
    <t>na uzlu 1.CH-LU8 od 08.05.24 do 19.05.24, pcsled: 10720509</t>
  </si>
  <si>
    <t xml:space="preserve">Datum konce sledování: ? -&gt; 19/05/24; Čas konce sledování:  -&gt; 1238; Příznak fnzis: 0 -&gt; 1; Typ aktivity (takt): 1 -&gt; 4; </t>
  </si>
  <si>
    <t>Pajdlová Dana, číslo pojištěnce: 7751295783, pojišťovna: 111, scpac: 173781</t>
  </si>
  <si>
    <t>na uzlu 1.CH-LU8 od 16.05.24 do 18.05.24, pcsled: 10731727</t>
  </si>
  <si>
    <t xml:space="preserve">Datum konce sledování: ? -&gt; 18/05/24; Čas konce sledování:  -&gt; 1441; Příznak fnzis: 0 -&gt; 1; Typ aktivity (takt): 1 -&gt; 4; </t>
  </si>
  <si>
    <t>Pivcová Věra, číslo pojištěnce: 7355185332, pojišťovna: 205, scpac: 278174</t>
  </si>
  <si>
    <t>na uzlu 1.CH-LU8 od 16.05.24 do 18.05.24, pcsled: 10731685</t>
  </si>
  <si>
    <t xml:space="preserve">Datum konce sledování: ? -&gt; 18/05/24; Čas konce sledování:  -&gt; 1416; Příznak fnzis: 0 -&gt; 1; Typ aktivity (takt): 1 -&gt; 4; </t>
  </si>
  <si>
    <t>Tomášková Jana, Bc., číslo pojištěnce: 7757075777, pojišťovna: 207, scpac: 766993</t>
  </si>
  <si>
    <t>na uzlu 1.CH-LU8 od 16.05.24 do 18.05.24, pcsled: 10731715</t>
  </si>
  <si>
    <t xml:space="preserve">Datum konce sledování: ? -&gt; 18/05/24; Čas konce sledování:  -&gt; 1415; Příznak fnzis: 0 -&gt; 1; Typ aktivity (takt): 1 -&gt; 4; </t>
  </si>
  <si>
    <t>Hofírek Ondřej, číslo pojištěnce: 8911231945, pojišťovna: 201, scpac: 290723</t>
  </si>
  <si>
    <t>na uzlu 1.CH-LU8 od 15.05.24 do 17.05.24, pcsled: 10730547</t>
  </si>
  <si>
    <t xml:space="preserve">Datum konce sledování: ? -&gt; 17/05/24; Čas konce sledování:  -&gt; 1555; Příznak fnzis: 0 -&gt; 1; Typ aktivity (takt): 1 -&gt; 5; </t>
  </si>
  <si>
    <t>Stejskalová Blanka, číslo pojištěnce: 7461165778, pojišťovna: 205, scpac: 684327</t>
  </si>
  <si>
    <t>na uzlu 1.CH-LU8 od 12.05.24 do 17.05.24, pcsled: 10725352</t>
  </si>
  <si>
    <t xml:space="preserve">Datum konce sledování: ? -&gt; 17/05/24; Čas konce sledování:  -&gt; 1410; Příznak fnzis: 0 -&gt; 1; Typ aktivity (takt): 1 -&gt; 4; </t>
  </si>
  <si>
    <t>Hegr Marek, číslo pojištěnce: 8606205828, pojišťovna: 205, scpac: 165087</t>
  </si>
  <si>
    <t>na uzlu 1.CH-LU8 od 15.05.24 do 17.05.24, pcsled: 10730400</t>
  </si>
  <si>
    <t xml:space="preserve">Datum konce sledování: ? -&gt; 17/05/24; Čas konce sledování:  -&gt; 1100; Příznak fnzis: 0 -&gt; 1; Typ aktivity (takt): 1 -&gt; 4; </t>
  </si>
  <si>
    <t>Sedláčková Oldřiška, číslo pojištěnce: 7662315364, pojišťovna: 205, scpac: 174469</t>
  </si>
  <si>
    <t>na uzlu 1.CH-LU8 od 13.05.24 do 17.05.24, pcsled: 10726100</t>
  </si>
  <si>
    <t xml:space="preserve">Datum konce sledování: ? -&gt; 17/05/24; Čas konce sledování:  -&gt; 1034; Příznak fnzis: 0 -&gt; 1; Typ aktivity (takt): 1 -&gt; 4; </t>
  </si>
  <si>
    <t>Kulhaj David, číslo pojištěnce: 0506106150, pojišťovna: 205, scpac: 1362671</t>
  </si>
  <si>
    <t>na uzlu 1.CH-LU8 od 16.05.24 do 17.05.24, pcsled: 10731673</t>
  </si>
  <si>
    <t>na uzlu KAR-LU51 od 14.05.24 do 16.05.24, pcsled: 10729402</t>
  </si>
  <si>
    <t xml:space="preserve">Datum konce sledování: ? -&gt; 16/05/24; Čas konce sledování:  -&gt; 0930; Příznak fnzis: 0 -&gt; 1; Typ aktivity (takt): 1 -&gt; 5; </t>
  </si>
  <si>
    <t>Waźna Iwona Ewa, číslo pojištěnce: PL-8462614765-F, pojišťovna: 111, scpac: 1430048</t>
  </si>
  <si>
    <t>na uzlu 1.CH-LU8 od 13.05.24 do 16.05.24, pcsled: 10726097</t>
  </si>
  <si>
    <t xml:space="preserve">Datum konce sledování: ? -&gt; 16/05/24; Čas konce sledování:  -&gt; 0936; Příznak fnzis: 0 -&gt; 1; Typ aktivity (takt): 1 -&gt; 4; </t>
  </si>
  <si>
    <t>Zothová Běla, číslo pojištěnce: 446226051 , pojišťovna: 111, scpac: 1126638</t>
  </si>
  <si>
    <t>na uzlu 1.CH-LU8 od 08.05.24 do 16.05.24, pcsled: 10720532</t>
  </si>
  <si>
    <t xml:space="preserve">Datum konce sledování: ? -&gt; 16/05/24; Čas konce sledování:  -&gt; 0929; Příznak fnzis: 0 -&gt; 1; Typ aktivity (takt): 1 -&gt; 5; </t>
  </si>
  <si>
    <t>Novotná Hana , číslo pojištěnce: 5752071721, pojišťovna: 205, scpac: 198968</t>
  </si>
  <si>
    <t>na uzlu 1.CH-LU8 od 13.05.24 do 16.05.24, pcsled: 10725940</t>
  </si>
  <si>
    <t xml:space="preserve">Datum konce sledování: ? -&gt; 16/05/24; Čas konce sledování:  -&gt; 0928; Příznak fnzis: 0 -&gt; 1; Typ aktivity (takt): 1 -&gt; 5; </t>
  </si>
  <si>
    <t>na uzlu ONK-42b od 10.05.24 do 16.05.24, pcsled: 10724089</t>
  </si>
  <si>
    <t xml:space="preserve">Datum konce sledování: ? -&gt; 16/05/24; Čas konce sledování:  -&gt; 0823; Příznak fnzis: 0 -&gt; 1; Typ aktivity (takt): 1 -&gt; 5; </t>
  </si>
  <si>
    <t>Vyroubalová Renáta, číslo pojištěnce: 9862245723, pojišťovna: 205, scpac: 445908</t>
  </si>
  <si>
    <t>na uzlu 1.CH-LU8 od 13.05.24 do 15.05.24, pcsled: 10726088</t>
  </si>
  <si>
    <t xml:space="preserve">Datum konce sledování: ? -&gt; 15/05/24; Čas konce sledování:  -&gt; 1030; Příznak fnzis: 0 -&gt; 1; Typ aktivity (takt): 1 -&gt; 4; </t>
  </si>
  <si>
    <t>Holubík Jiří, Ing., číslo pojištěnce: 500215109 , pojišťovna: 205, scpac: 484945</t>
  </si>
  <si>
    <t>na uzlu 1.CH-LU8 od 02.05.24 do 15.05.24, pcsled: 10712846</t>
  </si>
  <si>
    <t xml:space="preserve">Datum konce sledování: ? -&gt; 15/05/24; Čas konce sledování:  -&gt; 1000; Příznak fnzis: 0 -&gt; 1; Typ aktivity (takt): 1 -&gt; 5; </t>
  </si>
  <si>
    <t>Kufelová Jana, číslo pojištěnce: 6957185785, pojišťovna: 111, scpac: 757382</t>
  </si>
  <si>
    <t>na uzlu 1.CH-LU8 od 09.05.24 do 15.05.24, pcsled: 10721866</t>
  </si>
  <si>
    <t xml:space="preserve">Datum konce sledování: ? -&gt; 15/05/24; Čas konce sledování:  -&gt; 0936; Příznak fnzis: 0 -&gt; 1; Typ aktivity (takt): 1 -&gt; 4; </t>
  </si>
  <si>
    <t>Sedláčková Zdeňka, číslo pojištěnce: 5456120648, pojišťovna: 211, scpac: 637397</t>
  </si>
  <si>
    <t>na uzlu 1.CH-LU8 od 09.05.24 do 15.05.24, pcsled: 10721593</t>
  </si>
  <si>
    <t xml:space="preserve">Datum konce sledování: ? -&gt; 15/05/24; Čas konce sledování:  -&gt; 0916; Příznak fnzis: 0 -&gt; 1; Typ aktivity (takt): 1 -&gt; 4; </t>
  </si>
  <si>
    <t>Petruniak Kateryna, číslo pojištěnce: 6055514124, pojišťovna: 111, scpac: 1392311</t>
  </si>
  <si>
    <t>na uzlu 1.CH-LU8 od 12.05.24 do 15.05.24, pcsled: 10725418</t>
  </si>
  <si>
    <t xml:space="preserve">Datum konce sledování: ? -&gt; 15/05/24; Čas konce sledování:  -&gt; 0916; Příznak fnzis: 0 -&gt; 1; Typ aktivity (takt): 1 -&gt; 5; </t>
  </si>
  <si>
    <t>Springerová Jaroslav, číslo pojištěnce: 406024432 , pojišťovna: 211, scpac: 242339</t>
  </si>
  <si>
    <t>na uzlu 1.CH-LU8 od 09.05.24 do 13.05.24, pcsled: 10721731</t>
  </si>
  <si>
    <t xml:space="preserve">Datum konce sledování: ? -&gt; 13/05/24; Čas konce sledování:  -&gt; 1206; Příznak fnzis: 0 -&gt; 1; Typ aktivity (takt): 1 -&gt; 4; </t>
  </si>
  <si>
    <t>Mikšík Josef, číslo pojištěnce: 521219201 , pojišťovna: 211, scpac: 204151</t>
  </si>
  <si>
    <t>na uzlu 1.CH-LU8 od 09.05.24 do 13.05.24, pcsled: 10721400</t>
  </si>
  <si>
    <t xml:space="preserve">Datum konce sledování: ? -&gt; 13/05/24; Čas konce sledování:  -&gt; 1205; Příznak fnzis: 0 -&gt; 1; Typ aktivity (takt): 1 -&gt; 5; </t>
  </si>
  <si>
    <t>Doupalová Marie, číslo pojištěnce: 455227428 , pojišťovna: 211, scpac: 314050</t>
  </si>
  <si>
    <t>na uzlu 1.CH-LU8 od 05.05.24 do 13.05.24, pcsled: 10716160</t>
  </si>
  <si>
    <t>na uzlu 1.CH-LU8 od 09.05.24 do 13.05.24, pcsled: 10721373</t>
  </si>
  <si>
    <t xml:space="preserve">Datum konce sledování: ? -&gt; 13/05/24; Čas konce sledování:  -&gt; 1204; Příznak fnzis: 0 -&gt; 1; Typ aktivity (takt): 1 -&gt; 4; </t>
  </si>
  <si>
    <t>Brhel Jiří, číslo pojištěnce: 500819347 , pojišťovna: 205, scpac: 286126</t>
  </si>
  <si>
    <t>na uzlu PLIC-25 od 25.04.24 do 13.05.24, pcsled: 10703865</t>
  </si>
  <si>
    <t xml:space="preserve">Datum konce sledování: ? -&gt; 13/05/24; Čas konce sledování:  -&gt; 0913; Příznak fnzis: 0 -&gt; 1; Typ aktivity (takt): 1 -&gt; 4; </t>
  </si>
  <si>
    <t>na uzlu PLIC-26 od 07.05.24 do 13.05.24, pcsled: 10718908</t>
  </si>
  <si>
    <t xml:space="preserve">Datum konce sledování: ? -&gt; 13/05/24; Čas konce sledování:  -&gt; 0908; Příznak fnzis: 0 -&gt; 1; Typ aktivity (takt): 1 -&gt; 4; </t>
  </si>
  <si>
    <t>Vlach Miroslav, číslo pojištěnce: 530415122 , pojišťovna: 211, scpac: 873260</t>
  </si>
  <si>
    <t>na uzlu 1.CH-LU8 od 01.05.24 do 11.05.24, pcsled: 10711186</t>
  </si>
  <si>
    <t xml:space="preserve">Datum konce sledování: ? -&gt; 11/05/24; Čas konce sledování:  -&gt; 1300; Příznak fnzis: 0 -&gt; 1; Typ aktivity (takt): 1 -&gt; 5; </t>
  </si>
  <si>
    <t>Navrátilová Jitka, číslo pojištěnce: 7657255364, pojišťovna: 201, scpac: 375015</t>
  </si>
  <si>
    <t>na uzlu 1.CH-LU8 od 08.05.24 do 11.05.24, pcsled: 10720603</t>
  </si>
  <si>
    <t xml:space="preserve">Datum konce sledování: ? -&gt; 11/05/24; Čas konce sledování:  -&gt; 1035; Příznak fnzis: 0 -&gt; 1; Typ aktivity (takt): 1 -&gt; 4; </t>
  </si>
  <si>
    <t>Hošková Milena , číslo pojištěnce: 6958153719, pojišťovna: 205, scpac: 483380</t>
  </si>
  <si>
    <t>na uzlu 1.CH-LU8 od 06.05.24 do 11.05.24, pcsled: 10716947</t>
  </si>
  <si>
    <t xml:space="preserve">Datum konce sledování: ? -&gt; 11/05/24; Čas konce sledování:  -&gt; 1148; Příznak fnzis: 0 -&gt; 1; Typ aktivity (takt): 1 -&gt; 5; </t>
  </si>
  <si>
    <t>Dubová Anna, číslo pojištěnce: 5462103064, pojišťovna: 205, scpac: 1564302</t>
  </si>
  <si>
    <t>na uzlu 1.CH-LU8 od 06.05.24 do 11.05.24, pcsled: 10716954</t>
  </si>
  <si>
    <t xml:space="preserve">Datum konce sledování: ? -&gt; 11/05/24; Čas konce sledování:  -&gt; 1047; Příznak fnzis: 0 -&gt; 1; Typ aktivity (takt): 1 -&gt; 4; </t>
  </si>
  <si>
    <t>Mlčůch Bronislav, číslo pojištěnce: 471225426 , pojišťovna: 205, scpac: 339491</t>
  </si>
  <si>
    <t>na uzlu 1.CH-LU8 od 06.05.24 do 11.05.24, pcsled: 10716925</t>
  </si>
  <si>
    <t xml:space="preserve">Datum konce sledování: ? -&gt; 11/05/24; Čas konce sledování:  -&gt; 1446; Příznak fnzis: 0 -&gt; 1; Typ aktivity (takt): 1 -&gt; 5; </t>
  </si>
  <si>
    <t>Ištanková Eva, číslo pojištěnce: 5959041572, pojišťovna: 205, scpac: 1047652</t>
  </si>
  <si>
    <t>na uzlu 1.CH-LU8 od 05.05.24 do 11.05.24, pcsled: 10716107</t>
  </si>
  <si>
    <t xml:space="preserve">Datum konce sledování: ? -&gt; 11/05/24; Čas konce sledování:  -&gt; 1446; Příznak fnzis: 0 -&gt; 1; Typ aktivity (takt): 1 -&gt; 4; </t>
  </si>
  <si>
    <t>na uzlu 1.CH-LU8 od 09.05.24 do 11.05.24, pcsled: 10721545</t>
  </si>
  <si>
    <t xml:space="preserve">Datum konce sledování: ? -&gt; 11/05/24; Čas konce sledování:  -&gt; 1445; Příznak fnzis: 0 -&gt; 1; Typ aktivity (takt): 1 -&gt; 4; </t>
  </si>
  <si>
    <t>Novák Ladislav, číslo pojištěnce: 7104263023, pojišťovna: 111, scpac: 1554430</t>
  </si>
  <si>
    <t>na uzlu 1.CH-LU8 od 05.05.24 do 10.05.24, pcsled: 10716306</t>
  </si>
  <si>
    <t xml:space="preserve">Datum konce sledování: ? -&gt; 10/05/24; Čas konce sledování:  -&gt; 1216; Příznak fnzis: 0 -&gt; 1; Typ aktivity (takt): 1 -&gt; 5; </t>
  </si>
  <si>
    <t>na uzlu 1.CH-LU8 od 06.05.24 do 10.05.24, pcsled: 10716959</t>
  </si>
  <si>
    <t xml:space="preserve">Datum konce sledování: ? -&gt; 10/05/24; Čas konce sledování:  -&gt; 1216; Příznak fnzis: 0 -&gt; 1; Typ aktivity (takt): 1 -&gt; 4; </t>
  </si>
  <si>
    <t>Barošová Eva, číslo pojištěnce: 5956160408, pojišťovna: 111, scpac: 401342</t>
  </si>
  <si>
    <t>na uzlu 1.CH-LU8 od 03.05.24 do 10.05.24, pcsled: 10714921</t>
  </si>
  <si>
    <t xml:space="preserve">Datum konce sledování: ? -&gt; 10/05/24; Čas konce sledování:  -&gt; 1215; Příznak fnzis: 0 -&gt; 1; Typ aktivity (takt): 1 -&gt; 5; </t>
  </si>
  <si>
    <t>Trunda Jakub, číslo pojištěnce: 9305134872, pojišťovna: 205, scpac: 480531</t>
  </si>
  <si>
    <t>na uzlu 1.CH-LU8 od 05.05.24 do 09.05.24, pcsled: 10716335</t>
  </si>
  <si>
    <t xml:space="preserve">Datum konce sledování: ? -&gt; 09/05/24; Čas konce sledování:  -&gt; 1224; Příznak fnzis: 0 -&gt; 1; Typ aktivity (takt): 1 -&gt; 5; </t>
  </si>
  <si>
    <t>68457 (Stibůrková Veronika DiS.)</t>
  </si>
  <si>
    <t>Gorski Lukasz, číslo pojištěnce: 7811644720, pojišťovna: 111, scpac: 1395806</t>
  </si>
  <si>
    <t>na uzlu 1.CH-LU8 od 05.05.24 do 08.05.24, pcsled: 10716298</t>
  </si>
  <si>
    <t xml:space="preserve">Datum konce sledování: ? -&gt; 08/05/24; Čas konce sledování:  -&gt; 1452; Příznak fnzis: 0 -&gt; 1; Typ aktivity (takt): 1 -&gt; 5; </t>
  </si>
  <si>
    <t>Kráčmar Jiří, Mgr., číslo pojištěnce: 5401111782, pojišťovna: 211, scpac: 334709</t>
  </si>
  <si>
    <t>na uzlu 1.CH-LU8 od 06.05.24 do 08.05.24, pcsled: 10716957</t>
  </si>
  <si>
    <t>Kučerová Eva, Ing., číslo pojištěnce: 6055311922, pojišťovna: 205, scpac: 659018</t>
  </si>
  <si>
    <t>na uzlu 1.CH-LU8 od 05.05.24 do 08.05.24, pcsled: 10716280</t>
  </si>
  <si>
    <t xml:space="preserve">Datum konce sledování: ? -&gt; 08/05/24; Čas konce sledování:  -&gt; 1450; Příznak fnzis: 0 -&gt; 1; Typ aktivity (takt): 1 -&gt; 4; </t>
  </si>
  <si>
    <t>24946 (Marčíková Lenka )</t>
  </si>
  <si>
    <t>na uzlu 2IK-30c od 03.05.24 do 08.05.24, pcsled: 10715043</t>
  </si>
  <si>
    <t xml:space="preserve">Datum konce sledování: ? -&gt; 08/05/24; Čas konce sledování:  -&gt; 0924; Příznak fnzis: 0 -&gt; 1; Typ aktivity (takt): 1 -&gt; 5; </t>
  </si>
  <si>
    <t>Mihalik Michal, číslo pojištěnce: 9007015325, pojišťovna: 111, scpac: 1122758</t>
  </si>
  <si>
    <t>na uzlu 1.CH-LU8 od 05.05.24 do 07.05.24, pcsled: 10716187</t>
  </si>
  <si>
    <t xml:space="preserve">Datum konce sledování: ? -&gt; 07/05/24; Čas konce sledování:  -&gt; 0830; Příznak fnzis: 0 -&gt; 1; Typ aktivity (takt): 1 -&gt; 5; </t>
  </si>
  <si>
    <t>Volek Karel, číslo pojištěnce: 6810121582, pojišťovna: 111, scpac: 1567572</t>
  </si>
  <si>
    <t>na uzlu 1.CH-LU8 od 01.05.24 do 07.05.24, pcsled: 10711358</t>
  </si>
  <si>
    <t xml:space="preserve">Datum konce sledování: ? -&gt; 07/05/24; Čas konce sledování:  -&gt; 1000; Příznak fnzis: 0 -&gt; 1; Typ aktivity (takt): 1 -&gt; 5; </t>
  </si>
  <si>
    <t>Dostálová Alena , číslo pojištěnce: 456214440 , pojišťovna: 111, scpac: 212080</t>
  </si>
  <si>
    <t>na uzlu 1.CH-LU8 od 02.05.24 do 06.05.24, pcsled: 10712442</t>
  </si>
  <si>
    <t xml:space="preserve">Datum konce sledování: ? -&gt; 06/05/24; Čas konce sledování:  -&gt; 1000; Příznak fnzis: 0 -&gt; 1; Typ aktivity (takt): 1 -&gt; 5; </t>
  </si>
  <si>
    <t>Láhrová Libuše, číslo pojištěnce: 7356064496, pojišťovna: 211, scpac: 936147</t>
  </si>
  <si>
    <t>na uzlu 1.CH-LU8 od 29.04.24 do 06.05.24, pcsled: 10707668</t>
  </si>
  <si>
    <t xml:space="preserve">Datum konce sledování: ? -&gt; 06/05/24; Čas konce sledování:  -&gt; 1000; Příznak fnzis: 0 -&gt; 1; Typ aktivity (takt): 1 -&gt; 4; </t>
  </si>
  <si>
    <t>Maierová Jarmila , číslo pojištěnce: 426218451 , pojišťovna: 205, scpac: 121474</t>
  </si>
  <si>
    <t>na uzlu 1.CH-LU8 od 29.04.24 do 06.05.24, pcsled: 10707672</t>
  </si>
  <si>
    <t>Skřenková Ludmila, číslo pojištěnce: 5458151743, pojišťovna: 201, scpac: 378478</t>
  </si>
  <si>
    <t>na uzlu 1.CH-LU8 od 01.05.24 do 06.05.24, pcsled: 10711148</t>
  </si>
  <si>
    <t>Juroš René, číslo pojištěnce: 7210224967, pojišťovna: 205, scpac: 1547761</t>
  </si>
  <si>
    <t>na uzlu KAR-LU51 od 25.04.24 do 06.05.24, pcsled: 10702602</t>
  </si>
  <si>
    <t xml:space="preserve">Datum konce sledování: ? -&gt; 06/05/24; Čas konce sledování:  -&gt; 1114; Příznak fnzis: 0 -&gt; 1; Typ aktivity (takt): 1 -&gt; 4; </t>
  </si>
  <si>
    <t>na uzlu KAR-LU51 od 30.03.24 do 06.05.24, pcsled: 10666909</t>
  </si>
  <si>
    <t xml:space="preserve">Datum konce sledování: ? -&gt; 06/05/24; Čas konce sledování:  -&gt; 0952; Příznak fnzis: 0 -&gt; 1; Typ aktivity (takt): 1 -&gt; 5; </t>
  </si>
  <si>
    <t>Janata Lukáš, číslo pojištěnce: 6812010887, pojišťovna: 111, scpac: 1557998</t>
  </si>
  <si>
    <t>na uzlu 1.CH-LU8 od 28.04.24 do 04.05.24, pcsled: 10706837</t>
  </si>
  <si>
    <t xml:space="preserve">Datum konce sledování: ? -&gt; 04/05/24; Čas konce sledování:  -&gt; 1617; Příznak fnzis: 0 -&gt; 1; Typ aktivity (takt): 1 -&gt; 5; </t>
  </si>
  <si>
    <t>Pečinková Jindřiška, číslo pojištěnce: 5961041119, pojišťovna: 213, scpac: 1519363</t>
  </si>
  <si>
    <t>na uzlu 1.CH-LU8 od 29.04.24 do 04.05.24, pcsled: 10707658</t>
  </si>
  <si>
    <t xml:space="preserve">Datum konce sledování: ? -&gt; 04/05/24; Čas konce sledování:  -&gt; 1616; Příznak fnzis: 0 -&gt; 1; Typ aktivity (takt): 1 -&gt; 4; </t>
  </si>
  <si>
    <t>Papaioannou Despoina, číslo pojištěnce: 5076654011, pojišťovna: 111, scpac: 1159274</t>
  </si>
  <si>
    <t>na uzlu 1.CH-LU8 od 02.05.24 do 04.05.24, pcsled: 10712347</t>
  </si>
  <si>
    <t xml:space="preserve">Datum konce sledování: ? -&gt; 04/05/24; Čas konce sledování:  -&gt; 1616; Příznak fnzis: 0 -&gt; 1; Typ aktivity (takt): 1 -&gt; 5; </t>
  </si>
  <si>
    <t>Adolf Marek, číslo pojištěnce: 7102025832, pojišťovna: 201, scpac: 1552979</t>
  </si>
  <si>
    <t>na uzlu 1.CH-LU8 od 25.04.24 do 03.05.24, pcsled: 10703461</t>
  </si>
  <si>
    <t xml:space="preserve">Datum konce sledování: ? -&gt; 03/05/24; Čas konce sledování:  -&gt; 1000; Příznak fnzis: 0 -&gt; 1; Typ aktivity (takt): 1 -&gt; 5; </t>
  </si>
  <si>
    <t>Surala Martin, číslo pojištěnce: 8311234877, pojišťovna: 205, scpac: 1561647</t>
  </si>
  <si>
    <t>na uzlu 1.CH-LU8 od 29.04.24 do 03.05.24, pcsled: 10707652</t>
  </si>
  <si>
    <t>na uzlu 1.CH-LU8 od 01.05.24 do 02.05.24, pcsled: 10711255</t>
  </si>
  <si>
    <t xml:space="preserve">Datum konce sledování: ? -&gt; 02/05/24; Čas konce sledování:  -&gt; 1606; Příznak fnzis: 0 -&gt; 1; Typ aktivity (takt): 1 -&gt; 5; </t>
  </si>
  <si>
    <t>Švomová Renata, číslo pojištěnce: 7357145807, pojišťovna: 205, scpac: 761480</t>
  </si>
  <si>
    <t>na uzlu 1.CH-LU8 od 28.04.24 do 02.05.24, pcsled: 10706900</t>
  </si>
  <si>
    <t xml:space="preserve">Datum konce sledování: ? -&gt; 02/05/24; Čas konce sledování:  -&gt; 1030; Příznak fnzis: 0 -&gt; 1; Typ aktivity (takt): 1 -&gt; 5; </t>
  </si>
  <si>
    <t>Kroutil Zdeněk , číslo pojištěnce: 6406141170, pojišťovna: 205, scpac: 288243</t>
  </si>
  <si>
    <t>na uzlu 1.CH-LU8 od 29.04.24 do 02.05.24, pcsled: 10707655</t>
  </si>
  <si>
    <t xml:space="preserve">Datum konce sledování: ? -&gt; 02/05/24; Čas konce sledování:  -&gt; 1000; Příznak fnzis: 0 -&gt; 1; Typ aktivity (takt): 1 -&gt; 5; </t>
  </si>
  <si>
    <t>na uzlu 1.CH-LU8 od 29.04.24 do 02.05.24, pcsled: 10707689</t>
  </si>
  <si>
    <t xml:space="preserve">Datum konce sledování: ? -&gt; 02/05/24; Čas konce sledování:  -&gt; 1000; Příznak fnzis: 0 -&gt; 1; Typ aktivity (takt): 1 -&gt; 4; </t>
  </si>
  <si>
    <t>Bloudek Bohdan, Mgr., číslo pojištěnce: 5401303655, pojišťovna: 205, scpac: 284057</t>
  </si>
  <si>
    <t>na uzlu 1.CH-LU8 od 29.04.24 do 02.05.24, pcsled: 10707643</t>
  </si>
  <si>
    <t>na uzlu 2IK-30m od 26.04.24 do 02.05.24, pcsled: 10705431</t>
  </si>
  <si>
    <t xml:space="preserve">Datum konce sledování: ? -&gt; 02/05/24; Čas konce sledování:  -&gt; 1027; Příznak fnzis: 0 -&gt; 1; Typ aktivity (takt): 1 -&gt; 4; </t>
  </si>
  <si>
    <t>na uzlu 1.CH-LU8 od 24.04.24 do 01.05.24, pcsled: 10701758</t>
  </si>
  <si>
    <t xml:space="preserve">Datum konce sledování: ? -&gt; 01/05/24; Čas konce sledování:  -&gt; 1000; Příznak fnzis: 0 -&gt; 1; Typ aktivity (takt): 1 -&gt; 4; </t>
  </si>
  <si>
    <t>Jezdinská Soňa, číslo pojištěnce: 526106153 , pojišťovna: 205, scpac: 132072</t>
  </si>
  <si>
    <t>na uzlu 1.CH-LU8 od 24.04.24 do 30.04.24, pcsled: 10701512</t>
  </si>
  <si>
    <t xml:space="preserve">Datum konce sledování: ? -&gt; 30/04/24; Čas konce sledování:  -&gt; 0900; Příznak fnzis: 0 -&gt; 1; Typ aktivity (takt): 1 -&gt; 5; </t>
  </si>
  <si>
    <t>Špiřík Pavel , číslo pojištěnce: 7401025346, pojišťovna: 211, scpac: 179876</t>
  </si>
  <si>
    <t>na uzlu 1.CH-LU8 od 29.04.24 do 30.04.24, pcsled: 10707516</t>
  </si>
  <si>
    <t xml:space="preserve">Datum konce sledování: ? -&gt; 30/04/24; Čas konce sledování:  -&gt; 0810; Příznak fnzis: 0 -&gt; 1; Typ aktivity (takt): 1 -&gt; 5; </t>
  </si>
  <si>
    <t>na uzlu 1.CH-LU8 od 23.04.24 do 30.04.24, pcsled: 10699242</t>
  </si>
  <si>
    <t xml:space="preserve">Datum konce sledování: ? -&gt; 30/04/24; Čas konce sledování:  -&gt; 0740; Příznak fnzis: 0 -&gt; 1; Typ aktivity (takt): 1 -&gt; 5; </t>
  </si>
  <si>
    <t>Vyhnálek Bohumil, číslo pojištěnce: 6410200940, pojišťovna: 111, scpac: 276387</t>
  </si>
  <si>
    <t>na uzlu 1.CH-LU8 od 24.04.24 do 30.04.24, pcsled: 10701670</t>
  </si>
  <si>
    <t>Čechman Josef, číslo pojištěnce: 6210020410, pojišťovna: 205, scpac: 1563208</t>
  </si>
  <si>
    <t>na uzlu 1.CH-LU8 od 08.04.24 do 30.04.24, pcsled: 10678064</t>
  </si>
  <si>
    <t xml:space="preserve">Datum konce sledování: ? -&gt; 30/04/24; Čas konce sledování:  -&gt; 1000; Příznak fnzis: 0 -&gt; 1; Typ aktivity (takt): 1 -&gt; 5; </t>
  </si>
  <si>
    <t>na uzlu KAR-LU15 od 22.04.24 do 30.04.24, pcsled: 10698905</t>
  </si>
  <si>
    <t xml:space="preserve">Datum konce sledování: ? -&gt; 30/04/24; Čas konce sledování:  -&gt; 1014; Příznak fnzis: 0 -&gt; 1; Typ aktivity (takt): 1 -&gt; 4; </t>
  </si>
  <si>
    <t>Špička Jaroslav , číslo pojištěnce: 7409145755, pojišťovna: 111, scpac: 952196</t>
  </si>
  <si>
    <t>na uzlu 1.CH-LU8 od 21.04.24 do 29.04.24, pcsled: 10696526</t>
  </si>
  <si>
    <t xml:space="preserve">Datum konce sledování: ? -&gt; 29/04/24; Čas konce sledování:  -&gt; 0930; Příznak fnzis: 0 -&gt; 1; Typ aktivity (takt): 1 -&gt; 4; </t>
  </si>
  <si>
    <t>Vitiukov Viktor, číslo pojištěnce: 4907584121, pojišťovna: 111, scpac: 1559724</t>
  </si>
  <si>
    <t>na uzlu 1.CH-LU8 od 17.04.24 do 29.04.24, pcsled: 10691528</t>
  </si>
  <si>
    <t xml:space="preserve">Datum konce sledování: ? -&gt; 29/04/24; Čas konce sledování:  -&gt; 0930; Příznak fnzis: 0 -&gt; 1; Typ aktivity (takt): 1 -&gt; 5; </t>
  </si>
  <si>
    <t>Ochmann Petr , číslo pojištěnce: 9511275752, pojišťovna: 201, scpac: 156602</t>
  </si>
  <si>
    <t>na uzlu 1.CH-LU8 od 23.04.24 do 29.04.24, pcsled: 10698962</t>
  </si>
  <si>
    <t xml:space="preserve">Datum konce sledování: ? -&gt; 29/04/24; Čas konce sledování:  -&gt; 0900; Příznak fnzis: 0 -&gt; 1; Typ aktivity (takt): 1 -&gt; 5; </t>
  </si>
  <si>
    <t>Majtel Petr, číslo pojištěnce: 6910275339, pojišťovna: 201, scpac: 283095</t>
  </si>
  <si>
    <t>na uzlu 1.CH-LU8 od 23.04.24 do 29.04.24, pcsled: 10699790</t>
  </si>
  <si>
    <t xml:space="preserve">Datum konce sledování: ? -&gt; 29/04/24; Čas konce sledování:  -&gt; 0915; Příznak fnzis: 0 -&gt; 1; Typ aktivity (takt): 1 -&gt; 5; </t>
  </si>
  <si>
    <t>Kolísková Marie, číslo pojištěnce: 535907029 , pojišťovna: 111, scpac: 1149263</t>
  </si>
  <si>
    <t>na uzlu 1.CH-LU8 od 24.04.24 do 28.04.24, pcsled: 10701068</t>
  </si>
  <si>
    <t xml:space="preserve">Datum konce sledování: ? -&gt; 28/04/24; Čas konce sledování:  -&gt; 1442; Příznak fnzis: 0 -&gt; 1; Typ aktivity (takt): 1 -&gt; 4; </t>
  </si>
  <si>
    <t>Hanelová Božena, číslo pojištěnce: 515313107 , pojišťovna: 211, scpac: 205192</t>
  </si>
  <si>
    <t>na uzlu 1.CH-LU8 od 22.04.24 do 27.04.24, pcsled: 10697268</t>
  </si>
  <si>
    <t xml:space="preserve">Datum konce sledování: ? -&gt; 27/04/24; Čas konce sledování:  -&gt; 1000; Příznak fnzis: 0 -&gt; 1; Typ aktivity (takt): 1 -&gt; 4; </t>
  </si>
  <si>
    <t>Jeřábek Ladislav, číslo pojištěnce: 7311221632, pojišťovna: 111, scpac: 1508145</t>
  </si>
  <si>
    <t>na uzlu 1.CH-LU8 od 25.04.24 do 27.04.24, pcsled: 10702816</t>
  </si>
  <si>
    <t xml:space="preserve">Datum konce sledování: ? -&gt; 27/04/24; Čas konce sledování:  -&gt; 1000; Příznak fnzis: 0 -&gt; 1; Typ aktivity (takt): 1 -&gt; 5; </t>
  </si>
  <si>
    <t>Hynek Vojtěch, číslo pojištěnce: 6003250055, pojišťovna: 205, scpac: 268587</t>
  </si>
  <si>
    <t>na uzlu 1.CH-LU8 od 16.04.24 do 27.04.24, pcsled: 10689414</t>
  </si>
  <si>
    <t>Berger Jaromír, číslo pojištěnce: 530718002 , pojišťovna: 111, scpac: 1402488</t>
  </si>
  <si>
    <t>na uzlu 1.CH-LU8 od 23.04.24 do 27.04.24, pcsled: 10699233</t>
  </si>
  <si>
    <t>Frnková Dagmar Mgr, číslo pojištěnce: 7761174949, pojišťovna: 205, scpac: 173032</t>
  </si>
  <si>
    <t>na uzlu 1.CH-LU8 od 25.04.24 do 27.04.24, pcsled: 10702826</t>
  </si>
  <si>
    <t xml:space="preserve">Datum konce sledování: ? -&gt; 27/04/24; Čas konce sledování:  -&gt; 1300; Příznak fnzis: 0 -&gt; 1; Typ aktivity (takt): 1 -&gt; 4; </t>
  </si>
  <si>
    <t>Janošková Martina, číslo pojištěnce: 7662044060, pojišťovna: 201, scpac: 1260344</t>
  </si>
  <si>
    <t>na uzlu 1.CH-LU8 od 25.04.24 do 27.04.24, pcsled: 10702837</t>
  </si>
  <si>
    <t>Štenclová Vladimíra , číslo pojištěnce: 7251185348, pojišťovna: 205, scpac: 446377</t>
  </si>
  <si>
    <t>na uzlu 1.CH-LU8 od 25.04.24 do 27.04.24, pcsled: 10702832</t>
  </si>
  <si>
    <t xml:space="preserve">Datum konce sledování: ? -&gt; 27/04/24; Čas konce sledování:  -&gt; 1100; Příznak fnzis: 0 -&gt; 1; Typ aktivity (takt): 1 -&gt; 4; </t>
  </si>
  <si>
    <t>Minář Luděk, číslo pojištěnce: 6710191400, pojišťovna: 205, scpac: 1166583</t>
  </si>
  <si>
    <t>na uzlu 1.CH-LU8 od 21.04.24 do 27.04.24, pcsled: 10696642</t>
  </si>
  <si>
    <t>Kováčová Amálie, číslo pojištěnce: 8960185707, pojišťovna: 205, scpac: 330389</t>
  </si>
  <si>
    <t>na uzlu 1.CH-LU8 od 24.04.24 do 26.04.24, pcsled: 10701684</t>
  </si>
  <si>
    <t xml:space="preserve">Datum konce sledování: ? -&gt; 26/04/24; Čas konce sledování:  -&gt; 0921; Příznak fnzis: 0 -&gt; 1; Typ aktivity (takt): 1 -&gt; 4; </t>
  </si>
  <si>
    <t>Jovanovič Dragan, číslo pojištěnce: 6207581105, pojišťovna: 211, scpac: 1278023</t>
  </si>
  <si>
    <t>na uzlu 1.CH-LU8 od 16.04.24 do 26.04.24, pcsled: 10690902</t>
  </si>
  <si>
    <t xml:space="preserve">Datum konce sledování: ? -&gt; 26/04/24; Čas konce sledování:  -&gt; 0909; Příznak fnzis: 0 -&gt; 1; Typ aktivity (takt): 1 -&gt; 5; </t>
  </si>
  <si>
    <t>Rak Ladislav, číslo pojištěnce: 430908448 , pojišťovna: 111, scpac: 137022</t>
  </si>
  <si>
    <t>na uzlu 1.CH-LU8 od 22.04.24 do 26.04.24, pcsled: 10697245</t>
  </si>
  <si>
    <t>Jonáková Marta, číslo pojištěnce: 6157250418, pojišťovna: 111, scpac: 1539789</t>
  </si>
  <si>
    <t>na uzlu 1.CH-LU8 od 22.04.24 do 25.04.24, pcsled: 10697264</t>
  </si>
  <si>
    <t xml:space="preserve">Datum konce sledování: ? -&gt; 25/04/24; Čas konce sledování:  -&gt; 1210; Příznak fnzis: 0 -&gt; 1; Typ aktivity (takt): 1 -&gt; 4; </t>
  </si>
  <si>
    <t>Štellar Martin, číslo pojištěnce: 8703205885, pojišťovna: 205, scpac: 1388588</t>
  </si>
  <si>
    <t>na uzlu 1.CH-LU8 od 23.04.24 do 25.04.24, pcsled: 10699225</t>
  </si>
  <si>
    <t xml:space="preserve">Datum konce sledování: ? -&gt; 25/04/24; Čas konce sledování:  -&gt; 1209; Příznak fnzis: 0 -&gt; 1; Typ aktivity (takt): 1 -&gt; 5; </t>
  </si>
  <si>
    <t>na uzlu KAR-LU51 od 23.04.24 do 25.04.24, pcsled: 10700097</t>
  </si>
  <si>
    <t xml:space="preserve">Datum konce sledování: ? -&gt; 25/04/24; Čas konce sledování:  -&gt; 0759; Příznak fnzis: 0 -&gt; 1; Typ aktivity (takt): 1 -&gt; 5; </t>
  </si>
  <si>
    <t>Zapletalová Dana, číslo pojištěnce: 5952270764, pojišťovna: 205, scpac: 256297</t>
  </si>
  <si>
    <t>na uzlu 1.CH-LU8 od 22.04.24 do 24.04.24, pcsled: 10697259</t>
  </si>
  <si>
    <t xml:space="preserve">Datum konce sledování: ? -&gt; 24/04/24; Čas konce sledování:  -&gt; 1148; Příznak fnzis: 0 -&gt; 1; Typ aktivity (takt): 1 -&gt; 4; </t>
  </si>
  <si>
    <t>Dohnalová Petra, číslo pojištěnce: 7854235345, pojišťovna: 201, scpac: 172072</t>
  </si>
  <si>
    <t>na uzlu 1.CH-LU8 od 23.04.24 do 24.04.24, pcsled: 10699142</t>
  </si>
  <si>
    <t xml:space="preserve">Datum konce sledování: ? -&gt; 24/04/24; Čas konce sledování:  -&gt; 1147; Příznak fnzis: 0 -&gt; 1; Typ aktivity (takt): 1 -&gt; 4; </t>
  </si>
  <si>
    <t>na uzlu KAR-LU51 od 23.04.24 do 24.04.24, pcsled: 10698941</t>
  </si>
  <si>
    <t xml:space="preserve">Datum konce sledování: ? -&gt; 24/04/24; Čas konce sledování:  -&gt; 0855; Příznak fnzis: 0 -&gt; 1; Typ aktivity (takt): 1 -&gt; 4; </t>
  </si>
  <si>
    <t>Dudová Radka, Mgr., číslo pojištěnce: 7559041611, pojišťovna: 205, scpac: 334688</t>
  </si>
  <si>
    <t>na uzlu 1.CH-LU8 od 22.04.24 do 23.04.24, pcsled: 10697274</t>
  </si>
  <si>
    <t xml:space="preserve">Datum konce sledování: ? -&gt; 23/04/24; Čas konce sledování:  -&gt; 1209; Příznak fnzis: 0 -&gt; 1; Typ aktivity (takt): 1 -&gt; 4; </t>
  </si>
  <si>
    <t>Dostálová Iveta, číslo pojištěnce: 7555034476, pojišťovna: 205, scpac: 690625</t>
  </si>
  <si>
    <t>na uzlu 1.CH-LU8 od 20.04.24 do 23.04.24, pcsled: 10696169</t>
  </si>
  <si>
    <t xml:space="preserve">Datum konce sledování: ? -&gt; 23/04/24; Čas konce sledování:  -&gt; 1208; Příznak fnzis: 0 -&gt; 1; Typ aktivity (takt): 1 -&gt; 4; </t>
  </si>
  <si>
    <t>Kotoulková Marie, číslo pojištěnce: 5752071281, pojišťovna: 111, scpac: 1565265</t>
  </si>
  <si>
    <t>na uzlu 1.CH-LU8 od 17.04.24 do 23.04.24, pcsled: 10692599</t>
  </si>
  <si>
    <t>Balogová Kvetoslava , číslo pojištěnce: 7357269139, pojišťovna: 205, scpac: 691499</t>
  </si>
  <si>
    <t>na uzlu 1.CH-LU8 od 18.04.24 do 23.04.24, pcsled: 10692835</t>
  </si>
  <si>
    <t xml:space="preserve">Datum konce sledování: ? -&gt; 23/04/24; Čas konce sledování:  -&gt; 1010; Příznak fnzis: 0 -&gt; 1; Typ aktivity (takt): 1 -&gt; 5; </t>
  </si>
  <si>
    <t>na uzlu ORL-14 od 17.04.24 do 23.04.24, pcsled: 10692252</t>
  </si>
  <si>
    <t xml:space="preserve">Datum konce sledování: ? -&gt; 23/04/24; Čas konce sledování:  -&gt; 0947; Příznak fnzis: 0 -&gt; 1; Typ aktivity (takt): 1 -&gt; 5; </t>
  </si>
  <si>
    <t>Novobilský Zdeněk, číslo pojištěnce: 8306284877, pojišťovna: 211, scpac: 1393998</t>
  </si>
  <si>
    <t>na uzlu 1.CH-LU8 od 17.04.24 do 22.04.24, pcsled: 10692226</t>
  </si>
  <si>
    <t xml:space="preserve">Datum konce sledování: ? -&gt; 22/04/24; Čas konce sledování:  -&gt; 1322; Příznak fnzis: 0 -&gt; 1; Typ aktivity (takt): 1 -&gt; 4; </t>
  </si>
  <si>
    <t>na uzlu KAR-LU51 od 21.04.24 do 22.04.24, pcsled: 10696670</t>
  </si>
  <si>
    <t xml:space="preserve">Datum konce sledování: ? -&gt; 22/04/24; Čas konce sledování:  -&gt; 1231; Příznak fnzis: 0 -&gt; 1; Typ aktivity (takt): 1 -&gt; 4; </t>
  </si>
  <si>
    <t>Niederlová Eva, číslo pojištěnce: 5655150743, pojišťovna: 201, scpac: 662527</t>
  </si>
  <si>
    <t>na uzlu 1.CH-LU8 od 18.04.24 do 22.04.24, pcsled: 10692846</t>
  </si>
  <si>
    <t xml:space="preserve">Datum konce sledování: ? -&gt; 22/04/24; Čas konce sledování:  -&gt; 1215; Příznak fnzis: 0 -&gt; 1; Typ aktivity (takt): 1 -&gt; 5; </t>
  </si>
  <si>
    <t>Braxatoris Miloš, číslo pojištěnce: 420720035 , pojišťovna: 111, scpac: 1561569</t>
  </si>
  <si>
    <t>na uzlu 1.CH-LU8 od 15.04.24 do 22.04.24, pcsled: 10688239</t>
  </si>
  <si>
    <t xml:space="preserve">Datum konce sledování: ? -&gt; 22/04/24; Čas konce sledování:  -&gt; 1214; Příznak fnzis: 0 -&gt; 1; Typ aktivity (takt): 1 -&gt; 5; </t>
  </si>
  <si>
    <t>Navrátil Petr , číslo pojištěnce: 7503245354, pojišťovna: 205, scpac: 373482</t>
  </si>
  <si>
    <t>na uzlu 1.CH-LU8 od 17.04.24 do 21.04.24, pcsled: 10692044</t>
  </si>
  <si>
    <t xml:space="preserve">Datum konce sledování: ? -&gt; 21/04/24; Čas konce sledování:  -&gt; 1549; Příznak fnzis: 0 -&gt; 1; Typ aktivity (takt): 1 -&gt; 5; </t>
  </si>
  <si>
    <t>Koutný Bohuslav, číslo pojištěnce: 5605022038, pojišťovna: 111, scpac: 307557</t>
  </si>
  <si>
    <t>na uzlu 1.CH-LU8 od 16.04.24 do 21.04.24, pcsled: 10689404</t>
  </si>
  <si>
    <t xml:space="preserve">Datum konce sledování: ? -&gt; 21/04/24; Čas konce sledování:  -&gt; 1549; Příznak fnzis: 0 -&gt; 1; Typ aktivity (takt): 1 -&gt; 4; </t>
  </si>
  <si>
    <t>Bambuch Josef, ing., číslo pojištěnce: 5905131892, pojišťovna: 211, scpac: 1393039</t>
  </si>
  <si>
    <t>na uzlu 1.CH-LU8 od 18.04.24 do 21.04.24, pcsled: 10692851</t>
  </si>
  <si>
    <t xml:space="preserve">Datum konce sledování: ? -&gt; 21/04/24; Čas konce sledování:  -&gt; 1548; Příznak fnzis: 0 -&gt; 1; Typ aktivity (takt): 1 -&gt; 5; </t>
  </si>
  <si>
    <t>na uzlu KAR-LU51 od 16.04.24 do 21.04.24, pcsled: 10690804</t>
  </si>
  <si>
    <t xml:space="preserve">Datum konce sledování: ? -&gt; 21/04/24; Čas konce sledování:  -&gt; 1131; Příznak fnzis: 0 -&gt; 1; Typ aktivity (takt): 1 -&gt; 5; </t>
  </si>
  <si>
    <t>Fialová Klára, číslo pojištěnce: 0255215730, pojišťovna: 205, scpac: 308647</t>
  </si>
  <si>
    <t>na uzlu 1.CH-LU8 od 17.04.24 do 20.04.24, pcsled: 10691337</t>
  </si>
  <si>
    <t xml:space="preserve">Datum konce sledování: ? -&gt; 20/04/24; Čas konce sledování:  -&gt; 1349; Příznak fnzis: 0 -&gt; 1; Typ aktivity (takt): 1 -&gt; 5; </t>
  </si>
  <si>
    <t>Holubenko Mykola, číslo pojištěnce: 8805261971, pojišťovna: 205, scpac: 1285383</t>
  </si>
  <si>
    <t>na uzlu 1.CH-LU8 od 18.04.24 do 20.04.24, pcsled: 10692875</t>
  </si>
  <si>
    <t xml:space="preserve">Datum konce sledování: ? -&gt; 20/04/24; Čas konce sledování:  -&gt; 1048; Příznak fnzis: 0 -&gt; 1; Typ aktivity (takt): 1 -&gt; 5; </t>
  </si>
  <si>
    <t>Vlček Jan Michael, číslo pojištěnce: 7806235756, pojišťovna: 207, scpac: 415081</t>
  </si>
  <si>
    <t>na uzlu 1.CH-LU8 od 17.04.24 do 20.04.24, pcsled: 10691886</t>
  </si>
  <si>
    <t xml:space="preserve">Datum konce sledování: ? -&gt; 20/04/24; Čas konce sledování:  -&gt; 1013; Příznak fnzis: 0 -&gt; 1; Typ aktivity (takt): 1 -&gt; 5; </t>
  </si>
  <si>
    <t>Klusová Marta, Mgr., číslo pojištěnce: 7758294951, pojišťovna: 111, scpac: 1525501</t>
  </si>
  <si>
    <t>na uzlu 1.CH-LU8 od 15.04.24 do 19.04.24, pcsled: 10687924</t>
  </si>
  <si>
    <t xml:space="preserve">Datum konce sledování: ? -&gt; 19/04/24; Čas konce sledování:  -&gt; 1211; Příznak fnzis: 0 -&gt; 1; Typ aktivity (takt): 1 -&gt; 4; </t>
  </si>
  <si>
    <t>Chovancová Dana, číslo pojištěnce: 505222107 , pojišťovna: 205, scpac: 1560451</t>
  </si>
  <si>
    <t>na uzlu 1.CH-LU8 od 08.04.24 do 19.04.24, pcsled: 10677367</t>
  </si>
  <si>
    <t xml:space="preserve">Datum konce sledování: ? -&gt; 19/04/24; Čas konce sledování:  -&gt; 1211; Příznak fnzis: 0 -&gt; 1; Typ aktivity (takt): 1 -&gt; 5; </t>
  </si>
  <si>
    <t>Dokoupil Tomáš, číslo pojištěnce: 8006073515, pojišťovna: 211, scpac: 1229933</t>
  </si>
  <si>
    <t>na uzlu 1.CH-LU8 od 16.04.24 do 19.04.24, pcsled: 10689429</t>
  </si>
  <si>
    <t xml:space="preserve">Datum konce sledování: ? -&gt; 19/04/24; Čas konce sledování:  -&gt; 1210; Příznak fnzis: 0 -&gt; 1; Typ aktivity (takt): 1 -&gt; 5; </t>
  </si>
  <si>
    <t>Bastl Josef, číslo pojištěnce: 500817093 , pojišťovna: 211, scpac: 206737</t>
  </si>
  <si>
    <t>na uzlu 1.CH-LU8 od 14.04.24 do 19.04.24, pcsled: 10686650</t>
  </si>
  <si>
    <t>Ketner Miroslav, číslo pojištěnce: 6505060342, pojišťovna: 211, scpac: 1072455</t>
  </si>
  <si>
    <t>na uzlu 1.CH-LU8 od 14.04.24 do 19.04.24, pcsled: 10686667</t>
  </si>
  <si>
    <t xml:space="preserve">Datum konce sledování: ? -&gt; 19/04/24; Čas konce sledování:  -&gt; 1209; Příznak fnzis: 0 -&gt; 1; Typ aktivity (takt): 1 -&gt; 4; </t>
  </si>
  <si>
    <t>Salaj Karel, číslo pojištěnce: 460618435 , pojišťovna: 111, scpac: 1557864</t>
  </si>
  <si>
    <t>na uzlu 1.CH-LU8 od 05.04.24 do 18.04.24, pcsled: 10675020</t>
  </si>
  <si>
    <t xml:space="preserve">Datum konce sledování: ? -&gt; 18/04/24; Čas konce sledování:  -&gt; 1342; Příznak fnzis: 0 -&gt; 1; Typ aktivity (takt): 1 -&gt; 5; </t>
  </si>
  <si>
    <t>Dvořák František, číslo pojištěnce: 450729418 , pojišťovna: 111, scpac: 314011</t>
  </si>
  <si>
    <t>na uzlu 1.CH-LU8 od 14.04.24 do 18.04.24, pcsled: 10686733</t>
  </si>
  <si>
    <t xml:space="preserve">Datum konce sledování: ? -&gt; 18/04/24; Čas konce sledování:  -&gt; 1209; Příznak fnzis: 0 -&gt; 1; Typ aktivity (takt): 1 -&gt; 5; </t>
  </si>
  <si>
    <t>Berková Renata, číslo pojištěnce: 7056015307, pojišťovna: 201, scpac: 102525</t>
  </si>
  <si>
    <t>na uzlu 1.CH-LU8 od 15.04.24 do 18.04.24, pcsled: 10688324</t>
  </si>
  <si>
    <t xml:space="preserve">Datum konce sledování: ? -&gt; 18/04/24; Čas konce sledování:  -&gt; 1208; Příznak fnzis: 0 -&gt; 1; Typ aktivity (takt): 1 -&gt; 4; </t>
  </si>
  <si>
    <t>Heidenreichová Jana, číslo pojištěnce: 445606200 , pojišťovna: 205, scpac: 108346</t>
  </si>
  <si>
    <t>na uzlu 1.CH-LU8 od 08.04.24 do 18.04.24, pcsled: 10678501</t>
  </si>
  <si>
    <t xml:space="preserve">Datum konce sledování: ? -&gt; 18/04/24; Čas konce sledování:  -&gt; 1208; Příznak fnzis: 0 -&gt; 1; Typ aktivity (takt): 1 -&gt; 5; </t>
  </si>
  <si>
    <t>Jandová Boguslawa, číslo pojištěnce: 5556052920, pojišťovna: 111, scpac: 675647</t>
  </si>
  <si>
    <t>na uzlu 1.CH-LU8 od 11.04.24 do 18.04.24, pcsled: 10682988</t>
  </si>
  <si>
    <t>na uzlu PLIC-25 od 15.04.24 do 17.04.24, pcsled: 10688533</t>
  </si>
  <si>
    <t xml:space="preserve">Datum konce sledování: ? -&gt; 17/04/24; Čas konce sledování:  -&gt; 1200; Příznak fnzis: 0 -&gt; 1; Typ aktivity (takt): 1 -&gt; 4; </t>
  </si>
  <si>
    <t>na uzlu 1.CH-LU8 od 15.04.24 do 17.04.24, pcsled: 10687874</t>
  </si>
  <si>
    <t xml:space="preserve">Datum konce sledování: ? -&gt; 17/04/24; Čas konce sledování:  -&gt; 1227; Příznak fnzis: 0 -&gt; 1; Typ aktivity (takt): 1 -&gt; 4; </t>
  </si>
  <si>
    <t>Sigmund Oldřich, číslo pojištěnce: 5804020882, pojišťovna: 205, scpac: 819798</t>
  </si>
  <si>
    <t>na uzlu 1.CH-LU8 od 14.04.24 do 17.04.24, pcsled: 10686691</t>
  </si>
  <si>
    <t xml:space="preserve">Datum konce sledování: ? -&gt; 17/04/24; Čas konce sledování:  -&gt; 1226; Příznak fnzis: 0 -&gt; 1; Typ aktivity (takt): 1 -&gt; 5; </t>
  </si>
  <si>
    <t>Gunárová Eva, číslo pojištěnce: 8262265341, pojišťovna: 201, scpac: 349153</t>
  </si>
  <si>
    <t>na uzlu 1.CH-LU8 od 10.04.24 do 17.04.24, pcsled: 10681526</t>
  </si>
  <si>
    <t xml:space="preserve">Datum konce sledování: ? -&gt; 17/04/24; Čas konce sledování:  -&gt; 1226; Příznak fnzis: 0 -&gt; 1; Typ aktivity (takt): 1 -&gt; 4; </t>
  </si>
  <si>
    <t>Novotný Jakub, číslo pojištěnce: 0212275734, pojišťovna: 201, scpac: 353418</t>
  </si>
  <si>
    <t>na uzlu 1.CH-LU8 od 07.04.24 do 17.04.24, pcsled: 10676727</t>
  </si>
  <si>
    <t>Janíček Ondřej, číslo pojištěnce: 0202085708, pojišťovna: 205, scpac: 287586</t>
  </si>
  <si>
    <t>na uzlu 1.CH-LU8 od 14.04.24 do 17.04.24, pcsled: 10687231</t>
  </si>
  <si>
    <t xml:space="preserve">Datum konce sledování: ? -&gt; 17/04/24; Čas konce sledování:  -&gt; 1225; Příznak fnzis: 0 -&gt; 1; Typ aktivity (takt): 1 -&gt; 5; </t>
  </si>
  <si>
    <t>Havránková Ivana, číslo pojištěnce: 6554091159, pojišťovna: 211, scpac: 436368</t>
  </si>
  <si>
    <t>na uzlu 1.CH-LU8 od 15.04.24 do 17.04.24, pcsled: 10688126</t>
  </si>
  <si>
    <t xml:space="preserve">Datum konce sledování: ? -&gt; 17/04/24; Čas konce sledování:  -&gt; 1052; Příznak fnzis: 0 -&gt; 1; Typ aktivity (takt): 1 -&gt; 4; </t>
  </si>
  <si>
    <t>Buchtová Andrea, číslo pojištěnce: 8751255788, pojišťovna: 205, scpac: 290825</t>
  </si>
  <si>
    <t>na uzlu 1.CH-LU8 od 15.04.24 do 17.04.24, pcsled: 10688151</t>
  </si>
  <si>
    <t xml:space="preserve">Datum konce sledování: ? -&gt; 17/04/24; Čas konce sledování:  -&gt; 1051; Příznak fnzis: 0 -&gt; 1; Typ aktivity (takt): 1 -&gt; 4; </t>
  </si>
  <si>
    <t>58962 (Kubelková Dagmar )</t>
  </si>
  <si>
    <t>na uzlu 1.CH-LU8 od 15.04.24 do 16.04.24, pcsled: 10688036</t>
  </si>
  <si>
    <t xml:space="preserve">Datum konce sledování: ? -&gt; 16/04/24; Čas konce sledování:  -&gt; 1723; Příznak fnzis: 0 -&gt; 1; Typ aktivity (takt): 1 -&gt; 4; </t>
  </si>
  <si>
    <t>na uzlu 1.CH-LU8 od 15.04.24 do 16.04.24, pcsled: 10687956</t>
  </si>
  <si>
    <t xml:space="preserve">Datum konce sledování: ? -&gt; 16/04/24; Čas konce sledování:  -&gt; 1257; Příznak fnzis: 0 -&gt; 1; Typ aktivity (takt): 1 -&gt; 4; </t>
  </si>
  <si>
    <t>Piskovský Hostimír, číslo pojištěnce: 5804170922, pojišťovna: 201, scpac: 1525780</t>
  </si>
  <si>
    <t>na uzlu 1.CH-LU8 od 03.04.24 do 16.04.24, pcsled: 10671459</t>
  </si>
  <si>
    <t xml:space="preserve">Datum konce sledování: ? -&gt; 16/04/24; Čas konce sledování:  -&gt; 1008; Příznak fnzis: 0 -&gt; 1; Typ aktivity (takt): 1 -&gt; 5; </t>
  </si>
  <si>
    <t>Kleinová Ludmila, číslo pojištěnce: 6554051526, pojišťovna: 111, scpac: 137563</t>
  </si>
  <si>
    <t>na uzlu 1.CH-LU8 od 10.04.24 do 16.04.24, pcsled: 10681307</t>
  </si>
  <si>
    <t xml:space="preserve">Datum konce sledování: ? -&gt; 16/04/24; Čas konce sledování:  -&gt; 1007; Příznak fnzis: 0 -&gt; 1; Typ aktivity (takt): 1 -&gt; 4; </t>
  </si>
  <si>
    <t>Hlavinková Marie, číslo pojištěnce: 535830025 , pojišťovna: 205, scpac: 873947</t>
  </si>
  <si>
    <t>na uzlu PLIC-25 od 15.04.24 do 16.04.24, pcsled: 10687543</t>
  </si>
  <si>
    <t xml:space="preserve">Datum konce sledování: ? -&gt; 16/04/24; Čas konce sledování:  -&gt; 0900; Příznak fnzis: 0 -&gt; 1; Typ aktivity (takt): 1 -&gt; 4; </t>
  </si>
  <si>
    <t>Maixner Jaroslav, číslo pojištěnce: 5806080423, pojišťovna: 205, scpac: 1534291</t>
  </si>
  <si>
    <t>na uzlu 1.CH-LU8 od 07.04.24 do 16.04.24, pcsled: 10676595</t>
  </si>
  <si>
    <t xml:space="preserve">Datum konce sledování: ? -&gt; 16/04/24; Čas konce sledování:  -&gt; 0824; Příznak fnzis: 0 -&gt; 1; Typ aktivity (takt): 1 -&gt; 5; </t>
  </si>
  <si>
    <t>Havlíčková Klára Ing, číslo pojištěnce: 7962194790, pojišťovna: 211, scpac: 1149970</t>
  </si>
  <si>
    <t>na uzlu 1.CH-LU8 od 10.04.24 do 15.04.24, pcsled: 10681893</t>
  </si>
  <si>
    <t xml:space="preserve">Datum konce sledování: ? -&gt; 15/04/24; Čas konce sledování:  -&gt; 1214; Příznak fnzis: 0 -&gt; 1; Typ aktivity (takt): 1 -&gt; 5; </t>
  </si>
  <si>
    <t>Korčáková Jindřiška, číslo pojištěnce: 6156031013, pojišťovna: 205, scpac: 719414</t>
  </si>
  <si>
    <t>na uzlu 1.CH-LU8 od 09.04.24 do 15.04.24, pcsled: 10679386</t>
  </si>
  <si>
    <t xml:space="preserve">Datum konce sledování: ? -&gt; 15/04/24; Čas konce sledování:  -&gt; 1039; Příznak fnzis: 0 -&gt; 1; Typ aktivity (takt): 1 -&gt; 4; </t>
  </si>
  <si>
    <t>29339 (Lovečková Jitka )</t>
  </si>
  <si>
    <t>na uzlu PLIC-26 od 12.04.24 do 15.04.24, pcsled: 10684677</t>
  </si>
  <si>
    <t xml:space="preserve">Datum konce sledování: ? -&gt; 15/04/24; Čas konce sledování:  -&gt; 0948; Příznak fnzis: 0 -&gt; 1; Typ aktivity (takt): 1 -&gt; 4; </t>
  </si>
  <si>
    <t>Rozsypalová Helena, číslo pojištěnce: 486015081 , pojišťovna: 205, scpac: 137957</t>
  </si>
  <si>
    <t>na uzlu 1.CH-LU8 od 08.04.24 do 15.04.24, pcsled: 10677530</t>
  </si>
  <si>
    <t xml:space="preserve">Datum konce sledování: ? -&gt; 15/04/24; Čas konce sledování:  -&gt; 1021; Příznak fnzis: 0 -&gt; 1; Typ aktivity (takt): 1 -&gt; 4; </t>
  </si>
  <si>
    <t>Smékalová Lenka, číslo pojištěnce: 6551241323, pojišťovna: 211, scpac: 374287</t>
  </si>
  <si>
    <t>na uzlu 1.CH-LU8 od 29.03.24 do 15.04.24, pcsled: 10666117</t>
  </si>
  <si>
    <t xml:space="preserve">Datum konce sledování: ? -&gt; 15/04/24; Čas konce sledování:  -&gt; 1015; Příznak fnzis: 0 -&gt; 1; Typ aktivity (takt): 1 -&gt; 5; </t>
  </si>
  <si>
    <t>Krepl Miroslav, číslo pojištěnce: 5709040832, pojišťovna: 211, scpac: 1509196</t>
  </si>
  <si>
    <t>na uzlu 1.CH-LU8 od 12.04.24 do 14.04.24, pcsled: 10684389</t>
  </si>
  <si>
    <t xml:space="preserve">Datum konce sledování: ? -&gt; 14/04/24; Čas konce sledování:  -&gt; 1300; Příznak fnzis: 0 -&gt; 1; Typ aktivity (takt): 1 -&gt; 5; </t>
  </si>
  <si>
    <t>Vebrová Jaroslava , číslo pojištěnce: 525404287 , pojišťovna: 111, scpac: 142703</t>
  </si>
  <si>
    <t>na uzlu 1.CH-LU8 od 11.04.24 do 14.04.24, pcsled: 10682868</t>
  </si>
  <si>
    <t xml:space="preserve">Datum konce sledování: ? -&gt; 14/04/24; Čas konce sledování:  -&gt; 1300; Příznak fnzis: 0 -&gt; 1; Typ aktivity (takt): 1 -&gt; 4; </t>
  </si>
  <si>
    <t>Kameníčková Amálie, číslo pojištěnce: 405120457 , pojišťovna: 207, scpac: 135243</t>
  </si>
  <si>
    <t>na uzlu 1.CH-LU8 od 08.04.24 do 14.04.24, pcsled: 10677525</t>
  </si>
  <si>
    <t xml:space="preserve">Datum konce sledování: ? -&gt; 14/04/24; Čas konce sledování:  -&gt; 1259; Příznak fnzis: 0 -&gt; 1; Typ aktivity (takt): 1 -&gt; 4; </t>
  </si>
  <si>
    <t>Smutný Pavel, číslo pojištěnce: 5710261458, pojišťovna: 207, scpac: 316884</t>
  </si>
  <si>
    <t>na uzlu 1.CH-LU8 od 12.04.24 do 14.04.24, pcsled: 10684409</t>
  </si>
  <si>
    <t xml:space="preserve">Datum konce sledování: ? -&gt; 14/04/24; Čas konce sledování:  -&gt; 1258; Příznak fnzis: 0 -&gt; 1; Typ aktivity (takt): 1 -&gt; 4; </t>
  </si>
  <si>
    <t>Urbanová Jolana, číslo pojištěnce: 7560315763, pojišťovna: 205, scpac: 176280</t>
  </si>
  <si>
    <t>na uzlu 1.CH-LU8 od 08.04.24 do 13.04.24, pcsled: 10677519</t>
  </si>
  <si>
    <t xml:space="preserve">Datum konce sledování: ? -&gt; 13/04/24; Čas konce sledování:  -&gt; 1422; Příznak fnzis: 0 -&gt; 1; Typ aktivity (takt): 1 -&gt; 4; </t>
  </si>
  <si>
    <t>Šimek Petr, číslo pojištěnce: 531018303 , pojišťovna: 205, scpac: 203093</t>
  </si>
  <si>
    <t>na uzlu 1.CH-LU8 od 02.04.24 do 13.04.24, pcsled: 10668804</t>
  </si>
  <si>
    <t xml:space="preserve">Datum konce sledování: ? -&gt; 13/04/24; Čas konce sledování:  -&gt; 1421; Příznak fnzis: 0 -&gt; 1; Typ aktivity (takt): 1 -&gt; 4; </t>
  </si>
  <si>
    <t>Kovář Jiří , číslo pojištěnce: 470718405 , pojišťovna: 111, scpac: 1007010</t>
  </si>
  <si>
    <t>na uzlu 1.CH-LU8 od 08.04.24 do 13.04.24, pcsled: 10677462</t>
  </si>
  <si>
    <t xml:space="preserve">Datum konce sledování: ? -&gt; 13/04/24; Čas konce sledování:  -&gt; 1420; Příznak fnzis: 0 -&gt; 1; Typ aktivity (takt): 1 -&gt; 4; </t>
  </si>
  <si>
    <t>Adamec Miroslav, číslo pojištěnce: 7406235804, pojišťovna: 111, scpac: 1043349</t>
  </si>
  <si>
    <t>na uzlu 1.CH-LU8 od 10.04.24 do 13.04.24, pcsled: 10681843</t>
  </si>
  <si>
    <t xml:space="preserve">Datum konce sledování: ? -&gt; 13/04/24; Čas konce sledování:  -&gt; 1420; Příznak fnzis: 0 -&gt; 1; Typ aktivity (takt): 1 -&gt; 5; </t>
  </si>
  <si>
    <t>Kameníková Erika , číslo pojištěnce: 7062194458, pojišťovna: 211, scpac: 184881</t>
  </si>
  <si>
    <t>na uzlu 1.CH-LU8 od 01.04.24 do 12.04.24, pcsled: 10667733</t>
  </si>
  <si>
    <t xml:space="preserve">Datum konce sledování: ? -&gt; 12/04/24; Čas konce sledování:  -&gt; 1233; Příznak fnzis: 0 -&gt; 1; Typ aktivity (takt): 1 -&gt; 5; </t>
  </si>
  <si>
    <t>Zbořil Tomáš, číslo pojištěnce: 9108125719, pojišťovna: 207, scpac: 160907</t>
  </si>
  <si>
    <t>na uzlu 1.CH-LU8 od 10.04.24 do 12.04.24, pcsled: 10681449</t>
  </si>
  <si>
    <t xml:space="preserve">Datum konce sledování: ? -&gt; 12/04/24; Čas konce sledování:  -&gt; 0958; Příznak fnzis: 0 -&gt; 1; Typ aktivity (takt): 1 -&gt; 4; </t>
  </si>
  <si>
    <t>Dostalík Václav, číslo pojištěnce: 400523490 , pojišťovna: 111, scpac: 373831</t>
  </si>
  <si>
    <t>na uzlu 1.CH-LU8 od 09.04.24 do 12.04.24, pcsled: 10679355</t>
  </si>
  <si>
    <t xml:space="preserve">Datum konce sledování: ? -&gt; 12/04/24; Čas konce sledování:  -&gt; 0903; Příznak fnzis: 0 -&gt; 1; Typ aktivity (takt): 1 -&gt; 5; </t>
  </si>
  <si>
    <t>na uzlu 1.CH-LU8 od 09.04.24 do 12.04.24, pcsled: 10679381</t>
  </si>
  <si>
    <t xml:space="preserve">Datum konce sledování: ? -&gt; 12/04/24; Čas konce sledování:  -&gt; 0902; Příznak fnzis: 0 -&gt; 1; Typ aktivity (takt): 1 -&gt; 4; </t>
  </si>
  <si>
    <t>Přecechtělová Mirosl, číslo pojištěnce: 475103427 , pojišťovna: 205, scpac: 126494</t>
  </si>
  <si>
    <t>na uzlu 1.CH-LU8 od 05.04.24 do 11.04.24, pcsled: 10675853</t>
  </si>
  <si>
    <t xml:space="preserve">Datum konce sledování: ? -&gt; 11/04/24; Čas konce sledování:  -&gt; 1127; Příznak fnzis: 0 -&gt; 1; Typ aktivity (takt): 1 -&gt; 4; </t>
  </si>
  <si>
    <t>Valenta Bedřich , číslo pojištěnce: 5612122109, pojišťovna: 111, scpac: 241771</t>
  </si>
  <si>
    <t>na uzlu 1.CH-LU8 od 04.04.24 do 10.04.24, pcsled: 10672648</t>
  </si>
  <si>
    <t xml:space="preserve">Datum konce sledování: ? -&gt; 10/04/24; Čas konce sledování:  -&gt; 1210; Příznak fnzis: 0 -&gt; 1; Typ aktivity (takt): 1 -&gt; 4; </t>
  </si>
  <si>
    <t>Špička Jaroslav, číslo pojištěnce: 7206245321, pojišťovna: 205, scpac: 447432</t>
  </si>
  <si>
    <t>na uzlu 1.CH-LU8 od 07.04.24 do 10.04.24, pcsled: 10676651</t>
  </si>
  <si>
    <t xml:space="preserve">Datum konce sledování: ? -&gt; 10/04/24; Čas konce sledování:  -&gt; 1210; Příznak fnzis: 0 -&gt; 1; Typ aktivity (takt): 1 -&gt; 5; </t>
  </si>
  <si>
    <t>Frňka Zdeněk, Ing., číslo pojištěnce: 411207414 , pojišťovna: 205, scpac: 915011</t>
  </si>
  <si>
    <t>na uzlu 1.CH-LU8 od 08.04.24 do 10.04.24, pcsled: 10677743</t>
  </si>
  <si>
    <t xml:space="preserve">Datum konce sledování: ? -&gt; 10/04/24; Čas konce sledování:  -&gt; 1100; Příznak fnzis: 0 -&gt; 1; Typ aktivity (takt): 1 -&gt; 5; </t>
  </si>
  <si>
    <t>Fňukal Svatopluk, číslo pojištěnce: 7212194132, pojišťovna: 111, scpac: 1549874</t>
  </si>
  <si>
    <t>na uzlu 1.CH-LU8 od 01.04.24 do 10.04.24, pcsled: 10668017</t>
  </si>
  <si>
    <t xml:space="preserve">Datum konce sledování: ? -&gt; 10/04/24; Čas konce sledování:  -&gt; 1028; Příznak fnzis: 0 -&gt; 1; Typ aktivity (takt): 1 -&gt; 5; </t>
  </si>
  <si>
    <t>Maršálková Šarlota, číslo pojištěnce: 466208951 , pojišťovna: 205, scpac: 122569</t>
  </si>
  <si>
    <t>na uzlu 1.CH-LU8 od 08.04.24 do 10.04.24, pcsled: 10677527</t>
  </si>
  <si>
    <t xml:space="preserve">Datum konce sledování: ? -&gt; 10/04/24; Čas konce sledování:  -&gt; 1028; Příznak fnzis: 0 -&gt; 1; Typ aktivity (takt): 1 -&gt; 4; </t>
  </si>
  <si>
    <t>Jakubcová Ivanka, číslo pojištěnce: 465328401 , pojišťovna: 111, scpac: 642693</t>
  </si>
  <si>
    <t>na uzlu 1.CH-LU8 od 05.04.24 do 10.04.24, pcsled: 10674315</t>
  </si>
  <si>
    <t xml:space="preserve">Datum konce sledování: ? -&gt; 10/04/24; Čas konce sledování:  -&gt; 0903; Příznak fnzis: 0 -&gt; 1; Typ aktivity (takt): 1 -&gt; 4; </t>
  </si>
  <si>
    <t>Rozsíval Jaroslav , číslo pojištěnce: 430802417 , pojišťovna: 207, scpac: 214913</t>
  </si>
  <si>
    <t>na uzlu 1.CH-LU8 od 01.04.24 do 09.04.24, pcsled: 10667972</t>
  </si>
  <si>
    <t xml:space="preserve">Datum konce sledování: ? -&gt; 09/04/24; Čas konce sledování:  -&gt; 1603; Příznak fnzis: 0 -&gt; 1; Typ aktivity (takt): 1 -&gt; 4; </t>
  </si>
  <si>
    <t>Žďárová Božena, číslo pojištěnce: 6054282036, pojišťovna: 111, scpac: 1377945</t>
  </si>
  <si>
    <t>na uzlu 1.CH-LU8 od 02.04.24 do 09.04.24, pcsled: 10668808</t>
  </si>
  <si>
    <t xml:space="preserve">Datum konce sledování: ? -&gt; 09/04/24; Čas konce sledování:  -&gt; 1315; Příznak fnzis: 0 -&gt; 1; Typ aktivity (takt): 1 -&gt; 4; </t>
  </si>
  <si>
    <t>Bolf Roman, číslo pojištěnce: 7210255844, pojišťovna: 213, scpac: 1421411</t>
  </si>
  <si>
    <t>na uzlu 1.CH-LU8 od 07.04.24 do 09.04.24, pcsled: 10676786</t>
  </si>
  <si>
    <t xml:space="preserve">Datum konce sledování: ? -&gt; 09/04/24; Čas konce sledování:  -&gt; 1247; Příznak fnzis: 0 -&gt; 1; Typ aktivity (takt): 1 -&gt; 5; </t>
  </si>
  <si>
    <t>Doleček Robert, Ing., číslo pojištěnce: 5608250846, pojišťovna: 205, scpac: 461800</t>
  </si>
  <si>
    <t>na uzlu 1.CH-LU8 od 07.04.24 do 09.04.24, pcsled: 10676756</t>
  </si>
  <si>
    <t xml:space="preserve">Datum konce sledování: ? -&gt; 09/04/24; Čas konce sledování:  -&gt; 1033; Příznak fnzis: 0 -&gt; 1; Typ aktivity (takt): 1 -&gt; 5; </t>
  </si>
  <si>
    <t>Ondroušková Eva, číslo pojištěnce: 486218424 , pojišťovna: 201, scpac: 1137225</t>
  </si>
  <si>
    <t>na uzlu 1.CH-LU8 od 01.04.24 do 09.04.24, pcsled: 10668188</t>
  </si>
  <si>
    <t xml:space="preserve">Datum konce sledování: ? -&gt; 09/04/24; Čas konce sledování:  -&gt; 0942; Příznak fnzis: 0 -&gt; 1; Typ aktivity (takt): 1 -&gt; 5; </t>
  </si>
  <si>
    <t>Bartoníková Ludmila, číslo pojištěnce: 435202426 , pojišťovna: 111, scpac: 387180</t>
  </si>
  <si>
    <t>na uzlu 1.CH-LU8 od 03.04.24 do 08.04.24, pcsled: 10672324</t>
  </si>
  <si>
    <t xml:space="preserve">Datum konce sledování: ? -&gt; 08/04/24; Čas konce sledování:  -&gt; 1017; Příznak fnzis: 0 -&gt; 1; Typ aktivity (takt): 1 -&gt; 4; </t>
  </si>
  <si>
    <t>na uzlu KAR-LU51 od 06.04.24 do 08.04.24, pcsled: 10676402</t>
  </si>
  <si>
    <t xml:space="preserve">Datum konce sledování: ? -&gt; 08/04/24; Čas konce sledování:  -&gt; 0857; Příznak fnzis: 0 -&gt; 1; Typ aktivity (takt): 1 -&gt; 5; </t>
  </si>
  <si>
    <t>Dohnálková Jana , číslo pojištěnce: 7161015565, pojišťovna: 111, scpac: 183471</t>
  </si>
  <si>
    <t>na uzlu 1.CH-LU8 od 05.04.24 do 08.04.24, pcsled: 10675655</t>
  </si>
  <si>
    <t xml:space="preserve">Datum konce sledování: ? -&gt; 08/04/24; Čas konce sledování:  -&gt; 0908; Příznak fnzis: 0 -&gt; 1; Typ aktivity (takt): 1 -&gt; 4; </t>
  </si>
  <si>
    <t>na uzlu PLIC-26 od 04.04.24 do 07.04.24, pcsled: 10673123</t>
  </si>
  <si>
    <t xml:space="preserve">Datum konce sledování: ? -&gt; 07/04/24; Čas konce sledování:  -&gt; 1049; Příznak fnzis: 0 -&gt; 1; Typ aktivity (takt): 1 -&gt; 4; </t>
  </si>
  <si>
    <t>Prášilová Lenka, číslo pojištěnce: 7151055197, pojišťovna: 201, scpac: 184420</t>
  </si>
  <si>
    <t>na uzlu 1.CH-LU8 od 01.04.24 do 07.04.24, pcsled: 10668347</t>
  </si>
  <si>
    <t xml:space="preserve">Datum konce sledování: ? -&gt; 07/04/24; Čas konce sledování:  -&gt; 1019; Příznak fnzis: 0 -&gt; 1; Typ aktivity (takt): 1 -&gt; 4; </t>
  </si>
  <si>
    <t>Kožušníková Helena, číslo pojištěnce: 5753302027, pojišťovna: 201, scpac: 686819</t>
  </si>
  <si>
    <t>na uzlu 1.CH-LU8 od 03.04.24 do 07.04.24, pcsled: 10670939</t>
  </si>
  <si>
    <t xml:space="preserve">Datum konce sledování: ? -&gt; 07/04/24; Čas konce sledování:  -&gt; 1018; Příznak fnzis: 0 -&gt; 1; Typ aktivity (takt): 1 -&gt; 4; </t>
  </si>
  <si>
    <t>na uzlu PLIC-25 od 04.04.24 do 07.04.24, pcsled: 10672834</t>
  </si>
  <si>
    <t xml:space="preserve">Datum konce sledování: ? -&gt; 07/04/24; Čas konce sledování:  -&gt; 0913; Příznak fnzis: 0 -&gt; 1; Typ aktivity (takt): 1 -&gt; 4; </t>
  </si>
  <si>
    <t>Javorský Miroslav, číslo pojištěnce: 6602041743, pojišťovna: 205, scpac: 393644</t>
  </si>
  <si>
    <t>na uzlu 1.CH-LU8 od 02.04.24 do 06.04.24, pcsled: 10668782</t>
  </si>
  <si>
    <t xml:space="preserve">Datum konce sledování: ? -&gt; 06/04/24; Čas konce sledování:  -&gt; 1432; Příznak fnzis: 0 -&gt; 1; Typ aktivity (takt): 1 -&gt; 4; </t>
  </si>
  <si>
    <t>Trčka Vladimír , číslo pojištěnce: 500316299 , pojišťovna: 201, scpac: 864488</t>
  </si>
  <si>
    <t>na uzlu 1.CH-LU8 od 03.04.24 do 06.04.24, pcsled: 10671224</t>
  </si>
  <si>
    <t xml:space="preserve">Datum konce sledování: ? -&gt; 06/04/24; Čas konce sledování:  -&gt; 1431; Příznak fnzis: 0 -&gt; 1; Typ aktivity (takt): 1 -&gt; 4; </t>
  </si>
  <si>
    <t>Čecháček Šimon, číslo pojištěnce: 9906235746, pojišťovna: 201, scpac: 149842</t>
  </si>
  <si>
    <t>na uzlu 1.CH-LU8 od 03.04.24 do 06.04.24, pcsled: 10671479</t>
  </si>
  <si>
    <t xml:space="preserve">Datum konce sledování: ? -&gt; 06/04/24; Čas konce sledování:  -&gt; 1000; Příznak fnzis: 0 -&gt; 1; Typ aktivity (takt): 1 -&gt; 4; </t>
  </si>
  <si>
    <t>Balun Viktor, číslo pojištěnce: 380718756 , pojišťovna: 111, scpac: 1168691</t>
  </si>
  <si>
    <t>na uzlu 1.CH-LU8 od 03.04.24 do 06.04.24, pcsled: 10671184</t>
  </si>
  <si>
    <t>Surá Jaroslava, číslo pojištěnce: 5457050181, pojišťovna: 211, scpac: 488057</t>
  </si>
  <si>
    <t>na uzlu 1.CH-LU8 od 01.04.24 do 06.04.24, pcsled: 10667911</t>
  </si>
  <si>
    <t xml:space="preserve">Datum konce sledování: ? -&gt; 06/04/24; Čas konce sledování:  -&gt; 0900; Příznak fnzis: 0 -&gt; 1; Typ aktivity (takt): 1 -&gt; 4; </t>
  </si>
  <si>
    <t>na uzlu 1.CH-LU8 od 04.04.24 do 06.04.24, pcsled: 10672924</t>
  </si>
  <si>
    <t>Galíček Otakar, číslo pojištěnce: 530615146 , pojišťovna: 205, scpac: 889223</t>
  </si>
  <si>
    <t>na uzlu 1.CH-LU8 od 02.04.24 do 05.04.24, pcsled: 10668849</t>
  </si>
  <si>
    <t xml:space="preserve">Datum konce sledování: ? -&gt; 05/04/24; Čas konce sledování:  -&gt; 1600; Příznak fnzis: 0 -&gt; 1; Typ aktivity (takt): 1 -&gt; 5; </t>
  </si>
  <si>
    <t>Dragúňová Tereza, číslo pojištěnce: 9451155703, pojišťovna: 205, scpac: 494329</t>
  </si>
  <si>
    <t>na uzlu 1.CH-LU8 od 02.04.24 do 05.04.24, pcsled: 10669996</t>
  </si>
  <si>
    <t xml:space="preserve">Datum konce sledování: ? -&gt; 05/04/24; Čas konce sledování:  -&gt; 1224; Příznak fnzis: 0 -&gt; 1; Typ aktivity (takt): 1 -&gt; 4; </t>
  </si>
  <si>
    <t>na uzlu 1.CH-LU8 od 02.04.24 do 05.04.24, pcsled: 10668797</t>
  </si>
  <si>
    <t xml:space="preserve">Datum konce sledování: ? -&gt; 05/04/24; Čas konce sledování:  -&gt; 1211; Příznak fnzis: 0 -&gt; 1; Typ aktivity (takt): 1 -&gt; 5; </t>
  </si>
  <si>
    <t>Smolka Zbyněk, DiS., číslo pojištěnce: 8204115381, pojišťovna: 201, scpac: 307419</t>
  </si>
  <si>
    <t>na uzlu 1.CH-LU8 od 02.04.24 do 05.04.24, pcsled: 10670325</t>
  </si>
  <si>
    <t>Kratochvílová Ludmil, číslo pojištěnce: 456005115 , pojišťovna: 205, scpac: 1034434</t>
  </si>
  <si>
    <t>na uzlu 1.CH-LU8 od 03.04.24 do 05.04.24, pcsled: 10670830</t>
  </si>
  <si>
    <t xml:space="preserve">Datum konce sledování: ? -&gt; 05/04/24; Čas konce sledování:  -&gt; 1210; Příznak fnzis: 0 -&gt; 1; Typ aktivity (takt): 1 -&gt; 5; </t>
  </si>
  <si>
    <t>Grulichová Jiřina, číslo pojištěnce: 6661061902, pojišťovna: 207, scpac: 190000</t>
  </si>
  <si>
    <t>na uzlu 1.CH-LU8 od 02.04.24 do 05.04.24, pcsled: 10669561</t>
  </si>
  <si>
    <t xml:space="preserve">Datum konce sledování: ? -&gt; 05/04/24; Čas konce sledování:  -&gt; 1210; Příznak fnzis: 0 -&gt; 1; Typ aktivity (takt): 1 -&gt; 4; </t>
  </si>
  <si>
    <t>na uzlu KAR-LU51 od 03.04.24 do 05.04.24, pcsled: 10671636</t>
  </si>
  <si>
    <t xml:space="preserve">Datum konce sledování: ? -&gt; 05/04/24; Čas konce sledování:  -&gt; 0851; Příznak fnzis: 0 -&gt; 1; Typ aktivity (takt): 1 -&gt; 4; </t>
  </si>
  <si>
    <t>Pokrutová Jana , číslo pojištěnce: 486205430 , pojišťovna: 205, scpac: 208380</t>
  </si>
  <si>
    <t>na uzlu 1.CH-LU8 od 25.03.24 do 04.04.24, pcsled: 10659272</t>
  </si>
  <si>
    <t xml:space="preserve">Datum konce sledování: ? -&gt; 04/04/24; Čas konce sledování:  -&gt; 1357; Příznak fnzis: 0 -&gt; 1; Typ aktivity (takt): 1 -&gt; 5; </t>
  </si>
  <si>
    <t>Bartíková Vlasta , číslo pojištěnce: 435609444 , pojišťovna: 211, scpac: 432474</t>
  </si>
  <si>
    <t>na uzlu 1.CH-LU8 od 26.03.24 do 04.04.24, pcsled: 10662530</t>
  </si>
  <si>
    <t xml:space="preserve">Datum konce sledování: ? -&gt; 04/04/24; Čas konce sledování:  -&gt; 1014; Příznak fnzis: 0 -&gt; 1; Typ aktivity (takt): 1 -&gt; 5; </t>
  </si>
  <si>
    <t>Janíček Pavel, číslo pojištěnce: 6903295311, pojišťovna: 205, scpac: 320247</t>
  </si>
  <si>
    <t>na uzlu 1.CH-LU8 od 01.04.24 do 04.04.24, pcsled: 10668025</t>
  </si>
  <si>
    <t xml:space="preserve">Datum konce sledování: ? -&gt; 04/04/24; Čas konce sledování:  -&gt; 1010; Příznak fnzis: 0 -&gt; 1; Typ aktivity (takt): 1 -&gt; 5; </t>
  </si>
  <si>
    <t>na uzlu KAR-LU51 od 28.03.24 do 03.04.24, pcsled: 10665515</t>
  </si>
  <si>
    <t>Nemrava Petr , číslo pojištěnce: 8007295384, pojišťovna: 207, scpac: 392668</t>
  </si>
  <si>
    <t>na uzlu 1.CH-LU8 od 01.04.24 do 03.04.24, pcsled: 10668037</t>
  </si>
  <si>
    <t xml:space="preserve">Datum konce sledování: ? -&gt; 03/04/24; Čas konce sledování:  -&gt; 0945; Příznak fnzis: 0 -&gt; 1; Typ aktivity (takt): 1 -&gt; 5; </t>
  </si>
  <si>
    <t>Sitta Jiří, číslo pojištěnce: 6904055763, pojišťovna: 211, scpac: 1121234</t>
  </si>
  <si>
    <t>na uzlu 1.CH-LU8 od 31.03.24 do 03.04.24, pcsled: 10667385</t>
  </si>
  <si>
    <t xml:space="preserve">Datum konce sledování: ? -&gt; 03/04/24; Čas konce sledování:  -&gt; 0944; Příznak fnzis: 0 -&gt; 1; Typ aktivity (takt): 1 -&gt; 5; </t>
  </si>
  <si>
    <t>Žáková Lucie, číslo pojištěnce: 9251085701, pojišťovna: 205, scpac: 159656</t>
  </si>
  <si>
    <t>na uzlu 1.CH-LU8 od 02.04.24 do 03.04.24, pcsled: 10668572</t>
  </si>
  <si>
    <t xml:space="preserve">Datum konce sledování: ? -&gt; 03/04/24; Čas konce sledování:  -&gt; 0944; Příznak fnzis: 0 -&gt; 1; Typ aktivity (takt): 1 -&gt; 4; </t>
  </si>
  <si>
    <t>na uzlu PLIC-25 od 21.03.24 do 02.04.24, pcsled: 10654814</t>
  </si>
  <si>
    <t xml:space="preserve">Datum konce sledování: ? -&gt; 02/04/24; Čas konce sledování:  -&gt; 1024; Příznak fnzis: 0 -&gt; 1; Typ aktivity (takt): 1 -&gt; 4; </t>
  </si>
  <si>
    <t>Navrátil Vojtěch, číslo pojištěnce: 5603171519, pojišťovna: 201, scpac: 200335</t>
  </si>
  <si>
    <t>na uzlu 1.CH-LU8 od 21.03.24 do 02.04.24, pcsled: 10654237</t>
  </si>
  <si>
    <t xml:space="preserve">Datum konce sledování: ? -&gt; 02/04/24; Čas konce sledování:  -&gt; 0959; Příznak fnzis: 0 -&gt; 1; Typ aktivity (takt): 1 -&gt; 5; </t>
  </si>
  <si>
    <t>Šramko Ján , číslo pojištěnce: 380121738 , pojišťovna: 211, scpac: 113582</t>
  </si>
  <si>
    <t>na uzlu 1.CH-LU8 od 27.03.24 do 02.04.24, pcsled: 10663765</t>
  </si>
  <si>
    <t xml:space="preserve">Datum konce sledování: ? -&gt; 02/04/24; Čas konce sledování:  -&gt; 0952; Příznak fnzis: 0 -&gt; 1; Typ aktivity (takt): 1 -&gt; 5; </t>
  </si>
  <si>
    <t>62597 (Kurečková Hana Mgr. Bc.)</t>
  </si>
  <si>
    <t>na uzlu PLIC-26 od 26.03.24 do 01.04.24, pcsled: 10661620</t>
  </si>
  <si>
    <t xml:space="preserve">Datum konce sledování: ? -&gt; 01/04/24; Čas konce sledování:  -&gt; 0930; Příznak fnzis: 0 -&gt; 1; Typ aktivity (takt): 1 -&gt; 4; </t>
  </si>
  <si>
    <t>Lang Libor, číslo pojištěnce: 9103205320, pojišťovna: 211, scpac: 1129869</t>
  </si>
  <si>
    <t>na uzlu 1.CH-LU8 od 27.03.24 do 31.03.24, pcsled: 10663397</t>
  </si>
  <si>
    <t xml:space="preserve">Datum konce sledování: ? -&gt; 31/03/24; Čas konce sledování:  -&gt; 1250; Příznak fnzis: 0 -&gt; 1; Typ aktivity (takt): 1 -&gt; 5; </t>
  </si>
  <si>
    <t>Dobešová Helena, číslo pojištěnce: 5854030611, pojišťovna: 205, scpac: 247822</t>
  </si>
  <si>
    <t>na uzlu 1.CH-LU8 od 25.03.24 do 30.03.24, pcsled: 10660056</t>
  </si>
  <si>
    <t xml:space="preserve">Datum konce sledování: ? -&gt; 30/03/24; Čas konce sledování:  -&gt; 1615; Příznak fnzis: 0 -&gt; 1; Typ aktivity (takt): 1 -&gt; 4; </t>
  </si>
  <si>
    <t>Smyslil Miloslav, číslo pojištěnce: 5512181202, pojišťovna: 207, scpac: 200973</t>
  </si>
  <si>
    <t>na uzlu 1.CH-LU8 od 26.03.24 do 30.03.24, pcsled: 10661675</t>
  </si>
  <si>
    <t xml:space="preserve">Datum konce sledování: ? -&gt; 30/03/24; Čas konce sledování:  -&gt; 1342; Příznak fnzis: 0 -&gt; 1; Typ aktivity (takt): 1 -&gt; 4; </t>
  </si>
  <si>
    <t>Roučková Kateřina, číslo pojištěnce: 9561216071, pojišťovna: 205, scpac: 256781</t>
  </si>
  <si>
    <t>na uzlu 1.CH-LU8 od 26.03.24 do 30.03.24, pcsled: 10662202</t>
  </si>
  <si>
    <t xml:space="preserve">Datum konce sledování: ? -&gt; 30/03/24; Čas konce sledování:  -&gt; 1341; Příznak fnzis: 0 -&gt; 1; Typ aktivity (takt): 1 -&gt; 4; </t>
  </si>
  <si>
    <t>Jefimov Jaromír , číslo pojištěnce: 6810220934, pojišťovna: 211, scpac: 285967</t>
  </si>
  <si>
    <t>na uzlu 1.CH-LU8 od 27.03.24 do 30.03.24, pcsled: 10662586</t>
  </si>
  <si>
    <t xml:space="preserve">Datum konce sledování: ? -&gt; 30/03/24; Čas konce sledování:  -&gt; 1341; Příznak fnzis: 0 -&gt; 1; Typ aktivity (takt): 1 -&gt; 5; </t>
  </si>
  <si>
    <t>Hloch Oto, číslo pojištěnce: 9904145746, pojišťovna: 111, scpac: 150041</t>
  </si>
  <si>
    <t>na uzlu 1.CH-LU8 od 28.03.24 do 30.03.24, pcsled: 10664305</t>
  </si>
  <si>
    <t xml:space="preserve">Datum konce sledování: ? -&gt; 30/03/24; Čas konce sledování:  -&gt; 1336; Příznak fnzis: 0 -&gt; 1; Typ aktivity (takt): 1 -&gt; 4; </t>
  </si>
  <si>
    <t>Petr Jaroslav, číslo pojištěnce: 6906205317, pojišťovna: 201, scpac: 924951</t>
  </si>
  <si>
    <t>na uzlu 1.CH-LU8 od 26.03.24 do 29.03.24, pcsled: 10661686</t>
  </si>
  <si>
    <t xml:space="preserve">Datum konce sledování: ? -&gt; 29/03/24; Čas konce sledování:  -&gt; 1039; Příznak fnzis: 0 -&gt; 1; Typ aktivity (takt): 1 -&gt; 5; </t>
  </si>
  <si>
    <t>Müllerová Miroslava, číslo pojištěnce: 7656035398, pojišťovna: 205, scpac: 108406</t>
  </si>
  <si>
    <t>na uzlu 1.CH-LU8 od 24.03.24 do 29.03.24, pcsled: 10658209</t>
  </si>
  <si>
    <t xml:space="preserve">Datum konce sledování: ? -&gt; 29/03/24; Čas konce sledování:  -&gt; 1037; Příznak fnzis: 0 -&gt; 1; Typ aktivity (takt): 1 -&gt; 5; </t>
  </si>
  <si>
    <t>Konečný Václav, číslo pojištěnce: 8808095780, pojišťovna: 205, scpac: 914654</t>
  </si>
  <si>
    <t>na uzlu 1.CH-LU8 od 27.03.24 do 29.03.24, pcsled: 10663253</t>
  </si>
  <si>
    <t xml:space="preserve">Datum konce sledování: ? -&gt; 29/03/24; Čas konce sledování:  -&gt; 1536; Příznak fnzis: 0 -&gt; 1; Typ aktivity (takt): 1 -&gt; 4; </t>
  </si>
  <si>
    <t>na uzlu KAR-LU15 od 26.03.24 do 29.03.24, pcsled: 10661907</t>
  </si>
  <si>
    <t xml:space="preserve">Datum konce sledování: ? -&gt; 29/03/24; Čas konce sledování:  -&gt; 0944; Příznak fnzis: 0 -&gt; 1; Typ aktivity (takt): 1 -&gt; 4; </t>
  </si>
  <si>
    <t>Král Jiří , číslo pojištěnce: 490508161 , pojišťovna: 211, scpac: 1211711</t>
  </si>
  <si>
    <t>na uzlu 1.CH-LU8 od 25.03.24 do 28.03.24, pcsled: 10659585</t>
  </si>
  <si>
    <t xml:space="preserve">Datum konce sledování: ? -&gt; 28/03/24; Čas konce sledování:  -&gt; 1155; Příznak fnzis: 0 -&gt; 1; Typ aktivity (takt): 1 -&gt; 4; </t>
  </si>
  <si>
    <t>Sklenářová Františka, číslo pojištěnce: 415202455 , pojišťovna: 111, scpac: 216516</t>
  </si>
  <si>
    <t>na uzlu 1.CH-LU8 od 25.03.24 do 28.03.24, pcsled: 10659756</t>
  </si>
  <si>
    <t xml:space="preserve">Datum konce sledování: ? -&gt; 28/03/24; Čas konce sledování:  -&gt; 1155; Příznak fnzis: 0 -&gt; 1; Typ aktivity (takt): 1 -&gt; 5; </t>
  </si>
  <si>
    <t>na uzlu 1.CH-LU8 od 25.03.24 do 27.03.24, pcsled: 10658973</t>
  </si>
  <si>
    <t xml:space="preserve">Datum konce sledování: ? -&gt; 27/03/24; Čas konce sledování:  -&gt; 1008; Příznak fnzis: 0 -&gt; 1; Typ aktivity (takt): 1 -&gt; 4; </t>
  </si>
  <si>
    <t>Arvai Lenka, číslo pojištěnce: 6660300350, pojišťovna: 211, scpac: 1556291</t>
  </si>
  <si>
    <t>na uzlu 1.CH-LU8 od 25.03.24 do 27.03.24, pcsled: 10659599</t>
  </si>
  <si>
    <t xml:space="preserve">Datum konce sledování: ? -&gt; 27/03/24; Čas konce sledování:  -&gt; 1234; Příznak fnzis: 0 -&gt; 1; Typ aktivity (takt): 1 -&gt; 4; </t>
  </si>
  <si>
    <t>Svobodová Iveta, číslo pojištěnce: 6462021302, pojišťovna: 201, scpac: 656370</t>
  </si>
  <si>
    <t>na uzlu 1.CH-LU8 od 25.03.24 do 27.03.24, pcsled: 10659211</t>
  </si>
  <si>
    <t xml:space="preserve">Datum konce sledování: ? -&gt; 27/03/24; Čas konce sledování:  -&gt; 1234; Příznak fnzis: 0 -&gt; 1; Typ aktivity (takt): 1 -&gt; 5; </t>
  </si>
  <si>
    <t>Hovorková Ivana, číslo pojištěnce: 6357040855, pojišťovna: 205, scpac: 193581</t>
  </si>
  <si>
    <t>na uzlu 1.CH-LU8 od 20.03.24 do 27.03.24, pcsled: 10652665</t>
  </si>
  <si>
    <t>Gajdík Milan, číslo pojištěnce: 430622437 , pojišťovna: 207, scpac: 1009083</t>
  </si>
  <si>
    <t>na uzlu 1.CH-LU8 od 19.03.24 do 27.03.24, pcsled: 10650652</t>
  </si>
  <si>
    <t xml:space="preserve">Datum konce sledování: ? -&gt; 27/03/24; Čas konce sledování:  -&gt; 1233; Příznak fnzis: 0 -&gt; 1; Typ aktivity (takt): 1 -&gt; 5; </t>
  </si>
  <si>
    <t>Jelínková Jana, číslo pojištěnce: 0155145749, pojišťovna: 213, scpac: 281795</t>
  </si>
  <si>
    <t>na uzlu 1.CH-LU8 od 26.03.24 do 27.03.24, pcsled: 10660883</t>
  </si>
  <si>
    <t xml:space="preserve">Datum konce sledování: ? -&gt; 27/03/24; Čas konce sledování:  -&gt; 0959; Příznak fnzis: 0 -&gt; 1; Typ aktivity (takt): 1 -&gt; 4; </t>
  </si>
  <si>
    <t>Phamová Bich Hoa, číslo pojištěnce: 6454162880, pojišťovna: 111, scpac: 754386</t>
  </si>
  <si>
    <t>na uzlu 1.CH-LU8 od 24.03.24 do 27.03.24, pcsled: 10658228</t>
  </si>
  <si>
    <t xml:space="preserve">Datum konce sledování: ? -&gt; 27/03/24; Čas konce sledování:  -&gt; 0940; Příznak fnzis: 0 -&gt; 1; Typ aktivity (takt): 1 -&gt; 5; </t>
  </si>
  <si>
    <t>Loprais Leo , číslo pojištěnce: 7803075698, pojišťovna: 111, scpac: 446099</t>
  </si>
  <si>
    <t>na uzlu 1.CH-LU8 od 21.03.24 do 27.03.24, pcsled: 10654273</t>
  </si>
  <si>
    <t xml:space="preserve">Datum konce sledování: ? -&gt; 27/03/24; Čas konce sledování:  -&gt; 0925; Příznak fnzis: 0 -&gt; 1; Typ aktivity (takt): 1 -&gt; 4; </t>
  </si>
  <si>
    <t>Řehák Jiří, číslo pojištěnce: 5805101203, pojišťovna: 211, scpac: 269783</t>
  </si>
  <si>
    <t>na uzlu 1.CH-LU8 od 24.03.24 do 27.03.24, pcsled: 10658369</t>
  </si>
  <si>
    <t xml:space="preserve">Datum konce sledování: ? -&gt; 27/03/24; Čas konce sledování:  -&gt; 0846; Příznak fnzis: 0 -&gt; 1; Typ aktivity (takt): 1 -&gt; 4; </t>
  </si>
  <si>
    <t>Petržela Antonín, číslo pojištěnce: 7503184249, pojišťovna: 205, scpac: 177821</t>
  </si>
  <si>
    <t>na uzlu 1.CH-LU8 od 21.03.24 do 26.03.24, pcsled: 10654243</t>
  </si>
  <si>
    <t xml:space="preserve">Datum konce sledování: ? -&gt; 26/03/24; Čas konce sledování:  -&gt; 1134; Příznak fnzis: 0 -&gt; 1; Typ aktivity (takt): 1 -&gt; 4; </t>
  </si>
  <si>
    <t>Raška Viktor, číslo pojištěnce: 481223157 , pojišťovna: 111, scpac: 1143073</t>
  </si>
  <si>
    <t>na uzlu 1.CH-LU8 od 17.03.24 do 26.03.24, pcsled: 10648425</t>
  </si>
  <si>
    <t xml:space="preserve">Datum konce sledování: ? -&gt; 26/03/24; Čas konce sledování:  -&gt; 1134; Příznak fnzis: 0 -&gt; 1; Typ aktivity (takt): 1 -&gt; 5; </t>
  </si>
  <si>
    <t>na uzlu 1.CH-LU8 od 18.03.24 do 26.03.24, pcsled: 10648431</t>
  </si>
  <si>
    <t xml:space="preserve">Datum konce sledování: ? -&gt; 26/03/24; Čas konce sledování:  -&gt; 0920; Příznak fnzis: 0 -&gt; 1; Typ aktivity (takt): 1 -&gt; 5; </t>
  </si>
  <si>
    <t>Bogárová Zuzana, číslo pojištěnce: 6453146447, pojišťovna: 111, scpac: 1502717</t>
  </si>
  <si>
    <t>na uzlu 1.CH-LU8 od 21.03.24 do 26.03.24, pcsled: 10654256</t>
  </si>
  <si>
    <t xml:space="preserve">Datum konce sledování: ? -&gt; 26/03/24; Čas konce sledování:  -&gt; 0800; Příznak fnzis: 0 -&gt; 1; Typ aktivity (takt): 1 -&gt; 4; </t>
  </si>
  <si>
    <t>na uzlu KAR-LU51 od 21.03.24 do 25.03.24, pcsled: 10655702</t>
  </si>
  <si>
    <t xml:space="preserve">Datum konce sledování: ? -&gt; 25/03/24; Čas konce sledování:  -&gt; 1200; Příznak fnzis: 0 -&gt; 1; Typ aktivity (takt): 1 -&gt; 5; </t>
  </si>
  <si>
    <t>Otradovská Drahomíra, číslo pojištěnce: 515114133 , pojišťovna: 111, scpac: 1555578</t>
  </si>
  <si>
    <t>na uzlu 1.CH-LU8 od 19.03.24 do 25.03.24, pcsled: 10650650</t>
  </si>
  <si>
    <t xml:space="preserve">Datum konce sledování: ? -&gt; 25/03/24; Čas konce sledování:  -&gt; 1220; Příznak fnzis: 0 -&gt; 1; Typ aktivity (takt): 1 -&gt; 5; </t>
  </si>
  <si>
    <t>Brixová Vlasta, číslo pojištěnce: 5852116699, pojišťovna: 111, scpac: 1539829</t>
  </si>
  <si>
    <t>na uzlu 1.CH-LU8 od 19.03.24 do 25.03.24, pcsled: 10650641</t>
  </si>
  <si>
    <t xml:space="preserve">Datum konce sledování: ? -&gt; 25/03/24; Čas konce sledování:  -&gt; 1220; Příznak fnzis: 0 -&gt; 1; Typ aktivity (takt): 1 -&gt; 4; </t>
  </si>
  <si>
    <t>Ištoková Věra , číslo pojištěnce: 6252090614, pojišťovna: 111, scpac: 194774</t>
  </si>
  <si>
    <t>na uzlu 1.CH-LU8 od 17.03.24 do 24.03.24, pcsled: 10647848</t>
  </si>
  <si>
    <t xml:space="preserve">Datum konce sledování: ? -&gt; 24/03/24; Čas konce sledování:  -&gt; 1000; Příznak fnzis: 0 -&gt; 1; Typ aktivity (takt): 1 -&gt; 4; </t>
  </si>
  <si>
    <t>Daneček František, číslo pojištěnce: 7203034509, pojišťovna: 205, scpac: 321245</t>
  </si>
  <si>
    <t>na uzlu 1.CH-LU8 od 21.03.24 do 24.03.24, pcsled: 10654240</t>
  </si>
  <si>
    <t xml:space="preserve">Datum konce sledování: ? -&gt; 24/03/24; Čas konce sledování:  -&gt; 1310; Příznak fnzis: 0 -&gt; 1; Typ aktivity (takt): 1 -&gt; 4; </t>
  </si>
  <si>
    <t>Janošíková Marie , číslo pojištěnce: 445715430 , pojišťovna: 111, scpac: 213309</t>
  </si>
  <si>
    <t>na uzlu 1.CH-LU8 od 20.03.24 do 23.03.24, pcsled: 10652798</t>
  </si>
  <si>
    <t xml:space="preserve">Datum konce sledování: ? -&gt; 23/03/24; Čas konce sledování:  -&gt; 1211; Příznak fnzis: 0 -&gt; 1; Typ aktivity (takt): 1 -&gt; 4; </t>
  </si>
  <si>
    <t>Opluštilová Anna, číslo pojištěnce: 455718413 , pojišťovna: 111, scpac: 964914</t>
  </si>
  <si>
    <t>na uzlu 1.CH-LU8 od 21.03.24 do 23.03.24, pcsled: 10654260</t>
  </si>
  <si>
    <t>na uzlu 1.CH-LU8 od 21.03.24 do 23.03.24, pcsled: 10654263</t>
  </si>
  <si>
    <t xml:space="preserve">Datum konce sledování: ? -&gt; 23/03/24; Čas konce sledování:  -&gt; 1210; Příznak fnzis: 0 -&gt; 1; Typ aktivity (takt): 1 -&gt; 4; </t>
  </si>
  <si>
    <t>na uzlu KAR-LU51 od 19.03.24 do 22.03.24, pcsled: 10651942</t>
  </si>
  <si>
    <t xml:space="preserve">Datum konce sledování: ? -&gt; 22/03/24; Čas konce sledování:  -&gt; 1137; Příznak fnzis: 0 -&gt; 1; Typ aktivity (takt): 1 -&gt; 5; </t>
  </si>
  <si>
    <t>Plná Marta, číslo pojištěnce: 5957230521, pojišťovna: 205, scpac: 1507183</t>
  </si>
  <si>
    <t>na uzlu 1.CH-LU8 od 18.03.24 do 22.03.24, pcsled: 10648743</t>
  </si>
  <si>
    <t xml:space="preserve">Datum konce sledování: ? -&gt; 22/03/24; Čas konce sledování:  -&gt; 0825; Příznak fnzis: 0 -&gt; 1; Typ aktivity (takt): 1 -&gt; 4; </t>
  </si>
  <si>
    <t>Sekanina Jiří, číslo pojištěnce: 6812281355, pojišťovna: 111, scpac: 756403</t>
  </si>
  <si>
    <t>na uzlu 1.CH-LU8 od 19.03.24 do 21.03.24, pcsled: 10650604</t>
  </si>
  <si>
    <t xml:space="preserve">Datum konce sledování: ? -&gt; 21/03/24; Čas konce sledování:  -&gt; 1037; Příznak fnzis: 0 -&gt; 1; Typ aktivity (takt): 1 -&gt; 5; </t>
  </si>
  <si>
    <t>Sedláček Květoslav, číslo pojištěnce: 450520404 , pojišťovna: 111, scpac: 249564</t>
  </si>
  <si>
    <t>na uzlu 2IK-30m od 28.02.24 do 21.03.24, pcsled: 10624579</t>
  </si>
  <si>
    <t xml:space="preserve">Datum konce sledování: ? -&gt; 21/03/24; Čas konce sledování:  -&gt; 1000; Příznak fnzis: 0 -&gt; 1; Typ aktivity (takt): 1 -&gt; 4; </t>
  </si>
  <si>
    <t>Bruno Michaela, Bc., číslo pojištěnce: 8158035347, pojišťovna: 201, scpac: 168504</t>
  </si>
  <si>
    <t>na uzlu 1.CH-LU8 od 18.03.24 do 21.03.24, pcsled: 10648754</t>
  </si>
  <si>
    <t xml:space="preserve">Datum konce sledování: ? -&gt; 21/03/24; Čas konce sledování:  -&gt; 0817; Příznak fnzis: 0 -&gt; 1; Typ aktivity (takt): 1 -&gt; 4; </t>
  </si>
  <si>
    <t>Krejčí Vojtěch, číslo pojištěnce: 6001130993, pojišťovna: 201, scpac: 274204</t>
  </si>
  <si>
    <t>na uzlu 1.CH-LU8 od 14.03.24 do 20.03.24, pcsled: 10643950</t>
  </si>
  <si>
    <t xml:space="preserve">Datum konce sledování: ? -&gt; 20/03/24; Čas konce sledování:  -&gt; 1211; Příznak fnzis: 0 -&gt; 1; Typ aktivity (takt): 1 -&gt; 5; </t>
  </si>
  <si>
    <t>Cvrčková Marcela, číslo pojištěnce: 7356285321, pojišťovna: 205, scpac: 180482</t>
  </si>
  <si>
    <t>na uzlu 1.CH-LU8 od 18.03.24 do 20.03.24, pcsled: 10648542</t>
  </si>
  <si>
    <t xml:space="preserve">Datum konce sledování: ? -&gt; 20/03/24; Čas konce sledování:  -&gt; 1211; Příznak fnzis: 0 -&gt; 1; Typ aktivity (takt): 1 -&gt; 4; </t>
  </si>
  <si>
    <t>Novotná Simona, číslo pojištěnce: 8255144491, pojišťovna: 205, scpac: 244418</t>
  </si>
  <si>
    <t>na uzlu 1.CH-LU8 od 11.03.24 do 20.03.24, pcsled: 10638313</t>
  </si>
  <si>
    <t xml:space="preserve">Datum konce sledování: ? -&gt; 20/03/24; Čas konce sledování:  -&gt; 1210; Příznak fnzis: 0 -&gt; 1; Typ aktivity (takt): 1 -&gt; 4; </t>
  </si>
  <si>
    <t>Bednářová Jarmila , číslo pojištěnce: 476104449 , pojišťovna: 205, scpac: 209604</t>
  </si>
  <si>
    <t>na uzlu 1.CH-LU8 od 14.03.24 do 19.03.24, pcsled: 10644047</t>
  </si>
  <si>
    <t xml:space="preserve">Datum konce sledování: ? -&gt; 19/03/24; Čas konce sledování:  -&gt; 1213; Příznak fnzis: 0 -&gt; 1; Typ aktivity (takt): 1 -&gt; 5; </t>
  </si>
  <si>
    <t>Chytilová Jindřiška , číslo pojištěnce: 5959251089, pojišťovna: 205, scpac: 317490</t>
  </si>
  <si>
    <t>na uzlu 1.CH-LU8 od 18.03.24 do 19.03.24, pcsled: 10648552</t>
  </si>
  <si>
    <t xml:space="preserve">Datum konce sledování: ? -&gt; 19/03/24; Čas konce sledování:  -&gt; 1213; Příznak fnzis: 0 -&gt; 1; Typ aktivity (takt): 1 -&gt; 4; </t>
  </si>
  <si>
    <t>Stržínková Ľudmila, číslo pojištěnce: 5756046120, pojišťovna: 111, scpac: 717325</t>
  </si>
  <si>
    <t>na uzlu 1.CH-LU8 od 04.03.24 do 19.03.24, pcsled: 10630710</t>
  </si>
  <si>
    <t xml:space="preserve">Datum konce sledování: ? -&gt; 19/03/24; Čas konce sledování:  -&gt; 1212; Příznak fnzis: 0 -&gt; 1; Typ aktivity (takt): 1 -&gt; 5; </t>
  </si>
  <si>
    <t>Koukalová Irena , číslo pojištěnce: 7756195326, pojišťovna: 205, scpac: 671027</t>
  </si>
  <si>
    <t>na uzlu 1.CH-LU8 od 14.03.24 do 19.03.24, pcsled: 10644051</t>
  </si>
  <si>
    <t xml:space="preserve">Datum konce sledování: ? -&gt; 19/03/24; Čas konce sledování:  -&gt; 1212; Příznak fnzis: 0 -&gt; 1; Typ aktivity (takt): 1 -&gt; 4; </t>
  </si>
  <si>
    <t>Kobza Vítězslav, číslo pojištěnce: 6809060907, pojišťovna: 111, scpac: 1153437</t>
  </si>
  <si>
    <t>na uzlu 1.CH-LU8 od 12.03.24 do 19.03.24, pcsled: 10640764</t>
  </si>
  <si>
    <t>Riabokin Karyna , číslo pojištěnce: 0652730518, pojišťovna: 205, scpac: 1413902</t>
  </si>
  <si>
    <t>na uzlu 1.CH-LU8 od 14.03.24 do 19.03.24, pcsled: 10645637</t>
  </si>
  <si>
    <t xml:space="preserve">Datum konce sledování: ? -&gt; 19/03/24; Čas konce sledování:  -&gt; 1211; Příznak fnzis: 0 -&gt; 1; Typ aktivity (takt): 1 -&gt; 5; </t>
  </si>
  <si>
    <t>Pančocha Antonín, číslo pojištěnce: 460624416 , pojišťovna: 111, scpac: 1553999</t>
  </si>
  <si>
    <t>na uzlu 1.CH-LU8 od 11.03.24 do 18.03.24, pcsled: 10638274</t>
  </si>
  <si>
    <t xml:space="preserve">Datum konce sledování: ? -&gt; 18/03/24; Čas konce sledování:  -&gt; 1219; Příznak fnzis: 0 -&gt; 1; Typ aktivity (takt): 1 -&gt; 5; </t>
  </si>
  <si>
    <t>Holubcová Jaroslava, číslo pojištěnce: 5852071973, pojišťovna: 205, scpac: 302546</t>
  </si>
  <si>
    <t>na uzlu 1.CH-LU8 od 14.03.24 do 18.03.24, pcsled: 10644030</t>
  </si>
  <si>
    <t xml:space="preserve">Datum konce sledování: ? -&gt; 18/03/24; Čas konce sledování:  -&gt; 1219; Příznak fnzis: 0 -&gt; 1; Typ aktivity (takt): 1 -&gt; 4; </t>
  </si>
  <si>
    <t>Hnilicová Alena, číslo pojištěnce: 5856220986, pojišťovna: 213, scpac: 1238826</t>
  </si>
  <si>
    <t>na uzlu 1.CH-LU8 od 11.03.24 do 18.03.24, pcsled: 10638290</t>
  </si>
  <si>
    <t>Klettová Eva, číslo pojištěnce: 5654222035, pojišťovna: 205, scpac: 255917</t>
  </si>
  <si>
    <t>na uzlu 1.CH-LU8 od 14.03.24 do 18.03.24, pcsled: 10644042</t>
  </si>
  <si>
    <t xml:space="preserve">Datum konce sledování: ? -&gt; 18/03/24; Čas konce sledování:  -&gt; 1218; Příznak fnzis: 0 -&gt; 1; Typ aktivity (takt): 1 -&gt; 5; </t>
  </si>
  <si>
    <t>Grycová Miloslava, číslo pojištěnce: 455528438 , pojišťovna: 111, scpac: 1555669</t>
  </si>
  <si>
    <t>na uzlu 1.CH-LU8 od 14.03.24 do 18.03.24, pcsled: 10644037</t>
  </si>
  <si>
    <t>Nodžáková Radka, číslo pojištěnce: 7352125319, pojišťovna: 201, scpac: 180994</t>
  </si>
  <si>
    <t>na uzlu 1.CH-LU8 od 12.03.24 do 18.03.24, pcsled: 10640228</t>
  </si>
  <si>
    <t xml:space="preserve">Datum konce sledování: ? -&gt; 18/03/24; Čas konce sledování:  -&gt; 1217; Příznak fnzis: 0 -&gt; 1; Typ aktivity (takt): 1 -&gt; 4; </t>
  </si>
  <si>
    <t>Loukotová Miloslava, číslo pojištěnce: 5458181256, pojišťovna: 213, scpac: 1551782</t>
  </si>
  <si>
    <t>na uzlu 1.CH-LU8 od 11.03.24 do 18.03.24, pcsled: 10638310</t>
  </si>
  <si>
    <t xml:space="preserve">Datum konce sledování: ? -&gt; 18/03/24; Čas konce sledování:  -&gt; 1210; Příznak fnzis: 0 -&gt; 1; Typ aktivity (takt): 1 -&gt; 4; </t>
  </si>
  <si>
    <t>Smejkalová Marcela , číslo pojištěnce: 7157235305, pojišťovna: 211, scpac: 144945</t>
  </si>
  <si>
    <t>na uzlu 1.CH-LU8 od 14.03.24 do 17.03.24, pcsled: 10644025</t>
  </si>
  <si>
    <t xml:space="preserve">Datum konce sledování: ? -&gt; 17/03/24; Čas konce sledování:  -&gt; 1226; Příznak fnzis: 0 -&gt; 1; Typ aktivity (takt): 1 -&gt; 5; </t>
  </si>
  <si>
    <t>59600 (Svozilová Jana )</t>
  </si>
  <si>
    <t>Novotný Tomáš, číslo pojištěnce: 7911205302, pojišťovna: 111, scpac: 1210719</t>
  </si>
  <si>
    <t>na uzlu 1.CH-LU8 od 11.03.24 do 16.03.24, pcsled: 10638278</t>
  </si>
  <si>
    <t xml:space="preserve">Datum konce sledování: ? -&gt; 16/03/24; Čas konce sledování:  -&gt; 1020; Příznak fnzis: 0 -&gt; 1; Typ aktivity (takt): 1 -&gt; 4; </t>
  </si>
  <si>
    <t>Kundrát Ladislav, číslo pojištěnce: 6008261798, pojišťovna: 111, scpac: 416219</t>
  </si>
  <si>
    <t>na uzlu 1.CH-LU8 od 11.03.24 do 16.03.24, pcsled: 10638301</t>
  </si>
  <si>
    <t>Blahová Marie, Mgr., číslo pojištěnce: 475604485 , pojišťovna: 111, scpac: 209847</t>
  </si>
  <si>
    <t>na uzlu 1.CH-LU8 od 13.03.24 do 16.03.24, pcsled: 10642958</t>
  </si>
  <si>
    <t xml:space="preserve">Datum konce sledování: ? -&gt; 16/03/24; Čas konce sledování:  -&gt; 1130; Příznak fnzis: 0 -&gt; 1; Typ aktivity (takt): 1 -&gt; 4; </t>
  </si>
  <si>
    <t>Šišková Vladimíra, číslo pojištěnce: 7655254882, pojišťovna: 201, scpac: 241033</t>
  </si>
  <si>
    <t>na uzlu 1.CH-LU8 od 11.03.24 do 15.03.24, pcsled: 10638321</t>
  </si>
  <si>
    <t xml:space="preserve">Datum konce sledování: ? -&gt; 15/03/24; Čas konce sledování:  -&gt; 1512; Příznak fnzis: 0 -&gt; 1; Typ aktivity (takt): 1 -&gt; 4; </t>
  </si>
  <si>
    <t>Milek Aleš ing., číslo pojištěnce: 460801479 , pojišťovna: 111, scpac: 1413833</t>
  </si>
  <si>
    <t>na uzlu 1.CH-LU8 od 13.03.24 do 15.03.24, pcsled: 10643081</t>
  </si>
  <si>
    <t xml:space="preserve">Datum konce sledování: ? -&gt; 15/03/24; Čas konce sledování:  -&gt; 1206; Příznak fnzis: 0 -&gt; 1; Typ aktivity (takt): 1 -&gt; 5; </t>
  </si>
  <si>
    <t>Vrtělová Petra, Ing., číslo pojištěnce: 6651290030, pojišťovna: 111, scpac: 398103</t>
  </si>
  <si>
    <t>na uzlu 1.CH-LU8 od 11.03.24 do 15.03.24, pcsled: 10638335</t>
  </si>
  <si>
    <t xml:space="preserve">Datum konce sledování: ? -&gt; 15/03/24; Čas konce sledování:  -&gt; 1205; Příznak fnzis: 0 -&gt; 1; Typ aktivity (takt): 1 -&gt; 4; </t>
  </si>
  <si>
    <t>Valtr Jiří , číslo pojištěnce: 440423451 , pojišťovna: 211, scpac: 1084885</t>
  </si>
  <si>
    <t>na uzlu 1.CH-LU8 od 10.03.24 do 15.03.24, pcsled: 10637481</t>
  </si>
  <si>
    <t xml:space="preserve">Datum konce sledování: ? -&gt; 15/03/24; Čas konce sledování:  -&gt; 1205; Příznak fnzis: 0 -&gt; 1; Typ aktivity (takt): 1 -&gt; 5; </t>
  </si>
  <si>
    <t>Mudrová Miloslava, číslo pojištěnce: 515220048 , pojišťovna: 111, scpac: 1543830</t>
  </si>
  <si>
    <t>na uzlu 1.CH-LU8 od 10.03.24 do 15.03.24, pcsled: 10637454</t>
  </si>
  <si>
    <t xml:space="preserve">Datum konce sledování: ? -&gt; 15/03/24; Čas konce sledování:  -&gt; 1203; Příznak fnzis: 0 -&gt; 1; Typ aktivity (takt): 1 -&gt; 4; </t>
  </si>
  <si>
    <t>Baláš Zdeněk, číslo pojištěnce: 5601221549, pojišťovna: 205, scpac: 299231</t>
  </si>
  <si>
    <t>na uzlu 1.CH-LU8 od 12.03.24 do 15.03.24, pcsled: 10640217</t>
  </si>
  <si>
    <t xml:space="preserve">Datum konce sledování: ? -&gt; 15/03/24; Čas konce sledování:  -&gt; 0950; Příznak fnzis: 0 -&gt; 1; Typ aktivity (takt): 1 -&gt; 5; </t>
  </si>
  <si>
    <t>Šulák Miloslav , číslo pojištěnce: 6008131008, pojišťovna: 111, scpac: 1412849</t>
  </si>
  <si>
    <t>na uzlu 1.CH-LU8 od 12.03.24 do 14.03.24, pcsled: 10640236</t>
  </si>
  <si>
    <t xml:space="preserve">Datum konce sledování: ? -&gt; 14/03/24; Čas konce sledování:  -&gt; 1038; Příznak fnzis: 0 -&gt; 1; Typ aktivity (takt): 1 -&gt; 4; </t>
  </si>
  <si>
    <t>Pospíšil Slavoj , číslo pojištěnce: 5706210895, pojišťovna: 211, scpac: 199256</t>
  </si>
  <si>
    <t>na uzlu 1.CH-LU8 od 12.03.24 do 14.03.24, pcsled: 10640205</t>
  </si>
  <si>
    <t xml:space="preserve">Datum konce sledování: ? -&gt; 14/03/24; Čas konce sledování:  -&gt; 0857; Příznak fnzis: 0 -&gt; 1; Typ aktivity (takt): 1 -&gt; 5; </t>
  </si>
  <si>
    <t>Hermanová Naděžda, číslo pojištěnce: 6855071322, pojišťovna: 211, scpac: 1556925</t>
  </si>
  <si>
    <t>na uzlu 1.CH-LU8 od 11.03.24 do 13.03.24, pcsled: 10638235</t>
  </si>
  <si>
    <t xml:space="preserve">Datum konce sledování: ? -&gt; 13/03/24; Čas konce sledování:  -&gt; 1207; Příznak fnzis: 0 -&gt; 1; Typ aktivity (takt): 1 -&gt; 4; </t>
  </si>
  <si>
    <t>Emini Eva, číslo pojištěnce: 7055115760, pojišťovna: 111, scpac: 928777</t>
  </si>
  <si>
    <t>na uzlu 1.CH-LU8 od 11.03.24 do 13.03.24, pcsled: 10638329</t>
  </si>
  <si>
    <t xml:space="preserve">Datum konce sledování: ? -&gt; 13/03/24; Čas konce sledování:  -&gt; 1206; Příznak fnzis: 0 -&gt; 1; Typ aktivity (takt): 1 -&gt; 4; </t>
  </si>
  <si>
    <t>Kubiš Jaroslav, číslo pojištěnce: 5404210900, pojišťovna: 201, scpac: 1252020</t>
  </si>
  <si>
    <t>na uzlu 1.CH-LU8 od 28.02.24 do 13.03.24, pcsled: 10623265</t>
  </si>
  <si>
    <t xml:space="preserve">Datum konce sledování: ? -&gt; 13/03/24; Čas konce sledování:  -&gt; 0853; Příznak fnzis: 0 -&gt; 1; Typ aktivity (takt): 1 -&gt; 5; </t>
  </si>
  <si>
    <t>Dvorník Antonín, číslo pojištěnce: 5508121938, pojišťovna: 205, scpac: 201127</t>
  </si>
  <si>
    <t>na uzlu 1.CH-LU8 od 03.03.24 do 12.03.24, pcsled: 10629463</t>
  </si>
  <si>
    <t xml:space="preserve">Datum konce sledování: ? -&gt; 12/03/24; Čas konce sledování:  -&gt; 1151; Příznak fnzis: 0 -&gt; 1; Typ aktivity (takt): 1 -&gt; 5; </t>
  </si>
  <si>
    <t>Gybas Milan, číslo pojištěnce: 7111015692, pojišťovna: 111, scpac: 925907</t>
  </si>
  <si>
    <t>na uzlu 1.CH-LU8 od 05.03.24 do 12.03.24, pcsled: 10631882</t>
  </si>
  <si>
    <t xml:space="preserve">Datum konce sledování: ? -&gt; 12/03/24; Čas konce sledování:  -&gt; 1150; Příznak fnzis: 0 -&gt; 1; Typ aktivity (takt): 1 -&gt; 5; </t>
  </si>
  <si>
    <t>na uzlu 1.CH-LU8 od 08.03.24 do 12.03.24, pcsled: 10636667</t>
  </si>
  <si>
    <t>Lysáková Jiřina, číslo pojištěnce: 476004473 , pojišťovna: 111, scpac: 1501973</t>
  </si>
  <si>
    <t>na uzlu 1.CH-LU8 od 26.02.24 do 12.03.24, pcsled: 10619845</t>
  </si>
  <si>
    <t xml:space="preserve">Datum konce sledování: ? -&gt; 12/03/24; Čas konce sledování:  -&gt; 1149; Příznak fnzis: 0 -&gt; 1; Typ aktivity (takt): 1 -&gt; 5; </t>
  </si>
  <si>
    <t>Bajgarová Marcela, číslo pojištěnce: 6652081876, pojišťovna: 111, scpac: 386531</t>
  </si>
  <si>
    <t>na uzlu 1.CH-LU8 od 07.03.24 do 12.03.24, pcsled: 10634586</t>
  </si>
  <si>
    <t xml:space="preserve">Datum konce sledování: ? -&gt; 12/03/24; Čas konce sledování:  -&gt; 1054; Příznak fnzis: 0 -&gt; 1; Typ aktivity (takt): 1 -&gt; 4; </t>
  </si>
  <si>
    <t>Sedláková Iveta, číslo pojištěnce: 6854281896, pojišťovna: 111, scpac: 756572</t>
  </si>
  <si>
    <t>na uzlu 1.CH-LU8 od 07.03.24 do 12.03.24, pcsled: 10634684</t>
  </si>
  <si>
    <t>45669 (Vysloužil Kamil prof. MUDr., CSc.)</t>
  </si>
  <si>
    <t>na uzlu PLIC-25 od 08.03.24 do 12.03.24, pcsled: 10636253</t>
  </si>
  <si>
    <t xml:space="preserve">Datum konce sledování: ? -&gt; 12/03/24; Čas konce sledování:  -&gt; 0930; Příznak fnzis: 0 -&gt; 1; Typ aktivity (takt): 1 -&gt; 4; </t>
  </si>
  <si>
    <t>Vojtek Jaroslav, číslo pojištěnce: 530104066 , pojišťovna: 205, scpac: 1104126</t>
  </si>
  <si>
    <t>na uzlu 1.CH-LU8 od 10.03.24 do 12.03.24, pcsled: 10637495</t>
  </si>
  <si>
    <t xml:space="preserve">Datum konce sledování: ? -&gt; 12/03/24; Čas konce sledování:  -&gt; 0905; Příznak fnzis: 0 -&gt; 1; Typ aktivity (takt): 1 -&gt; 5; </t>
  </si>
  <si>
    <t>Knápková Andrea , číslo pojištěnce: 7462095355, pojišťovna: 207, scpac: 763386</t>
  </si>
  <si>
    <t>na uzlu 1.CH-LU8 od 07.03.24 do 11.03.24, pcsled: 10634505</t>
  </si>
  <si>
    <t xml:space="preserve">Datum konce sledování: ? -&gt; 11/03/24; Čas konce sledování:  -&gt; 1656; Příznak fnzis: 0 -&gt; 1; Typ aktivity (takt): 1 -&gt; 4; </t>
  </si>
  <si>
    <t>Matelová Marie , číslo pojištěnce: 485130457 , pojišťovna: 111, scpac: 1134630</t>
  </si>
  <si>
    <t>na uzlu 1.CH-LU8 od 07.03.24 do 10.03.24, pcsled: 10634396</t>
  </si>
  <si>
    <t xml:space="preserve">Datum konce sledování: ? -&gt; 10/03/24; Čas konce sledování:  -&gt; 1000; Příznak fnzis: 0 -&gt; 1; Typ aktivity (takt): 1 -&gt; 4; </t>
  </si>
  <si>
    <t>Vosolová Božena, číslo pojištěnce: 435608443 , pojišťovna: 207, scpac: 1075310</t>
  </si>
  <si>
    <t>na uzlu 1.CH-LU8 od 07.03.24 do 09.03.24, pcsled: 10634633</t>
  </si>
  <si>
    <t xml:space="preserve">Datum konce sledování: ? -&gt; 09/03/24; Čas konce sledování:  -&gt; 1624; Příznak fnzis: 0 -&gt; 1; Typ aktivity (takt): 1 -&gt; 4; </t>
  </si>
  <si>
    <t>Štouračová Kristýna, číslo pojištěnce: 0553135264, pojišťovna: 205, scpac: 1324501</t>
  </si>
  <si>
    <t>na uzlu 1.CH-LU8 od 06.03.24 do 09.03.24, pcsled: 10632912</t>
  </si>
  <si>
    <t xml:space="preserve">Datum konce sledování: ? -&gt; 09/03/24; Čas konce sledování:  -&gt; 1622; Příznak fnzis: 0 -&gt; 1; Typ aktivity (takt): 1 -&gt; 4; </t>
  </si>
  <si>
    <t>Nováková Jana, číslo pojištěnce: 7858025329, pojišťovna: 205, scpac: 691262</t>
  </si>
  <si>
    <t>na uzlu 1.CH-LU8 od 07.03.24 do 09.03.24, pcsled: 10634641</t>
  </si>
  <si>
    <t xml:space="preserve">Datum konce sledování: ? -&gt; 09/03/24; Čas konce sledování:  -&gt; 1620; Příznak fnzis: 0 -&gt; 1; Typ aktivity (takt): 1 -&gt; 4; </t>
  </si>
  <si>
    <t>Konečná Jarmila, číslo pojištěnce: 7156225395, pojišťovna: 211, scpac: 183855</t>
  </si>
  <si>
    <t>na uzlu 1.CH-LU8 od 07.03.24 do 09.03.24, pcsled: 10634731</t>
  </si>
  <si>
    <t xml:space="preserve">Datum konce sledování: ? -&gt; 09/03/24; Čas konce sledování:  -&gt; 1615; Příznak fnzis: 0 -&gt; 1; Typ aktivity (takt): 1 -&gt; 4; </t>
  </si>
  <si>
    <t>59972 (Petrášová Barbora Mgr.)</t>
  </si>
  <si>
    <t>Zitta Antonín, číslo pojištěnce: 420608955 , pojišťovna: 205, scpac: 371939</t>
  </si>
  <si>
    <t>na uzlu 1.CH-LU8 od 06.03.24 do 09.03.24, pcsled: 10633639</t>
  </si>
  <si>
    <t xml:space="preserve">Datum konce sledování: ? -&gt; 09/03/24; Čas konce sledování:  -&gt; 0828; Příznak fnzis: 0 -&gt; 1; Typ aktivity (takt): 1 -&gt; 5; </t>
  </si>
  <si>
    <t>Růžička Karel, číslo pojištěnce: 510705123 , pojišťovna: 205, scpac: 433039</t>
  </si>
  <si>
    <t>na uzlu 1.CH-LU8 od 29.02.24 do 08.03.24, pcsled: 10626434</t>
  </si>
  <si>
    <t xml:space="preserve">Datum konce sledování: ? -&gt; 08/03/24; Čas konce sledování:  -&gt; 0941; Příznak fnzis: 0 -&gt; 1; Typ aktivity (takt): 1 -&gt; 5; </t>
  </si>
  <si>
    <t>Kačaba Jaroslav, číslo pojištěnce: 470331401 , pojišťovna: 211, scpac: 985358</t>
  </si>
  <si>
    <t>na uzlu 1.CH-LU8 od 05.03.24 do 08.03.24, pcsled: 10631533</t>
  </si>
  <si>
    <t xml:space="preserve">Datum konce sledování: ? -&gt; 08/03/24; Čas konce sledování:  -&gt; 0939; Příznak fnzis: 0 -&gt; 1; Typ aktivity (takt): 1 -&gt; 5; </t>
  </si>
  <si>
    <t>Lukešová Iveta Bc., číslo pojištěnce: 6257010331, pojišťovna: 211, scpac: 387400</t>
  </si>
  <si>
    <t>na uzlu 1.CH-LU8 od 04.03.24 do 08.03.24, pcsled: 10630137</t>
  </si>
  <si>
    <t xml:space="preserve">Datum konce sledování: ? -&gt; 08/03/24; Čas konce sledování:  -&gt; 0903; Příznak fnzis: 0 -&gt; 1; Typ aktivity (takt): 1 -&gt; 4; </t>
  </si>
  <si>
    <t>Zbožínková Věra, číslo pojištěnce: 6258020604, pojišťovna: 211, scpac: 283885</t>
  </si>
  <si>
    <t>na uzlu 1.CH-LU8 od 04.03.24 do 08.03.24, pcsled: 10630269</t>
  </si>
  <si>
    <t xml:space="preserve">Datum konce sledování: ? -&gt; 08/03/24; Čas konce sledování:  -&gt; 0835; Příznak fnzis: 0 -&gt; 1; Typ aktivity (takt): 1 -&gt; 4; </t>
  </si>
  <si>
    <t>Kráčmarová Ladislava, číslo pojištěnce: 426123417 , pojišťovna: 201, scpac: 484614</t>
  </si>
  <si>
    <t>na uzlu 1.CH-LU8 od 04.03.24 do 07.03.24, pcsled: 10629997</t>
  </si>
  <si>
    <t xml:space="preserve">Datum konce sledování: ? -&gt; 07/03/24; Čas konce sledování:  -&gt; 1152; Příznak fnzis: 0 -&gt; 1; Typ aktivity (takt): 1 -&gt; 4; </t>
  </si>
  <si>
    <t>Chajda Eduard, číslo pojištěnce: 390829446 , pojišťovna: 211, scpac: 488667</t>
  </si>
  <si>
    <t>na uzlu 1.CH-LU8 od 27.02.24 do 07.03.24, pcsled: 10621335</t>
  </si>
  <si>
    <t xml:space="preserve">Datum konce sledování: ? -&gt; 07/03/24; Čas konce sledování:  -&gt; 1151; Příznak fnzis: 0 -&gt; 1; Typ aktivity (takt): 1 -&gt; 5; </t>
  </si>
  <si>
    <t>na uzlu 1.CH-LU8 od 23.02.24 do 07.03.24, pcsled: 10616931</t>
  </si>
  <si>
    <t xml:space="preserve">Datum konce sledování: ? -&gt; 07/03/24; Čas konce sledování:  -&gt; 0915; Příznak fnzis: 0 -&gt; 1; Typ aktivity (takt): 1 -&gt; 4; </t>
  </si>
  <si>
    <t>na uzlu 1.CH-LU8 od 04.03.24 do 06.03.24, pcsled: 10629985</t>
  </si>
  <si>
    <t xml:space="preserve">Datum konce sledování: ? -&gt; 06/03/24; Čas konce sledování:  -&gt; 1124; Příznak fnzis: 0 -&gt; 1; Typ aktivity (takt): 1 -&gt; 4; </t>
  </si>
  <si>
    <t>Korbař Bedřich, číslo pojištěnce: 6707142112, pojišťovna: 205, scpac: 633867</t>
  </si>
  <si>
    <t>na uzlu 1.CH-LU8 od 03.03.24 do 06.03.24, pcsled: 10629445</t>
  </si>
  <si>
    <t xml:space="preserve">Datum konce sledování: ? -&gt; 06/03/24; Čas konce sledování:  -&gt; 1123; Příznak fnzis: 0 -&gt; 1; Typ aktivity (takt): 1 -&gt; 5; </t>
  </si>
  <si>
    <t>Žampachová Natálie, číslo pojištěnce: 9858266143, pojišťovna: 205, scpac: 1554781</t>
  </si>
  <si>
    <t>na uzlu 1.CH-LU8 od 04.03.24 do 06.03.24, pcsled: 10630595</t>
  </si>
  <si>
    <t xml:space="preserve">Datum konce sledování: ? -&gt; 06/03/24; Čas konce sledování:  -&gt; 1123; Příznak fnzis: 0 -&gt; 1; Typ aktivity (takt): 1 -&gt; 4; </t>
  </si>
  <si>
    <t>Janotová Petra, číslo pojištěnce: 7252224936, pojišťovna: 111, scpac: 759858</t>
  </si>
  <si>
    <t>na uzlu 1.CH-LU8 od 29.02.24 do 05.03.24, pcsled: 10625445</t>
  </si>
  <si>
    <t xml:space="preserve">Datum konce sledování: ? -&gt; 05/03/24; Čas konce sledování:  -&gt; 1200; Příznak fnzis: 0 -&gt; 1; Typ aktivity (takt): 1 -&gt; 4; </t>
  </si>
  <si>
    <t>Ječmínek Josef, číslo pojištěnce: 8306173513, pojišťovna: 111, scpac: 1106603</t>
  </si>
  <si>
    <t>na uzlu 1.CH-LU8 od 01.03.24 do 05.03.24, pcsled: 10627012</t>
  </si>
  <si>
    <t xml:space="preserve">Datum konce sledování: ? -&gt; 05/03/24; Čas konce sledování:  -&gt; 1159; Příznak fnzis: 0 -&gt; 1; Typ aktivity (takt): 1 -&gt; 5; </t>
  </si>
  <si>
    <t>Bartoněk Vratislav, číslo pojištěnce: 0509263238, pojišťovna: 205, scpac: 482144</t>
  </si>
  <si>
    <t>na uzlu 1.CH-LU8 od 25.02.24 do 05.03.24, pcsled: 10618814</t>
  </si>
  <si>
    <t>na uzlu PLIC-26 od 28.02.24 do 05.03.24, pcsled: 10623724</t>
  </si>
  <si>
    <t xml:space="preserve">Datum konce sledování: ? -&gt; 05/03/24; Čas konce sledování:  -&gt; 0900; Příznak fnzis: 0 -&gt; 1; Typ aktivity (takt): 1 -&gt; 4; </t>
  </si>
  <si>
    <t>Srkala Tomáš, číslo pojištěnce: 7706175862, pojišťovna: 111, scpac: 958374</t>
  </si>
  <si>
    <t>na uzlu 1.CH-LU8 od 29.02.24 do 04.03.24, pcsled: 10625315</t>
  </si>
  <si>
    <t xml:space="preserve">Datum konce sledování: ? -&gt; 04/03/24; Čas konce sledování:  -&gt; 1351; Příznak fnzis: 0 -&gt; 1; Typ aktivity (takt): 1 -&gt; 5; </t>
  </si>
  <si>
    <t>Dadák Jaroslav, číslo pojištěnce: 470309408 , pojišťovna: 205, scpac: 487943</t>
  </si>
  <si>
    <t>na uzlu 1.CH-LU8 od 25.02.24 do 04.03.24, pcsled: 10618472</t>
  </si>
  <si>
    <t xml:space="preserve">Datum konce sledování: ? -&gt; 04/03/24; Čas konce sledování:  -&gt; 1150; Příznak fnzis: 0 -&gt; 1; Typ aktivity (takt): 1 -&gt; 5; </t>
  </si>
  <si>
    <t>Konečný Josef, číslo pojištěnce: 480930434 , pojišťovna: 111, scpac: 680322</t>
  </si>
  <si>
    <t>na uzlu 1.CH-LU8 od 27.02.24 do 04.03.24, pcsled: 10621326</t>
  </si>
  <si>
    <t xml:space="preserve">Datum konce sledování: ? -&gt; 04/03/24; Čas konce sledování:  -&gt; 1149; Příznak fnzis: 0 -&gt; 1; Typ aktivity (takt): 1 -&gt; 5; </t>
  </si>
  <si>
    <t>Hanačíková Johanka M, číslo pojištěnce: 7657295239, pojišťovna: 111, scpac: 1553567</t>
  </si>
  <si>
    <t>na uzlu 1.CH-LU8 od 29.02.24 do 04.03.24, pcsled: 10625336</t>
  </si>
  <si>
    <t xml:space="preserve">Datum konce sledování: ? -&gt; 04/03/24; Čas konce sledování:  -&gt; 1148; Příznak fnzis: 0 -&gt; 1; Typ aktivity (takt): 1 -&gt; 4; </t>
  </si>
  <si>
    <t>na uzlu PLIC-25 od 29.02.24 do 04.03.24, pcsled: 10625302</t>
  </si>
  <si>
    <t xml:space="preserve">Datum konce sledování: ? -&gt; 04/03/24; Čas konce sledování:  -&gt; 1028; Příznak fnzis: 0 -&gt; 1; Typ aktivity (takt): 1 -&gt; 4; </t>
  </si>
  <si>
    <t>08790 (Macharáčková Pavlína )</t>
  </si>
  <si>
    <t>Božák Petr , číslo pojištěnce: 8501245830, pojišťovna: 205, scpac: 1327616</t>
  </si>
  <si>
    <t>na uzlu 1.CH-LU8 od 28.02.24 do 03.03.24, pcsled: 10623854</t>
  </si>
  <si>
    <t xml:space="preserve">Datum konce sledování: ? -&gt; 03/03/24; Čas konce sledování:  -&gt; 1605; Příznak fnzis: 0 -&gt; 1; Typ aktivity (takt): 1 -&gt; 4; </t>
  </si>
  <si>
    <t>Přidal Jiří Ing., číslo pojištěnce: 480103404 , pojišťovna: 211, scpac: 268786</t>
  </si>
  <si>
    <t>na uzlu 1.CH-LU8 od 25.02.24 do 03.03.24, pcsled: 10618432</t>
  </si>
  <si>
    <t xml:space="preserve">Datum konce sledování: ? -&gt; 03/03/24; Čas konce sledování:  -&gt; 1259; Příznak fnzis: 0 -&gt; 1; Typ aktivity (takt): 1 -&gt; 4; </t>
  </si>
  <si>
    <t>na uzlu KAR-LU51 od 29.02.24 do 03.03.24, pcsled: 10626671</t>
  </si>
  <si>
    <t xml:space="preserve">Datum konce sledování: ? -&gt; 03/03/24; Čas konce sledování:  -&gt; 1107; Příznak fnzis: 0 -&gt; 1; Typ aktivity (takt): 1 -&gt; 5; </t>
  </si>
  <si>
    <t>Šana Ondřej Ing., číslo pojištěnce: 7907055761, pojišťovna: 201, scpac: 441687</t>
  </si>
  <si>
    <t>na uzlu 1.CH-LU8 od 28.02.24 do 02.03.24, pcsled: 10624268</t>
  </si>
  <si>
    <t xml:space="preserve">Datum konce sledování: ? -&gt; 02/03/24; Čas konce sledování:  -&gt; 1200; Příznak fnzis: 0 -&gt; 1; Typ aktivity (takt): 1 -&gt; 5; </t>
  </si>
  <si>
    <t>Huška Jakub, číslo pojištěnce: 8501305439, pojišťovna: 205, scpac: 870573</t>
  </si>
  <si>
    <t>na uzlu 1.CH-LU8 od 28.02.24 do 02.03.24, pcsled: 10624229</t>
  </si>
  <si>
    <t xml:space="preserve">Datum konce sledování: ? -&gt; 02/03/24; Čas konce sledování:  -&gt; 1100; Příznak fnzis: 0 -&gt; 1; Typ aktivity (takt): 1 -&gt; 5; </t>
  </si>
  <si>
    <t>Pokorná Edita, číslo pojištěnce: 7156123832, pojišťovna: 111, scpac: 126389</t>
  </si>
  <si>
    <t>na uzlu 1.CH-LU8 od 26.02.24 do 02.03.24, pcsled: 10619340</t>
  </si>
  <si>
    <t xml:space="preserve">Datum konce sledování: ? -&gt; 02/03/24; Čas konce sledování:  -&gt; 0920; Příznak fnzis: 0 -&gt; 1; Typ aktivity (takt): 1 -&gt; 4; </t>
  </si>
  <si>
    <t>Samuelová Ludmila , číslo pojištěnce: 495628004 , pojišťovna: 111, scpac: 843997</t>
  </si>
  <si>
    <t>na uzlu 1.CH-LU8 od 26.02.24 do 02.03.24, pcsled: 10619355</t>
  </si>
  <si>
    <t xml:space="preserve">Datum konce sledování: ? -&gt; 02/03/24; Čas konce sledování:  -&gt; 0900; Příznak fnzis: 0 -&gt; 1; Typ aktivity (takt): 1 -&gt; 5; </t>
  </si>
  <si>
    <t>Kašparová Iveta DiS., číslo pojištěnce: 8855055792, pojišťovna: 205, scpac: 402751</t>
  </si>
  <si>
    <t>na uzlu 1.CH-LU8 od 29.02.24 do 02.03.24, pcsled: 10625341</t>
  </si>
  <si>
    <t xml:space="preserve">Datum konce sledování: ? -&gt; 02/03/24; Čas konce sledování:  -&gt; 0900; Příznak fnzis: 0 -&gt; 1; Typ aktivity (takt): 1 -&gt; 4; </t>
  </si>
  <si>
    <t>Jurčíčková Jitka, číslo pojištěnce: 5654240438, pojišťovna: 205, scpac: 295191</t>
  </si>
  <si>
    <t>na uzlu 1.CH-LU8 od 29.02.24 do 02.03.24, pcsled: 10625350</t>
  </si>
  <si>
    <t>na uzlu 1.CH-LU8 od 29.02.24 do 01.03.24, pcsled: 10625347</t>
  </si>
  <si>
    <t xml:space="preserve">Datum konce sledování: ? -&gt; 01/03/24; Čas konce sledování:  -&gt; 1551; Příznak fnzis: 0 -&gt; 1; Typ aktivity (takt): 1 -&gt; 4; </t>
  </si>
  <si>
    <t>Kubíčková Marie , číslo pojištěnce: 446017432 , pojišťovna: 205, scpac: 111916</t>
  </si>
  <si>
    <t>na uzlu 1.CH-LU8 od 24.02.24 do 01.03.24, pcsled: 10618058</t>
  </si>
  <si>
    <t xml:space="preserve">Datum konce sledování: ? -&gt; 01/03/24; Čas konce sledování:  -&gt; 1117; Příznak fnzis: 0 -&gt; 1; Typ aktivity (takt): 1 -&gt; 5; </t>
  </si>
  <si>
    <t>Zacios Petr, číslo pojištěnce: 5405240654, pojišťovna: 111, scpac: 412748</t>
  </si>
  <si>
    <t>na uzlu 1.CH-LU8 od 25.02.24 do 01.03.24, pcsled: 10618590</t>
  </si>
  <si>
    <t xml:space="preserve">Datum konce sledování: ? -&gt; 01/03/24; Čas konce sledování:  -&gt; 1008; Příznak fnzis: 0 -&gt; 1; Typ aktivity (takt): 1 -&gt; 4; </t>
  </si>
  <si>
    <t>Pechová Irena, číslo pojištěnce: 7951185682, pojišťovna: 111, scpac: 883290</t>
  </si>
  <si>
    <t>na uzlu 1.CH-LU8 od 26.02.24 do 01.03.24, pcsled: 10619360</t>
  </si>
  <si>
    <t xml:space="preserve">Datum konce sledování: ? -&gt; 01/03/24; Čas konce sledování:  -&gt; 0828; Příznak fnzis: 0 -&gt; 1; Typ aktivity (takt): 1 -&gt; 4; </t>
  </si>
  <si>
    <t>na uzlu KAR-LU51 od 27.02.24 do 29.02.24, pcsled: 10622530</t>
  </si>
  <si>
    <t xml:space="preserve">Datum konce sledování: ? -&gt; 29/02/24; Čas konce sledování:  -&gt; 1201; Příznak fnzis: 0 -&gt; 1; Typ aktivity (takt): 1 -&gt; 5; </t>
  </si>
  <si>
    <t>Mynařík Šimon, číslo pojištěnce: 0303214032, pojišťovna: 111, scpac: 1015033</t>
  </si>
  <si>
    <t>na uzlu 1.CH-LU8 od 22.02.24 do 29.02.24, pcsled: 10614759</t>
  </si>
  <si>
    <t xml:space="preserve">Datum konce sledování: ? -&gt; 29/02/24; Čas konce sledování:  -&gt; 1100; Příznak fnzis: 0 -&gt; 1; Typ aktivity (takt): 1 -&gt; 4; </t>
  </si>
  <si>
    <t>Kocián Zdeněk, číslo pojištěnce: 480804169 , pojišťovna: 111, scpac: 1534799</t>
  </si>
  <si>
    <t>na uzlu 1.CH-LU8 od 18.02.24 do 29.02.24, pcsled: 10607877</t>
  </si>
  <si>
    <t xml:space="preserve">Datum konce sledování: ? -&gt; 29/02/24; Čas konce sledování:  -&gt; 1059; Příznak fnzis: 0 -&gt; 1; Typ aktivity (takt): 1 -&gt; 5; </t>
  </si>
  <si>
    <t>Kraus Jonáš, číslo pojištěnce: 0304110169, pojišťovna: 111, scpac: 1555975</t>
  </si>
  <si>
    <t>na uzlu 1.CH-LU8 od 25.02.24 do 28.02.24, pcsled: 10618993</t>
  </si>
  <si>
    <t xml:space="preserve">Datum konce sledování: ? -&gt; 28/02/24; Čas konce sledování:  -&gt; 1200; Příznak fnzis: 0 -&gt; 1; Typ aktivity (takt): 1 -&gt; 5; </t>
  </si>
  <si>
    <t>Pokorná Petra, číslo pojištěnce: 7854205678, pojišťovna: 211, scpac: 767810</t>
  </si>
  <si>
    <t>na uzlu 1.CH-LU8 od 26.02.24 do 28.02.24, pcsled: 10620220</t>
  </si>
  <si>
    <t xml:space="preserve">Datum konce sledování: ? -&gt; 28/02/24; Čas konce sledování:  -&gt; 1200; Příznak fnzis: 0 -&gt; 1; Typ aktivity (takt): 1 -&gt; 4; </t>
  </si>
  <si>
    <t>Kroupová Jaroslava, číslo pojištěnce: 485831406 , pojišťovna: 211, scpac: 208520</t>
  </si>
  <si>
    <t>na uzlu 1.CH-LU8 od 21.02.24 do 28.02.24, pcsled: 10613901</t>
  </si>
  <si>
    <t>Gajdošová Jana , číslo pojištěnce: 7658224915, pojišťovna: 201, scpac: 422939</t>
  </si>
  <si>
    <t>na uzlu 1.CH-LU8 od 26.02.24 do 28.02.24, pcsled: 10619363</t>
  </si>
  <si>
    <t>na uzlu 1.CH-LU8 od 22.02.24 do 28.02.24, pcsled: 10614548</t>
  </si>
  <si>
    <t xml:space="preserve">Datum konce sledování: ? -&gt; 28/02/24; Čas konce sledování:  -&gt; 1159; Příznak fnzis: 0 -&gt; 1; Typ aktivity (takt): 1 -&gt; 4; </t>
  </si>
  <si>
    <t>Budinský Richard, číslo pojištěnce: 6709090905, pojišťovna: 111, scpac: 1554100</t>
  </si>
  <si>
    <t>na uzlu 1.CH-LU8 od 26.02.24 do 28.02.24, pcsled: 10619330</t>
  </si>
  <si>
    <t xml:space="preserve">Datum konce sledování: ? -&gt; 28/02/24; Čas konce sledování:  -&gt; 0835; Příznak fnzis: 0 -&gt; 1; Typ aktivity (takt): 1 -&gt; 5; </t>
  </si>
  <si>
    <t>Vidlička Milan, číslo pojištěnce: 6302151372, pojišťovna: 201, scpac: 1551244</t>
  </si>
  <si>
    <t>na uzlu 1.CH-LU8 od 27.02.24 do 27.02.24, pcsled: 10621328</t>
  </si>
  <si>
    <t xml:space="preserve">Datum konce sledování: ? -&gt; 27/02/24; Čas konce sledování:  -&gt; 1350; Příznak fnzis: 0 -&gt; 1; Typ aktivity (takt): 1 -&gt; 5; </t>
  </si>
  <si>
    <t>Mádr Miroslav, číslo pojištěnce: 520830103 , pojišťovna: 111, scpac: 343058</t>
  </si>
  <si>
    <t>na uzlu 1.CH-LU8 od 19.02.24 do 27.02.24, pcsled: 10609515</t>
  </si>
  <si>
    <t xml:space="preserve">Datum konce sledování: ? -&gt; 27/02/24; Čas konce sledování:  -&gt; 1309; Příznak fnzis: 0 -&gt; 1; Typ aktivity (takt): 1 -&gt; 4; </t>
  </si>
  <si>
    <t>Wolny Přemysl, číslo pojištěnce: 531014057 , pojišťovna: 205, scpac: 1010005</t>
  </si>
  <si>
    <t>na uzlu 1.CH-LU8 od 25.02.24 do 27.02.24, pcsled: 10618569</t>
  </si>
  <si>
    <t xml:space="preserve">Datum konce sledování: ? -&gt; 27/02/24; Čas konce sledování:  -&gt; 1107; Příznak fnzis: 0 -&gt; 1; Typ aktivity (takt): 1 -&gt; 4; </t>
  </si>
  <si>
    <t>Schneebaum Bedřich , číslo pojištěnce: 6809151723, pojišťovna: 207, scpac: 1335886</t>
  </si>
  <si>
    <t>na uzlu 1.CH-LU8 od 26.02.24 do 27.02.24, pcsled: 10619119</t>
  </si>
  <si>
    <t xml:space="preserve">Datum konce sledování: ? -&gt; 27/02/24; Čas konce sledování:  -&gt; 1015; Příznak fnzis: 0 -&gt; 1; Typ aktivity (takt): 1 -&gt; 5; </t>
  </si>
  <si>
    <t>Zapletal Milan , číslo pojištěnce: 7607185355, pojišťovna: 205, scpac: 250583</t>
  </si>
  <si>
    <t>na uzlu 1.CH-LU8 od 25.02.24 do 27.02.24, pcsled: 10618601</t>
  </si>
  <si>
    <t xml:space="preserve">Datum konce sledování: ? -&gt; 27/02/24; Čas konce sledování:  -&gt; 1014; Příznak fnzis: 0 -&gt; 1; Typ aktivity (takt): 1 -&gt; 5; </t>
  </si>
  <si>
    <t>Dohnalová Ludmila, číslo pojištěnce: 455812446 , pojišťovna: 205, scpac: 252279</t>
  </si>
  <si>
    <t>na uzlu 1.CH-LU8 od 12.02.24 do 26.02.24, pcsled: 10598876</t>
  </si>
  <si>
    <t xml:space="preserve">Datum konce sledování: ? -&gt; 26/02/24; Čas konce sledování:  -&gt; 2321; Příznak fnzis: 0 -&gt; 1; </t>
  </si>
  <si>
    <t>Zábranská Pavla, číslo pojištěnce: 6661011643, pojišťovna: 111, scpac: 190007</t>
  </si>
  <si>
    <t>na uzlu 1.CH-LU8 od 19.02.24 do 26.02.24, pcsled: 10608722</t>
  </si>
  <si>
    <t xml:space="preserve">Datum konce sledování: ? -&gt; 26/02/24; Čas konce sledování:  -&gt; 1221; Příznak fnzis: 0 -&gt; 1; Typ aktivity (takt): 1 -&gt; 5; </t>
  </si>
  <si>
    <t>Hurajtová Marie, číslo pojištěnce: 5952211320, pojišťovna: 211, scpac: 1544417</t>
  </si>
  <si>
    <t>na uzlu 1.CH-LU8 od 21.02.24 do 26.02.24, pcsled: 10613018</t>
  </si>
  <si>
    <t xml:space="preserve">Datum konce sledování: ? -&gt; 26/02/24; Čas konce sledování:  -&gt; 1120; Příznak fnzis: 0 -&gt; 1; Typ aktivity (takt): 1 -&gt; 5; </t>
  </si>
  <si>
    <t>na uzlu PLIC-25 od 23.02.24 do 26.02.24, pcsled: 10616297</t>
  </si>
  <si>
    <t xml:space="preserve">Datum konce sledování: ? -&gt; 26/02/24; Čas konce sledování:  -&gt; 0945; Příznak fnzis: 0 -&gt; 1; Typ aktivity (takt): 1 -&gt; 4; </t>
  </si>
  <si>
    <t>Palík Miloslav, číslo pojištěnce: 5509301776, pojišťovna: 111, scpac: 131250</t>
  </si>
  <si>
    <t>na uzlu 1.CH-LU8 od 13.02.24 do 26.02.24, pcsled: 10600823</t>
  </si>
  <si>
    <t xml:space="preserve">Datum konce sledování: ? -&gt; 26/02/24; Čas konce sledování:  -&gt; 0857; Příznak fnzis: 0 -&gt; 1; Typ aktivity (takt): 1 -&gt; 5; </t>
  </si>
  <si>
    <t>na uzlu 1.CH-LU8 od 19.02.24 do 25.02.24, pcsled: 10608739</t>
  </si>
  <si>
    <t xml:space="preserve">Datum konce sledování: ? -&gt; 25/02/24; Čas konce sledování:  -&gt; 1145; Příznak fnzis: 0 -&gt; 1; Typ aktivity (takt): 1 -&gt; 5; </t>
  </si>
  <si>
    <t>Forgáč Lukáš, číslo pojištěnce: 8611069643, pojišťovna: 211, scpac: 1545130</t>
  </si>
  <si>
    <t>na uzlu 1.CH-LU8 od 22.02.24 do 24.02.24, pcsled: 10614210</t>
  </si>
  <si>
    <t xml:space="preserve">Datum konce sledování: ? -&gt; 24/02/24; Čas konce sledování:  -&gt; 1135; Příznak fnzis: 0 -&gt; 1; Typ aktivity (takt): 1 -&gt; 5; </t>
  </si>
  <si>
    <t>Záhumenský Pavel, číslo pojištěnce: 6409221951, pojišťovna: 111, scpac: 869139</t>
  </si>
  <si>
    <t>na uzlu 1.CH-LU8 od 21.02.24 do 24.02.24, pcsled: 10613136</t>
  </si>
  <si>
    <t xml:space="preserve">Datum konce sledování: ? -&gt; 24/02/24; Čas konce sledování:  -&gt; 1727; Příznak fnzis: 0 -&gt; 1; Typ aktivity (takt): 1 -&gt; 5; </t>
  </si>
  <si>
    <t>Nováková Natálie, číslo pojištěnce: 0355205708, pojišťovna: 205, scpac: 394248</t>
  </si>
  <si>
    <t>na uzlu 1.CH-LU8 od 21.02.24 do 24.02.24, pcsled: 10613184</t>
  </si>
  <si>
    <t xml:space="preserve">Datum konce sledování: ? -&gt; 24/02/24; Čas konce sledování:  -&gt; 1713; Příznak fnzis: 0 -&gt; 1; Typ aktivity (takt): 1 -&gt; 4; </t>
  </si>
  <si>
    <t>Jedličková Eva , číslo pojištěnce: 535525119 , pojišťovna: 211, scpac: 202767</t>
  </si>
  <si>
    <t>na uzlu 1.CH-LU8 od 19.02.24 do 24.02.24, pcsled: 10608750</t>
  </si>
  <si>
    <t xml:space="preserve">Datum konce sledování: ? -&gt; 24/02/24; Čas konce sledování:  -&gt; 1712; Příznak fnzis: 0 -&gt; 1; Typ aktivity (takt): 1 -&gt; 4; </t>
  </si>
  <si>
    <t>Stachová Olga, Ing., číslo pojištěnce: 535210123 , pojišťovna: 207, scpac: 202932</t>
  </si>
  <si>
    <t>na uzlu 1.CH-LU8 od 19.02.24 do 24.02.24, pcsled: 10608747</t>
  </si>
  <si>
    <t xml:space="preserve">Datum konce sledování: ? -&gt; 24/02/24; Čas konce sledování:  -&gt; 1711; Příznak fnzis: 0 -&gt; 1; Typ aktivity (takt): 1 -&gt; 4; </t>
  </si>
  <si>
    <t>Klosowská Hana, číslo pojištěnce: 8658256244, pojišťovna: 205, scpac: 1142068</t>
  </si>
  <si>
    <t>na uzlu 1.CH-LU8 od 23.02.24 do 24.02.24, pcsled: 10615891</t>
  </si>
  <si>
    <t xml:space="preserve">Datum konce sledování: ? -&gt; 24/02/24; Čas konce sledování:  -&gt; 1709; Příznak fnzis: 0 -&gt; 1; Typ aktivity (takt): 1 -&gt; 4; </t>
  </si>
  <si>
    <t>na uzlu 1.CH-LU8 od 22.02.24 do 24.02.24, pcsled: 10614886</t>
  </si>
  <si>
    <t xml:space="preserve">Datum konce sledování: ? -&gt; 24/02/24; Čas konce sledování:  -&gt; 1700; Příznak fnzis: 0 -&gt; 1; Typ aktivity (takt): 1 -&gt; 4; </t>
  </si>
  <si>
    <t>na uzlu 1.CH-LU8 od 22.02.24 do 24.02.24, pcsled: 10614599</t>
  </si>
  <si>
    <t xml:space="preserve">Datum konce sledování: ? -&gt; 24/02/24; Čas konce sledování:  -&gt; 1659; Příznak fnzis: 0 -&gt; 1; Typ aktivity (takt): 1 -&gt; 4; </t>
  </si>
  <si>
    <t>Nesvadbová Radana, číslo pojištěnce: 6055121237, pojišťovna: 205, scpac: 196306</t>
  </si>
  <si>
    <t>na uzlu 1.CH-LU8 od 22.02.24 do 24.02.24, pcsled: 10614651</t>
  </si>
  <si>
    <t xml:space="preserve">Datum konce sledování: ? -&gt; 24/02/24; Čas konce sledování:  -&gt; 1658; Příznak fnzis: 0 -&gt; 1; Typ aktivity (takt): 1 -&gt; 4; </t>
  </si>
  <si>
    <t>Kubíček Miloš, Mgr., číslo pojištěnce: 6610240989, pojišťovna: 111, scpac: 1162337</t>
  </si>
  <si>
    <t>na uzlu 1.CH-LU8 od 20.02.24 do 24.02.24, pcsled: 10610559</t>
  </si>
  <si>
    <t xml:space="preserve">Datum konce sledování: ? -&gt; 24/02/24; Čas konce sledování:  -&gt; 1657; Příznak fnzis: 0 -&gt; 1; Typ aktivity (takt): 1 -&gt; 4; </t>
  </si>
  <si>
    <t>Kudláčková Ludmila, číslo pojištěnce: 5458093751, pojišťovna: 205, scpac: 430069</t>
  </si>
  <si>
    <t>na uzlu 1.CH-LU8 od 21.02.24 do 23.02.24, pcsled: 10612802</t>
  </si>
  <si>
    <t xml:space="preserve">Datum konce sledování: ? -&gt; 23/02/24; Čas konce sledování:  -&gt; 1541; Příznak fnzis: 0 -&gt; 1; Typ aktivity (takt): 1 -&gt; 4; </t>
  </si>
  <si>
    <t>Dopita Jan, číslo pojištěnce: 7310045314, pojišťovna: 205, scpac: 181273</t>
  </si>
  <si>
    <t>na uzlu 1.CH-LU8 od 22.02.24 do 23.02.24, pcsled: 10614220</t>
  </si>
  <si>
    <t xml:space="preserve">Datum konce sledování: ? -&gt; 23/02/24; Čas konce sledování:  -&gt; 1124; Příznak fnzis: 0 -&gt; 1; Typ aktivity (takt): 1 -&gt; 5; </t>
  </si>
  <si>
    <t>Navrátilová Karla, číslo pojištěnce: 496025184 , pojišťovna: 211, scpac: 277237</t>
  </si>
  <si>
    <t>na uzlu 1.CH-LU8 od 20.02.24 do 23.02.24, pcsled: 10610518</t>
  </si>
  <si>
    <t>Měřička Jaroslav, číslo pojištěnce: 7110115639, pojišťovna: 111, scpac: 1008504</t>
  </si>
  <si>
    <t>na uzlu 1.CH-LU8 od 15.02.24 do 23.02.24, pcsled: 10604805</t>
  </si>
  <si>
    <t>Blaho Vladimír , číslo pojištěnce: 6812090978, pojišťovna: 205, scpac: 245369</t>
  </si>
  <si>
    <t>na uzlu 1.CH-LU8 od 18.02.24 do 22.02.24, pcsled: 10607900</t>
  </si>
  <si>
    <t xml:space="preserve">Datum konce sledování: ? -&gt; 22/02/24; Čas konce sledování:  -&gt; 1313; Příznak fnzis: 0 -&gt; 1; Typ aktivity (takt): 1 -&gt; 5; </t>
  </si>
  <si>
    <t>Neuwirth Jaroslav , číslo pojištěnce: 6406050090, pojišťovna: 111, scpac: 1275757</t>
  </si>
  <si>
    <t>na uzlu 1.CH-LU8 od 11.02.24 do 22.02.24, pcsled: 10597555</t>
  </si>
  <si>
    <t xml:space="preserve">Datum konce sledování: ? -&gt; 22/02/24; Čas konce sledování:  -&gt; 1125; Příznak fnzis: 0 -&gt; 1; Typ aktivity (takt): 1 -&gt; 4; </t>
  </si>
  <si>
    <t>Kršková Naděžda, číslo pojištěnce: 475705417 , pojišťovna: 111, scpac: 101551</t>
  </si>
  <si>
    <t>na uzlu 1.CH-LU8 od 20.02.24 do 22.02.24, pcsled: 10610522</t>
  </si>
  <si>
    <t xml:space="preserve">Datum konce sledování: ? -&gt; 22/02/24; Čas konce sledování:  -&gt; 1124; Příznak fnzis: 0 -&gt; 1; Typ aktivity (takt): 1 -&gt; 4; </t>
  </si>
  <si>
    <t>Klevar Jan , číslo pojištěnce: 500412025 , pojišťovna: 111, scpac: 1002673</t>
  </si>
  <si>
    <t>na uzlu 1.CH-LU8 od 19.02.24 do 22.02.24, pcsled: 10608713</t>
  </si>
  <si>
    <t xml:space="preserve">Datum konce sledování: ? -&gt; 22/02/24; Čas konce sledování:  -&gt; 1124; Příznak fnzis: 0 -&gt; 1; Typ aktivity (takt): 1 -&gt; 5; </t>
  </si>
  <si>
    <t>61163 (Mlčůchová Jana )</t>
  </si>
  <si>
    <t>Řezníček Roman Ing., číslo pojištěnce: 6611131241, pojišťovna: 205, scpac: 348803</t>
  </si>
  <si>
    <t>na uzlu 1.CH-LU8 od 19.02.24 do 21.02.24, pcsled: 10608707</t>
  </si>
  <si>
    <t xml:space="preserve">Datum konce sledování: ? -&gt; 21/02/24; Čas konce sledování:  -&gt; 1453; Příznak fnzis: 0 -&gt; 1; Typ aktivity (takt): 1 -&gt; 5; </t>
  </si>
  <si>
    <t>Kohnová Iveta, číslo pojištěnce: 7560085676, pojišťovna: 111, scpac: 490060</t>
  </si>
  <si>
    <t>na uzlu 1.CH-LU8 od 19.02.24 do 21.02.24, pcsled: 10608728</t>
  </si>
  <si>
    <t xml:space="preserve">Datum konce sledování: ? -&gt; 21/02/24; Čas konce sledování:  -&gt; 1205; Příznak fnzis: 0 -&gt; 1; Typ aktivity (takt): 1 -&gt; 4; </t>
  </si>
  <si>
    <t>Vacek Roman, číslo pojištěnce: 9003123778, pojišťovna: 111, scpac: 1554612</t>
  </si>
  <si>
    <t>na uzlu 1.CH-LU8 od 17.02.24 do 21.02.24, pcsled: 10607134</t>
  </si>
  <si>
    <t xml:space="preserve">Datum konce sledování: ? -&gt; 21/02/24; Čas konce sledování:  -&gt; 1205; Příznak fnzis: 0 -&gt; 1; Typ aktivity (takt): 1 -&gt; 5; </t>
  </si>
  <si>
    <t>Krč Ivan, číslo pojištěnce: 460828478 , pojišťovna: 111, scpac: 379455</t>
  </si>
  <si>
    <t>na uzlu 1.CH-LU8 od 18.02.24 do 21.02.24, pcsled: 10607886</t>
  </si>
  <si>
    <t>Stoček Josef, číslo pojištěnce: 491204122 , pojišťovna: 111, scpac: 729529</t>
  </si>
  <si>
    <t>na uzlu 1.CH-LU8 od 15.02.24 do 21.02.24, pcsled: 10604022</t>
  </si>
  <si>
    <t xml:space="preserve">Datum konce sledování: ? -&gt; 21/02/24; Čas konce sledování:  -&gt; 1204; Příznak fnzis: 0 -&gt; 1; Typ aktivity (takt): 1 -&gt; 5; </t>
  </si>
  <si>
    <t>Navrátilová Marie, číslo pojištěnce: 505108273 , pojišťovna: 205, scpac: 130906</t>
  </si>
  <si>
    <t>na uzlu 1.CH-LU8 od 19.02.24 do 21.02.24, pcsled: 10608733</t>
  </si>
  <si>
    <t xml:space="preserve">Datum konce sledování: ? -&gt; 21/02/24; Čas konce sledování:  -&gt; 1033; Příznak fnzis: 0 -&gt; 1; Typ aktivity (takt): 1 -&gt; 4; </t>
  </si>
  <si>
    <t>Nováková Věra , číslo pojištěnce: 525801079 , pojišťovna: 201, scpac: 385150</t>
  </si>
  <si>
    <t>na uzlu 1.CH-LU8 od 15.02.24 do 20.02.24, pcsled: 10603993</t>
  </si>
  <si>
    <t xml:space="preserve">Datum konce sledování: ? -&gt; 20/02/24; Čas konce sledování:  -&gt; 0840; Příznak fnzis: 0 -&gt; 1; Typ aktivity (takt): 1 -&gt; 4; </t>
  </si>
  <si>
    <t>Buzek Peter, číslo pojištěnce: 6503296415, pojišťovna: 211, scpac: 1165929</t>
  </si>
  <si>
    <t>na uzlu KAR-LU51 od 14.02.24 do 19.02.24, pcsled: 10603518</t>
  </si>
  <si>
    <t xml:space="preserve">Datum konce sledování: ? -&gt; 19/02/24; Čas konce sledování:  -&gt; 1247; Příznak fnzis: 0 -&gt; 1; Typ aktivity (takt): 1 -&gt; 5; </t>
  </si>
  <si>
    <t>Michalová Marcela In, číslo pojištěnce: 5455213390, pojišťovna: 211, scpac: 1309797</t>
  </si>
  <si>
    <t>na uzlu 1.CH-LU8 od 12.02.24 do 19.02.24, pcsled: 10598712</t>
  </si>
  <si>
    <t xml:space="preserve">Datum konce sledování: ? -&gt; 19/02/24; Čas konce sledování:  -&gt; 1119; Příznak fnzis: 0 -&gt; 1; Typ aktivity (takt): 1 -&gt; 4; </t>
  </si>
  <si>
    <t>na uzlu PLIC-25 od 14.02.24 do 19.02.24, pcsled: 10603175</t>
  </si>
  <si>
    <t xml:space="preserve">Datum konce sledování: ? -&gt; 19/02/24; Čas konce sledování:  -&gt; 0930; Příznak fnzis: 0 -&gt; 1; Typ aktivity (takt): 1 -&gt; 4; </t>
  </si>
  <si>
    <t>Borovičková Alena, číslo pojištěnce: 5957121027, pojišťovna: 211, scpac: 1546848</t>
  </si>
  <si>
    <t>na uzlu 1.CH-LU8 od 15.02.24 do 18.02.24, pcsled: 10604014</t>
  </si>
  <si>
    <t xml:space="preserve">Datum konce sledování: ? -&gt; 18/02/24; Čas konce sledování:  -&gt; 1020; Příznak fnzis: 0 -&gt; 1; Typ aktivity (takt): 1 -&gt; 4; </t>
  </si>
  <si>
    <t>Beran Miloslav, číslo pojištěnce: 5710211694, pojišťovna: 205, scpac: 294532</t>
  </si>
  <si>
    <t>na uzlu 1.CH-LU8 od 11.02.24 do 18.02.24, pcsled: 10597658</t>
  </si>
  <si>
    <t xml:space="preserve">Datum konce sledování: ? -&gt; 18/02/24; Čas konce sledování:  -&gt; 1215; Příznak fnzis: 0 -&gt; 1; Typ aktivity (takt): 1 -&gt; 4; </t>
  </si>
  <si>
    <t>Daňková Zdeňka , číslo pojištěnce: 495611287 , pojišťovna: 211, scpac: 136438</t>
  </si>
  <si>
    <t>na uzlu 1.CH-LU8 od 15.02.24 do 18.02.24, pcsled: 10604010</t>
  </si>
  <si>
    <t xml:space="preserve">Datum konce sledování: ? -&gt; 18/02/24; Čas konce sledování:  -&gt; 1000; Příznak fnzis: 0 -&gt; 1; Typ aktivity (takt): 1 -&gt; 4; </t>
  </si>
  <si>
    <t>Krystek Stanislav, číslo pojištěnce: 7104015831, pojišťovna: 111, scpac: 1174682</t>
  </si>
  <si>
    <t>na uzlu 1.CH-LU8 od 14.02.24 do 17.02.24, pcsled: 10603522</t>
  </si>
  <si>
    <t xml:space="preserve">Datum konce sledování: ? -&gt; 17/02/24; Čas konce sledování:  -&gt; 1534; Příznak fnzis: 0 -&gt; 1; Typ aktivity (takt): 1 -&gt; 5; </t>
  </si>
  <si>
    <t>Jaklová Marie, číslo pojištěnce: 6051211551, pojišťovna: 205, scpac: 128932</t>
  </si>
  <si>
    <t>na uzlu 1.CH-LU8 od 10.02.24 do 17.02.24, pcsled: 10597087</t>
  </si>
  <si>
    <t xml:space="preserve">Datum konce sledování: ? -&gt; 17/02/24; Čas konce sledování:  -&gt; 1533; Příznak fnzis: 0 -&gt; 1; Typ aktivity (takt): 1 -&gt; 5; </t>
  </si>
  <si>
    <t>na uzlu 1.CH-LU8 od 15.02.24 do 17.02.24, pcsled: 10604007</t>
  </si>
  <si>
    <t xml:space="preserve">Datum konce sledování: ? -&gt; 17/02/24; Čas konce sledování:  -&gt; 1532; Příznak fnzis: 0 -&gt; 1; Typ aktivity (takt): 1 -&gt; 4; </t>
  </si>
  <si>
    <t>Binková Helena, číslo pojištěnce: 475108447 , pojišťovna: 111, scpac: 1096640</t>
  </si>
  <si>
    <t>na uzlu 1.CH-LU8 od 10.02.24 do 17.02.24, pcsled: 10597310</t>
  </si>
  <si>
    <t xml:space="preserve">Datum konce sledování: ? -&gt; 17/02/24; Čas konce sledování:  -&gt; 1530; Příznak fnzis: 0 -&gt; 1; Typ aktivity (takt): 1 -&gt; 5; </t>
  </si>
  <si>
    <t>Bezděková Monika, číslo pojištěnce: 7856275724, pojišťovna: 205, scpac: 171909</t>
  </si>
  <si>
    <t>na uzlu 1.CH-LU8 od 15.02.24 do 17.02.24, pcsled: 10604017</t>
  </si>
  <si>
    <t xml:space="preserve">Datum konce sledování: ? -&gt; 17/02/24; Čas konce sledování:  -&gt; 1529; Příznak fnzis: 0 -&gt; 1; Typ aktivity (takt): 1 -&gt; 4; </t>
  </si>
  <si>
    <t>Bandyová Hana, číslo pojištěnce: 8155295687, pojišťovna: 111, scpac: 1039116</t>
  </si>
  <si>
    <t>na uzlu 1.CH-LU8 od 14.02.24 do 17.02.24, pcsled: 10603171</t>
  </si>
  <si>
    <t xml:space="preserve">Datum konce sledování: ? -&gt; 17/02/24; Čas konce sledování:  -&gt; 1527; Příznak fnzis: 0 -&gt; 1; Typ aktivity (takt): 1 -&gt; 5; </t>
  </si>
  <si>
    <t>Alková Zdeňka, číslo pojištěnce: 5752152263, pojišťovna: 211, scpac: 101903</t>
  </si>
  <si>
    <t>na uzlu 1.CH-LU8 od 14.02.24 do 17.02.24, pcsled: 10603203</t>
  </si>
  <si>
    <t xml:space="preserve">Datum konce sledování: ? -&gt; 17/02/24; Čas konce sledování:  -&gt; 1526; Příznak fnzis: 0 -&gt; 1; Typ aktivity (takt): 1 -&gt; 4; </t>
  </si>
  <si>
    <t>Klimešová Iva, MUDr., číslo pojištěnce: 6258130571, pojišťovna: 211, scpac: 687199</t>
  </si>
  <si>
    <t>na uzlu 1.CH-LU8 od 13.02.24 do 16.02.24, pcsled: 10601885</t>
  </si>
  <si>
    <t xml:space="preserve">Datum konce sledování: ? -&gt; 16/02/24; Čas konce sledování:  -&gt; 1139; Příznak fnzis: 0 -&gt; 1; Typ aktivity (takt): 1 -&gt; 4; </t>
  </si>
  <si>
    <t>Petříková Petra, číslo pojištěnce: 7758055371, pojišťovna: 205, scpac: 173277</t>
  </si>
  <si>
    <t>na uzlu 1.CH-LU8 od 14.02.24 do 16.02.24, pcsled: 10603041</t>
  </si>
  <si>
    <t xml:space="preserve">Datum konce sledování: ? -&gt; 16/02/24; Čas konce sledování:  -&gt; 1138; Příznak fnzis: 0 -&gt; 1; Typ aktivity (takt): 1 -&gt; 5; </t>
  </si>
  <si>
    <t>Malá Hana , číslo pojištěnce: 445310457 , pojišťovna: 111, scpac: 213488</t>
  </si>
  <si>
    <t>na uzlu 1.CH-LU8 od 11.02.24 do 15.02.24, pcsled: 10597695</t>
  </si>
  <si>
    <t xml:space="preserve">Datum konce sledování: ? -&gt; 15/02/24; Čas konce sledování:  -&gt; 1142; Příznak fnzis: 0 -&gt; 1; Typ aktivity (takt): 1 -&gt; 4; </t>
  </si>
  <si>
    <t>na uzlu PLIC-25 od 12.02.24 do 15.02.24, pcsled: 10598900</t>
  </si>
  <si>
    <t xml:space="preserve">Datum konce sledování: ? -&gt; 15/02/24; Čas konce sledování:  -&gt; 1049; Příznak fnzis: 0 -&gt; 1; Typ aktivity (takt): 1 -&gt; 4; </t>
  </si>
  <si>
    <t>st4863 (?)</t>
  </si>
  <si>
    <t>Zatloukalová Libuše , číslo pojištěnce: 485514405 , pojišťovna: 205, scpac: 208708</t>
  </si>
  <si>
    <t>na uzlu 1.CH-LU8 od 06.02.24 do 14.02.24, pcsled: 10589999</t>
  </si>
  <si>
    <t xml:space="preserve">Datum konce sledování: ? -&gt; 14/02/24; Čas konce sledování:  -&gt; 1704; Příznak fnzis: 0 -&gt; 1; Typ aktivity (takt): 1 -&gt; 4; </t>
  </si>
  <si>
    <t>Matějíček Vladimír , číslo pojištěnce: 5812141203, pojišťovna: 213, scpac: 735671</t>
  </si>
  <si>
    <t>na uzlu 1.CH-LU8 od 11.02.24 do 14.02.24, pcsled: 10597674</t>
  </si>
  <si>
    <t xml:space="preserve">Datum konce sledování: ? -&gt; 14/02/24; Čas konce sledování:  -&gt; 1209; Příznak fnzis: 0 -&gt; 1; Typ aktivity (takt): 1 -&gt; 5; </t>
  </si>
  <si>
    <t>Chejn Tomáš, číslo pojištěnce: 6801101560, pojišťovna: 205, scpac: 1336468</t>
  </si>
  <si>
    <t>na uzlu 1.CH-LU8 od 11.02.24 do 14.02.24, pcsled: 10597735</t>
  </si>
  <si>
    <t>Nováková Petra , číslo pojištěnce: 6658240523, pojišťovna: 213, scpac: 190132</t>
  </si>
  <si>
    <t>na uzlu 1.CH-LU8 od 12.02.24 do 14.02.24, pcsled: 10598997</t>
  </si>
  <si>
    <t xml:space="preserve">Datum konce sledování: ? -&gt; 14/02/24; Čas konce sledování:  -&gt; 1209; Příznak fnzis: 0 -&gt; 1; Typ aktivity (takt): 1 -&gt; 4; </t>
  </si>
  <si>
    <t>Divišová Blanka, číslo pojištěnce: 5553252276, pojišťovna: 211, scpac: 120420</t>
  </si>
  <si>
    <t>na uzlu 1.CH-LU8 od 12.02.24 do 14.02.24, pcsled: 10598570</t>
  </si>
  <si>
    <t xml:space="preserve">Datum konce sledování: ? -&gt; 14/02/24; Čas konce sledování:  -&gt; 1208; Příznak fnzis: 0 -&gt; 1; Typ aktivity (takt): 1 -&gt; 4; </t>
  </si>
  <si>
    <t>Bublavá Petra, číslo pojištěnce: 9755674368, pojišťovna: 111, scpac: 1381884</t>
  </si>
  <si>
    <t>na uzlu 1.CH-LU8 od 12.02.24 do 14.02.24, pcsled: 10598953</t>
  </si>
  <si>
    <t>Cigánková Kateřina, číslo pojištěnce: 6754270798, pojišťovna: 211, scpac: 295565</t>
  </si>
  <si>
    <t>na uzlu 1.CH-LU8 od 12.02.24 do 14.02.24, pcsled: 10599208</t>
  </si>
  <si>
    <t xml:space="preserve">Datum konce sledování: ? -&gt; 14/02/24; Čas konce sledování:  -&gt; 1208; Příznak fnzis: 0 -&gt; 1; Typ aktivity (takt): 1 -&gt; 5; </t>
  </si>
  <si>
    <t>na uzlu 1.CH-LU8 od 05.02.24 do 14.02.24, pcsled: 10588191</t>
  </si>
  <si>
    <t xml:space="preserve">Datum konce sledování: ? -&gt; 14/02/24; Čas konce sledování:  -&gt; 1207; Příznak fnzis: 0 -&gt; 1; Typ aktivity (takt): 1 -&gt; 4; </t>
  </si>
  <si>
    <t>Teplík Arnošt, číslo pojištěnce: 5601282049, pojišťovna: 211, scpac: 1537302</t>
  </si>
  <si>
    <t>na uzlu 1.CH-LU8 od 08.02.24 do 14.02.24, pcsled: 10593834</t>
  </si>
  <si>
    <t xml:space="preserve">Datum konce sledování: ? -&gt; 14/02/24; Čas konce sledování:  -&gt; 1207; Příznak fnzis: 0 -&gt; 1; Typ aktivity (takt): 1 -&gt; 5; </t>
  </si>
  <si>
    <t>Foretek Martin, číslo pojištěnce: 9609134216, pojišťovna: 111, scpac: 1026311</t>
  </si>
  <si>
    <t>na uzlu 1.CH-LU8 od 07.02.24 do 13.02.24, pcsled: 10593371</t>
  </si>
  <si>
    <t xml:space="preserve">Datum konce sledování: ? -&gt; 13/02/24; Čas konce sledování:  -&gt; 1207; Příznak fnzis: 0 -&gt; 1; Typ aktivity (takt): 1 -&gt; 5; </t>
  </si>
  <si>
    <t>Lachmanová Zdislava , číslo pojištěnce: 505529053 , pojišťovna: 201, scpac: 206274</t>
  </si>
  <si>
    <t>na uzlu 1.CH-LU8 od 08.02.24 do 13.02.24, pcsled: 10593820</t>
  </si>
  <si>
    <t>Bolechová Hana, číslo pojištěnce: 5858010994, pojišťovna: 111, scpac: 1510204</t>
  </si>
  <si>
    <t>na uzlu 1.CH-LU8 od 07.02.24 do 13.02.24, pcsled: 10592549</t>
  </si>
  <si>
    <t xml:space="preserve">Datum konce sledování: ? -&gt; 13/02/24; Čas konce sledování:  -&gt; 1206; Příznak fnzis: 0 -&gt; 1; Typ aktivity (takt): 1 -&gt; 5; </t>
  </si>
  <si>
    <t>Bradáčová Dagmar, číslo pojištěnce: 7756305348, pojišťovna: 211, scpac: 383730</t>
  </si>
  <si>
    <t>na uzlu 1.CH-LU8 od 08.02.24 do 13.02.24, pcsled: 10593844</t>
  </si>
  <si>
    <t xml:space="preserve">Datum konce sledování: ? -&gt; 13/02/24; Čas konce sledování:  -&gt; 1206; Příznak fnzis: 0 -&gt; 1; Typ aktivity (takt): 1 -&gt; 4; </t>
  </si>
  <si>
    <t>Čerchová Iveta, číslo pojištěnce: 6559031644, pojišťovna: 205, scpac: 912037</t>
  </si>
  <si>
    <t>na uzlu 1.CH-LU8 od 08.02.24 do 13.02.24, pcsled: 10593849</t>
  </si>
  <si>
    <t>na uzlu ORL-14 od 07.02.24 do 13.02.24, pcsled: 10592461</t>
  </si>
  <si>
    <t xml:space="preserve">Datum konce sledování: ? -&gt; 13/02/24; Čas konce sledování:  -&gt; 0816; Příznak fnzis: 0 -&gt; 1; Typ aktivity (takt): 1 -&gt; 5; </t>
  </si>
  <si>
    <t>Sedlák Vladislav , číslo pojištěnce: 5603062322, pojišťovna: 201, scpac: 386317</t>
  </si>
  <si>
    <t>na uzlu 1.CH-LU8 od 07.02.24 do 12.02.24, pcsled: 10592371</t>
  </si>
  <si>
    <t xml:space="preserve">Datum konce sledování: ? -&gt; 12/02/24; Čas konce sledování:  -&gt; 1207; Příznak fnzis: 0 -&gt; 1; Typ aktivity (takt): 1 -&gt; 4; </t>
  </si>
  <si>
    <t>Ondra Marek, číslo pojištěnce: 7805215693, pojišťovna: 111, scpac: 1043463</t>
  </si>
  <si>
    <t>na uzlu 1.CH-LU8 od 09.02.24 do 12.02.24, pcsled: 10596628</t>
  </si>
  <si>
    <t xml:space="preserve">Datum konce sledování: ? -&gt; 12/02/24; Čas konce sledování:  -&gt; 1206; Příznak fnzis: 0 -&gt; 1; Typ aktivity (takt): 1 -&gt; 4; </t>
  </si>
  <si>
    <t>na uzlu KAR-LU51 od 08.02.24 do 12.02.24, pcsled: 10594476</t>
  </si>
  <si>
    <t xml:space="preserve">Datum konce sledování: ? -&gt; 12/02/24; Čas konce sledování:  -&gt; 0846; Příznak fnzis: 0 -&gt; 1; Typ aktivity (takt): 1 -&gt; 4; </t>
  </si>
  <si>
    <t>Menšík Tomáš, číslo pojištěnce: 6307081033, pojišťovna: 211, scpac: 753862</t>
  </si>
  <si>
    <t>na uzlu 1.CH-LU8 od 01.02.24 do 11.02.24, pcsled: 10583979</t>
  </si>
  <si>
    <t xml:space="preserve">Datum konce sledování: ? -&gt; 11/02/24; Čas konce sledování:  -&gt; 1434; Příznak fnzis: 0 -&gt; 1; Typ aktivity (takt): 1 -&gt; 5; </t>
  </si>
  <si>
    <t>Vyhlídalová Pavla, číslo pojištěnce: 8357034455, pojišťovna: 205, scpac: 467254</t>
  </si>
  <si>
    <t>na uzlu 1.CH-LU8 od 08.02.24 do 11.02.24, pcsled: 10593824</t>
  </si>
  <si>
    <t xml:space="preserve">Datum konce sledování: ? -&gt; 11/02/24; Čas konce sledování:  -&gt; 1434; Příznak fnzis: 0 -&gt; 1; Typ aktivity (takt): 1 -&gt; 4; </t>
  </si>
  <si>
    <t>Lindner Luděk, číslo pojištěnce: 6508301734, pojišťovna: 207, scpac: 418924</t>
  </si>
  <si>
    <t>na uzlu 1.CH-LU8 od 08.02.24 do 11.02.24, pcsled: 10593831</t>
  </si>
  <si>
    <t xml:space="preserve">Datum konce sledování: ? -&gt; 11/02/24; Čas konce sledování:  -&gt; 1432; Příznak fnzis: 0 -&gt; 1; Typ aktivity (takt): 1 -&gt; 5; </t>
  </si>
  <si>
    <t>Liškutin Michal, číslo pojištěnce: 8204223852, pojišťovna: 111, scpac: 1504972</t>
  </si>
  <si>
    <t>na uzlu 1.CH-LU8 od 07.02.24 do 11.02.24, pcsled: 10592637</t>
  </si>
  <si>
    <t xml:space="preserve">Datum konce sledování: ? -&gt; 11/02/24; Čas konce sledování:  -&gt; 1418; Příznak fnzis: 0 -&gt; 1; Typ aktivity (takt): 1 -&gt; 4; </t>
  </si>
  <si>
    <t>Navrátilová Lucie, číslo pojištěnce: 7762255710, pojišťovna: 111, scpac: 172959</t>
  </si>
  <si>
    <t>na uzlu 1.CH-LU8 od 05.02.24 do 10.02.24, pcsled: 10588112</t>
  </si>
  <si>
    <t xml:space="preserve">Datum konce sledování: ? -&gt; 10/02/24; Čas konce sledování:  -&gt; 1801; Příznak fnzis: 0 -&gt; 1; Typ aktivity (takt): 1 -&gt; 4; </t>
  </si>
  <si>
    <t>na uzlu KAR-LU51 od 06.02.24 do 10.02.24, pcsled: 10591090</t>
  </si>
  <si>
    <t xml:space="preserve">Datum konce sledování: ? -&gt; 10/02/24; Čas konce sledování:  -&gt; 1100; Příznak fnzis: 0 -&gt; 1; Typ aktivity (takt): 1 -&gt; 5; </t>
  </si>
  <si>
    <t>na uzlu KAR-LU51 od 07.02.24 do 09.02.24, pcsled: 10593208</t>
  </si>
  <si>
    <t xml:space="preserve">Datum konce sledování: ? -&gt; 09/02/24; Čas konce sledování:  -&gt; 1501; Příznak fnzis: 0 -&gt; 1; Typ aktivity (takt): 1 -&gt; 4; </t>
  </si>
  <si>
    <t>Šimánková Jarmila, číslo pojištěnce: 495829301 , pojišťovna: 111, scpac: 1542217</t>
  </si>
  <si>
    <t>na uzlu 1.CH-LU8 od 06.02.24 do 09.02.24, pcsled: 10590011</t>
  </si>
  <si>
    <t xml:space="preserve">Datum konce sledování: ? -&gt; 09/02/24; Čas konce sledování:  -&gt; 1205; Příznak fnzis: 0 -&gt; 1; Typ aktivity (takt): 1 -&gt; 4; </t>
  </si>
  <si>
    <t>Pilařová Karolína , číslo pojištěnce: 8558075592, pojišťovna: 111, scpac: 1212685</t>
  </si>
  <si>
    <t>na uzlu 1.CH-LU8 od 02.02.24 do 09.02.24, pcsled: 10586157</t>
  </si>
  <si>
    <t xml:space="preserve">Datum konce sledování: ? -&gt; 09/02/24; Čas konce sledování:  -&gt; 1204; Příznak fnzis: 0 -&gt; 1; Typ aktivity (takt): 1 -&gt; 4; </t>
  </si>
  <si>
    <t>Friedrich Jiří, číslo pojištěnce: 6303281721, pojišťovna: 111, scpac: 143910</t>
  </si>
  <si>
    <t>na uzlu 1.CH-LU8 od 07.02.24 do 09.02.24, pcsled: 10591896</t>
  </si>
  <si>
    <t xml:space="preserve">Datum konce sledování: ? -&gt; 09/02/24; Čas konce sledování:  -&gt; 1204; Příznak fnzis: 0 -&gt; 1; Typ aktivity (takt): 1 -&gt; 5; </t>
  </si>
  <si>
    <t>Horák Jiří, číslo pojištěnce: 530806003 , pojišťovna: 111, scpac: 1194471</t>
  </si>
  <si>
    <t>na uzlu 1.CH-LU8 od 02.02.24 do 09.02.24, pcsled: 10585064</t>
  </si>
  <si>
    <t xml:space="preserve">Datum konce sledování: ? -&gt; 09/02/24; Čas konce sledování:  -&gt; 1203; Příznak fnzis: 0 -&gt; 1; Typ aktivity (takt): 1 -&gt; 4; </t>
  </si>
  <si>
    <t>Valenta Josef , číslo pojištěnce: 6505271047, pojišťovna: 111, scpac: 1422340</t>
  </si>
  <si>
    <t>na uzlu 1.CH-LU8 od 31.01.24 do 09.02.24, pcsled: 10581439</t>
  </si>
  <si>
    <t xml:space="preserve">Datum konce sledování: ? -&gt; 09/02/24; Čas konce sledování:  -&gt; 1050; Příznak fnzis: 0 -&gt; 1; Typ aktivity (takt): 1 -&gt; 4; </t>
  </si>
  <si>
    <t>Perutková Jaroslava, číslo pojištěnce: 6256101621, pojišťovna: 211, scpac: 299865</t>
  </si>
  <si>
    <t>na uzlu 1.CH-LU8 od 05.02.24 do 08.02.24, pcsled: 10588201</t>
  </si>
  <si>
    <t xml:space="preserve">Datum konce sledování: ? -&gt; 08/02/24; Čas konce sledování:  -&gt; 1118; Příznak fnzis: 0 -&gt; 1; Typ aktivity (takt): 1 -&gt; 4; </t>
  </si>
  <si>
    <t>Kernová Eva, číslo pojištěnce: 7662274499, pojišťovna: 205, scpac: 493272</t>
  </si>
  <si>
    <t>na uzlu 1.CH-LU8 od 05.02.24 do 08.02.24, pcsled: 10587966</t>
  </si>
  <si>
    <t xml:space="preserve">Datum konce sledování: ? -&gt; 08/02/24; Čas konce sledování:  -&gt; 1118; Příznak fnzis: 0 -&gt; 1; Typ aktivity (takt): 1 -&gt; 5; </t>
  </si>
  <si>
    <t>Dostálová Jarmila, číslo pojištěnce: 5853292159, pojišťovna: 205, scpac: 436544</t>
  </si>
  <si>
    <t>na uzlu 1.CH-LU8 od 04.02.24 do 07.02.24, pcsled: 10587245</t>
  </si>
  <si>
    <t xml:space="preserve">Datum konce sledování: ? -&gt; 07/02/24; Čas konce sledování:  -&gt; 1233; Příznak fnzis: 0 -&gt; 1; Typ aktivity (takt): 1 -&gt; 5; </t>
  </si>
  <si>
    <t>Ligačová Andrea, číslo pojištěnce: 6954099515, pojišťovna: 201, scpac: 832775</t>
  </si>
  <si>
    <t>na uzlu 1.CH-LU8 od 05.02.24 do 07.02.24, pcsled: 10588207</t>
  </si>
  <si>
    <t xml:space="preserve">Datum konce sledování: ? -&gt; 07/02/24; Čas konce sledování:  -&gt; 1233; Příznak fnzis: 0 -&gt; 1; Typ aktivity (takt): 1 -&gt; 4; </t>
  </si>
  <si>
    <t>Bartoňková Jitka, číslo pojištěnce: 6259211948, pojišťovna: 205, scpac: 892104</t>
  </si>
  <si>
    <t>na uzlu 1.CH-LU8 od 06.02.24 do 07.02.24, pcsled: 10590315</t>
  </si>
  <si>
    <t>Janurová Iveta, číslo pojištěnce: 6252060452, pojišťovna: 201, scpac: 1174625</t>
  </si>
  <si>
    <t>na uzlu 1.CH-LU8 od 05.02.24 do 07.02.24, pcsled: 10588194</t>
  </si>
  <si>
    <t xml:space="preserve">Datum konce sledování: ? -&gt; 07/02/24; Čas konce sledování:  -&gt; 1232; Příznak fnzis: 0 -&gt; 1; Typ aktivity (takt): 1 -&gt; 4; </t>
  </si>
  <si>
    <t>Erneker Petr, Mgr., číslo pojištěnce: 7603265758, pojišťovna: 211, scpac: 424363</t>
  </si>
  <si>
    <t>na uzlu 1.CH-LU8 od 04.02.24 do 07.02.24, pcsled: 10587303</t>
  </si>
  <si>
    <t xml:space="preserve">Datum konce sledování: ? -&gt; 07/02/24; Čas konce sledování:  -&gt; 1232; Příznak fnzis: 0 -&gt; 1; Typ aktivity (takt): 1 -&gt; 5; </t>
  </si>
  <si>
    <t>Martišek David, číslo pojištěnce: 9110166241, pojišťovna: 111, scpac: 961552</t>
  </si>
  <si>
    <t>na uzlu 1.CH-LU8 od 03.02.24 do 07.02.24, pcsled: 10586814</t>
  </si>
  <si>
    <t xml:space="preserve">Datum konce sledování: ? -&gt; 07/02/24; Čas konce sledování:  -&gt; 1231; Příznak fnzis: 0 -&gt; 1; Typ aktivity (takt): 1 -&gt; 5; </t>
  </si>
  <si>
    <t>na uzlu 2IK-30m od 28.01.24 do 07.02.24, pcsled: 10577465</t>
  </si>
  <si>
    <t xml:space="preserve">Datum konce sledování: ? -&gt; 07/02/24; Čas konce sledování:  -&gt; 1046; Příznak fnzis: 0 -&gt; 1; Typ aktivity (takt): 1 -&gt; 4; </t>
  </si>
  <si>
    <t>Straka František, číslo pojištěnce: 410613425 , pojišťovna: 205, scpac: 877658</t>
  </si>
  <si>
    <t>na uzlu 1.CH-LU8 od 30.01.24 do 07.02.24, pcsled: 10580251</t>
  </si>
  <si>
    <t xml:space="preserve">Datum konce sledování: ? -&gt; 07/02/24; Čas konce sledování:  -&gt; 0940; Příznak fnzis: 0 -&gt; 1; Typ aktivity (takt): 1 -&gt; 5; </t>
  </si>
  <si>
    <t>Havlík Tomáš, číslo pojištěnce: 9810095944, pojišťovna: 111, scpac: 1498885</t>
  </si>
  <si>
    <t>na uzlu 1.CH-LU8 od 30.01.24 do 06.02.24, pcsled: 10581428</t>
  </si>
  <si>
    <t xml:space="preserve">Datum konce sledování: ? -&gt; 06/02/24; Čas konce sledování:  -&gt; 1428; Příznak fnzis: 0 -&gt; 1; Typ aktivity (takt): 1 -&gt; 4; </t>
  </si>
  <si>
    <t>Skotnica Ladislav, číslo pojištěnce: 5705151716, pojišťovna: 111, scpac: 391841</t>
  </si>
  <si>
    <t>na uzlu 1.CH-LU8 od 01.02.24 do 06.02.24, pcsled: 10583459</t>
  </si>
  <si>
    <t xml:space="preserve">Datum konce sledování: ? -&gt; 06/02/24; Čas konce sledování:  -&gt; 1105; Příznak fnzis: 0 -&gt; 1; Typ aktivity (takt): 1 -&gt; 4; </t>
  </si>
  <si>
    <t>Drapák Ladislav , číslo pojištěnce: 530915353 , pojišťovna: 213, scpac: 1414065</t>
  </si>
  <si>
    <t>na uzlu 1.CH-LU8 od 31.01.24 do 06.02.24, pcsled: 10582595</t>
  </si>
  <si>
    <t xml:space="preserve">Datum konce sledování: ? -&gt; 06/02/24; Čas konce sledování:  -&gt; 1105; Příznak fnzis: 0 -&gt; 1; Typ aktivity (takt): 1 -&gt; 5; </t>
  </si>
  <si>
    <t>Šabková Petra, číslo pojištěnce: 7058234469, pojišťovna: 205, scpac: 880828</t>
  </si>
  <si>
    <t>na uzlu 1.CH-LU8 od 01.02.24 do 06.02.24, pcsled: 10583489</t>
  </si>
  <si>
    <t xml:space="preserve">Datum konce sledování: ? -&gt; 06/02/24; Čas konce sledování:  -&gt; 1104; Příznak fnzis: 0 -&gt; 1; Typ aktivity (takt): 1 -&gt; 4; </t>
  </si>
  <si>
    <t>Vychodil Radomír , číslo pojištěnce: 6108250764, pojišťovna: 205, scpac: 418860</t>
  </si>
  <si>
    <t>na uzlu 1.CH-LU8 od 30.01.24 do 05.02.24, pcsled: 10580527</t>
  </si>
  <si>
    <t xml:space="preserve">Datum konce sledování: ? -&gt; 05/02/24; Čas konce sledování:  -&gt; 1553; Příznak fnzis: 0 -&gt; 1; Typ aktivity (takt): 1 -&gt; 4; </t>
  </si>
  <si>
    <t>Turečková Andrea, číslo pojištěnce: 7561084608, pojišťovna: 211, scpac: 1547826</t>
  </si>
  <si>
    <t>na uzlu 1.CH-LU8 od 01.02.24 do 05.02.24, pcsled: 10583474</t>
  </si>
  <si>
    <t xml:space="preserve">Datum konce sledování: ? -&gt; 05/02/24; Čas konce sledování:  -&gt; 1137; Příznak fnzis: 0 -&gt; 1; Typ aktivity (takt): 1 -&gt; 4; </t>
  </si>
  <si>
    <t>Marjenka Vladimír , číslo pojištěnce: 440617712 , pojišťovna: 205, scpac: 213919</t>
  </si>
  <si>
    <t>na uzlu 1.CH-LU8 od 31.01.24 do 05.02.24, pcsled: 10582352</t>
  </si>
  <si>
    <t xml:space="preserve">Datum konce sledování: ? -&gt; 05/02/24; Čas konce sledování:  -&gt; 1136; Příznak fnzis: 0 -&gt; 1; Typ aktivity (takt): 1 -&gt; 4; </t>
  </si>
  <si>
    <t>Voráčová Irena, číslo pojištěnce: 5554302039, pojišťovna: 211, scpac: 105428</t>
  </si>
  <si>
    <t>na uzlu 1.CH-LU8 od 29.01.24 do 04.02.24, pcsled: 10578118</t>
  </si>
  <si>
    <t xml:space="preserve">Datum konce sledování: ? -&gt; 04/02/24; Čas konce sledování:  -&gt; 1423; Příznak fnzis: 0 -&gt; 1; Typ aktivity (takt): 1 -&gt; 4; </t>
  </si>
  <si>
    <t>Chabičovská Jiřina M, číslo pojištěnce: 5752211278, pojišťovna: 211, scpac: 387989</t>
  </si>
  <si>
    <t>na uzlu 1.CH-LU8 od 29.01.24 do 04.02.24, pcsled: 10577686</t>
  </si>
  <si>
    <t xml:space="preserve">Datum konce sledování: ? -&gt; 04/02/24; Čas konce sledování:  -&gt; 1422; Příznak fnzis: 0 -&gt; 1; Typ aktivity (takt): 1 -&gt; 4; </t>
  </si>
  <si>
    <t>Červínková Ludmila, číslo pojištěnce: 6361091176, pojišťovna: 111, scpac: 1414669</t>
  </si>
  <si>
    <t>na uzlu 1.CH-LU8 od 01.02.24 do 04.02.24, pcsled: 10583480</t>
  </si>
  <si>
    <t xml:space="preserve">Datum konce sledování: ? -&gt; 04/02/24; Čas konce sledování:  -&gt; 1421; Příznak fnzis: 0 -&gt; 1; Typ aktivity (takt): 1 -&gt; 4; </t>
  </si>
  <si>
    <t>Pospiechová Renata, číslo pojištěnce: 8056235341, pojišťovna: 205, scpac: 245425</t>
  </si>
  <si>
    <t>na uzlu 1.CH-LU8 od 01.02.24 do 03.02.24, pcsled: 10583483</t>
  </si>
  <si>
    <t xml:space="preserve">Datum konce sledování: ? -&gt; 03/02/24; Čas konce sledování:  -&gt; 1319; Příznak fnzis: 0 -&gt; 1; Typ aktivity (takt): 1 -&gt; 4; </t>
  </si>
  <si>
    <t>Pinkavová Jana , číslo pojištěnce: 6054260509, pojišťovna: 201, scpac: 116235</t>
  </si>
  <si>
    <t>na uzlu 1.CH-LU8 od 30.01.24 do 03.02.24, pcsled: 10579674</t>
  </si>
  <si>
    <t>Nabytý Stanislav , číslo pojištěnce: 7805015317, pojišťovna: 211, scpac: 172720</t>
  </si>
  <si>
    <t>na uzlu 1.CH-LU8 od 30.01.24 do 03.02.24, pcsled: 10579665</t>
  </si>
  <si>
    <t xml:space="preserve">Datum konce sledování: ? -&gt; 03/02/24; Čas konce sledování:  -&gt; 1318; Příznak fnzis: 0 -&gt; 1; Typ aktivity (takt): 1 -&gt; 5; </t>
  </si>
  <si>
    <t>Schulmeisterová Rená, číslo pojištěnce: 6557291708, pojišťovna: 207, scpac: 146210</t>
  </si>
  <si>
    <t>na uzlu 1.CH-LU8 od 29.01.24 do 03.02.24, pcsled: 10577705</t>
  </si>
  <si>
    <t xml:space="preserve">Datum konce sledování: ? -&gt; 03/02/24; Čas konce sledování:  -&gt; 1316; Příznak fnzis: 0 -&gt; 1; Typ aktivity (takt): 1 -&gt; 5; </t>
  </si>
  <si>
    <t>st4335 (?)</t>
  </si>
  <si>
    <t>na uzlu KAR-LU51 od 02.02.24 do 03.02.24, pcsled: 10585848</t>
  </si>
  <si>
    <t xml:space="preserve">Datum konce sledování: ? -&gt; 03/02/24; Čas konce sledování:  -&gt; 1101; Příznak fnzis: 0 -&gt; 1; Typ aktivity (takt): 1 -&gt; 5; </t>
  </si>
  <si>
    <t>na uzlu KAR-LU51 od 31.01.24 do 02.02.24, pcsled: 10582722</t>
  </si>
  <si>
    <t xml:space="preserve">Datum konce sledování: ? -&gt; 02/02/24; Čas konce sledování:  -&gt; 1042; Příznak fnzis: 0 -&gt; 1; Typ aktivity (takt): 1 -&gt; 5; </t>
  </si>
  <si>
    <t>Rozsypal Antonín, číslo pojištěnce: 441218470 , pojišťovna: 201, scpac: 213626</t>
  </si>
  <si>
    <t>na uzlu 1.CH-LU8 od 29.01.24 do 02.02.24, pcsled: 10577699</t>
  </si>
  <si>
    <t xml:space="preserve">Datum konce sledování: ? -&gt; 02/02/24; Čas konce sledování:  -&gt; 1147; Příznak fnzis: 0 -&gt; 1; Typ aktivity (takt): 1 -&gt; 4; </t>
  </si>
  <si>
    <t>Eliáš Petr, číslo pojištěnce: 5807200828, pojišťovna: 205, scpac: 1546982</t>
  </si>
  <si>
    <t>na uzlu 1.CH-LU8 od 24.01.24 do 02.02.24, pcsled: 10570869</t>
  </si>
  <si>
    <t xml:space="preserve">Datum konce sledování: ? -&gt; 02/02/24; Čas konce sledování:  -&gt; 1135; Příznak fnzis: 0 -&gt; 1; Typ aktivity (takt): 1 -&gt; 4; </t>
  </si>
  <si>
    <t>Hladíková Marta, číslo pojištěnce: 5852280313, pojišťovna: 201, scpac: 656269</t>
  </si>
  <si>
    <t>na uzlu 1.CH-LU8 od 30.01.24 do 02.02.24, pcsled: 10579682</t>
  </si>
  <si>
    <t xml:space="preserve">Datum konce sledování: ? -&gt; 02/02/24; Čas konce sledování:  -&gt; 1134; Příznak fnzis: 0 -&gt; 1; Typ aktivity (takt): 1 -&gt; 4; </t>
  </si>
  <si>
    <t>Holbová Marie, MUDr, číslo pojištěnce: 6852050623, pojišťovna: 111, scpac: 1430424</t>
  </si>
  <si>
    <t>na uzlu 1.CH-LU8 od 29.01.24 do 02.02.24, pcsled: 10577750</t>
  </si>
  <si>
    <t xml:space="preserve">Datum konce sledování: ? -&gt; 02/02/24; Čas konce sledování:  -&gt; 0911; Příznak fnzis: 0 -&gt; 1; Typ aktivity (takt): 1 -&gt; 4; </t>
  </si>
  <si>
    <t>Studená Michaela, číslo pojištěnce: 9555095781, pojišťovna: 207, scpac: 280829</t>
  </si>
  <si>
    <t>na uzlu 1.CH-LU8 od 29.01.24 do 01.02.24, pcsled: 10577515</t>
  </si>
  <si>
    <t xml:space="preserve">Datum konce sledování: ? -&gt; 01/02/24; Čas konce sledování:  -&gt; 0855; Příznak fnzis: 0 -&gt; 1; Typ aktivity (takt): 1 -&gt; 4; </t>
  </si>
  <si>
    <t>Mutina Michal, číslo pojištěnce: 9206276156, pojišťovna: 111, scpac: 1490004</t>
  </si>
  <si>
    <t>na uzlu 1.CH-LU8 od 29.01.24 do 31.01.24, pcsled: 10578253</t>
  </si>
  <si>
    <t xml:space="preserve">Datum konce sledování: ? -&gt; 31/01/24; Čas konce sledování:  -&gt; 1252; Příznak fnzis: 0 -&gt; 1; Typ aktivity (takt): 1 -&gt; 4; </t>
  </si>
  <si>
    <t>Morris Monika, číslo pojištěnce: 7754035311, pojišťovna: 111, scpac: 349315</t>
  </si>
  <si>
    <t>na uzlu 1.CH-LU8 od 29.01.24 do 31.01.24, pcsled: 10577734</t>
  </si>
  <si>
    <t xml:space="preserve">Datum konce sledování: ? -&gt; 31/01/24; Čas konce sledování:  -&gt; 1251; Příznak fnzis: 0 -&gt; 1; Typ aktivity (takt): 1 -&gt; 4; </t>
  </si>
  <si>
    <t>Olšaníková Růžena, číslo pojištěnce: 445222421 , pojišťovna: 111, scpac: 213520</t>
  </si>
  <si>
    <t>na uzlu 1.CH-LU8 od 29.01.24 do 31.01.24, pcsled: 10577741</t>
  </si>
  <si>
    <t>Recová Gabriela, Ing, číslo pojištěnce: 465905411 , pojišťovna: 205, scpac: 210943</t>
  </si>
  <si>
    <t>na uzlu 1.CH-LU8 od 25.01.24 do 31.01.24, pcsled: 10572797</t>
  </si>
  <si>
    <t>Geprtová Miluše, číslo pojištěnce: 465307410 , pojišťovna: 111, scpac: 314232</t>
  </si>
  <si>
    <t>na uzlu 1.CH-LU8 od 29.01.24 do 31.01.24, pcsled: 10577746</t>
  </si>
  <si>
    <t xml:space="preserve">Datum konce sledování: ? -&gt; 31/01/24; Čas konce sledování:  -&gt; 1250; Příznak fnzis: 0 -&gt; 1; Typ aktivity (takt): 1 -&gt; 4; </t>
  </si>
  <si>
    <t>Koppová Ivana, číslo pojištěnce: 6153091296, pojišťovna: 211, scpac: 657375</t>
  </si>
  <si>
    <t>na uzlu 1.CH-LU8 od 29.01.24 do 31.01.24, pcsled: 10577743</t>
  </si>
  <si>
    <t>Vyroubal Jiří, Ing., číslo pojištěnce: 511201193 , pojišťovna: 111, scpac: 376117</t>
  </si>
  <si>
    <t>na uzlu 1.CH-LU8 od 24.01.24 do 31.01.24, pcsled: 10571620</t>
  </si>
  <si>
    <t>Staňková Martina, číslo pojištěnce: 8455194858, pojišťovna: 205, scpac: 421581</t>
  </si>
  <si>
    <t>na uzlu 1.CH-LU8 od 25.01.24 do 30.01.24, pcsled: 10572808</t>
  </si>
  <si>
    <t>Pešák Ondřej, číslo pojištěnce: 8910204776, pojišťovna: 111, scpac: 1550320</t>
  </si>
  <si>
    <t>na uzlu 1.CH-LU8 od 24.01.24 do 30.01.24, pcsled: 10570618</t>
  </si>
  <si>
    <t xml:space="preserve">Datum konce sledování: ? -&gt; 30/01/24; Čas konce sledování:  -&gt; 1135; Příznak fnzis: 0 -&gt; 1; Typ aktivity (takt): 1 -&gt; 4; </t>
  </si>
  <si>
    <t>Täuber Miloslav, číslo pojištěnce: 400308454 , pojišťovna: 201, scpac: 284374</t>
  </si>
  <si>
    <t>na uzlu 1.CH-LU8 od 24.01.24 do 30.01.24, pcsled: 10572524</t>
  </si>
  <si>
    <t xml:space="preserve">Datum konce sledování: ? -&gt; 30/01/24; Čas konce sledování:  -&gt; 1135; Příznak fnzis: 0 -&gt; 1; Typ aktivity (takt): 1 -&gt; 5; </t>
  </si>
  <si>
    <t>na uzlu PLIC-26 od 29.01.24 do 30.01.24, pcsled: 10578382</t>
  </si>
  <si>
    <t xml:space="preserve">Datum konce sledování: ? -&gt; 30/01/24; Čas konce sledování:  -&gt; 1017; Příznak fnzis: 0 -&gt; 1; Typ aktivity (takt): 1 -&gt; 4; </t>
  </si>
  <si>
    <t>na uzlu KAR-LU51 od 24.01.24 do 30.01.24, pcsled: 10572576</t>
  </si>
  <si>
    <t xml:space="preserve">Datum konce sledování: ? -&gt; 30/01/24; Čas konce sledování:  -&gt; 0759; Příznak fnzis: 0 -&gt; 1; Typ aktivity (takt): 1 -&gt; 5; </t>
  </si>
  <si>
    <t>Tomášková Anna, číslo pojištěnce: 535205101 , pojišťovna: 205, scpac: 254157</t>
  </si>
  <si>
    <t>na uzlu 1.CH-LU8 od 23.01.24 do 29.01.24, pcsled: 10568849</t>
  </si>
  <si>
    <t xml:space="preserve">Datum konce sledování: ? -&gt; 29/01/24; Čas konce sledování:  -&gt; 1134; Příznak fnzis: 0 -&gt; 1; Typ aktivity (takt): 1 -&gt; 4; </t>
  </si>
  <si>
    <t>Barková Květoslava, číslo pojištěnce: 7560275327, pojišťovna: 201, scpac: 323151</t>
  </si>
  <si>
    <t>na uzlu 1.CH-LU8 od 23.01.24 do 29.01.24, pcsled: 10568875</t>
  </si>
  <si>
    <t xml:space="preserve">Datum konce sledování: ? -&gt; 29/01/24; Čas konce sledování:  -&gt; 1133; Příznak fnzis: 0 -&gt; 1; Typ aktivity (takt): 1 -&gt; 4; </t>
  </si>
  <si>
    <t>Mišák Jaroslav, číslo pojištěnce: 5706052011, pojišťovna: 211, scpac: 199273</t>
  </si>
  <si>
    <t>na uzlu 1.CH-LU8 od 23.01.24 do 29.01.24, pcsled: 10568866</t>
  </si>
  <si>
    <t>Horáková Jaroslava, číslo pojištěnce: 536024256 , pojišťovna: 205, scpac: 433851</t>
  </si>
  <si>
    <t>na uzlu 1.CH-LU8 od 25.01.24 do 28.01.24, pcsled: 10572788</t>
  </si>
  <si>
    <t xml:space="preserve">Datum konce sledování: ? -&gt; 28/01/24; Čas konce sledování:  -&gt; 1525; Příznak fnzis: 0 -&gt; 1; Typ aktivity (takt): 1 -&gt; 4; </t>
  </si>
  <si>
    <t>Matějková Hana, číslo pojištěnce: 515410097 , pojišťovna: 205, scpac: 1010992</t>
  </si>
  <si>
    <t>na uzlu 1.CH-LU8 od 21.01.24 do 28.01.24, pcsled: 10566353</t>
  </si>
  <si>
    <t xml:space="preserve">Datum konce sledování: ? -&gt; 28/01/24; Čas konce sledování:  -&gt; 1524; Příznak fnzis: 0 -&gt; 1; Typ aktivity (takt): 1 -&gt; 4; </t>
  </si>
  <si>
    <t>Kupčíková Jana, číslo pojištěnce: 7359135806, pojišťovna: 111, scpac: 761686</t>
  </si>
  <si>
    <t>na uzlu 1.CH-LU8 od 25.01.24 do 28.01.24, pcsled: 10572803</t>
  </si>
  <si>
    <t xml:space="preserve">Datum konce sledování: ? -&gt; 28/01/24; Čas konce sledování:  -&gt; 1523; Příznak fnzis: 0 -&gt; 1; Typ aktivity (takt): 1 -&gt; 4; </t>
  </si>
  <si>
    <t>Hudcová Růžena, číslo pojištěnce: 495711241 , pojišťovna: 211, scpac: 1240253</t>
  </si>
  <si>
    <t>na uzlu 1.CH-LU8 od 22.01.24 do 28.01.24, pcsled: 10566934</t>
  </si>
  <si>
    <t xml:space="preserve">Datum konce sledování: ? -&gt; 28/01/24; Čas konce sledování:  -&gt; 1415; Příznak fnzis: 0 -&gt; 1; Typ aktivity (takt): 1 -&gt; 4; </t>
  </si>
  <si>
    <t>Cáb Radim, číslo pojištěnce: 7504105884, pojišťovna: 111, scpac: 1379218</t>
  </si>
  <si>
    <t>na uzlu 1.CH-LU8 od 25.01.24 do 28.01.24, pcsled: 10572778</t>
  </si>
  <si>
    <t xml:space="preserve">Datum konce sledování: ? -&gt; 28/01/24; Čas konce sledování:  -&gt; 1414; Příznak fnzis: 0 -&gt; 1; Typ aktivity (takt): 1 -&gt; 5; </t>
  </si>
  <si>
    <t>Hlačina Libor, číslo pojištěnce: 7709295407, pojišťovna: 205, scpac: 253991</t>
  </si>
  <si>
    <t>na uzlu 1.CH-LU8 od 25.01.24 do 27.01.24, pcsled: 10572700</t>
  </si>
  <si>
    <t xml:space="preserve">Datum konce sledování: ? -&gt; 27/01/24; Čas konce sledování:  -&gt; 1514; Příznak fnzis: 0 -&gt; 1; Typ aktivity (takt): 1 -&gt; 4; </t>
  </si>
  <si>
    <t>61507 (Brtníková Veronika )</t>
  </si>
  <si>
    <t>Bezová Pavla, číslo pojištěnce: 7260265309, pojišťovna: 205, scpac: 181858</t>
  </si>
  <si>
    <t>na uzlu 1.CH-LU8 od 22.01.24 do 27.01.24, pcsled: 10566977</t>
  </si>
  <si>
    <t xml:space="preserve">Datum konce sledování: ? -&gt; 27/01/24; Čas konce sledování:  -&gt; 1433; Příznak fnzis: 0 -&gt; 1; Typ aktivity (takt): 1 -&gt; 4; </t>
  </si>
  <si>
    <t>Zoň Michal , číslo pojištěnce: 6909275340, pojišťovna: 111, scpac: 371641</t>
  </si>
  <si>
    <t>na uzlu 1.CH-LU8 od 21.01.24 do 26.01.24, pcsled: 10566163</t>
  </si>
  <si>
    <t xml:space="preserve">Datum konce sledování: ? -&gt; 26/01/24; Čas konce sledování:  -&gt; 1105; Příznak fnzis: 0 -&gt; 1; Typ aktivity (takt): 1 -&gt; 4; </t>
  </si>
  <si>
    <t>Sivuličová Slávka , číslo pojištěnce: 7856049520, pojišťovna: 201, scpac: 119380</t>
  </si>
  <si>
    <t>na uzlu 1.CH-LU8 od 22.01.24 do 26.01.24, pcsled: 10566984</t>
  </si>
  <si>
    <t>Rýcová Martina Bc., číslo pojištěnce: 9254085731, pojišťovna: 111, scpac: 381553</t>
  </si>
  <si>
    <t>na uzlu 1.CH-LU8 od 24.01.24 do 26.01.24, pcsled: 10570670</t>
  </si>
  <si>
    <t xml:space="preserve">Datum konce sledování: ? -&gt; 26/01/24; Čas konce sledování:  -&gt; 1104; Příznak fnzis: 0 -&gt; 1; Typ aktivity (takt): 1 -&gt; 4; </t>
  </si>
  <si>
    <t>na uzlu 1.CH-LU8 od 23.01.24 do 26.01.24, pcsled: 10570066</t>
  </si>
  <si>
    <t xml:space="preserve">Datum konce sledování: ? -&gt; 26/01/24; Čas konce sledování:  -&gt; 1104; Příznak fnzis: 0 -&gt; 1; Typ aktivity (takt): 1 -&gt; 5; </t>
  </si>
  <si>
    <t>Přibylová Světlana, číslo pojištěnce: 7356019935, pojišťovna: 205, scpac: 633853</t>
  </si>
  <si>
    <t>na uzlu 1.CH-LU8 od 25.01.24 do 26.01.24, pcsled: 10572736</t>
  </si>
  <si>
    <t>Bednář Petr, číslo pojištěnce: 7012185521, pojišťovna: 201, scpac: 1540595</t>
  </si>
  <si>
    <t>na uzlu 1.CH-LU8 od 23.01.24 do 26.01.24, pcsled: 10569503</t>
  </si>
  <si>
    <t xml:space="preserve">Datum konce sledování: ? -&gt; 26/01/24; Čas konce sledování:  -&gt; 1103; Příznak fnzis: 0 -&gt; 1; Typ aktivity (takt): 1 -&gt; 4; </t>
  </si>
  <si>
    <t>na uzlu 1.CH-LU8 od 22.01.24 do 26.01.24, pcsled: 10566962</t>
  </si>
  <si>
    <t>Nejedlý Ondřej, číslo pojištěnce: 8811016247, pojišťovna: 207, scpac: 1116896</t>
  </si>
  <si>
    <t>na uzlu 1.CH-LU8 od 21.01.24 do 25.01.24, pcsled: 10566686</t>
  </si>
  <si>
    <t xml:space="preserve">Datum konce sledování: ? -&gt; 25/01/24; Čas konce sledování:  -&gt; 1046; Příznak fnzis: 0 -&gt; 1; Typ aktivity (takt): 1 -&gt; 5; </t>
  </si>
  <si>
    <t>Fišerová Eva, RNDr., číslo pojištěnce: 7454245359, pojišťovna: 111, scpac: 178858</t>
  </si>
  <si>
    <t>na uzlu 1.CH-LU8 od 23.01.24 do 25.01.24, pcsled: 10568740</t>
  </si>
  <si>
    <t xml:space="preserve">Datum konce sledování: ? -&gt; 25/01/24; Čas konce sledování:  -&gt; 1036; Příznak fnzis: 0 -&gt; 1; Typ aktivity (takt): 1 -&gt; 4; </t>
  </si>
  <si>
    <t>Halouska Antonín , číslo pojištěnce: 501107024 , pojišťovna: 211, scpac: 733382</t>
  </si>
  <si>
    <t>na uzlu KAR-LU15 od 23.01.24 do 25.01.24, pcsled: 10570299</t>
  </si>
  <si>
    <t xml:space="preserve">Datum konce sledování: ? -&gt; 25/01/24; Čas konce sledování:  -&gt; 0937; Příznak fnzis: 0 -&gt; 1; Typ aktivity (takt): 1 -&gt; 4; </t>
  </si>
  <si>
    <t>Tomanová Jarmila, číslo pojištěnce: 6851131529, pojišťovna: 205, scpac: 369630</t>
  </si>
  <si>
    <t>na uzlu 1.CH-LU8 od 22.01.24 do 25.01.24, pcsled: 10566938</t>
  </si>
  <si>
    <t xml:space="preserve">Datum konce sledování: ? -&gt; 25/01/24; Čas konce sledování:  -&gt; 0841; Příznak fnzis: 0 -&gt; 1; Typ aktivity (takt): 1 -&gt; 5; </t>
  </si>
  <si>
    <t>66078 (Ochmanová Petra MUDr.)</t>
  </si>
  <si>
    <t>Synáček Mavropulosov, číslo pojištěnce: 8959175302, pojišťovna: 111, scpac: 1267163</t>
  </si>
  <si>
    <t>na uzlu 1.CH-LU8 od 22.01.24 do 24.01.24, pcsled: 10566966</t>
  </si>
  <si>
    <t xml:space="preserve">Datum konce sledování: ? -&gt; 24/01/24; Čas konce sledování:  -&gt; 1414; Příznak fnzis: 0 -&gt; 1; Typ aktivity (takt): 1 -&gt; 4; </t>
  </si>
  <si>
    <t>Hejdová Hana, číslo pojištěnce: 7552055313, pojišťovna: 205, scpac: 484607</t>
  </si>
  <si>
    <t>na uzlu 1.CH-LU8 od 22.01.24 do 24.01.24, pcsled: 10566973</t>
  </si>
  <si>
    <t xml:space="preserve">Datum konce sledování: ? -&gt; 24/01/24; Čas konce sledování:  -&gt; 1212; Příznak fnzis: 0 -&gt; 1; Typ aktivity (takt): 1 -&gt; 4; </t>
  </si>
  <si>
    <t>Jermář Jindřich, číslo pojištěnce: 360318433 , pojišťovna: 205, scpac: 1252591</t>
  </si>
  <si>
    <t>na uzlu 1.CH-LU8 od 10.01.24 do 24.01.24, pcsled: 10550779</t>
  </si>
  <si>
    <t xml:space="preserve">Datum konce sledování: ? -&gt; 24/01/24; Čas konce sledování:  -&gt; 1104; Příznak fnzis: 0 -&gt; 1; Typ aktivity (takt): 1 -&gt; 4; </t>
  </si>
  <si>
    <t>Skácelík Jiří, číslo pojištěnce: 530521067 , pojišťovna: 205, scpac: 280267</t>
  </si>
  <si>
    <t>na uzlu 1.CH-LU8 od 21.01.24 do 23.01.24, pcsled: 10566363</t>
  </si>
  <si>
    <t xml:space="preserve">Datum konce sledování: ? -&gt; 23/01/24; Čas konce sledování:  -&gt; 1236; Příznak fnzis: 0 -&gt; 1; Typ aktivity (takt): 1 -&gt; 5; </t>
  </si>
  <si>
    <t>Ondrůšková Ludmila, číslo pojištěnce: 6856141666, pojišťovna: 207, scpac: 1545084</t>
  </si>
  <si>
    <t>na uzlu 1.CH-LU8 od 18.01.24 do 23.01.24, pcsled: 10562549</t>
  </si>
  <si>
    <t xml:space="preserve">Datum konce sledování: ? -&gt; 23/01/24; Čas konce sledování:  -&gt; 1236; Příznak fnzis: 0 -&gt; 1; Typ aktivity (takt): 1 -&gt; 4; </t>
  </si>
  <si>
    <t>Slánska Monika, číslo pojištěnce: 6056251003, pojišťovna: 111, scpac: 1530405</t>
  </si>
  <si>
    <t>na uzlu 1.CH-LU8 od 15.01.24 do 23.01.24, pcsled: 10557646</t>
  </si>
  <si>
    <t xml:space="preserve">Datum konce sledování: ? -&gt; 23/01/24; Čas konce sledování:  -&gt; 1235; Příznak fnzis: 0 -&gt; 1; Typ aktivity (takt): 1 -&gt; 4; </t>
  </si>
  <si>
    <t>Prokopová Alžběta, číslo pojištěnce: 536002299 , pojišťovna: 111, scpac: 457027</t>
  </si>
  <si>
    <t>na uzlu 1.CH-LU8 od 15.01.24 do 23.01.24, pcsled: 10557011</t>
  </si>
  <si>
    <t>na uzlu PLIC-25 od 19.01.24 do 23.01.24, pcsled: 10564579</t>
  </si>
  <si>
    <t xml:space="preserve">Datum konce sledování: ? -&gt; 23/01/24; Čas konce sledování:  -&gt; 0900; Příznak fnzis: 0 -&gt; 1; Typ aktivity (takt): 1 -&gt; 4; </t>
  </si>
  <si>
    <t>Skoumal Tomáš, číslo pojištěnce: 7304245784, pojišťovna: 211, scpac: 1510643</t>
  </si>
  <si>
    <t>na uzlu 1.CH-LU8 od 15.01.24 do 22.01.24, pcsled: 10556962</t>
  </si>
  <si>
    <t xml:space="preserve">Datum konce sledování: ? -&gt; 22/01/24; Čas konce sledování:  -&gt; 1155; Příznak fnzis: 0 -&gt; 1; Typ aktivity (takt): 1 -&gt; 4; </t>
  </si>
  <si>
    <t>Lonková Jana, číslo pojištěnce: 6360040885, pojišťovna: 111, scpac: 754110</t>
  </si>
  <si>
    <t>na uzlu 1.CH-LU8 od 18.01.24 do 22.01.24, pcsled: 10562539</t>
  </si>
  <si>
    <t xml:space="preserve">Datum konce sledování: ? -&gt; 22/01/24; Čas konce sledování:  -&gt; 1154; Příznak fnzis: 0 -&gt; 1; Typ aktivity (takt): 1 -&gt; 4; </t>
  </si>
  <si>
    <t>na uzlu PLIC-25 od 19.01.24 do 22.01.24, pcsled: 10564299</t>
  </si>
  <si>
    <t xml:space="preserve">Datum konce sledování: ? -&gt; 22/01/24; Čas konce sledování:  -&gt; 0938; Příznak fnzis: 0 -&gt; 1; Typ aktivity (takt): 1 -&gt; 4; </t>
  </si>
  <si>
    <t>Hebelková Jitka, číslo pojištěnce: 456103421 , pojišťovna: 111, scpac: 123951</t>
  </si>
  <si>
    <t>na uzlu 1.CH-LU8 od 08.01.24 do 21.01.24, pcsled: 10547229</t>
  </si>
  <si>
    <t xml:space="preserve">Datum konce sledování: ? -&gt; 21/01/24; Čas konce sledování:  -&gt; 1346; Příznak fnzis: 0 -&gt; 1; Typ aktivity (takt): 1 -&gt; 4; </t>
  </si>
  <si>
    <t>Jačková Naděžda, číslo pojištěnce: 5561171957, pojišťovna: 111, scpac: 995066</t>
  </si>
  <si>
    <t>na uzlu 1.CH-LU8 od 07.01.24 do 21.01.24, pcsled: 10545984</t>
  </si>
  <si>
    <t>Mojdlová Růžena, číslo pojištěnce: 6454061603, pojišťovna: 205, scpac: 429203</t>
  </si>
  <si>
    <t>na uzlu 1.CH-LU8 od 14.01.24 do 21.01.24, pcsled: 10556344</t>
  </si>
  <si>
    <t xml:space="preserve">Datum konce sledování: ? -&gt; 21/01/24; Čas konce sledování:  -&gt; 1344; Příznak fnzis: 0 -&gt; 1; Typ aktivity (takt): 1 -&gt; 4; </t>
  </si>
  <si>
    <t>Tománková Zdeňka, číslo pojištěnce: 6153240665, pojišťovna: 213, scpac: 1382902</t>
  </si>
  <si>
    <t>na uzlu 1.CH-LU8 od 16.01.24 do 21.01.24, pcsled: 10558816</t>
  </si>
  <si>
    <t xml:space="preserve">Datum konce sledování: ? -&gt; 21/01/24; Čas konce sledování:  -&gt; 1343; Příznak fnzis: 0 -&gt; 1; Typ aktivity (takt): 1 -&gt; 4; </t>
  </si>
  <si>
    <t>Daněček Martin, číslo pojištěnce: 8806204935, pojišťovna: 111, scpac: 941626</t>
  </si>
  <si>
    <t>na uzlu 1.CH-LU8 od 18.01.24 do 21.01.24, pcsled: 10562525</t>
  </si>
  <si>
    <t>Čáp Lubomír, číslo pojištěnce: 6107102089, pojišťovna: 111, scpac: 978681</t>
  </si>
  <si>
    <t>na uzlu 1.CH-LU8 od 17.01.24 do 21.01.24, pcsled: 10561515</t>
  </si>
  <si>
    <t>Kulhánek Ladislav , číslo pojištěnce: 6208081814, pojišťovna: 205, scpac: 1282395</t>
  </si>
  <si>
    <t>na uzlu 1.CH-LU8 od 17.01.24 do 21.01.24, pcsled: 10560913</t>
  </si>
  <si>
    <t xml:space="preserve">Datum konce sledování: ? -&gt; 21/01/24; Čas konce sledování:  -&gt; 1342; Příznak fnzis: 0 -&gt; 1; Typ aktivity (takt): 1 -&gt; 4; </t>
  </si>
  <si>
    <t>Hudečková Zuzana, číslo pojištěnce: 8851244908, pojišťovna: 205, scpac: 1317319</t>
  </si>
  <si>
    <t>na uzlu 1.CH-LU8 od 19.01.24 do 20.01.24, pcsled: 10564097</t>
  </si>
  <si>
    <t xml:space="preserve">Datum konce sledování: ? -&gt; 20/01/24; Čas konce sledování:  -&gt; 1335; Příznak fnzis: 0 -&gt; 1; Typ aktivity (takt): 1 -&gt; 4; </t>
  </si>
  <si>
    <t>Vrajová Hana, MVDr., číslo pojištěnce: 5561272046, pojišťovna: 207, scpac: 1543506</t>
  </si>
  <si>
    <t>na uzlu 1.CH-LU8 od 15.01.24 do 20.01.24, pcsled: 10556987</t>
  </si>
  <si>
    <t xml:space="preserve">Datum konce sledování: ? -&gt; 20/01/24; Čas konce sledování:  -&gt; 1334; Příznak fnzis: 0 -&gt; 1; Typ aktivity (takt): 1 -&gt; 4; </t>
  </si>
  <si>
    <t>Gabrielová Lenka, číslo pojištěnce: 8758161621, pojišťovna: 111, scpac: 1288736</t>
  </si>
  <si>
    <t>na uzlu 1.CH-LU8 od 16.01.24 do 20.01.24, pcsled: 10558851</t>
  </si>
  <si>
    <t xml:space="preserve">Datum konce sledování: ? -&gt; 20/01/24; Čas konce sledování:  -&gt; 1333; Příznak fnzis: 0 -&gt; 1; Typ aktivity (takt): 1 -&gt; 4; </t>
  </si>
  <si>
    <t>Červenková Lenka, číslo pojištěnce: 6560231579, pojišťovna: 111, scpac: 191175</t>
  </si>
  <si>
    <t>na uzlu 1.CH-LU8 od 16.01.24 do 20.01.24, pcsled: 10558825</t>
  </si>
  <si>
    <t xml:space="preserve">Datum konce sledování: ? -&gt; 20/01/24; Čas konce sledování:  -&gt; 1332; Příznak fnzis: 0 -&gt; 1; Typ aktivity (takt): 1 -&gt; 4; </t>
  </si>
  <si>
    <t>Balleková Mária, číslo pojištěnce: 6259106656, pojišťovna: 201, scpac: 1003461</t>
  </si>
  <si>
    <t>na uzlu 1.CH-LU8 od 18.01.24 do 20.01.24, pcsled: 10562552</t>
  </si>
  <si>
    <t xml:space="preserve">Datum konce sledování: ? -&gt; 20/01/24; Čas konce sledování:  -&gt; 1331; Příznak fnzis: 0 -&gt; 1; Typ aktivity (takt): 1 -&gt; 4; </t>
  </si>
  <si>
    <t>Passinger Jiří , číslo pojištěnce: 6110100700, pojišťovna: 111, scpac: 753308</t>
  </si>
  <si>
    <t>na uzlu 1.CH-LU8 od 18.01.24 do 20.01.24, pcsled: 10562514</t>
  </si>
  <si>
    <t xml:space="preserve">Datum konce sledování: ? -&gt; 20/01/24; Čas konce sledování:  -&gt; 1030; Příznak fnzis: 0 -&gt; 1; Typ aktivity (takt): 1 -&gt; 4; </t>
  </si>
  <si>
    <t>Smetanová Bohdana, číslo pojištěnce: 7556099947, pojišťovna: 205, scpac: 826752</t>
  </si>
  <si>
    <t>na uzlu 1.CH-LU8 od 17.01.24 do 19.01.24, pcsled: 10561400</t>
  </si>
  <si>
    <t xml:space="preserve">Datum konce sledování: ? -&gt; 19/01/24; Čas konce sledování:  -&gt; 1143; Příznak fnzis: 0 -&gt; 1; Typ aktivity (takt): 1 -&gt; 4; </t>
  </si>
  <si>
    <t>Tomek Jiří , číslo pojištěnce: 7001145338, pojišťovna: 111, scpac: 320489</t>
  </si>
  <si>
    <t>na uzlu 1.CH-LU8 od 16.01.24 do 19.01.24, pcsled: 10558811</t>
  </si>
  <si>
    <t>Dupák Josef MVDr., číslo pojištěnce: 5405243184, pojišťovna: 111, scpac: 1136215</t>
  </si>
  <si>
    <t>na uzlu 1.CH-LU8 od 16.01.24 do 19.01.24, pcsled: 10558841</t>
  </si>
  <si>
    <t>Nedvěd Jan, číslo pojištěnce: 7902194465, pojišťovna: 205, scpac: 420395</t>
  </si>
  <si>
    <t>na uzlu 1.CH-LU8 od 15.01.24 do 18.01.24, pcsled: 10556965</t>
  </si>
  <si>
    <t xml:space="preserve">Datum konce sledování: ? -&gt; 18/01/24; Čas konce sledování:  -&gt; 1220; Příznak fnzis: 0 -&gt; 1; Typ aktivity (takt): 1 -&gt; 4; </t>
  </si>
  <si>
    <t>Bitalová Markéta, číslo pojištěnce: 7554183505, pojišťovna: 205, scpac: 369522</t>
  </si>
  <si>
    <t>na uzlu 1.CH-LU8 od 16.01.24 do 18.01.24, pcsled: 10558831</t>
  </si>
  <si>
    <t>Pechalová Hana, číslo pojištěnce: 496121184 , pojišťovna: 201, scpac: 1098366</t>
  </si>
  <si>
    <t>na uzlu 1.CH-LU8 od 15.01.24 do 18.01.24, pcsled: 10556996</t>
  </si>
  <si>
    <t xml:space="preserve">Datum konce sledování: ? -&gt; 18/01/24; Čas konce sledování:  -&gt; 1219; Příznak fnzis: 0 -&gt; 1; Typ aktivity (takt): 1 -&gt; 4; </t>
  </si>
  <si>
    <t>Špidlová Anna , číslo pojištěnce: 495203059 , pojišťovna: 111, scpac: 259679</t>
  </si>
  <si>
    <t>na uzlu 1.CH-LU8 od 15.01.24 do 18.01.24, pcsled: 10557002</t>
  </si>
  <si>
    <t xml:space="preserve">Datum konce sledování: ? -&gt; 18/01/24; Čas konce sledování:  -&gt; 0946; Příznak fnzis: 0 -&gt; 1; Typ aktivity (takt): 1 -&gt; 4; </t>
  </si>
  <si>
    <t>Jackulak Jaroslav, číslo pojištěnce: 9101166118, pojišťovna: 111, scpac: 1250868</t>
  </si>
  <si>
    <t>na uzlu 1.CH-LU8 od 04.01.24 do 18.01.24, pcsled: 10543206</t>
  </si>
  <si>
    <t xml:space="preserve">Datum konce sledování: ? -&gt; 18/01/24; Čas konce sledování:  -&gt; 0945; Příznak fnzis: 0 -&gt; 1; Typ aktivity (takt): 1 -&gt; 5; </t>
  </si>
  <si>
    <t>Madudová Aneta , číslo pojištěnce: 9458185715, pojišťovna: 211, scpac: 265475</t>
  </si>
  <si>
    <t>na uzlu 1.CH-LU8 od 15.01.24 do 17.01.24, pcsled: 10556778</t>
  </si>
  <si>
    <t xml:space="preserve">Datum konce sledování: ? -&gt; 17/01/24; Čas konce sledování:  -&gt; 1228; Příznak fnzis: 0 -&gt; 1; Typ aktivity (takt): 1 -&gt; 4; </t>
  </si>
  <si>
    <t>Krajčí Dimitrolos, číslo pojištěnce: 441007956 , pojišťovna: 211, scpac: 252979</t>
  </si>
  <si>
    <t>na uzlu 1.CH-LU8 od 14.01.24 do 17.01.24, pcsled: 10556300</t>
  </si>
  <si>
    <t>Marková Anna, číslo pojištěnce: 435103460 , pojišťovna: 211, scpac: 134872</t>
  </si>
  <si>
    <t>na uzlu 1.CH-LU8 od 11.01.24 do 17.01.24, pcsled: 10552360</t>
  </si>
  <si>
    <t>Šínová Anna, Ing., číslo pojištěnce: 535331107 , pojišťovna: 207, scpac: 202853</t>
  </si>
  <si>
    <t>na uzlu 1.CH-LU8 od 15.01.24 do 17.01.24, pcsled: 10556991</t>
  </si>
  <si>
    <t xml:space="preserve">Datum konce sledování: ? -&gt; 17/01/24; Čas konce sledování:  -&gt; 1112; Příznak fnzis: 0 -&gt; 1; Typ aktivity (takt): 1 -&gt; 4; </t>
  </si>
  <si>
    <t>Filgasová Jarmila, číslo pojištěnce: 5754170477, pojišťovna: 111, scpac: 1479360</t>
  </si>
  <si>
    <t>na uzlu 1.CH-LU8 od 11.01.24 do 16.01.24, pcsled: 10552386</t>
  </si>
  <si>
    <t xml:space="preserve">Datum konce sledování: ? -&gt; 16/01/24; Čas konce sledování:  -&gt; 1852; Příznak fnzis: 0 -&gt; 1; Typ aktivity (takt): 1 -&gt; 4; </t>
  </si>
  <si>
    <t>Domanský Lukáš, číslo pojištěnce: 8403255685, pojišťovna: 111, scpac: 677564</t>
  </si>
  <si>
    <t>na uzlu 1.CH-LU8 od 14.01.24 do 16.01.24, pcsled: 10556391</t>
  </si>
  <si>
    <t xml:space="preserve">Datum konce sledování: ? -&gt; 16/01/24; Čas konce sledování:  -&gt; 1850; Příznak fnzis: 0 -&gt; 1; Typ aktivity (takt): 1 -&gt; 4; </t>
  </si>
  <si>
    <t>Ledecká Ludmila, číslo pojištěnce: 525816147 , pojišťovna: 201, scpac: 1542897</t>
  </si>
  <si>
    <t>na uzlu 1.CH-LU8 od 11.01.24 do 16.01.24, pcsled: 10552388</t>
  </si>
  <si>
    <t xml:space="preserve">Datum konce sledování: ? -&gt; 16/01/24; Čas konce sledování:  -&gt; 0857; Příznak fnzis: 0 -&gt; 1; Typ aktivity (takt): 1 -&gt; 4; </t>
  </si>
  <si>
    <t>Šubová Lucie, číslo pojištěnce: 8951206088, pojišťovna: 205, scpac: 975507</t>
  </si>
  <si>
    <t>na uzlu 1.CH-LU8 od 14.01.24 do 16.01.24, pcsled: 10556320</t>
  </si>
  <si>
    <t xml:space="preserve">Datum konce sledování: ? -&gt; 16/01/24; Čas konce sledování:  -&gt; 0856; Příznak fnzis: 0 -&gt; 1; Typ aktivity (takt): 1 -&gt; 4; </t>
  </si>
  <si>
    <t>Chroustová Pavla, číslo pojištěnce: 8757085832, pojišťovna: 111, scpac: 879414</t>
  </si>
  <si>
    <t>na uzlu 1.CH-LU8 od 11.01.24 do 16.01.24, pcsled: 10552383</t>
  </si>
  <si>
    <t>Rajpold Krystyna Wan, číslo pojištěnce: 485104471 , pojišťovna: 111, scpac: 1105010</t>
  </si>
  <si>
    <t>na uzlu 1.CH-LU8 od 11.01.24 do 16.01.24, pcsled: 10552374</t>
  </si>
  <si>
    <t>Mikšíková Zuzana, číslo pojištěnce: 7858085323, pojišťovna: 205, scpac: 353064</t>
  </si>
  <si>
    <t>na uzlu 1.CH-LU8 od 11.01.24 do 15.01.24, pcsled: 10552370</t>
  </si>
  <si>
    <t xml:space="preserve">Datum konce sledování: ? -&gt; 15/01/24; Čas konce sledování:  -&gt; 1223; Příznak fnzis: 0 -&gt; 1; Typ aktivity (takt): 1 -&gt; 4; </t>
  </si>
  <si>
    <t>Fišerová Marcela , číslo pojištěnce: 6754201619, pojišťovna: 211, scpac: 241435</t>
  </si>
  <si>
    <t>na uzlu 1.CH-LU8 od 08.01.24 do 15.01.24, pcsled: 10547600</t>
  </si>
  <si>
    <t xml:space="preserve">Datum konce sledování: ? -&gt; 15/01/24; Čas konce sledování:  -&gt; 1222; Příznak fnzis: 0 -&gt; 1; Typ aktivity (takt): 1 -&gt; 4; </t>
  </si>
  <si>
    <t>na uzlu PLIC-25 od 12.01.24 do 15.01.24, pcsled: 10554413</t>
  </si>
  <si>
    <t xml:space="preserve">Datum konce sledování: ? -&gt; 15/01/24; Čas konce sledování:  -&gt; 0915; Příznak fnzis: 0 -&gt; 1; Typ aktivity (takt): 1 -&gt; 4; </t>
  </si>
  <si>
    <t>Němcová Danuše, číslo pojištěnce: 5762091049, pojišťovna: 213, scpac: 1327377</t>
  </si>
  <si>
    <t>na uzlu 1.CH-LU8 od 08.01.24 do 14.01.24, pcsled: 10547082</t>
  </si>
  <si>
    <t xml:space="preserve">Datum konce sledování: ? -&gt; 14/01/24; Čas konce sledování:  -&gt; 1309; Příznak fnzis: 0 -&gt; 1; Typ aktivity (takt): 1 -&gt; 4; </t>
  </si>
  <si>
    <t>Břundová Zina, číslo pojištěnce: 416109954 , pojišťovna: 111, scpac: 708636</t>
  </si>
  <si>
    <t>na uzlu 1.CH-LU8 od 07.01.24 do 13.01.24, pcsled: 10545999</t>
  </si>
  <si>
    <t xml:space="preserve">Datum konce sledování: ? -&gt; 13/01/24; Čas konce sledování:  -&gt; 1503; Příznak fnzis: 0 -&gt; 1; Typ aktivity (takt): 1 -&gt; 4; </t>
  </si>
  <si>
    <t>Randýsek Roman, číslo pojištěnce: 7309184949, pojišťovna: 111, scpac: 751626</t>
  </si>
  <si>
    <t>na uzlu 1.CH-LU8 od 10.01.24 do 13.01.24, pcsled: 10551317</t>
  </si>
  <si>
    <t>Kocourek Jiří , číslo pojištěnce: 7201205396, pojišťovna: 205, scpac: 444081</t>
  </si>
  <si>
    <t>na uzlu 1.CH-LU8 od 07.01.24 do 13.01.24, pcsled: 10546046</t>
  </si>
  <si>
    <t xml:space="preserve">Datum konce sledování: ? -&gt; 13/01/24; Čas konce sledování:  -&gt; 1502; Příznak fnzis: 0 -&gt; 1; Typ aktivity (takt): 1 -&gt; 4; </t>
  </si>
  <si>
    <t>Böhm Kamil, číslo pojištěnce: 6310130464, pojišťovna: 205, scpac: 1193998</t>
  </si>
  <si>
    <t>na uzlu 1.CH-LU8 od 09.01.24 do 13.01.24, pcsled: 10548641</t>
  </si>
  <si>
    <t xml:space="preserve">Datum konce sledování: ? -&gt; 13/01/24; Čas konce sledování:  -&gt; 1501; Příznak fnzis: 0 -&gt; 1; Typ aktivity (takt): 1 -&gt; 5; </t>
  </si>
  <si>
    <t>Hájková Marcela, číslo pojištěnce: 6854120152, pojišťovna: 201, scpac: 1273298</t>
  </si>
  <si>
    <t>na uzlu 1.CH-LU8 od 08.01.24 do 12.01.24, pcsled: 10547032</t>
  </si>
  <si>
    <t xml:space="preserve">Datum konce sledování: ? -&gt; 12/01/24; Čas konce sledování:  -&gt; 1221; Příznak fnzis: 0 -&gt; 1; Typ aktivity (takt): 1 -&gt; 4; </t>
  </si>
  <si>
    <t>na uzlu 1.CH-LU8 od 08.01.24 do 12.01.24, pcsled: 10547151</t>
  </si>
  <si>
    <t xml:space="preserve">Datum konce sledování: ? -&gt; 12/01/24; Čas konce sledování:  -&gt; 1219; Příznak fnzis: 0 -&gt; 1; Typ aktivity (takt): 1 -&gt; 4; </t>
  </si>
  <si>
    <t>Blažková Jana, Mgr., číslo pojištěnce: 7852105679, pojišťovna: 205, scpac: 703558</t>
  </si>
  <si>
    <t>na uzlu 1.CH-LU8 od 08.01.24 do 12.01.24, pcsled: 10547370</t>
  </si>
  <si>
    <t>na uzlu 1.CH-LU8 od 08.01.24 do 12.01.24, pcsled: 10547279</t>
  </si>
  <si>
    <t>Dvorník František, číslo pojištěnce: 5608161779, pojišťovna: 111, scpac: 1067989</t>
  </si>
  <si>
    <t>na uzlu 1.CH-LU8 od 10.01.24 do 12.01.24, pcsled: 10550468</t>
  </si>
  <si>
    <t xml:space="preserve">Datum konce sledování: ? -&gt; 12/01/24; Čas konce sledování:  -&gt; 1106; Příznak fnzis: 0 -&gt; 1; Typ aktivity (takt): 1 -&gt; 4; </t>
  </si>
  <si>
    <t>Novák Miroslav, číslo pojištěnce: 531017222 , pojišťovna: 211, scpac: 1040794</t>
  </si>
  <si>
    <t>na uzlu 1.CH-LU8 od 11.01.24 do 12.01.24, pcsled: 10552254</t>
  </si>
  <si>
    <t xml:space="preserve">Datum konce sledování: ? -&gt; 12/01/24; Čas konce sledování:  -&gt; 1106; Příznak fnzis: 0 -&gt; 1; Typ aktivity (takt): 1 -&gt; 5; </t>
  </si>
  <si>
    <t>Jedličková Marie, číslo pojištěnce: 536003275 , pojišťovna: 111, scpac: 315901</t>
  </si>
  <si>
    <t>na uzlu 1.CH-LU8 od 08.01.24 do 12.01.24, pcsled: 10547024</t>
  </si>
  <si>
    <t xml:space="preserve">Datum konce sledování: ? -&gt; 12/01/24; Čas konce sledování:  -&gt; 1105; Příznak fnzis: 0 -&gt; 1; Typ aktivity (takt): 1 -&gt; 5; </t>
  </si>
  <si>
    <t>Vaníčková Iva, číslo pojištěnce: 6360010833, pojišťovna: 205, scpac: 1050870</t>
  </si>
  <si>
    <t>na uzlu 1.CH-LU8 od 07.01.24 do 12.01.24, pcsled: 10545957</t>
  </si>
  <si>
    <t>Uličný Vratislav, číslo pojištěnce: 531220268 , pojišťovna: 205, scpac: 439052</t>
  </si>
  <si>
    <t>na uzlu 1.CH-LU8 od 10.01.24 do 11.01.24, pcsled: 10550334</t>
  </si>
  <si>
    <t xml:space="preserve">Datum konce sledování: ? -&gt; 11/01/24; Čas konce sledování:  -&gt; 0933; Příznak fnzis: 0 -&gt; 1; Typ aktivity (takt): 1 -&gt; 5; </t>
  </si>
  <si>
    <t>Šplíchalová Jitka , číslo pojištěnce: 7953115313, pojišťovna: 205, scpac: 170857</t>
  </si>
  <si>
    <t>na uzlu 1.CH-LU8 od 08.01.24 do 11.01.24, pcsled: 10547425</t>
  </si>
  <si>
    <t xml:space="preserve">Datum konce sledování: ? -&gt; 11/01/24; Čas konce sledování:  -&gt; 0850; Příznak fnzis: 0 -&gt; 1; Typ aktivity (takt): 1 -&gt; 5; </t>
  </si>
  <si>
    <t>Havelka Zdeněk, číslo pojištěnce: 6804221875, pojišťovna: 205, scpac: 143753</t>
  </si>
  <si>
    <t>na uzlu 1.CH-LU8 od 09.01.24 do 11.01.24, pcsled: 10548632</t>
  </si>
  <si>
    <t xml:space="preserve">Datum konce sledování: ? -&gt; 11/01/24; Čas konce sledování:  -&gt; 0846; Příznak fnzis: 0 -&gt; 1; Typ aktivity (takt): 1 -&gt; 4; </t>
  </si>
  <si>
    <t>na uzlu 1.CH-LU8 od 26.11.23 do 10.01.24, pcsled: 10492867</t>
  </si>
  <si>
    <t xml:space="preserve">Datum konce sledování: ? -&gt; 10/01/24; Čas konce sledování:  -&gt; 1800; Příznak fnzis: 0 -&gt; 1; Typ aktivity (takt): 1 -&gt; 4; </t>
  </si>
  <si>
    <t>Jurik Zdeněk, číslo pojištěnce: 520712221 , pojišťovna: 211, scpac: 315479</t>
  </si>
  <si>
    <t>na uzlu 1.CH-LU8 od 02.01.24 do 10.01.24, pcsled: 10538149</t>
  </si>
  <si>
    <t xml:space="preserve">Datum konce sledování: ? -&gt; 10/01/24; Čas konce sledování:  -&gt; 1118; Příznak fnzis: 0 -&gt; 1; Typ aktivity (takt): 1 -&gt; 4; </t>
  </si>
  <si>
    <t>na uzlu 1.CH-LU8 od 08.01.24 do 10.01.24, pcsled: 10547203</t>
  </si>
  <si>
    <t>Trundová Ludmila, číslo pojištěnce: 505320117 , pojišťovna: 111, scpac: 245467</t>
  </si>
  <si>
    <t>na uzlu KAR-LU51 od 02.01.24 do 10.01.24, pcsled: 10539862</t>
  </si>
  <si>
    <t xml:space="preserve">Datum konce sledování: ? -&gt; 10/01/24; Čas konce sledování:  -&gt; 0903; Příznak fnzis: 0 -&gt; 1; Typ aktivity (takt): 1 -&gt; 4; </t>
  </si>
  <si>
    <t>Zetka Jaroslav, číslo pojištěnce: 5707020319, pojišťovna: 111, scpac: 1507465</t>
  </si>
  <si>
    <t>na uzlu PLIC-25 od 04.01.24 do 09.01.24, pcsled: 10542773</t>
  </si>
  <si>
    <t xml:space="preserve">Datum konce sledování: ? -&gt; 09/01/24; Čas konce sledování:  -&gt; 1057; Příznak fnzis: 0 -&gt; 1; Typ aktivity (takt): 1 -&gt; 4; </t>
  </si>
  <si>
    <t>Hynková Jana, číslo pojištěnce: 6157221818, pojišťovna: 211, scpac: 195397</t>
  </si>
  <si>
    <t>na uzlu 1.CH-LU8 od 03.01.24 do 09.01.24, pcsled: 10541017</t>
  </si>
  <si>
    <t xml:space="preserve">Datum konce sledování: ? -&gt; 09/01/24; Čas konce sledování:  -&gt; 0904; Příznak fnzis: 0 -&gt; 1; Typ aktivity (takt): 1 -&gt; 4; </t>
  </si>
  <si>
    <t>na uzlu 1.CH-LU8 od 02.01.24 do 08.01.24, pcsled: 10538363</t>
  </si>
  <si>
    <t xml:space="preserve">Datum konce sledování: ? -&gt; 08/01/24; Čas konce sledování:  -&gt; 1145; Příznak fnzis: 0 -&gt; 1; Typ aktivity (takt): 1 -&gt; 5; </t>
  </si>
  <si>
    <t>Matznerová Irena, číslo pojištěnce: 7252205895, pojišťovna: 205, scpac: 1428195</t>
  </si>
  <si>
    <t>na uzlu 1.CH-LU8 od 04.01.24 do 07.01.24, pcsled: 10541998</t>
  </si>
  <si>
    <t xml:space="preserve">Datum konce sledování: ? -&gt; 07/01/24; Čas konce sledování:  -&gt; 1043; Příznak fnzis: 0 -&gt; 1; Typ aktivity (takt): 1 -&gt; 4; </t>
  </si>
  <si>
    <t>Dominik Vlastimil, číslo pojištěnce: 6003190391, pojišťovna: 111, scpac: 1321778</t>
  </si>
  <si>
    <t>na uzlu 1.CH-LU8 od 05.01.24 do 07.01.24, pcsled: 10543699</t>
  </si>
  <si>
    <t xml:space="preserve">Datum konce sledování: ? -&gt; 07/01/24; Čas konce sledování:  -&gt; 1040; Příznak fnzis: 0 -&gt; 1; Typ aktivity (takt): 1 -&gt; 5; </t>
  </si>
  <si>
    <t>Špelda Petr, číslo pojištěnce: 7110185324, pojišťovna: 111, scpac: 433743</t>
  </si>
  <si>
    <t>na uzlu 1.CH-LU8 od 04.01.24 do 06.01.24, pcsled: 10541969</t>
  </si>
  <si>
    <t xml:space="preserve">Datum konce sledování: ? -&gt; 06/01/24; Čas konce sledování:  -&gt; 1551; Příznak fnzis: 0 -&gt; 1; Typ aktivity (takt): 1 -&gt; 4; </t>
  </si>
  <si>
    <t>Riedel Pavel, číslo pojištěnce: 6505070572, pojišťovna: 211, scpac: 850941</t>
  </si>
  <si>
    <t>na uzlu 1.CH-LU8 od 04.01.24 do 06.01.24, pcsled: 10541985</t>
  </si>
  <si>
    <t>Mrhalová Lenka, číslo pojištěnce: 7354065345, pojišťovna: 211, scpac: 1226801</t>
  </si>
  <si>
    <t>na uzlu 1.CH-LU8 od 04.01.24 do 06.01.24, pcsled: 10542031</t>
  </si>
  <si>
    <t xml:space="preserve">Datum konce sledování: ? -&gt; 06/01/24; Čas konce sledování:  -&gt; 1550; Příznak fnzis: 0 -&gt; 1; Typ aktivity (takt): 1 -&gt; 4; </t>
  </si>
  <si>
    <t>Anderle Tomáš, číslo pojištěnce: 8301172792, pojišťovna: 111, scpac: 1140910</t>
  </si>
  <si>
    <t>na uzlu 1.CH-LU8 od 05.01.24 do 06.01.24, pcsled: 10543692</t>
  </si>
  <si>
    <t>Nečesaná Kateřina, číslo pojištěnce: 8554285773, pojišťovna: 205, scpac: 303780</t>
  </si>
  <si>
    <t>na uzlu 1.CH-LU8 od 04.01.24 do 06.01.24, pcsled: 10542028</t>
  </si>
  <si>
    <t xml:space="preserve">Datum konce sledování: ? -&gt; 06/01/24; Čas konce sledování:  -&gt; 1549; Příznak fnzis: 0 -&gt; 1; Typ aktivity (takt): 1 -&gt; 4; </t>
  </si>
  <si>
    <t>Tangelová Zdenka, číslo pojištěnce: 526021168 , pojišťovna: 211, scpac: 1542119</t>
  </si>
  <si>
    <t>na uzlu 1.CH-LU8 od 04.01.24 do 06.01.24, pcsled: 10542036</t>
  </si>
  <si>
    <t>Bakalová Radka, číslo pojištěnce: 8151044396, pojišťovna: 111, scpac: 1492401</t>
  </si>
  <si>
    <t>na uzlu 1.CH-LU8 od 02.01.24 do 06.01.24, pcsled: 10538172</t>
  </si>
  <si>
    <t xml:space="preserve">Datum konce sledování: ? -&gt; 06/01/24; Čas konce sledování:  -&gt; 1548; Příznak fnzis: 0 -&gt; 1; Typ aktivity (takt): 1 -&gt; 4; </t>
  </si>
  <si>
    <t>Hrubá Klára, číslo pojištěnce: 0553223242, pojišťovna: 201, scpac: 464018</t>
  </si>
  <si>
    <t>na uzlu 1.CH-LU8 od 04.01.24 do 06.01.24, pcsled: 10542019</t>
  </si>
  <si>
    <t>Kobylík David , číslo pojištěnce: 8106275309, pojišťovna: 201, scpac: 326480</t>
  </si>
  <si>
    <t>na uzlu 1.CH-LU8 od 04.01.24 do 06.01.24, pcsled: 10542012</t>
  </si>
  <si>
    <t xml:space="preserve">Datum konce sledování: ? -&gt; 06/01/24; Čas konce sledování:  -&gt; 1547; Příznak fnzis: 0 -&gt; 1; Typ aktivity (takt): 1 -&gt; 4; </t>
  </si>
  <si>
    <t>Kudláč Karel, číslo pojištěnce: 5804141563, pojišťovna: 211, scpac: 317058</t>
  </si>
  <si>
    <t>na uzlu KAR-LU51 od 04.01.24 do 06.01.24, pcsled: 10543524</t>
  </si>
  <si>
    <t xml:space="preserve">Datum konce sledování: ? -&gt; 06/01/24; Čas konce sledování:  -&gt; 1201; Příznak fnzis: 0 -&gt; 1; Typ aktivity (takt): 1 -&gt; 5; </t>
  </si>
  <si>
    <t>Fojtíková Anna, číslo pojištěnce: 505920205 , pojišťovna: 211, scpac: 206093</t>
  </si>
  <si>
    <t>na uzlu 1.CH-LU8 od 02.01.24 do 06.01.24, pcsled: 10538179</t>
  </si>
  <si>
    <t xml:space="preserve">Datum konce sledování: ? -&gt; 06/01/24; Čas konce sledování:  -&gt; 1249; Příznak fnzis: 0 -&gt; 1; Typ aktivity (takt): 1 -&gt; 4; </t>
  </si>
  <si>
    <t>Hasníková Růžena, číslo pojištěnce: 445708436 , pojišťovna: 211, scpac: 120317</t>
  </si>
  <si>
    <t>na uzlu 1.CH-LU8 od 04.01.24 do 06.01.24, pcsled: 10542042</t>
  </si>
  <si>
    <t>Kříž Martin , číslo pojištěnce: 9904145702, pojišťovna: 111, scpac: 150045</t>
  </si>
  <si>
    <t>na uzlu 1.CH-LU8 od 01.01.24 do 05.01.24, pcsled: 10537283</t>
  </si>
  <si>
    <t xml:space="preserve">Datum konce sledování: ? -&gt; 05/01/24; Čas konce sledování:  -&gt; 1038; Příznak fnzis: 0 -&gt; 1; Typ aktivity (takt): 1 -&gt; 5; </t>
  </si>
  <si>
    <t>Vlach Marek, číslo pojištěnce: 7404250436, pojišťovna: 111, scpac: 843282</t>
  </si>
  <si>
    <t>na uzlu 1.CH-LU8 od 28.12.23 do 05.01.24, pcsled: 10534585</t>
  </si>
  <si>
    <t xml:space="preserve">Datum konce sledování: ? -&gt; 05/01/24; Čas konce sledování:  -&gt; 1037; Příznak fnzis: 0 -&gt; 1; Typ aktivity (takt): 1 -&gt; 4; </t>
  </si>
  <si>
    <t>na uzlu KAR-LU51 od 02.01.24 do 04.01.24, pcsled: 10539710</t>
  </si>
  <si>
    <t xml:space="preserve">Datum konce sledování: ? -&gt; 04/01/24; Čas konce sledování:  -&gt; 1325; Příznak fnzis: 0 -&gt; 1; Typ aktivity (takt): 1 -&gt; 5; </t>
  </si>
  <si>
    <t>Mayer Milan , číslo pojištěnce: 340617443 , pojišťovna: 211, scpac: 222292</t>
  </si>
  <si>
    <t>na uzlu 1.CH-LU8 od 21.12.23 do 04.01.24, pcsled: 10528721</t>
  </si>
  <si>
    <t xml:space="preserve">Datum konce sledování: ? -&gt; 04/01/24; Čas konce sledování:  -&gt; 1307; Vedl. diagnóza 1:  -&gt; A419; Vedl. diagnóza 2:  -&gt; E875; Vedl. diagnóza 3:  -&gt; J189; Vedl. diagnóza 4:  -&gt; i10; Příznak fnzis: 0 -&gt; 1; </t>
  </si>
  <si>
    <t>Svobodová Pavlína, číslo pojištěnce: 7255304848, pojišťovna: 205, scpac: 182340</t>
  </si>
  <si>
    <t>na uzlu 1.CH-LU8 od 02.01.24 do 04.01.24, pcsled: 10538167</t>
  </si>
  <si>
    <t xml:space="preserve">Datum konce sledování: ? -&gt; 04/01/24; Čas konce sledování:  -&gt; 1208; Příznak fnzis: 0 -&gt; 1; Typ aktivity (takt): 1 -&gt; 4; </t>
  </si>
  <si>
    <t>Uncajtiková Zdeňka, číslo pojištěnce: 5552091083, pojišťovna: 201, scpac: 751658</t>
  </si>
  <si>
    <t>na uzlu 1.CH-LU8 od 29.12.23 do 04.01.24, pcsled: 10535893</t>
  </si>
  <si>
    <t xml:space="preserve">Datum konce sledování: ? -&gt; 04/01/24; Čas konce sledování:  -&gt; 1207; Příznak fnzis: 0 -&gt; 1; Typ aktivity (takt): 1 -&gt; 5; </t>
  </si>
  <si>
    <t>Coufalová Iveta, číslo pojištěnce: 7061285308, pojišťovna: 205, scpac: 1245803</t>
  </si>
  <si>
    <t>na uzlu 1.CH-LU8 od 03.01.24 do 04.01.24, pcsled: 10539975</t>
  </si>
  <si>
    <t xml:space="preserve">Datum konce sledování: ? -&gt; 04/01/24; Čas konce sledování:  -&gt; 1207; Příznak fnzis: 0 -&gt; 1; Typ aktivity (takt): 1 -&gt; 4; </t>
  </si>
  <si>
    <t>Zatloukal František, číslo pojištěnce: 401110403 , pojišťovna: 205, scpac: 1310360</t>
  </si>
  <si>
    <t>na uzlu 1.CH-LU8 od 28.12.23 do 04.01.24, pcsled: 10534532</t>
  </si>
  <si>
    <t>Schmidtová Adéla , číslo pojištěnce: 9256295741, pojišťovna: 211, scpac: 276411</t>
  </si>
  <si>
    <t>na uzlu 1.CH-LU8 od 30.12.23 do 03.01.24, pcsled: 10536497</t>
  </si>
  <si>
    <t xml:space="preserve">Datum konce sledování: ? -&gt; 03/01/24; Čas konce sledování:  -&gt; 1142; Příznak fnzis: 0 -&gt; 1; Typ aktivity (takt): 1 -&gt; 4; </t>
  </si>
  <si>
    <t>Hrachovcová Marie Pa, číslo pojištěnce: 435815442 , pojišťovna: 211, scpac: 132232</t>
  </si>
  <si>
    <t>na uzlu 1.CH-LU8 od 27.12.23 do 03.01.24, pcsled: 10532597</t>
  </si>
  <si>
    <t xml:space="preserve">Datum konce sledování: ? -&gt; 03/01/24; Čas konce sledování:  -&gt; 1142; Příznak fnzis: 0 -&gt; 1; Typ aktivity (takt): 1 -&gt; 5; </t>
  </si>
  <si>
    <t>Zápařka Petr, MUDr., číslo pojištěnce: 510506306 , pojišťovna: 205, scpac: 1541123</t>
  </si>
  <si>
    <t>na uzlu 1.CH-LU8 od 26.12.23 do 02.01.24, pcsled: 10532471</t>
  </si>
  <si>
    <t xml:space="preserve">Datum konce sledování: ? -&gt; 02/01/24; Čas konce sledování:  -&gt; 1120; Příznak fnzis: 0 -&gt; 1; Typ aktivity (takt): 1 -&gt; 4; </t>
  </si>
  <si>
    <t>Kavková Alena , číslo pojištěnce: 5762160404, pojišťovna: 111, scpac: 1050516</t>
  </si>
  <si>
    <t>na uzlu 1.CH-LU8 od 20.12.23 do 02.01.24, pcsled: 10527316</t>
  </si>
  <si>
    <t xml:space="preserve">Datum konce sledování: ? -&gt; 02/01/24; Čas konce sledování:  -&gt; 0924; Příznak fnzis: 0 -&gt; 1; Typ aktivity (takt): 1 -&gt; 5; </t>
  </si>
  <si>
    <t>61526 (Poledníčková Yvona )</t>
  </si>
  <si>
    <t>Matečková Barbora, číslo pojištěnce: 9056115728, pojišťovna: 205, scpac: 262991</t>
  </si>
  <si>
    <t>na uzlu 1.CH-LU8 od 29.12.23 do 01.01.24, pcsled: 10534956</t>
  </si>
  <si>
    <t xml:space="preserve">Datum konce sledování: ? -&gt; 01/01/24; Čas konce sledování:  -&gt; 1643; Příznak fnzis: 0 -&gt; 1; Typ aktivity (takt): 1 -&gt; 5; </t>
  </si>
  <si>
    <t>62071 (Svobodová Zdenka )</t>
  </si>
  <si>
    <t>na uzlu KAR-LU51 od 28.12.23 do 01.01.24, pcsled: 10534744</t>
  </si>
  <si>
    <t xml:space="preserve">Datum konce sledování: ? -&gt; 01/01/24; Čas konce sledování:  -&gt; 1010; Příznak fnzis: 0 -&gt; 1; Typ aktivity (takt): 1 -&gt; 5; </t>
  </si>
  <si>
    <t>st4764 (?)</t>
  </si>
  <si>
    <t>45562 (Holá Anna )</t>
  </si>
  <si>
    <t>6225 (1.CH - Lůžkové oddělení 9)</t>
  </si>
  <si>
    <t>Hánečka Radomír, číslo pojištěnce: 5907011957, pojišťovna: 111, scpac: 931037</t>
  </si>
  <si>
    <t>na uzlu 1.CH-LU9 od 10.06.24 do 18.06.24, pcsled: 10766367</t>
  </si>
  <si>
    <t xml:space="preserve">Datum konce sledování: ? -&gt; 18/06/24; Čas konce sledování:  -&gt; 1336; Příznak fnzis: 0 -&gt; 1; Typ aktivity (takt): 1 -&gt; 4; </t>
  </si>
  <si>
    <t>na uzlu 1.CH-LU9 od 31.05.24 do 17.06.24, pcsled: 10754400</t>
  </si>
  <si>
    <t xml:space="preserve">Datum konce sledování: ? -&gt; 17/06/24; Čas konce sledování:  -&gt; 1334; Příznak fnzis: 0 -&gt; 1; Typ aktivity (takt): 1 -&gt; 5; </t>
  </si>
  <si>
    <t>Ketmanová Jarmila, číslo pojištěnce: 5653262252, pojišťovna: 211, scpac: 106527</t>
  </si>
  <si>
    <t>na uzlu 1.CH-LU9 od 12.06.24 do 17.06.24, pcsled: 10771226</t>
  </si>
  <si>
    <t xml:space="preserve">Datum konce sledování: ? -&gt; 17/06/24; Čas konce sledování:  -&gt; 1332; Příznak fnzis: 0 -&gt; 1; Typ aktivity (takt): 1 -&gt; 5; </t>
  </si>
  <si>
    <t>66814 (Hrachovinová Jana Bc.)</t>
  </si>
  <si>
    <t>Žůrek Pavel, Mgr., číslo pojištěnce: 5903191404, pojišťovna: 111, scpac: 881163</t>
  </si>
  <si>
    <t>na uzlu 1.CH-LU9 od 13.06.24 do 16.06.24, pcsled: 10772604</t>
  </si>
  <si>
    <t xml:space="preserve">Datum konce sledování: ? -&gt; 16/06/24; Čas konce sledování:  -&gt; 1445; Příznak fnzis: 0 -&gt; 1; Typ aktivity (takt): 1 -&gt; 5; </t>
  </si>
  <si>
    <t>Elaraby Kylarová Jan, číslo pojištěnce: 8360125796, pojišťovna: 111, scpac: 341764</t>
  </si>
  <si>
    <t>na uzlu 1.CH-LU9 od 11.06.24 do 16.06.24, pcsled: 10769679</t>
  </si>
  <si>
    <t xml:space="preserve">Datum konce sledování: ? -&gt; 16/06/24; Čas konce sledování:  -&gt; 1444; Příznak fnzis: 0 -&gt; 1; Typ aktivity (takt): 1 -&gt; 5; </t>
  </si>
  <si>
    <t>st3818 (?)</t>
  </si>
  <si>
    <t>64166 (De Roecková Jana Bc., DiS.)</t>
  </si>
  <si>
    <t>Jakůbková Jana, číslo pojištěnce: 7353305256, pojišťovna: 205, scpac: 180819</t>
  </si>
  <si>
    <t>na uzlu 1.CH-LU9 od 13.06.24 do 16.06.24, pcsled: 10772433</t>
  </si>
  <si>
    <t xml:space="preserve">Datum konce sledování: ? -&gt; 16/06/24; Čas konce sledování:  -&gt; 1223; Příznak fnzis: 0 -&gt; 1; Typ aktivity (takt): 1 -&gt; 5; </t>
  </si>
  <si>
    <t>Záhora Zdeněk, číslo pojištěnce: 6207121261, pojišťovna: 201, scpac: 302587</t>
  </si>
  <si>
    <t>na uzlu 1.CH-LU9 od 11.06.24 do 16.06.24, pcsled: 10768822</t>
  </si>
  <si>
    <t xml:space="preserve">Datum konce sledování: ? -&gt; 16/06/24; Čas konce sledování:  -&gt; 1222; Příznak fnzis: 0 -&gt; 1; Typ aktivity (takt): 1 -&gt; 5; </t>
  </si>
  <si>
    <t>58282 (Menyházová Dana )</t>
  </si>
  <si>
    <t>Hloch Josef , číslo pojištěnce: 6407221425, pojišťovna: 205, scpac: 393233</t>
  </si>
  <si>
    <t>na uzlu 1.CH-LU9 od 13.06.24 do 15.06.24, pcsled: 10771820</t>
  </si>
  <si>
    <t xml:space="preserve">Datum konce sledování: ? -&gt; 15/06/24; Čas konce sledování:  -&gt; 1310; Příznak fnzis: 0 -&gt; 1; Typ aktivity (takt): 1 -&gt; 4; </t>
  </si>
  <si>
    <t>Němec Vladislav, číslo pojištěnce: 481013439 , pojišťovna: 111, scpac: 1573707</t>
  </si>
  <si>
    <t>na uzlu KAR-LU51 od 13.06.24 do 15.06.24, pcsled: 10772932</t>
  </si>
  <si>
    <t xml:space="preserve">Datum konce sledování: ? -&gt; 15/06/24; Čas konce sledování:  -&gt; 0912; Příznak fnzis: 0 -&gt; 1; Typ aktivity (takt): 1 -&gt; 5; </t>
  </si>
  <si>
    <t>Steiger Věra, číslo pojištěnce: 6860220576, pojišťovna: 111, scpac: 308724</t>
  </si>
  <si>
    <t>na uzlu 1.CH-LU9 od 05.06.24 do 14.06.24, pcsled: 10760997</t>
  </si>
  <si>
    <t xml:space="preserve">Datum konce sledování: ? -&gt; 14/06/24; Čas konce sledování:  -&gt; 1211; Příznak fnzis: 0 -&gt; 1; Typ aktivity (takt): 1 -&gt; 5; </t>
  </si>
  <si>
    <t>Mrtvý Robin , číslo pojištěnce: 8904306070, pojišťovna: 111, scpac: 830045</t>
  </si>
  <si>
    <t>na uzlu 1.CH-LU9 od 11.06.24 do 14.06.24, pcsled: 10768846</t>
  </si>
  <si>
    <t>Mazánková Dana , číslo pojištěnce: 5858210160, pojišťovna: 205, scpac: 952176</t>
  </si>
  <si>
    <t>na uzlu 1.CH-LU9 od 31.05.24 do 14.06.24, pcsled: 10754074</t>
  </si>
  <si>
    <t xml:space="preserve">Datum konce sledování: ? -&gt; 14/06/24; Čas konce sledování:  -&gt; 1210; Příznak fnzis: 0 -&gt; 1; Typ aktivity (takt): 1 -&gt; 5; </t>
  </si>
  <si>
    <t>Chaloupková Marie, číslo pojištěnce: 475326405 , pojišťovna: 201, scpac: 405120</t>
  </si>
  <si>
    <t>na uzlu 1.CH-LU9 od 30.05.24 do 14.06.24, pcsled: 10753258</t>
  </si>
  <si>
    <t xml:space="preserve">Datum konce sledování: ? -&gt; 14/06/24; Čas konce sledování:  -&gt; 1208; Příznak fnzis: 0 -&gt; 1; Typ aktivity (takt): 1 -&gt; 5; </t>
  </si>
  <si>
    <t>Melichárek Antonín, číslo pojištěnce: 510504103 , pojišťovna: 205, scpac: 140789</t>
  </si>
  <si>
    <t>na uzlu 1.CH-LU9 od 10.06.24 do 13.06.24, pcsled: 10766025</t>
  </si>
  <si>
    <t xml:space="preserve">Datum konce sledování: ? -&gt; 13/06/24; Čas konce sledování:  -&gt; 1216; Příznak fnzis: 0 -&gt; 1; Typ aktivity (takt): 1 -&gt; 4; </t>
  </si>
  <si>
    <t>Cartelli Mário , číslo pojištěnce: 7911165075, pojišťovna: 111, scpac: 243231</t>
  </si>
  <si>
    <t>na uzlu 1.CH-LU9 od 12.06.24 do 13.06.24, pcsled: 10771325</t>
  </si>
  <si>
    <t xml:space="preserve">Datum konce sledování: ? -&gt; 13/06/24; Čas konce sledování:  -&gt; 1215; Příznak fnzis: 0 -&gt; 1; Typ aktivity (takt): 1 -&gt; 4; </t>
  </si>
  <si>
    <t>na uzlu KAR-LU51 od 10.06.24 do 12.06.24, pcsled: 10767402</t>
  </si>
  <si>
    <t xml:space="preserve">Datum konce sledování: ? -&gt; 12/06/24; Čas konce sledování:  -&gt; 1303; Příznak fnzis: 0 -&gt; 1; Typ aktivity (takt): 1 -&gt; 4; </t>
  </si>
  <si>
    <t>Gronych Daniel, Bc., číslo pojištěnce: 8607105804, pojišťovna: 205, scpac: 439899</t>
  </si>
  <si>
    <t>na uzlu 1.CH-LU9 od 09.06.24 do 12.06.24, pcsled: 10765564</t>
  </si>
  <si>
    <t xml:space="preserve">Datum konce sledování: ? -&gt; 12/06/24; Čas konce sledování:  -&gt; 1345; Příznak fnzis: 0 -&gt; 1; Typ aktivity (takt): 1 -&gt; 4; </t>
  </si>
  <si>
    <t>Hlaváč Milan, číslo pojištěnce: 5602100636, pojišťovna: 205, scpac: 1541412</t>
  </si>
  <si>
    <t>na uzlu 1.CH-LU9 od 09.06.24 do 12.06.24, pcsled: 10765619</t>
  </si>
  <si>
    <t xml:space="preserve">Datum konce sledování: ? -&gt; 12/06/24; Čas konce sledování:  -&gt; 1344; Příznak fnzis: 0 -&gt; 1; Typ aktivity (takt): 1 -&gt; 5; </t>
  </si>
  <si>
    <t>Matveieva Mariia , číslo pojištěnce: 8760624290, pojišťovna: 111, scpac: 1152923</t>
  </si>
  <si>
    <t>na uzlu KAR-LU51 od 10.06.24 do 12.06.24, pcsled: 10767127</t>
  </si>
  <si>
    <t xml:space="preserve">Datum konce sledování: ? -&gt; 12/06/24; Čas konce sledování:  -&gt; 0930; Příznak fnzis: 0 -&gt; 1; Typ aktivity (takt): 1 -&gt; 4; </t>
  </si>
  <si>
    <t>Vondálová Andrea, číslo pojištěnce: 7453294475, pojišťovna: 205, scpac: 865486</t>
  </si>
  <si>
    <t>na uzlu 1.CH-LU9 od 04.06.24 do 11.06.24, pcsled: 10759353</t>
  </si>
  <si>
    <t xml:space="preserve">Datum konce sledování: ? -&gt; 11/06/24; Čas konce sledování:  -&gt; 1314; Příznak fnzis: 0 -&gt; 1; Typ aktivity (takt): 1 -&gt; 4; </t>
  </si>
  <si>
    <t>Pavlásek Pavel, Ing., číslo pojištěnce: 5711240722, pojišťovna: 111, scpac: 1565164</t>
  </si>
  <si>
    <t>na uzlu 1.CH-LU9 od 03.06.24 do 11.06.24, pcsled: 10757135</t>
  </si>
  <si>
    <t xml:space="preserve">Datum konce sledování: ? -&gt; 11/06/24; Čas konce sledování:  -&gt; 1313; Příznak fnzis: 0 -&gt; 1; Typ aktivity (takt): 1 -&gt; 4; </t>
  </si>
  <si>
    <t>Hlochová Eva, číslo pojištěnce: 5662060261, pojišťovna: 205, scpac: 349016</t>
  </si>
  <si>
    <t>na uzlu 1.CH-LU9 od 06.06.24 do 10.06.24, pcsled: 10762297</t>
  </si>
  <si>
    <t>61525 (Stýblová Lucie Bc.)</t>
  </si>
  <si>
    <t>Vaculín František, číslo pojištěnce: 450104450 , pojišťovna: 207, scpac: 313963</t>
  </si>
  <si>
    <t>na uzlu 1.CH-LU9 od 06.06.24 do 09.06.24, pcsled: 10761775</t>
  </si>
  <si>
    <t xml:space="preserve">Datum konce sledování: ? -&gt; 09/06/24; Čas konce sledování:  -&gt; 1342; Příznak fnzis: 0 -&gt; 1; Typ aktivity (takt): 1 -&gt; 4; </t>
  </si>
  <si>
    <t>Zelinková Alena, číslo pojištěnce: 505611128 , pojišťovna: 111, scpac: 1038348</t>
  </si>
  <si>
    <t>na uzlu 1.CH-LU9 od 02.06.24 do 09.06.24, pcsled: 10755776</t>
  </si>
  <si>
    <t xml:space="preserve">Datum konce sledování: ? -&gt; 09/06/24; Čas konce sledování:  -&gt; 1319; Příznak fnzis: 0 -&gt; 1; Typ aktivity (takt): 1 -&gt; 4; </t>
  </si>
  <si>
    <t>na uzlu KAR-LU51 od 06.06.24 do 09.06.24, pcsled: 10762790</t>
  </si>
  <si>
    <t xml:space="preserve">Datum konce sledování: ? -&gt; 09/06/24; Čas konce sledování:  -&gt; 1024; Příznak fnzis: 0 -&gt; 1; Typ aktivity (takt): 1 -&gt; 4; </t>
  </si>
  <si>
    <t>64920 (Lollková Pavlína )</t>
  </si>
  <si>
    <t>Berka Miroslav, číslo pojištěnce: 520201066 , pojišťovna: 111, scpac: 204661</t>
  </si>
  <si>
    <t>na uzlu 1.CH-LU9 od 02.06.24 do 08.06.24, pcsled: 10756013</t>
  </si>
  <si>
    <t xml:space="preserve">Datum konce sledování: ? -&gt; 08/06/24; Čas konce sledování:  -&gt; 1243; Příznak fnzis: 0 -&gt; 1; Typ aktivity (takt): 1 -&gt; 4; </t>
  </si>
  <si>
    <t>60039 (Špičková Martina )</t>
  </si>
  <si>
    <t>na uzlu 1.CH-LU9 od 06.06.24 do 07.06.24, pcsled: 10762505</t>
  </si>
  <si>
    <t xml:space="preserve">Datum konce sledování: ? -&gt; 07/06/24; Čas konce sledování:  -&gt; 2017; Příznak fnzis: 0 -&gt; 1; Typ aktivity (takt): 1 -&gt; 5; </t>
  </si>
  <si>
    <t>Paprskářová Ivanka, číslo pojištěnce: 496113235 , pojišťovna: 111, scpac: 444754</t>
  </si>
  <si>
    <t>na uzlu 1.CH-LU9 od 05.06.24 do 07.06.24, pcsled: 10760272</t>
  </si>
  <si>
    <t xml:space="preserve">Datum konce sledování: ? -&gt; 07/06/24; Čas konce sledování:  -&gt; 1224; Příznak fnzis: 0 -&gt; 1; Typ aktivity (takt): 1 -&gt; 4; </t>
  </si>
  <si>
    <t>Mádr Robert, číslo pojištěnce: 7006035311, pojišťovna: 211, scpac: 186083</t>
  </si>
  <si>
    <t>na uzlu 1.CH-LU9 od 04.06.24 do 07.06.24, pcsled: 10759140</t>
  </si>
  <si>
    <t xml:space="preserve">Datum konce sledování: ? -&gt; 07/06/24; Čas konce sledování:  -&gt; 1223; Příznak fnzis: 0 -&gt; 1; Typ aktivity (takt): 1 -&gt; 5; </t>
  </si>
  <si>
    <t>Laštůvka Jiří , číslo pojištěnce: 7306275790, pojišťovna: 111, scpac: 1035143</t>
  </si>
  <si>
    <t>na uzlu 1.CH-LU9 od 03.06.24 do 07.06.24, pcsled: 10758127</t>
  </si>
  <si>
    <t xml:space="preserve">Datum konce sledování: ? -&gt; 07/06/24; Čas konce sledování:  -&gt; 1222; Příznak fnzis: 0 -&gt; 1; Typ aktivity (takt): 1 -&gt; 4; </t>
  </si>
  <si>
    <t>Klement Jindřich, číslo pojištěnce: 510709289 , pojišťovna: 111, scpac: 1559568</t>
  </si>
  <si>
    <t>na uzlu 1.CH-LU9 od 29.05.24 do 07.06.24, pcsled: 10750466</t>
  </si>
  <si>
    <t>Štievková Renata, číslo pojištěnce: 9155305731, pojišťovna: 205, scpac: 925513</t>
  </si>
  <si>
    <t>na uzlu 1.CH-LU9 od 02.06.24 do 05.06.24, pcsled: 10755872</t>
  </si>
  <si>
    <t xml:space="preserve">Datum konce sledování: ? -&gt; 05/06/24; Čas konce sledování:  -&gt; 1216; Příznak fnzis: 0 -&gt; 1; Typ aktivity (takt): 1 -&gt; 5; </t>
  </si>
  <si>
    <t>Friedrichová Kamila, číslo pojištěnce: 6951195328, pojišťovna: 111, scpac: 502296</t>
  </si>
  <si>
    <t>na uzlu 1.CH-LU9 od 02.06.24 do 05.06.24, pcsled: 10755824</t>
  </si>
  <si>
    <t>Chromec Petr, číslo pojištěnce: 6307201307, pojišťovna: 205, scpac: 748105</t>
  </si>
  <si>
    <t>na uzlu 1.CH-LU9 od 02.06.24 do 05.06.24, pcsled: 10755838</t>
  </si>
  <si>
    <t xml:space="preserve">Datum konce sledování: ? -&gt; 05/06/24; Čas konce sledování:  -&gt; 1215; Příznak fnzis: 0 -&gt; 1; Typ aktivity (takt): 1 -&gt; 5; </t>
  </si>
  <si>
    <t>Kekeliová Marcela, číslo pojištěnce: 7355095077, pojišťovna: 205, scpac: 1541004</t>
  </si>
  <si>
    <t>na uzlu 1.CH-LU9 od 29.05.24 do 05.06.24, pcsled: 10750993</t>
  </si>
  <si>
    <t xml:space="preserve">Datum konce sledování: ? -&gt; 05/06/24; Čas konce sledování:  -&gt; 1214; Příznak fnzis: 0 -&gt; 1; Typ aktivity (takt): 1 -&gt; 5; </t>
  </si>
  <si>
    <t>Dao Xuan Luu, číslo pojištěnce: 6112262277, pojišťovna: 111, scpac: 1556369</t>
  </si>
  <si>
    <t>na uzlu 1.CH-LU9 od 25.05.24 do 05.06.24, pcsled: 10744985</t>
  </si>
  <si>
    <t xml:space="preserve">Datum konce sledování: ? -&gt; 05/06/24; Čas konce sledování:  -&gt; 0944; Příznak fnzis: 0 -&gt; 1; Typ aktivity (takt): 1 -&gt; 5; </t>
  </si>
  <si>
    <t>Trubač Martin, Ing., číslo pojištěnce: 8012075313, pojišťovna: 111, scpac: 326094</t>
  </si>
  <si>
    <t>na uzlu 1.CH-LU9 od 30.05.24 do 04.06.24, pcsled: 10752291</t>
  </si>
  <si>
    <t xml:space="preserve">Datum konce sledování: ? -&gt; 04/06/24; Čas konce sledování:  -&gt; 1316; Příznak fnzis: 0 -&gt; 1; Typ aktivity (takt): 1 -&gt; 5; </t>
  </si>
  <si>
    <t>Pazdera Josef, číslo pojištěnce: 5510311070, pojišťovna: 111, scpac: 316332</t>
  </si>
  <si>
    <t>na uzlu 1.CH-LU9 od 27.05.24 do 04.06.24, pcsled: 10747922</t>
  </si>
  <si>
    <t>Kubaníková Marta, číslo pojištěnce: 5854270290, pojišťovna: 213, scpac: 640833</t>
  </si>
  <si>
    <t>na uzlu 1.CH-LU9 od 20.05.24 do 04.06.24, pcsled: 10736958</t>
  </si>
  <si>
    <t xml:space="preserve">Datum konce sledování: ? -&gt; 04/06/24; Čas konce sledování:  -&gt; 1315; Příznak fnzis: 0 -&gt; 1; Typ aktivity (takt): 1 -&gt; 5; </t>
  </si>
  <si>
    <t>Grajová Marie, číslo pojištěnce: 475207952 , pojišťovna: 111, scpac: 349157</t>
  </si>
  <si>
    <t>na uzlu 1.CH-LU9 od 30.05.24 do 03.06.24, pcsled: 10752708</t>
  </si>
  <si>
    <t xml:space="preserve">Datum konce sledování: ? -&gt; 03/06/24; Čas konce sledování:  -&gt; 1315; Příznak fnzis: 0 -&gt; 1; Typ aktivity (takt): 1 -&gt; 5; </t>
  </si>
  <si>
    <t>Hána Alois, číslo pojištěnce: 510513096 , pojišťovna: 205, scpac: 1282796</t>
  </si>
  <si>
    <t>na uzlu 1.CH-LU9 od 27.05.24 do 03.06.24, pcsled: 10747436</t>
  </si>
  <si>
    <t xml:space="preserve">Datum konce sledování: ? -&gt; 03/06/24; Čas konce sledování:  -&gt; 1313; Příznak fnzis: 0 -&gt; 1; Typ aktivity (takt): 1 -&gt; 5; </t>
  </si>
  <si>
    <t>na uzlu KAR-LU51 od 30.05.24 do 03.06.24, pcsled: 10753230</t>
  </si>
  <si>
    <t xml:space="preserve">Datum konce sledování: ? -&gt; 03/06/24; Čas konce sledování:  -&gt; 1003; Příznak fnzis: 0 -&gt; 1; Typ aktivity (takt): 1 -&gt; 5; </t>
  </si>
  <si>
    <t>na uzlu KAR-LU51 od 31.05.24 do 02.06.24, pcsled: 10754660</t>
  </si>
  <si>
    <t xml:space="preserve">Datum konce sledování: ? -&gt; 02/06/24; Čas konce sledování:  -&gt; 1145; Příznak fnzis: 0 -&gt; 1; Typ aktivity (takt): 1 -&gt; 5; </t>
  </si>
  <si>
    <t>Zejda Karel, číslo pojištěnce: 6806160229, pojišťovna: 111, scpac: 320005</t>
  </si>
  <si>
    <t>na uzlu 1.CH-LU9 od 29.05.24 do 02.06.24, pcsled: 10750931</t>
  </si>
  <si>
    <t xml:space="preserve">Datum konce sledování: ? -&gt; 02/06/24; Čas konce sledování:  -&gt; 1203; Příznak fnzis: 0 -&gt; 1; Typ aktivity (takt): 1 -&gt; 5; </t>
  </si>
  <si>
    <t>Hluchenko Jiří, číslo pojištěnce: 6301100773, pojišťovna: 205, scpac: 1023696</t>
  </si>
  <si>
    <t>na uzlu 1.CH-LU9 od 30.05.24 do 02.06.24, pcsled: 10751978</t>
  </si>
  <si>
    <t>Novák Matěj, číslo pojištěnce: 0201255714, pojišťovna: 211, scpac: 307433</t>
  </si>
  <si>
    <t>na uzlu 1.CH-LU9 od 29.05.24 do 01.06.24, pcsled: 10751636</t>
  </si>
  <si>
    <t xml:space="preserve">Datum konce sledování: ? -&gt; 01/06/24; Čas konce sledování:  -&gt; 1629; Příznak fnzis: 0 -&gt; 1; Typ aktivity (takt): 1 -&gt; 5; </t>
  </si>
  <si>
    <t>Dubový Jaroslav , číslo pojištěnce: 6406210789, pojišťovna: 111, scpac: 474374</t>
  </si>
  <si>
    <t>na uzlu 1.CH-LU9 od 27.05.24 do 01.06.24, pcsled: 10747006</t>
  </si>
  <si>
    <t xml:space="preserve">Datum konce sledování: ? -&gt; 01/06/24; Čas konce sledování:  -&gt; 1628; Příznak fnzis: 0 -&gt; 1; Typ aktivity (takt): 1 -&gt; 5; </t>
  </si>
  <si>
    <t>Rudavská Božena, číslo pojištěnce: 466120114 , pojišťovna: 111, scpac: 210820</t>
  </si>
  <si>
    <t>na uzlu 1.CH-LU9 od 29.05.24 do 01.06.24, pcsled: 10750188</t>
  </si>
  <si>
    <t xml:space="preserve">Datum konce sledování: ? -&gt; 01/06/24; Čas konce sledování:  -&gt; 1627; Příznak fnzis: 0 -&gt; 1; Typ aktivity (takt): 1 -&gt; 5; </t>
  </si>
  <si>
    <t>Orálková Eva, číslo pojištěnce: 456224414 , pojišťovna: 211, scpac: 277114</t>
  </si>
  <si>
    <t>na uzlu 1.CH-LU9 od 27.05.24 do 31.05.24, pcsled: 10746808</t>
  </si>
  <si>
    <t xml:space="preserve">Datum konce sledování: ? -&gt; 31/05/24; Čas konce sledování:  -&gt; 1214; Příznak fnzis: 0 -&gt; 1; Typ aktivity (takt): 1 -&gt; 5; </t>
  </si>
  <si>
    <t>na uzlu KAR-LU51 od 30.05.24 do 31.05.24, pcsled: 10751653</t>
  </si>
  <si>
    <t xml:space="preserve">Datum konce sledování: ? -&gt; 31/05/24; Čas konce sledování:  -&gt; 0825; Příznak fnzis: 0 -&gt; 1; Typ aktivity (takt): 1 -&gt; 4; </t>
  </si>
  <si>
    <t>Kropáčová Libuše, číslo pojištěnce: 8356015305, pojišťovna: 211, scpac: 166904</t>
  </si>
  <si>
    <t>na uzlu 1.CH-LU9 od 27.05.24 do 30.05.24, pcsled: 10746964</t>
  </si>
  <si>
    <t xml:space="preserve">Datum konce sledování: ? -&gt; 30/05/24; Čas konce sledování:  -&gt; 1356; Příznak fnzis: 0 -&gt; 1; Typ aktivity (takt): 1 -&gt; 4; </t>
  </si>
  <si>
    <t>Psota Rudolf, číslo pojištěnce: 7204025323, pojišťovna: 205, scpac: 376310</t>
  </si>
  <si>
    <t>na uzlu 1.CH-LU9 od 26.05.24 do 29.05.24, pcsled: 10745465</t>
  </si>
  <si>
    <t xml:space="preserve">Datum konce sledování: ? -&gt; 29/05/24; Čas konce sledování:  -&gt; 1212; Příznak fnzis: 0 -&gt; 1; Typ aktivity (takt): 1 -&gt; 5; </t>
  </si>
  <si>
    <t>Čulíková Milada, číslo pojištěnce: 7256085353, pojišťovna: 205, scpac: 182304</t>
  </si>
  <si>
    <t>na uzlu 1.CH-LU9 od 26.05.24 do 29.05.24, pcsled: 10745446</t>
  </si>
  <si>
    <t xml:space="preserve">Datum konce sledování: ? -&gt; 29/05/24; Čas konce sledování:  -&gt; 1211; Příznak fnzis: 0 -&gt; 1; Typ aktivity (takt): 1 -&gt; 4; </t>
  </si>
  <si>
    <t>na uzlu KAR-LU51 od 27.05.24 do 29.05.24, pcsled: 10747729</t>
  </si>
  <si>
    <t xml:space="preserve">Datum konce sledování: ? -&gt; 29/05/24; Čas konce sledování:  -&gt; 1115; Příznak fnzis: 0 -&gt; 1; Typ aktivity (takt): 1 -&gt; 5; </t>
  </si>
  <si>
    <t>Číž Marcel, Ing., číslo pojištěnce: 7211304947, pojišťovna: 211, scpac: 1561652</t>
  </si>
  <si>
    <t>na uzlu 1.CH-LU9 od 23.05.24 do 28.05.24, pcsled: 10742189</t>
  </si>
  <si>
    <t xml:space="preserve">Datum konce sledování: ? -&gt; 28/05/24; Čas konce sledování:  -&gt; 1719; Příznak fnzis: 0 -&gt; 1; Typ aktivity (takt): 1 -&gt; 5; </t>
  </si>
  <si>
    <t>Havlíková Jana , číslo pojištěnce: 506002196 , pojišťovna: 205, scpac: 336851</t>
  </si>
  <si>
    <t>na uzlu 1.CH-LU9 od 14.05.24 do 28.05.24, pcsled: 10727970</t>
  </si>
  <si>
    <t xml:space="preserve">Datum konce sledování: ? -&gt; 28/05/24; Čas konce sledování:  -&gt; 1337; Příznak fnzis: 0 -&gt; 1; Typ aktivity (takt): 1 -&gt; 5; </t>
  </si>
  <si>
    <t>Hájek Ladislav, Ing., číslo pojištěnce: 5711201100, pojišťovna: 211, scpac: 316891</t>
  </si>
  <si>
    <t>na uzlu 1.CH-LU9 od 24.05.24 do 28.05.24, pcsled: 10743820</t>
  </si>
  <si>
    <t xml:space="preserve">Datum konce sledování: ? -&gt; 28/05/24; Čas konce sledování:  -&gt; 1336; Příznak fnzis: 0 -&gt; 1; Typ aktivity (takt): 1 -&gt; 5; </t>
  </si>
  <si>
    <t>Štancl Pavel, číslo pojištěnce: 420811443 , pojišťovna: 211, scpac: 215858</t>
  </si>
  <si>
    <t>na uzlu KAR-LU51 od 21.05.24 do 28.05.24, pcsled: 10739360</t>
  </si>
  <si>
    <t xml:space="preserve">Datum konce sledování: ? -&gt; 28/05/24; Čas konce sledování:  -&gt; 1025; Příznak fnzis: 0 -&gt; 1; Typ aktivity (takt): 1 -&gt; 5; </t>
  </si>
  <si>
    <t>Melnic Roman, číslo pojištěnce: 7908081874, pojišťovna: 211, scpac: 1570627</t>
  </si>
  <si>
    <t>na uzlu 1.CH-LU9 od 19.05.24 do 27.05.24, pcsled: 10735375</t>
  </si>
  <si>
    <t xml:space="preserve">Datum konce sledování: ? -&gt; 27/05/24; Čas konce sledování:  -&gt; 1211; Příznak fnzis: 0 -&gt; 1; Typ aktivity (takt): 1 -&gt; 5; </t>
  </si>
  <si>
    <t>na uzlu 1.CH-LU9 od 14.05.24 do 27.05.24, pcsled: 10728654</t>
  </si>
  <si>
    <t xml:space="preserve">Datum konce sledování: ? -&gt; 27/05/24; Čas konce sledování:  -&gt; 1210; Příznak fnzis: 0 -&gt; 1; Typ aktivity (takt): 1 -&gt; 4; </t>
  </si>
  <si>
    <t>65619 (Šulková Klára DiS.)</t>
  </si>
  <si>
    <t>Stašek Pavel, číslo pojištěnce: 440507444 , pojišťovna: 111, scpac: 1152202</t>
  </si>
  <si>
    <t>na uzlu 1.CH-LU9 od 23.05.24 do 26.05.24, pcsled: 10741697</t>
  </si>
  <si>
    <t xml:space="preserve">Datum konce sledování: ? -&gt; 26/05/24; Čas konce sledování:  -&gt; 1248; Příznak fnzis: 0 -&gt; 1; Typ aktivity (takt): 1 -&gt; 5; </t>
  </si>
  <si>
    <t>Zelená Zdeňka, číslo pojištěnce: 5956261366, pojišťovna: 205, scpac: 750456</t>
  </si>
  <si>
    <t>na uzlu 1.CH-LU9 od 23.05.24 do 26.05.24, pcsled: 10741713</t>
  </si>
  <si>
    <t xml:space="preserve">Datum konce sledování: ? -&gt; 26/05/24; Čas konce sledování:  -&gt; 1247; Příznak fnzis: 0 -&gt; 1; Typ aktivity (takt): 1 -&gt; 4; </t>
  </si>
  <si>
    <t>Duroňová Věra, číslo pojištěnce: 525704254 , pojišťovna: 205, scpac: 697502</t>
  </si>
  <si>
    <t>na uzlu 1.CH-LU9 od 22.05.24 do 25.05.24, pcsled: 10740268</t>
  </si>
  <si>
    <t xml:space="preserve">Datum konce sledování: ? -&gt; 25/05/24; Čas konce sledování:  -&gt; 1607; Příznak fnzis: 0 -&gt; 1; Typ aktivity (takt): 1 -&gt; 4; </t>
  </si>
  <si>
    <t>na uzlu 1.CH-LU9 od 16.05.24 do 25.05.24, pcsled: 10732015</t>
  </si>
  <si>
    <t xml:space="preserve">Datum konce sledování: ? -&gt; 25/05/24; Čas konce sledování:  -&gt; 1605; Příznak fnzis: 0 -&gt; 1; Typ aktivity (takt): 1 -&gt; 5; </t>
  </si>
  <si>
    <t>na uzlu KAR-LU51 od 23.05.24 do 25.05.24, pcsled: 10742723</t>
  </si>
  <si>
    <t xml:space="preserve">Datum konce sledování: ? -&gt; 25/05/24; Čas konce sledování:  -&gt; 1044; Příznak fnzis: 0 -&gt; 1; Typ aktivity (takt): 1 -&gt; 4; </t>
  </si>
  <si>
    <t>Smékalová Kateřina, číslo pojištěnce: 7655053076, pojišťovna: 111, scpac: 464369</t>
  </si>
  <si>
    <t>na uzlu 1.CH-LU9 od 21.05.24 do 24.05.24, pcsled: 10738871</t>
  </si>
  <si>
    <t xml:space="preserve">Datum konce sledování: ? -&gt; 24/05/24; Čas konce sledování:  -&gt; 1256; Příznak fnzis: 0 -&gt; 1; Typ aktivity (takt): 1 -&gt; 4; </t>
  </si>
  <si>
    <t>Nováková Dagmar, číslo pojištěnce: 7459164460, pojišťovna: 205, scpac: 241137</t>
  </si>
  <si>
    <t>na uzlu 1.CH-LU9 od 21.05.24 do 24.05.24, pcsled: 10738639</t>
  </si>
  <si>
    <t>Dolanská Šárka, Ing., číslo pojištěnce: 7061305328, pojišťovna: 207, scpac: 1496193</t>
  </si>
  <si>
    <t>na uzlu 1.CH-LU9 od 21.05.24 do 24.05.24, pcsled: 10738845</t>
  </si>
  <si>
    <t xml:space="preserve">Datum konce sledování: ? -&gt; 24/05/24; Čas konce sledování:  -&gt; 1255; Příznak fnzis: 0 -&gt; 1; Typ aktivity (takt): 1 -&gt; 4; </t>
  </si>
  <si>
    <t>na uzlu KAR-LU51 od 23.05.24 do 24.05.24, pcsled: 10743059</t>
  </si>
  <si>
    <t xml:space="preserve">Datum konce sledování: ? -&gt; 24/05/24; Čas konce sledování:  -&gt; 0833; Příznak fnzis: 0 -&gt; 1; Typ aktivity (takt): 1 -&gt; 5; </t>
  </si>
  <si>
    <t>Koubková Ditta, číslo pojištěnce: 6851221685, pojišťovna: 201, scpac: 1004806</t>
  </si>
  <si>
    <t>na uzlu 1.CH-LU9 od 20.05.24 do 23.05.24, pcsled: 10736061</t>
  </si>
  <si>
    <t xml:space="preserve">Datum konce sledování: ? -&gt; 23/05/24; Čas konce sledování:  -&gt; 1313; Příznak fnzis: 0 -&gt; 1; Typ aktivity (takt): 1 -&gt; 4; </t>
  </si>
  <si>
    <t>Rohlederová Helena, číslo pojištěnce: 6752021364, pojišťovna: 205, scpac: 189412</t>
  </si>
  <si>
    <t>na uzlu 1.CH-LU9 od 19.05.24 do 23.05.24, pcsled: 10735433</t>
  </si>
  <si>
    <t xml:space="preserve">Datum konce sledování: ? -&gt; 23/05/24; Čas konce sledování:  -&gt; 1312; Příznak fnzis: 0 -&gt; 1; Typ aktivity (takt): 1 -&gt; 4; </t>
  </si>
  <si>
    <t>na uzlu KAR-LU51 od 22.05.24 do 23.05.24, pcsled: 10741405</t>
  </si>
  <si>
    <t xml:space="preserve">Datum konce sledování: ? -&gt; 23/05/24; Čas konce sledování:  -&gt; 0827; Příznak fnzis: 0 -&gt; 1; Typ aktivity (takt): 1 -&gt; 4; </t>
  </si>
  <si>
    <t>Ščudla Jiří, číslo pojištěnce: 6107290541, pojišťovna: 111, scpac: 1549022</t>
  </si>
  <si>
    <t>na uzlu 1.CH-LU9 od 19.05.24 do 22.05.24, pcsled: 10735300</t>
  </si>
  <si>
    <t xml:space="preserve">Datum konce sledování: ? -&gt; 22/05/24; Čas konce sledování:  -&gt; 1236; Příznak fnzis: 0 -&gt; 1; Typ aktivity (takt): 1 -&gt; 5; </t>
  </si>
  <si>
    <t>Šarmanová Yvona, číslo pojištěnce: 6153070132, pojišťovna: 111, scpac: 753339</t>
  </si>
  <si>
    <t>na uzlu 1.CH-LU9 od 19.05.24 do 22.05.24, pcsled: 10735413</t>
  </si>
  <si>
    <t xml:space="preserve">Datum konce sledování: ? -&gt; 22/05/24; Čas konce sledování:  -&gt; 1235; Příznak fnzis: 0 -&gt; 1; Typ aktivity (takt): 1 -&gt; 4; </t>
  </si>
  <si>
    <t>Půr Petr, číslo pojištěnce: 8212175323, pojišťovna: 201, scpac: 713377</t>
  </si>
  <si>
    <t>na uzlu 1.CH-LU9 od 19.05.24 do 22.05.24, pcsled: 10735392</t>
  </si>
  <si>
    <t xml:space="preserve">Datum konce sledování: ? -&gt; 22/05/24; Čas konce sledování:  -&gt; 1234; Příznak fnzis: 0 -&gt; 1; Typ aktivity (takt): 1 -&gt; 4; </t>
  </si>
  <si>
    <t>Pešáková Hana , číslo pojištěnce: 8956095742, pojišťovna: 205, scpac: 256886</t>
  </si>
  <si>
    <t>na uzlu 1.CH-LU9 od 20.05.24 do 22.05.24, pcsled: 10735838</t>
  </si>
  <si>
    <t xml:space="preserve">Datum konce sledování: ? -&gt; 22/05/24; Čas konce sledování:  -&gt; 1233; Příznak fnzis: 0 -&gt; 1; Typ aktivity (takt): 1 -&gt; 4; </t>
  </si>
  <si>
    <t>Dokoupil Petr, číslo pojištěnce: 481016069 , pojišťovna: 201, scpac: 259109</t>
  </si>
  <si>
    <t>na uzlu 1.CH-LU9 od 13.05.24 do 22.05.24, pcsled: 10726292</t>
  </si>
  <si>
    <t xml:space="preserve">Datum konce sledování: ? -&gt; 22/05/24; Čas konce sledování:  -&gt; 1232; Příznak fnzis: 0 -&gt; 1; Typ aktivity (takt): 1 -&gt; 5; </t>
  </si>
  <si>
    <t>Mlčochová Hana Dis., číslo pojištěnce: 8251165329, pojišťovna: 205, scpac: 474940</t>
  </si>
  <si>
    <t>na uzlu 1.CH-LU9 od 17.05.24 do 21.05.24, pcsled: 10734404</t>
  </si>
  <si>
    <t xml:space="preserve">Datum konce sledování: ? -&gt; 21/05/24; Čas konce sledování:  -&gt; 1234; Příznak fnzis: 0 -&gt; 1; Typ aktivity (takt): 1 -&gt; 4; </t>
  </si>
  <si>
    <t>Láníková Alžběta, číslo pojištěnce: 7861235382, pojišťovna: 111, scpac: 768329</t>
  </si>
  <si>
    <t>na uzlu 1.CH-LU9 od 14.05.24 do 21.05.24, pcsled: 10729495</t>
  </si>
  <si>
    <t xml:space="preserve">Datum konce sledování: ? -&gt; 21/05/24; Čas konce sledování:  -&gt; 1119; Příznak fnzis: 0 -&gt; 1; Typ aktivity (takt): 1 -&gt; 5; </t>
  </si>
  <si>
    <t>Boček Václav, číslo pojištěnce: 490420007 , pojišťovna: 205, scpac: 144314</t>
  </si>
  <si>
    <t>na uzlu 1.CH-LU9 od 11.05.24 do 21.05.24, pcsled: 10724795</t>
  </si>
  <si>
    <t xml:space="preserve">Datum konce sledování: ? -&gt; 21/05/24; Čas konce sledování:  -&gt; 1117; Příznak fnzis: 0 -&gt; 1; Typ aktivity (takt): 1 -&gt; 4; </t>
  </si>
  <si>
    <t>Lasotová Uršula, číslo pojištěnce: 405324446 , pojišťovna: 111, scpac: 1561317</t>
  </si>
  <si>
    <t>na uzlu 1.CH-LU9 od 09.05.24 do 21.05.24, pcsled: 10721875</t>
  </si>
  <si>
    <t xml:space="preserve">Datum konce sledování: ? -&gt; 21/05/24; Čas konce sledování:  -&gt; 1030; Příznak fnzis: 0 -&gt; 1; Typ aktivity (takt): 1 -&gt; 4; </t>
  </si>
  <si>
    <t>Vlková Marie, číslo pojištěnce: 5453131827, pojišťovna: 201, scpac: 751618</t>
  </si>
  <si>
    <t>na uzlu 1.CH-LU9 od 11.05.24 do 20.05.24, pcsled: 10724500</t>
  </si>
  <si>
    <t xml:space="preserve">Datum konce sledování: ? -&gt; 20/05/24; Čas konce sledování:  -&gt; 1236; Příznak fnzis: 0 -&gt; 1; Typ aktivity (takt): 1 -&gt; 4; </t>
  </si>
  <si>
    <t>na uzlu KAR-LU51 od 16.05.24 do 20.05.24, pcsled: 10732910</t>
  </si>
  <si>
    <t xml:space="preserve">Datum konce sledování: ? -&gt; 20/05/24; Čas konce sledování:  -&gt; 1116; Příznak fnzis: 0 -&gt; 1; Typ aktivity (takt): 1 -&gt; 5; </t>
  </si>
  <si>
    <t>Jirátko Jan, MUDr., číslo pojištěnce: 9412254478, pojišťovna: 111, scpac: 671578</t>
  </si>
  <si>
    <t>na uzlu 1.CH-LU9 od 16.05.24 do 19.05.24, pcsled: 10731706</t>
  </si>
  <si>
    <t xml:space="preserve">Datum konce sledování: ? -&gt; 19/05/24; Čas konce sledování:  -&gt; 1046; Příznak fnzis: 0 -&gt; 1; Typ aktivity (takt): 1 -&gt; 5; </t>
  </si>
  <si>
    <t>Obodová Alena, číslo pojištěnce: 495604145 , pojišťovna: 111, scpac: 1430660</t>
  </si>
  <si>
    <t>na uzlu 1.CH-LU9 od 13.05.24 do 18.05.24, pcsled: 10726081</t>
  </si>
  <si>
    <t xml:space="preserve">Datum konce sledování: ? -&gt; 18/05/24; Čas konce sledování:  -&gt; 1450; Příznak fnzis: 0 -&gt; 1; Typ aktivity (takt): 1 -&gt; 4; </t>
  </si>
  <si>
    <t>Hricišín Filip , číslo pojištěnce: 9901265726, pojišťovna: 205, scpac: 150236</t>
  </si>
  <si>
    <t>na uzlu 1.CH-LU9 od 15.05.24 do 18.05.24, pcsled: 10730726</t>
  </si>
  <si>
    <t xml:space="preserve">Datum konce sledování: ? -&gt; 18/05/24; Čas konce sledování:  -&gt; 1449; Příznak fnzis: 0 -&gt; 1; Typ aktivity (takt): 1 -&gt; 4; </t>
  </si>
  <si>
    <t>Šípová Kateřina , číslo pojištěnce: 9251316151, pojišťovna: 205, scpac: 1025738</t>
  </si>
  <si>
    <t>na uzlu 1.CH-LU9 od 15.05.24 do 18.05.24, pcsled: 10730284</t>
  </si>
  <si>
    <t>Sítková Eleni, číslo pojištěnce: 405703493 , pojišťovna: 111, scpac: 1176373</t>
  </si>
  <si>
    <t>na uzlu 1.CH-LU9 od 13.05.24 do 17.05.24, pcsled: 10727637</t>
  </si>
  <si>
    <t xml:space="preserve">Datum konce sledování: ? -&gt; 17/05/24; Čas konce sledování:  -&gt; 1236; Příznak fnzis: 0 -&gt; 1; Typ aktivity (takt): 1 -&gt; 4; </t>
  </si>
  <si>
    <t>Janča Miroslav, číslo pojištěnce: 8608295091, pojišťovna: 205, scpac: 1278527</t>
  </si>
  <si>
    <t>na uzlu 1.CH-LU9 od 14.05.24 do 17.05.24, pcsled: 10727990</t>
  </si>
  <si>
    <t xml:space="preserve">Datum konce sledování: ? -&gt; 17/05/24; Čas konce sledování:  -&gt; 1235; Příznak fnzis: 0 -&gt; 1; Typ aktivity (takt): 1 -&gt; 5; </t>
  </si>
  <si>
    <t>st4367 (?)</t>
  </si>
  <si>
    <t>Ženožičková Helena, číslo pojištěnce: 7451185302, pojišťovna: 205, scpac: 272557</t>
  </si>
  <si>
    <t>na uzlu 1.CH-LU9 od 11.05.24 do 15.05.24, pcsled: 10724851</t>
  </si>
  <si>
    <t xml:space="preserve">Datum konce sledování: ? -&gt; 15/05/24; Čas konce sledování:  -&gt; 1709; Příznak fnzis: 0 -&gt; 1; Typ aktivity (takt): 1 -&gt; 5; </t>
  </si>
  <si>
    <t>Řondková Jiřina, číslo pojištěnce: 396014461 , pojišťovna: 201, scpac: 117737</t>
  </si>
  <si>
    <t>na uzlu 3IK-39A od 08.05.24 do 15.05.24, pcsled: 10720837</t>
  </si>
  <si>
    <t xml:space="preserve">Datum konce sledování: ? -&gt; 15/05/24; Čas konce sledování:  -&gt; 1145; Příznak fnzis: 0 -&gt; 1; Typ aktivity (takt): 1 -&gt; 4; </t>
  </si>
  <si>
    <t>na uzlu 1.CH-LU9 od 06.05.24 do 15.05.24, pcsled: 10717894</t>
  </si>
  <si>
    <t xml:space="preserve">Datum konce sledování: ? -&gt; 15/05/24; Čas konce sledování:  -&gt; 1213; Příznak fnzis: 0 -&gt; 1; Typ aktivity (takt): 1 -&gt; 4; </t>
  </si>
  <si>
    <t>Nováková Františka, číslo pojištěnce: 5657201143, pojišťovna: 111, scpac: 1103050</t>
  </si>
  <si>
    <t>na uzlu 1.CH-LU9 od 03.05.24 do 14.05.24, pcsled: 10713991</t>
  </si>
  <si>
    <t xml:space="preserve">Datum konce sledování: ? -&gt; 14/05/24; Čas konce sledování:  -&gt; 2053; Příznak fnzis: 0 -&gt; 1; Typ aktivity (takt): 1 -&gt; 5; </t>
  </si>
  <si>
    <t>Veselská Jitka, číslo pojištěnce: 485902113 , pojišťovna: 111, scpac: 249458</t>
  </si>
  <si>
    <t>na uzlu 1.CH-LU9 od 05.05.24 do 14.05.24, pcsled: 10716674</t>
  </si>
  <si>
    <t xml:space="preserve">Datum konce sledování: ? -&gt; 14/05/24; Čas konce sledování:  -&gt; 1328; Příznak fnzis: 0 -&gt; 1; Typ aktivity (takt): 1 -&gt; 5; </t>
  </si>
  <si>
    <t>Pinkasová Ivana, číslo pojištěnce: 6359182401, pojišťovna: 111, scpac: 1248312</t>
  </si>
  <si>
    <t>na uzlu 1.CH-LU9 od 09.05.24 do 13.05.24, pcsled: 10721964</t>
  </si>
  <si>
    <t xml:space="preserve">Datum konce sledování: ? -&gt; 13/05/24; Čas konce sledování:  -&gt; 1204; Příznak fnzis: 0 -&gt; 1; Typ aktivity (takt): 1 -&gt; 5; </t>
  </si>
  <si>
    <t>na uzlu GER-46 od 30.04.24 do 13.05.24, pcsled: 10709728</t>
  </si>
  <si>
    <t xml:space="preserve">Datum konce sledování: ? -&gt; 13/05/24; Čas konce sledování:  -&gt; 0835; Příznak fnzis: 0 -&gt; 1; Typ aktivity (takt): 1 -&gt; 4; </t>
  </si>
  <si>
    <t>60741 (Stejskalová Kristýna Bc.)</t>
  </si>
  <si>
    <t>Pávek František, číslo pojištěnce: 490210067 , pojišťovna: 111, scpac: 973983</t>
  </si>
  <si>
    <t>na uzlu 1.CH-LU9 od 09.05.24 do 12.05.24, pcsled: 10721441</t>
  </si>
  <si>
    <t xml:space="preserve">Datum konce sledování: ? -&gt; 12/05/24; Čas konce sledování:  -&gt; 1613; Příznak fnzis: 0 -&gt; 1; Typ aktivity (takt): 1 -&gt; 4; </t>
  </si>
  <si>
    <t>na uzlu KAR-LU51 od 09.05.24 do 11.05.24, pcsled: 10722694</t>
  </si>
  <si>
    <t xml:space="preserve">Datum konce sledování: ? -&gt; 11/05/24; Čas konce sledování:  -&gt; 1130; Příznak fnzis: 0 -&gt; 1; Typ aktivity (takt): 1 -&gt; 4; </t>
  </si>
  <si>
    <t>Kalianko Štěpán, číslo pojištěnce: 520107176 , pojišťovna: 201, scpac: 837982</t>
  </si>
  <si>
    <t>na uzlu 1.CH-LU9 od 29.04.24 do 11.05.24, pcsled: 10708248</t>
  </si>
  <si>
    <t xml:space="preserve">Datum konce sledování: ? -&gt; 11/05/24; Čas konce sledování:  -&gt; 1117; Příznak fnzis: 0 -&gt; 1; Typ aktivity (takt): 1 -&gt; 5; </t>
  </si>
  <si>
    <t>Wolf Jakub, číslo pojištěnce: 9306075713, pojišťovna: 205, scpac: 331470</t>
  </si>
  <si>
    <t>na uzlu 1.CH-LU9 od 06.05.24 do 11.05.24, pcsled: 10716928</t>
  </si>
  <si>
    <t xml:space="preserve">Datum konce sledování: ? -&gt; 11/05/24; Čas konce sledování:  -&gt; 1116; Příznak fnzis: 0 -&gt; 1; Typ aktivity (takt): 1 -&gt; 5; </t>
  </si>
  <si>
    <t>Vinterová Marie , číslo pojištěnce: 7257185342, pojišťovna: 205, scpac: 115131</t>
  </si>
  <si>
    <t>na uzlu 1.CH-LU9 od 08.05.24 do 11.05.24, pcsled: 10720615</t>
  </si>
  <si>
    <t xml:space="preserve">Datum konce sledování: ? -&gt; 11/05/24; Čas konce sledování:  -&gt; 1115; Příznak fnzis: 0 -&gt; 1; Typ aktivity (takt): 1 -&gt; 5; </t>
  </si>
  <si>
    <t>Farkaš Ladislav, číslo pojištěnce: 6209306719, pojišťovna: 111, scpac: 194899</t>
  </si>
  <si>
    <t>na uzlu 1.CH-LU9 od 09.05.24 do 11.05.24, pcsled: 10721505</t>
  </si>
  <si>
    <t xml:space="preserve">Datum konce sledování: ? -&gt; 11/05/24; Čas konce sledování:  -&gt; 1114; Příznak fnzis: 0 -&gt; 1; Typ aktivity (takt): 1 -&gt; 5; </t>
  </si>
  <si>
    <t>Brezík Michal, číslo pojištěnce: 7311145369, pojišťovna: 111, scpac: 672117</t>
  </si>
  <si>
    <t>na uzlu 1.CH-LU9 od 10.05.24 do 11.05.24, pcsled: 10722980</t>
  </si>
  <si>
    <t>Veselá Zdeňka, Ing., číslo pojištěnce: 6157231355, pojišťovna: 111, scpac: 195393</t>
  </si>
  <si>
    <t>na uzlu 1.CH-LU9 od 05.05.24 do 10.05.24, pcsled: 10716132</t>
  </si>
  <si>
    <t xml:space="preserve">Datum konce sledování: ? -&gt; 10/05/24; Čas konce sledování:  -&gt; 1234; Příznak fnzis: 0 -&gt; 1; Typ aktivity (takt): 1 -&gt; 4; </t>
  </si>
  <si>
    <t>na uzlu 1.CH-LU9 od 05.05.24 do 10.05.24, pcsled: 10716387</t>
  </si>
  <si>
    <t xml:space="preserve">Datum konce sledování: ? -&gt; 10/05/24; Čas konce sledování:  -&gt; 1233; Příznak fnzis: 0 -&gt; 1; Typ aktivity (takt): 1 -&gt; 5; </t>
  </si>
  <si>
    <t>Vlková Anna, číslo pojištěnce: 465723480 , pojišťovna: 213, scpac: 1556857</t>
  </si>
  <si>
    <t>na uzlu 1.CH-LU9 od 03.05.24 do 10.05.24, pcsled: 10714815</t>
  </si>
  <si>
    <t xml:space="preserve">Datum konce sledování: ? -&gt; 10/05/24; Čas konce sledování:  -&gt; 1232; Příznak fnzis: 0 -&gt; 1; Typ aktivity (takt): 1 -&gt; 5; </t>
  </si>
  <si>
    <t>Zlatníčková Lenka, číslo pojištěnce: 8662124955, pojišťovna: 205, scpac: 830264</t>
  </si>
  <si>
    <t>na uzlu 1.CH-LU9 od 06.05.24 do 09.05.24, pcsled: 10716952</t>
  </si>
  <si>
    <t xml:space="preserve">Datum konce sledování: ? -&gt; 09/05/24; Čas konce sledování:  -&gt; 1312; Příznak fnzis: 0 -&gt; 1; Typ aktivity (takt): 1 -&gt; 5; </t>
  </si>
  <si>
    <t>Popelková Ludmila, číslo pojištěnce: 425419463 , pojišťovna: 111, scpac: 1306528</t>
  </si>
  <si>
    <t>na uzlu 1.CH-LU9 od 02.05.24 do 09.05.24, pcsled: 10712968</t>
  </si>
  <si>
    <t xml:space="preserve">Datum konce sledování: ? -&gt; 09/05/24; Čas konce sledování:  -&gt; 1311; Příznak fnzis: 0 -&gt; 1; Typ aktivity (takt): 1 -&gt; 5; </t>
  </si>
  <si>
    <t>Bartoš Jaromír, číslo pojištěnce: 6801061377, pojišťovna: 213, scpac: 1563888</t>
  </si>
  <si>
    <t>na uzlu 1.CH-LU9 od 05.05.24 do 09.05.24, pcsled: 10716333</t>
  </si>
  <si>
    <t xml:space="preserve">Datum konce sledování: ? -&gt; 09/05/24; Čas konce sledování:  -&gt; 1311; Příznak fnzis: 0 -&gt; 1; Typ aktivity (takt): 1 -&gt; 4; </t>
  </si>
  <si>
    <t>na uzlu KAR-LU51 od 06.05.24 do 09.05.24, pcsled: 10718209</t>
  </si>
  <si>
    <t xml:space="preserve">Datum konce sledování: ? -&gt; 09/05/24; Čas konce sledování:  -&gt; 1010; Příznak fnzis: 0 -&gt; 1; Typ aktivity (takt): 1 -&gt; 5; </t>
  </si>
  <si>
    <t>Moudrý Radek, číslo pojištěnce: 7711264473, pojišťovna: 205, scpac: 727042</t>
  </si>
  <si>
    <t>na uzlu 1.CH-LU9 od 05.05.24 do 08.05.24, pcsled: 10716504</t>
  </si>
  <si>
    <t xml:space="preserve">Datum konce sledování: ? -&gt; 08/05/24; Čas konce sledování:  -&gt; 1429; Příznak fnzis: 0 -&gt; 1; Typ aktivity (takt): 1 -&gt; 4; </t>
  </si>
  <si>
    <t>Křeček Pavel, číslo pojištěnce: 7409105341, pojišťovna: 205, scpac: 719873</t>
  </si>
  <si>
    <t>na uzlu 1.CH-LU9 od 05.05.24 do 08.05.24, pcsled: 10716173</t>
  </si>
  <si>
    <t xml:space="preserve">Datum konce sledování: ? -&gt; 08/05/24; Čas konce sledování:  -&gt; 1428; Příznak fnzis: 0 -&gt; 1; Typ aktivity (takt): 1 -&gt; 4; </t>
  </si>
  <si>
    <t>Lacey Helena, MUDr., číslo pojištěnce: 5560131698, pojišťovna: 207, scpac: 908340</t>
  </si>
  <si>
    <t>na uzlu 1.CH-LU9 od 30.04.24 do 08.05.24, pcsled: 10710898</t>
  </si>
  <si>
    <t xml:space="preserve">Datum konce sledování: ? -&gt; 08/05/24; Čas konce sledování:  -&gt; 1426; Příznak fnzis: 0 -&gt; 1; Typ aktivity (takt): 1 -&gt; 5; </t>
  </si>
  <si>
    <t>Jiřík Petr, MUDr., číslo pojištěnce: 530806091 , pojišťovna: 211, scpac: 1267851</t>
  </si>
  <si>
    <t>na uzlu 1.CH-LU9 od 04.05.24 do 07.05.24, pcsled: 10715808</t>
  </si>
  <si>
    <t xml:space="preserve">Datum konce sledování: ? -&gt; 07/05/24; Čas konce sledování:  -&gt; 1358; Příznak fnzis: 0 -&gt; 1; Typ aktivity (takt): 1 -&gt; 4; </t>
  </si>
  <si>
    <t>Valentová Dagmar, číslo pojištěnce: 536001050 , pojišťovna: 205, scpac: 1098795</t>
  </si>
  <si>
    <t>na uzlu 1.CH-LU9 od 29.04.24 do 07.05.24, pcsled: 10707699</t>
  </si>
  <si>
    <t xml:space="preserve">Datum konce sledování: ? -&gt; 07/05/24; Čas konce sledování:  -&gt; 1228; Příznak fnzis: 0 -&gt; 1; Typ aktivity (takt): 1 -&gt; 5; </t>
  </si>
  <si>
    <t>Kornelová Emilie, číslo pojištěnce: 5762311159, pojišťovna: 111, scpac: 1303171</t>
  </si>
  <si>
    <t>na uzlu 1.CH-LU9 od 01.05.24 do 07.05.24, pcsled: 10711175</t>
  </si>
  <si>
    <t xml:space="preserve">Datum konce sledování: ? -&gt; 07/05/24; Čas konce sledování:  -&gt; 1228; Příznak fnzis: 0 -&gt; 1; Typ aktivity (takt): 1 -&gt; 4; </t>
  </si>
  <si>
    <t>Kmentová Jana, číslo pojištěnce: 9052174857, pojišťovna: 205, scpac: 429725</t>
  </si>
  <si>
    <t>na uzlu 1.CH-LU9 od 01.05.24 do 07.05.24, pcsled: 10711208</t>
  </si>
  <si>
    <t xml:space="preserve">Datum konce sledování: ? -&gt; 07/05/24; Čas konce sledování:  -&gt; 1227; Příznak fnzis: 0 -&gt; 1; Typ aktivity (takt): 1 -&gt; 4; </t>
  </si>
  <si>
    <t>na uzlu 1.CH-LU9 od 02.05.24 do 07.05.24, pcsled: 10712744</t>
  </si>
  <si>
    <t xml:space="preserve">Datum konce sledování: ? -&gt; 07/05/24; Čas konce sledování:  -&gt; 1014; Příznak fnzis: 0 -&gt; 1; Typ aktivity (takt): 1 -&gt; 4; </t>
  </si>
  <si>
    <t>na uzlu 1.CH-LU9 od 30.04.24 do 06.05.24, pcsled: 10710955</t>
  </si>
  <si>
    <t xml:space="preserve">Datum konce sledování: ? -&gt; 06/05/24; Čas konce sledování:  -&gt; 1307; Příznak fnzis: 0 -&gt; 1; Typ aktivity (takt): 1 -&gt; 5; </t>
  </si>
  <si>
    <t>Kadlec Jiří, Ing., číslo pojištěnce: 440502440 , pojišťovna: 201, scpac: 952279</t>
  </si>
  <si>
    <t>na uzlu 1.CH-LU9 od 01.05.24 do 06.05.24, pcsled: 10711221</t>
  </si>
  <si>
    <t xml:space="preserve">Datum konce sledování: ? -&gt; 06/05/24; Čas konce sledování:  -&gt; 1306; Příznak fnzis: 0 -&gt; 1; Typ aktivity (takt): 1 -&gt; 4; </t>
  </si>
  <si>
    <t>na uzlu KAR-LU51 od 02.05.24 do 06.05.24, pcsled: 10713339</t>
  </si>
  <si>
    <t xml:space="preserve">Datum konce sledování: ? -&gt; 06/05/24; Čas konce sledování:  -&gt; 1112; Příznak fnzis: 0 -&gt; 1; Typ aktivity (takt): 1 -&gt; 4; </t>
  </si>
  <si>
    <t>Schwacha Miloš, číslo pojištěnce: 7501225424, pojišťovna: 205, scpac: 1507291</t>
  </si>
  <si>
    <t>na uzlu 1.CH-LU9 od 03.05.24 do 05.05.24, pcsled: 10713755</t>
  </si>
  <si>
    <t xml:space="preserve">Datum konce sledování: ? -&gt; 05/05/24; Čas konce sledování:  -&gt; 1015; Příznak fnzis: 0 -&gt; 1; Typ aktivity (takt): 1 -&gt; 4; </t>
  </si>
  <si>
    <t>Čislinská Lenka, číslo pojištěnce: 8055235760, pojišťovna: 205, scpac: 169580</t>
  </si>
  <si>
    <t>na uzlu 1.CH-LU9 od 03.05.24 do 05.05.24, pcsled: 10714918</t>
  </si>
  <si>
    <t xml:space="preserve">Datum konce sledování: ? -&gt; 05/05/24; Čas konce sledování:  -&gt; 1007; Příznak fnzis: 0 -&gt; 1; Typ aktivity (takt): 1 -&gt; 4; </t>
  </si>
  <si>
    <t>Tazbírková Helena, číslo pojištěnce: 536106082 , pojišťovna: 205, scpac: 270262</t>
  </si>
  <si>
    <t>na uzlu 1.CH-LU9 od 01.05.24 do 04.05.24, pcsled: 10711244</t>
  </si>
  <si>
    <t xml:space="preserve">Datum konce sledování: ? -&gt; 04/05/24; Čas konce sledování:  -&gt; 1104; Příznak fnzis: 0 -&gt; 1; Typ aktivity (takt): 1 -&gt; 5; </t>
  </si>
  <si>
    <t>Nosková Jana, Ing., číslo pojištěnce: 8359261592, pojišťovna: 201, scpac: 869535</t>
  </si>
  <si>
    <t>na uzlu 1.CH-LU9 od 30.04.24 do 04.05.24, pcsled: 10710104</t>
  </si>
  <si>
    <t xml:space="preserve">Datum konce sledování: ? -&gt; 04/05/24; Čas konce sledování:  -&gt; 1103; Příznak fnzis: 0 -&gt; 1; Typ aktivity (takt): 1 -&gt; 4; </t>
  </si>
  <si>
    <t>Lakomá Květoslava, číslo pojištěnce: 6854020283, pojišťovna: 201, scpac: 188209</t>
  </si>
  <si>
    <t>na uzlu 1.CH-LU9 od 29.04.24 do 03.05.24, pcsled: 10707638</t>
  </si>
  <si>
    <t xml:space="preserve">Datum konce sledování: ? -&gt; 03/05/24; Čas konce sledování:  -&gt; 1253; Příznak fnzis: 0 -&gt; 1; Typ aktivity (takt): 1 -&gt; 5; </t>
  </si>
  <si>
    <t>Svoboda Vladimír, číslo pojištěnce: 7205135762, pojišťovna: 201, scpac: 410228</t>
  </si>
  <si>
    <t>na uzlu 1.CH-LU9 od 28.04.24 do 02.05.24, pcsled: 10707040</t>
  </si>
  <si>
    <t xml:space="preserve">Datum konce sledování: ? -&gt; 02/05/24; Čas konce sledování:  -&gt; 1305; Příznak fnzis: 0 -&gt; 1; Typ aktivity (takt): 1 -&gt; 4; </t>
  </si>
  <si>
    <t>na uzlu KAR-LU51 od 29.04.24 do 02.05.24, pcsled: 10708883</t>
  </si>
  <si>
    <t xml:space="preserve">Datum konce sledování: ? -&gt; 02/05/24; Čas konce sledování:  -&gt; 1032; Příznak fnzis: 0 -&gt; 1; Typ aktivity (takt): 1 -&gt; 4; </t>
  </si>
  <si>
    <t>na uzlu KAR-LU51 od 30.04.24 do 02.05.24, pcsled: 10710613</t>
  </si>
  <si>
    <t xml:space="preserve">Datum konce sledování: ? -&gt; 02/05/24; Čas konce sledování:  -&gt; 0854; Příznak fnzis: 0 -&gt; 1; Typ aktivity (takt): 1 -&gt; 4; </t>
  </si>
  <si>
    <t>Šípek Vladimír, číslo pojištěnce: 6311141133, pojišťovna: 111, scpac: 1163857</t>
  </si>
  <si>
    <t>na uzlu 1.CH-LU9 od 24.04.24 do 01.05.24, pcsled: 10701600</t>
  </si>
  <si>
    <t xml:space="preserve">Datum konce sledování: ? -&gt; 01/05/24; Čas konce sledování:  -&gt; 1512; Příznak fnzis: 0 -&gt; 1; Typ aktivity (takt): 1 -&gt; 5; </t>
  </si>
  <si>
    <t>na uzlu 1.CH-LU9 od 27.04.24 do 01.05.24, pcsled: 10706657</t>
  </si>
  <si>
    <t xml:space="preserve">Datum konce sledování: ? -&gt; 01/05/24; Čas konce sledování:  -&gt; 0958; Příznak fnzis: 0 -&gt; 1; Typ aktivity (takt): 1 -&gt; 4; </t>
  </si>
  <si>
    <t>Zelenij Josef, číslo pojištěnce: 6105030327, pojišťovna: 201, scpac: 420619</t>
  </si>
  <si>
    <t>na uzlu 1.CH-LU9 od 21.04.24 do 30.04.24, pcsled: 10696468</t>
  </si>
  <si>
    <t xml:space="preserve">Datum konce sledování: ? -&gt; 30/04/24; Čas konce sledování:  -&gt; 1307; Příznak fnzis: 0 -&gt; 1; Typ aktivity (takt): 1 -&gt; 5; </t>
  </si>
  <si>
    <t>Ponížil Milan, číslo pojištěnce: 531026265 , pojišťovna: 205, scpac: 203084</t>
  </si>
  <si>
    <t>na uzlu 1.CH-LU9 od 24.04.24 do 30.04.24, pcsled: 10701221</t>
  </si>
  <si>
    <t xml:space="preserve">Datum konce sledování: ? -&gt; 30/04/24; Čas konce sledování:  -&gt; 1306; Příznak fnzis: 0 -&gt; 1; Typ aktivity (takt): 1 -&gt; 5; </t>
  </si>
  <si>
    <t>na uzlu 1.CH-LU9 od 19.04.24 do 30.04.24, pcsled: 10695023</t>
  </si>
  <si>
    <t xml:space="preserve">Datum konce sledování: ? -&gt; 30/04/24; Čas konce sledování:  -&gt; 1129; Příznak fnzis: 0 -&gt; 1; Typ aktivity (takt): 1 -&gt; 5; </t>
  </si>
  <si>
    <t>Šimáčková Maria, číslo pojištěnce: 486010091 , pojišťovna: 201, scpac: 333481</t>
  </si>
  <si>
    <t>na uzlu 1.CH-LU9 od 25.04.24 do 29.04.24, pcsled: 10702800</t>
  </si>
  <si>
    <t xml:space="preserve">Datum konce sledování: ? -&gt; 29/04/24; Čas konce sledování:  -&gt; 1314; Příznak fnzis: 0 -&gt; 1; Typ aktivity (takt): 1 -&gt; 4; </t>
  </si>
  <si>
    <t>Peterková Hana, číslo pojištěnce: 8161295439, pojišťovna: 205, scpac: 670311</t>
  </si>
  <si>
    <t>na uzlu 1.CH-LU9 od 22.04.24 do 29.04.24, pcsled: 10698910</t>
  </si>
  <si>
    <t xml:space="preserve">Datum konce sledování: ? -&gt; 29/04/24; Čas konce sledování:  -&gt; 1312; Příznak fnzis: 0 -&gt; 1; Typ aktivity (takt): 1 -&gt; 5; </t>
  </si>
  <si>
    <t>na uzlu KAR-LU51 od 25.04.24 do 29.04.24, pcsled: 10704149</t>
  </si>
  <si>
    <t xml:space="preserve">Datum konce sledování: ? -&gt; 29/04/24; Čas konce sledování:  -&gt; 0858; Příznak fnzis: 0 -&gt; 1; Typ aktivity (takt): 1 -&gt; 4; </t>
  </si>
  <si>
    <t>Vévoda Miroslav, číslo pojištěnce: 8204164474, pojišťovna: 205, scpac: 255759</t>
  </si>
  <si>
    <t>na uzlu 1.CH-LU9 od 25.04.24 do 28.04.24, pcsled: 10702818</t>
  </si>
  <si>
    <t xml:space="preserve">Datum konce sledování: ? -&gt; 28/04/24; Čas konce sledování:  -&gt; 2348; Příznak fnzis: 0 -&gt; 1; Typ aktivity (takt): 1 -&gt; 5; </t>
  </si>
  <si>
    <t>Jindra Jaromír, číslo pojištěnce: 6305312519, pojišťovna: 211, scpac: 318362</t>
  </si>
  <si>
    <t>na uzlu 1.CH-LU9 od 25.04.24 do 28.04.24, pcsled: 10702823</t>
  </si>
  <si>
    <t xml:space="preserve">Datum konce sledování: ? -&gt; 28/04/24; Čas konce sledování:  -&gt; 2124; Příznak fnzis: 0 -&gt; 1; Typ aktivity (takt): 1 -&gt; 4; </t>
  </si>
  <si>
    <t>68220 (Švecová Vendula )</t>
  </si>
  <si>
    <t>Zácha Zbyněk, číslo pojištěnce: 6108300946, pojišťovna: 205, scpac: 422302</t>
  </si>
  <si>
    <t>na uzlu 1.CH-LU9 od 25.04.24 do 28.04.24, pcsled: 10703467</t>
  </si>
  <si>
    <t xml:space="preserve">Datum konce sledování: ? -&gt; 28/04/24; Čas konce sledování:  -&gt; 1812; Příznak fnzis: 0 -&gt; 1; Typ aktivity (takt): 1 -&gt; 4; </t>
  </si>
  <si>
    <t>63874 (Greplová Klára Bc.)</t>
  </si>
  <si>
    <t>Medková Martina, číslo pojištěnce: 5955121986, pojišťovna: 211, scpac: 387944</t>
  </si>
  <si>
    <t>na uzlu 1.CH-LU9 od 23.04.24 do 27.04.24, pcsled: 10699214</t>
  </si>
  <si>
    <t xml:space="preserve">Datum konce sledování: ? -&gt; 27/04/24; Čas konce sledování:  -&gt; 1356; Příznak fnzis: 0 -&gt; 1; Typ aktivity (takt): 1 -&gt; 4; </t>
  </si>
  <si>
    <t>Fiala Zdeněk, číslo pojištěnce: 9603145706, pojišťovna: 201, scpac: 155927</t>
  </si>
  <si>
    <t>na uzlu 1.CH-LU9 od 24.04.24 do 27.04.24, pcsled: 10701747</t>
  </si>
  <si>
    <t>Černochová Lenka, číslo pojištěnce: 9054215775, pojišťovna: 211, scpac: 244357</t>
  </si>
  <si>
    <t>na uzlu 1.CH-LU9 od 26.04.24 do 27.04.24, pcsled: 10704437</t>
  </si>
  <si>
    <t xml:space="preserve">Datum konce sledování: ? -&gt; 27/04/24; Čas konce sledování:  -&gt; 1355; Příznak fnzis: 0 -&gt; 1; Typ aktivity (takt): 1 -&gt; 4; </t>
  </si>
  <si>
    <t>Otras Vilém, číslo pojištěnce: 521108055 , pojišťovna: 111, scpac: 1036517</t>
  </si>
  <si>
    <t>na uzlu 1.CH-LU9 od 20.04.24 do 27.04.24, pcsled: 10695918</t>
  </si>
  <si>
    <t xml:space="preserve">Datum konce sledování: ? -&gt; 27/04/24; Čas konce sledování:  -&gt; 1350; Příznak fnzis: 0 -&gt; 1; Typ aktivity (takt): 1 -&gt; 5; </t>
  </si>
  <si>
    <t>Lengál Svatopluk, číslo pojištěnce: 6209040233, pojišťovna: 111, scpac: 898923</t>
  </si>
  <si>
    <t>na uzlu 1.CH-LU9 od 23.04.24 do 26.04.24, pcsled: 10699248</t>
  </si>
  <si>
    <t xml:space="preserve">Datum konce sledování: ? -&gt; 26/04/24; Čas konce sledování:  -&gt; 1350; Příznak fnzis: 0 -&gt; 1; Typ aktivity (takt): 1 -&gt; 4; </t>
  </si>
  <si>
    <t>Prošková Miroslava, číslo pojištěnce: 5855210339, pojišťovna: 201, scpac: 197929</t>
  </si>
  <si>
    <t>na uzlu 1.CH-LU9 od 21.04.24 do 25.04.24, pcsled: 10696456</t>
  </si>
  <si>
    <t xml:space="preserve">Datum konce sledování: ? -&gt; 25/04/24; Čas konce sledování:  -&gt; 1223; Příznak fnzis: 0 -&gt; 1; Typ aktivity (takt): 1 -&gt; 5; </t>
  </si>
  <si>
    <t>Fišnerová Renata , číslo pojištěnce: 515902070 , pojišťovna: 205, scpac: 912534</t>
  </si>
  <si>
    <t>na uzlu 1.CH-LU9 od 21.04.24 do 25.04.24, pcsled: 10696558</t>
  </si>
  <si>
    <t xml:space="preserve">Datum konce sledování: ? -&gt; 25/04/24; Čas konce sledování:  -&gt; 1209; Příznak fnzis: 0 -&gt; 1; Typ aktivity (takt): 1 -&gt; 4; </t>
  </si>
  <si>
    <t>na uzlu KAR-LU51 od 24.04.24 do 25.04.24, pcsled: 10702248</t>
  </si>
  <si>
    <t xml:space="preserve">Datum konce sledování: ? -&gt; 25/04/24; Čas konce sledování:  -&gt; 1015; Příznak fnzis: 0 -&gt; 1; Typ aktivity (takt): 1 -&gt; 5; </t>
  </si>
  <si>
    <t>na uzlu 1.CH-LU9 od 11.04.24 do 24.04.24, pcsled: 10683250</t>
  </si>
  <si>
    <t xml:space="preserve">Datum konce sledování: ? -&gt; 24/04/24; Čas konce sledování:  -&gt; 1231; Příznak fnzis: 0 -&gt; 1; Typ aktivity (takt): 1 -&gt; 5; </t>
  </si>
  <si>
    <t>Sikorová Stanislava, číslo pojištěnce: 465523072 , pojišťovna: 111, scpac: 1557811</t>
  </si>
  <si>
    <t>na uzlu 1.CH-LU9 od 16.04.24 do 24.04.24, pcsled: 10690056</t>
  </si>
  <si>
    <t xml:space="preserve">Datum konce sledování: ? -&gt; 24/04/24; Čas konce sledování:  -&gt; 1230; Příznak fnzis: 0 -&gt; 1; Typ aktivity (takt): 1 -&gt; 5; </t>
  </si>
  <si>
    <t>Kolář Oldřich, číslo pojištěnce: 5802122381, pojišťovna: 207, scpac: 302540</t>
  </si>
  <si>
    <t>na uzlu 1.CH-LU9 od 21.04.24 do 24.04.24, pcsled: 10696394</t>
  </si>
  <si>
    <t xml:space="preserve">Datum konce sledování: ? -&gt; 24/04/24; Čas konce sledování:  -&gt; 1230; Příznak fnzis: 0 -&gt; 1; Typ aktivity (takt): 1 -&gt; 4; </t>
  </si>
  <si>
    <t>Petružela Tomáš, číslo pojištěnce: 8601215799, pojišťovna: 211, scpac: 294482</t>
  </si>
  <si>
    <t>na uzlu 1.CH-LU9 od 20.04.24 do 23.04.24, pcsled: 10695684</t>
  </si>
  <si>
    <t xml:space="preserve">Datum konce sledování: ? -&gt; 23/04/24; Čas konce sledování:  -&gt; 1311; Příznak fnzis: 0 -&gt; 1; Typ aktivity (takt): 1 -&gt; 5; </t>
  </si>
  <si>
    <t>Kollárová Linda, číslo pojištěnce: 8151265364, pojišťovna: 111, scpac: 675752</t>
  </si>
  <si>
    <t>na uzlu 1.CH-LU9 od 17.04.24 do 23.04.24, pcsled: 10692303</t>
  </si>
  <si>
    <t xml:space="preserve">Datum konce sledování: ? -&gt; 23/04/24; Čas konce sledování:  -&gt; 1310; Příznak fnzis: 0 -&gt; 1; Typ aktivity (takt): 1 -&gt; 5; </t>
  </si>
  <si>
    <t>Čmielová Vanda, číslo pojištěnce: 515620188 , pojišťovna: 213, scpac: 1557808</t>
  </si>
  <si>
    <t>na uzlu 1.CH-LU9 od 11.04.24 do 22.04.24, pcsled: 10683475</t>
  </si>
  <si>
    <t xml:space="preserve">Datum konce sledování: ? -&gt; 22/04/24; Čas konce sledování:  -&gt; 1608; Příznak fnzis: 0 -&gt; 1; Typ aktivity (takt): 1 -&gt; 4; </t>
  </si>
  <si>
    <t>Prokešová Alena, číslo pojištěnce: 6655052118, pojišťovna: 111, scpac: 1473697</t>
  </si>
  <si>
    <t>na uzlu 1.CH-LU9 od 17.04.24 do 22.04.24, pcsled: 10691694</t>
  </si>
  <si>
    <t xml:space="preserve">Datum konce sledování: ? -&gt; 22/04/24; Čas konce sledování:  -&gt; 1257; Příznak fnzis: 0 -&gt; 1; Typ aktivity (takt): 1 -&gt; 4; </t>
  </si>
  <si>
    <t>Dostálová Dita, číslo pojištěnce: 7152185315, pojišťovna: 205, scpac: 184279</t>
  </si>
  <si>
    <t>na uzlu 1.CH-LU9 od 18.04.24 do 22.04.24, pcsled: 10692855</t>
  </si>
  <si>
    <t xml:space="preserve">Datum konce sledování: ? -&gt; 22/04/24; Čas konce sledování:  -&gt; 0946; Příznak fnzis: 0 -&gt; 1; Typ aktivity (takt): 1 -&gt; 5; </t>
  </si>
  <si>
    <t>Kojecký Tomáš, číslo pojištěnce: 0612073231, pojišťovna: 201, scpac: 691934</t>
  </si>
  <si>
    <t>na uzlu 1.CH-LU9 od 21.04.24 do 21.04.24, pcsled: 10696320</t>
  </si>
  <si>
    <t xml:space="preserve">Datum konce sledování: ? -&gt; 21/04/24; Čas konce sledování:  -&gt; 1809; Příznak fnzis: 0 -&gt; 1; Typ aktivity (takt): 1 -&gt; 4; </t>
  </si>
  <si>
    <t>Bolf Stanislav, číslo pojištěnce: 500207199 , pojišťovna: 111, scpac: 1539755</t>
  </si>
  <si>
    <t>na uzlu KAR-LU51 od 15.04.24 do 21.04.24, pcsled: 10688919</t>
  </si>
  <si>
    <t xml:space="preserve">Datum konce sledování: ? -&gt; 21/04/24; Čas konce sledování:  -&gt; 1406; Příznak fnzis: 0 -&gt; 1; Typ aktivity (takt): 1 -&gt; 5; </t>
  </si>
  <si>
    <t>Plšek Josef, číslo pojištěnce: 480316405 , pojišťovna: 111, scpac: 245368</t>
  </si>
  <si>
    <t>na uzlu 1.CH-LU9 od 17.04.24 do 21.04.24, pcsled: 10691603</t>
  </si>
  <si>
    <t xml:space="preserve">Datum konce sledování: ? -&gt; 21/04/24; Čas konce sledování:  -&gt; 1419; Příznak fnzis: 0 -&gt; 1; Typ aktivity (takt): 1 -&gt; 4; </t>
  </si>
  <si>
    <t>Gajdaczková Marie , číslo pojištěnce: 376208453 , pojišťovna: 205, scpac: 1214893</t>
  </si>
  <si>
    <t>na uzlu 1.CH-LU9 od 16.04.24 do 21.04.24, pcsled: 10690256</t>
  </si>
  <si>
    <t xml:space="preserve">Datum konce sledování: ? -&gt; 21/04/24; Čas konce sledování:  -&gt; 1403; Příznak fnzis: 0 -&gt; 1; Typ aktivity (takt): 1 -&gt; 4; </t>
  </si>
  <si>
    <t>Averkova Liudmyla, číslo pojištěnce: 9658584452, pojišťovna: 111, scpac: 1405779</t>
  </si>
  <si>
    <t>na uzlu 1.CH-LU9 od 18.04.24 do 21.04.24, pcsled: 10692839</t>
  </si>
  <si>
    <t xml:space="preserve">Datum konce sledování: ? -&gt; 21/04/24; Čas konce sledování:  -&gt; 1335; Příznak fnzis: 0 -&gt; 1; Typ aktivity (takt): 1 -&gt; 4; </t>
  </si>
  <si>
    <t>65963 (Remešová Oldřiška Bc., DiS.)</t>
  </si>
  <si>
    <t>na uzlu 2IK-30c od 08.04.24 do 21.04.24, pcsled: 10679003</t>
  </si>
  <si>
    <t xml:space="preserve">Datum konce sledování: ? -&gt; 21/04/24; Čas konce sledování:  -&gt; 0904; Příznak fnzis: 0 -&gt; 1; Typ aktivity (takt): 1 -&gt; 5; </t>
  </si>
  <si>
    <t>Slováková Ema, číslo pojištěnce: , pojišťovna: , scpac: 1543630</t>
  </si>
  <si>
    <t>na uzlu 1.CH-LU9 od 18.04.24 do 20.04.24, pcsled: 10694090</t>
  </si>
  <si>
    <t xml:space="preserve">Datum konce sledování: ? -&gt; 20/04/24; Čas konce sledování:  -&gt; 1516; Příznak fnzis: 0 -&gt; 1; Typ aktivity (takt): 1 -&gt; 5; </t>
  </si>
  <si>
    <t>Punčochář Ladislav, číslo pojištěnce: 7312045356, pojišťovna: 111, scpac: 478031</t>
  </si>
  <si>
    <t>na uzlu 1.CH-LU9 od 16.04.24 do 20.04.24, pcsled: 10689397</t>
  </si>
  <si>
    <t xml:space="preserve">Datum konce sledování: ? -&gt; 20/04/24; Čas konce sledování:  -&gt; 1515; Příznak fnzis: 0 -&gt; 1; Typ aktivity (takt): 1 -&gt; 5; </t>
  </si>
  <si>
    <t>na uzlu KAR-LU51 od 16.04.24 do 20.04.24, pcsled: 10690735</t>
  </si>
  <si>
    <t xml:space="preserve">Datum konce sledování: ? -&gt; 20/04/24; Čas konce sledování:  -&gt; 1103; Příznak fnzis: 0 -&gt; 1; Typ aktivity (takt): 1 -&gt; 5; </t>
  </si>
  <si>
    <t>Mašková Emilie, číslo pojištěnce: 456117406 , pojišťovna: 201, scpac: 290209</t>
  </si>
  <si>
    <t>na uzlu 1.CH-LU9 od 16.04.24 do 19.04.24, pcsled: 10689387</t>
  </si>
  <si>
    <t xml:space="preserve">Datum konce sledování: ? -&gt; 19/04/24; Čas konce sledování:  -&gt; 1359; Příznak fnzis: 0 -&gt; 1; Typ aktivity (takt): 1 -&gt; 5; </t>
  </si>
  <si>
    <t>Gabrlíková Lenka Mgr, číslo pojištěnce: 8254094464, pojišťovna: 205, scpac: 1075858</t>
  </si>
  <si>
    <t>na uzlu 1.CH-LU9 od 18.04.24 do 19.04.24, pcsled: 10692719</t>
  </si>
  <si>
    <t xml:space="preserve">Datum konce sledování: ? -&gt; 19/04/24; Čas konce sledování:  -&gt; 1357; Příznak fnzis: 0 -&gt; 1; Typ aktivity (takt): 1 -&gt; 5; </t>
  </si>
  <si>
    <t>Kalabis Marek, číslo pojištěnce: 9212014845, pojišťovna: 205, scpac: 1427331</t>
  </si>
  <si>
    <t>na uzlu 1.CH-LU9 od 16.04.24 do 19.04.24, pcsled: 10689406</t>
  </si>
  <si>
    <t xml:space="preserve">Datum konce sledování: ? -&gt; 19/04/24; Čas konce sledování:  -&gt; 1356; Příznak fnzis: 0 -&gt; 1; Typ aktivity (takt): 1 -&gt; 4; </t>
  </si>
  <si>
    <t>na uzlu KAR-LU51 od 17.04.24 do 19.04.24, pcsled: 10692518</t>
  </si>
  <si>
    <t xml:space="preserve">Datum konce sledování: ? -&gt; 19/04/24; Čas konce sledování:  -&gt; 0949; Příznak fnzis: 0 -&gt; 1; Typ aktivity (takt): 1 -&gt; 5; </t>
  </si>
  <si>
    <t>Polášková Kateřina , číslo pojištěnce: 9355125296, pojišťovna: 201, scpac: 1330938</t>
  </si>
  <si>
    <t>na uzlu 1.CH-LU9 od 14.04.24 do 18.04.24, pcsled: 10686723</t>
  </si>
  <si>
    <t xml:space="preserve">Datum konce sledování: ? -&gt; 18/04/24; Čas konce sledování:  -&gt; 1240; Příznak fnzis: 0 -&gt; 1; Typ aktivity (takt): 1 -&gt; 4; </t>
  </si>
  <si>
    <t>Býmová Věra, číslo pojištěnce: 486007161 , pojišťovna: 111, scpac: 1557950</t>
  </si>
  <si>
    <t>na uzlu 1.CH-LU9 od 15.04.24 do 18.04.24, pcsled: 10688379</t>
  </si>
  <si>
    <t xml:space="preserve">Datum konce sledování: ? -&gt; 18/04/24; Čas konce sledování:  -&gt; 1239; Příznak fnzis: 0 -&gt; 1; Typ aktivity (takt): 1 -&gt; 4; </t>
  </si>
  <si>
    <t>Vítková Ludmila, číslo pojištěnce: 445704436 , pojišťovna: 205, scpac: 1557132</t>
  </si>
  <si>
    <t>na uzlu 1.CH-LU9 od 05.04.24 do 18.04.24, pcsled: 10675741</t>
  </si>
  <si>
    <t xml:space="preserve">Datum konce sledování: ? -&gt; 18/04/24; Čas konce sledování:  -&gt; 1238; Příznak fnzis: 0 -&gt; 1; Typ aktivity (takt): 1 -&gt; 4; </t>
  </si>
  <si>
    <t>Opravilová Ivanka, číslo pojištěnce: 535404333 , pojišťovna: 111, scpac: 1554111</t>
  </si>
  <si>
    <t>na uzlu 1.CH-LU9 od 02.04.24 do 18.04.24, pcsled: 10669547</t>
  </si>
  <si>
    <t xml:space="preserve">Datum konce sledování: ? -&gt; 18/04/24; Čas konce sledování:  -&gt; 1237; Příznak fnzis: 0 -&gt; 1; Typ aktivity (takt): 1 -&gt; 4; </t>
  </si>
  <si>
    <t>60469 (Bednářová Denisa Bc., DiS.)</t>
  </si>
  <si>
    <t>na uzlu 1.CH-LU9 od 16.04.24 do 17.04.24, pcsled: 10690027</t>
  </si>
  <si>
    <t xml:space="preserve">Datum konce sledování: ? -&gt; 17/04/24; Čas konce sledování:  -&gt; 1620; Příznak fnzis: 0 -&gt; 1; Typ aktivity (takt): 1 -&gt; 4; </t>
  </si>
  <si>
    <t>Hejkrlíková Jana , číslo pojištěnce: 495808001 , pojišťovna: 111, scpac: 117412</t>
  </si>
  <si>
    <t>na uzlu 1.CH-LU9 od 06.04.24 do 17.04.24, pcsled: 10676351</t>
  </si>
  <si>
    <t xml:space="preserve">Datum konce sledování: ? -&gt; 17/04/24; Čas konce sledování:  -&gt; 1221; Příznak fnzis: 0 -&gt; 1; Typ aktivity (takt): 1 -&gt; 5; </t>
  </si>
  <si>
    <t>Uhrová Emílie, číslo pojištěnce: 6153301847, pojišťovna: 207, scpac: 1539989</t>
  </si>
  <si>
    <t>na uzlu 1.CH-LU9 od 29.03.24 do 17.04.24, pcsled: 10666376</t>
  </si>
  <si>
    <t xml:space="preserve">Datum konce sledování: ? -&gt; 17/04/24; Čas konce sledování:  -&gt; 1220; Příznak fnzis: 0 -&gt; 1; Typ aktivity (takt): 1 -&gt; 4; </t>
  </si>
  <si>
    <t>Šenk Vlastimil, číslo pojištěnce: 481117411 , pojišťovna: 205, scpac: 311818</t>
  </si>
  <si>
    <t>na uzlu 1.CH-LU9 od 09.04.24 do 16.04.24, pcsled: 10680572</t>
  </si>
  <si>
    <t xml:space="preserve">Datum konce sledování: ? -&gt; 16/04/24; Čas konce sledování:  -&gt; 1246; Příznak fnzis: 0 -&gt; 1; Typ aktivity (takt): 1 -&gt; 5; </t>
  </si>
  <si>
    <t>Barčák Radek, Dis., číslo pojištěnce: 7812065569, pojišťovna: 213, scpac: 1561355</t>
  </si>
  <si>
    <t>na uzlu 1.CH-LU9 od 12.04.24 do 16.04.24, pcsled: 10685129</t>
  </si>
  <si>
    <t xml:space="preserve">Datum konce sledování: ? -&gt; 16/04/24; Čas konce sledování:  -&gt; 1245; Příznak fnzis: 0 -&gt; 1; Typ aktivity (takt): 1 -&gt; 4; </t>
  </si>
  <si>
    <t>na uzlu KAR-LU51 od 09.04.24 do 16.04.24, pcsled: 10680505</t>
  </si>
  <si>
    <t xml:space="preserve">Datum konce sledování: ? -&gt; 16/04/24; Čas konce sledování:  -&gt; 0908; Příznak fnzis: 0 -&gt; 1; Typ aktivity (takt): 1 -&gt; 5; </t>
  </si>
  <si>
    <t>Součková Hedvika, Bc, číslo pojištěnce: 7761024854, pojišťovna: 111, scpac: 240970</t>
  </si>
  <si>
    <t>na uzlu 1.CH-LU9 od 12.04.24 do 15.04.24, pcsled: 10685633</t>
  </si>
  <si>
    <t xml:space="preserve">Datum konce sledování: ? -&gt; 15/04/24; Čas konce sledování:  -&gt; 1218; Příznak fnzis: 0 -&gt; 1; Typ aktivity (takt): 1 -&gt; 4; </t>
  </si>
  <si>
    <t>Dolívka Jaromír, číslo pojištěnce: 6705211513, pojišťovna: 205, scpac: 827493</t>
  </si>
  <si>
    <t>na uzlu 1.CH-LU9 od 07.04.24 do 15.04.24, pcsled: 10676737</t>
  </si>
  <si>
    <t xml:space="preserve">Datum konce sledování: ? -&gt; 15/04/24; Čas konce sledování:  -&gt; 1217; Příznak fnzis: 0 -&gt; 1; Typ aktivity (takt): 1 -&gt; 5; </t>
  </si>
  <si>
    <t>na uzlu KAR-LU51 od 11.04.24 do 15.04.24, pcsled: 10684210</t>
  </si>
  <si>
    <t xml:space="preserve">Datum konce sledování: ? -&gt; 15/04/24; Čas konce sledování:  -&gt; 1018; Příznak fnzis: 0 -&gt; 1; Typ aktivity (takt): 1 -&gt; 5; </t>
  </si>
  <si>
    <t>Bartošová Zuzana , číslo pojištěnce: 8357215361, pojišťovna: 213, scpac: 282590</t>
  </si>
  <si>
    <t>na uzlu 1.CH-LU9 od 11.04.24 do 14.04.24, pcsled: 10682590</t>
  </si>
  <si>
    <t>Klimovičová Andrea, číslo pojištěnce: 8961215714, pojišťovna: 205, scpac: 433963</t>
  </si>
  <si>
    <t>na uzlu 1.CH-LU9 od 12.04.24 do 13.04.24, pcsled: 10684373</t>
  </si>
  <si>
    <t xml:space="preserve">Datum konce sledování: ? -&gt; 13/04/24; Čas konce sledování:  -&gt; 1345; Příznak fnzis: 0 -&gt; 1; Typ aktivity (takt): 1 -&gt; 4; </t>
  </si>
  <si>
    <t>Chrástecká Karolína, číslo pojištěnce: 0059194091, pojišťovna: 111, scpac: 1553050</t>
  </si>
  <si>
    <t>na uzlu 1.CH-LU9 od 10.04.24 do 13.04.24, pcsled: 10681574</t>
  </si>
  <si>
    <t xml:space="preserve">Datum konce sledování: ? -&gt; 13/04/24; Čas konce sledování:  -&gt; 1344; Příznak fnzis: 0 -&gt; 1; Typ aktivity (takt): 1 -&gt; 4; </t>
  </si>
  <si>
    <t>Mušková Renata, číslo pojištěnce: 6658201550, pojišťovna: 111, scpac: 190140</t>
  </si>
  <si>
    <t>na uzlu 1.CH-LU9 od 11.04.24 do 13.04.24, pcsled: 10682859</t>
  </si>
  <si>
    <t xml:space="preserve">Datum konce sledování: ? -&gt; 13/04/24; Čas konce sledování:  -&gt; 1336; Příznak fnzis: 0 -&gt; 1; Typ aktivity (takt): 1 -&gt; 5; </t>
  </si>
  <si>
    <t>na uzlu KAR-LU51 od 10.04.24 do 12.04.24, pcsled: 10682444</t>
  </si>
  <si>
    <t xml:space="preserve">Datum konce sledování: ? -&gt; 12/04/24; Čas konce sledování:  -&gt; 1025; Příznak fnzis: 0 -&gt; 1; Typ aktivity (takt): 1 -&gt; 5; </t>
  </si>
  <si>
    <t>na uzlu 1.CH-LU9 od 05.04.24 do 11.04.24, pcsled: 10675313</t>
  </si>
  <si>
    <t xml:space="preserve">Datum konce sledování: ? -&gt; 11/04/24; Čas konce sledování:  -&gt; 1314; Příznak fnzis: 0 -&gt; 1; Typ aktivity (takt): 1 -&gt; 4; </t>
  </si>
  <si>
    <t>Dostál Miloš, číslo pojištěnce: 5810301387, pojišťovna: 213, scpac: 198199</t>
  </si>
  <si>
    <t>na uzlu 1.CH-LU9 od 25.03.24 do 11.04.24, pcsled: 10659942</t>
  </si>
  <si>
    <t xml:space="preserve">Datum konce sledování: ? -&gt; 11/04/24; Čas konce sledování:  -&gt; 1313; Příznak fnzis: 0 -&gt; 1; Typ aktivity (takt): 1 -&gt; 5; </t>
  </si>
  <si>
    <t>Coufal Jan, Mgr., číslo pojištěnce: 5911190153, pojišťovna: 211, scpac: 931034</t>
  </si>
  <si>
    <t>na uzlu 1.CH-LU9 od 01.04.24 do 11.04.24, pcsled: 10668334</t>
  </si>
  <si>
    <t xml:space="preserve">Datum konce sledování: ? -&gt; 11/04/24; Čas konce sledování:  -&gt; 1312; Příznak fnzis: 0 -&gt; 1; Typ aktivity (takt): 1 -&gt; 5; </t>
  </si>
  <si>
    <t>na uzlu 1.CH-LU9 od 31.03.24 do 11.04.24, pcsled: 10667485</t>
  </si>
  <si>
    <t xml:space="preserve">Datum konce sledování: ? -&gt; 11/04/24; Čas konce sledování:  -&gt; 1311; Příznak fnzis: 0 -&gt; 1; Typ aktivity (takt): 1 -&gt; 5; </t>
  </si>
  <si>
    <t>Běhal Petr, Ing., číslo pojištěnce: 7905145358, pojišťovna: 111, scpac: 252343</t>
  </si>
  <si>
    <t>na uzlu 1.CH-LU9 od 08.04.24 do 11.04.24, pcsled: 10677456</t>
  </si>
  <si>
    <t xml:space="preserve">Datum konce sledování: ? -&gt; 11/04/24; Čas konce sledování:  -&gt; 1309; Příznak fnzis: 0 -&gt; 1; Typ aktivity (takt): 1 -&gt; 5; </t>
  </si>
  <si>
    <t>na uzlu KAR-LU51 od 08.04.24 do 11.04.24, pcsled: 10678911</t>
  </si>
  <si>
    <t xml:space="preserve">Datum konce sledování: ? -&gt; 11/04/24; Čas konce sledování:  -&gt; 0825; Příznak fnzis: 0 -&gt; 1; Typ aktivity (takt): 1 -&gt; 4; </t>
  </si>
  <si>
    <t>Ptačovská Eva, číslo pojištěnce: 6053221438, pojišťovna: 211, scpac: 143408</t>
  </si>
  <si>
    <t>na uzlu 1.CH-LU9 od 07.04.24 do 10.04.24, pcsled: 10676793</t>
  </si>
  <si>
    <t xml:space="preserve">Datum konce sledování: ? -&gt; 10/04/24; Čas konce sledování:  -&gt; 1303; Příznak fnzis: 0 -&gt; 1; Typ aktivity (takt): 1 -&gt; 5; </t>
  </si>
  <si>
    <t>Bednaříková Marie, číslo pojištěnce: 5662291173, pojišťovna: 205, scpac: 1082046</t>
  </si>
  <si>
    <t>na uzlu 1.CH-LU9 od 07.04.24 do 10.04.24, pcsled: 10676644</t>
  </si>
  <si>
    <t xml:space="preserve">Datum konce sledování: ? -&gt; 10/04/24; Čas konce sledování:  -&gt; 1302; Příznak fnzis: 0 -&gt; 1; Typ aktivity (takt): 1 -&gt; 5; </t>
  </si>
  <si>
    <t>Pospíchal Lubomír, číslo pojištěnce: 500624122 , pojišťovna: 111, scpac: 1169144</t>
  </si>
  <si>
    <t>na uzlu 1.CH-LU9 od 28.03.24 do 09.04.24, pcsled: 10665278</t>
  </si>
  <si>
    <t xml:space="preserve">Datum konce sledování: ? -&gt; 09/04/24; Čas konce sledování:  -&gt; 1410; Příznak fnzis: 0 -&gt; 1; Typ aktivity (takt): 1 -&gt; 4; </t>
  </si>
  <si>
    <t>Ludva Oldřich, číslo pojištěnce: 450421420 , pojišťovna: 111, scpac: 1506692</t>
  </si>
  <si>
    <t>na uzlu 1.CH-LU9 od 04.04.24 do 09.04.24, pcsled: 10673167</t>
  </si>
  <si>
    <t xml:space="preserve">Datum konce sledování: ? -&gt; 09/04/24; Čas konce sledování:  -&gt; 1409; Příznak fnzis: 0 -&gt; 1; Typ aktivity (takt): 1 -&gt; 4; </t>
  </si>
  <si>
    <t>Sladká Alena, číslo pojištěnce: 8758105840, pojišťovna: 211, scpac: 329509</t>
  </si>
  <si>
    <t>na uzlu 1.CH-LU9 od 05.04.24 do 08.04.24, pcsled: 10675254</t>
  </si>
  <si>
    <t xml:space="preserve">Datum konce sledování: ? -&gt; 08/04/24; Čas konce sledování:  -&gt; 1318; Příznak fnzis: 0 -&gt; 1; Typ aktivity (takt): 1 -&gt; 4; </t>
  </si>
  <si>
    <t>Melichárková Helena, číslo pojištěnce: 485818110 , pojišťovna: 211, scpac: 1206038</t>
  </si>
  <si>
    <t>na uzlu 1.CH-LU9 od 05.04.24 do 08.04.24, pcsled: 10674306</t>
  </si>
  <si>
    <t xml:space="preserve">Datum konce sledování: ? -&gt; 08/04/24; Čas konce sledování:  -&gt; 1317; Příznak fnzis: 0 -&gt; 1; Typ aktivity (takt): 1 -&gt; 4; </t>
  </si>
  <si>
    <t>na uzlu KAR-LU51 od 04.04.24 do 08.04.24, pcsled: 10673723</t>
  </si>
  <si>
    <t xml:space="preserve">Datum konce sledování: ? -&gt; 08/04/24; Čas konce sledování:  -&gt; 1259; Příznak fnzis: 0 -&gt; 1; Typ aktivity (takt): 1 -&gt; 5; </t>
  </si>
  <si>
    <t>Václavek Petr, číslo pojištěnce: 9003026208, pojišťovna: 111, scpac: 1549176</t>
  </si>
  <si>
    <t>na uzlu 1.CH-LU9 od 05.04.24 do 07.04.24, pcsled: 10674381</t>
  </si>
  <si>
    <t xml:space="preserve">Datum konce sledování: ? -&gt; 07/04/24; Čas konce sledování:  -&gt; 1355; Příznak fnzis: 0 -&gt; 1; Typ aktivity (takt): 1 -&gt; 4; </t>
  </si>
  <si>
    <t>Petřeková Irena, číslo pojištěnce: 6653302590, pojišťovna: 211, scpac: 131240</t>
  </si>
  <si>
    <t>na uzlu 1.CH-LU9 od 03.04.24 do 06.04.24, pcsled: 10671499</t>
  </si>
  <si>
    <t xml:space="preserve">Datum konce sledování: ? -&gt; 06/04/24; Čas konce sledování:  -&gt; 1241; Příznak fnzis: 0 -&gt; 1; Typ aktivity (takt): 1 -&gt; 4; </t>
  </si>
  <si>
    <t>na uzlu 1.CH-LU9 od 30.03.24 do 06.04.24, pcsled: 10666435</t>
  </si>
  <si>
    <t xml:space="preserve">Datum konce sledování: ? -&gt; 06/04/24; Čas konce sledování:  -&gt; 1239; Příznak fnzis: 0 -&gt; 1; Typ aktivity (takt): 1 -&gt; 4; </t>
  </si>
  <si>
    <t>na uzlu KAR-LU51 od 02.04.24 do 05.04.24, pcsled: 10670091</t>
  </si>
  <si>
    <t xml:space="preserve">Datum konce sledování: ? -&gt; 05/04/24; Čas konce sledování:  -&gt; 1530; Příznak fnzis: 0 -&gt; 1; Typ aktivity (takt): 1 -&gt; 5; </t>
  </si>
  <si>
    <t>Švecová Jaroslava, číslo pojištěnce: 445425457 , pojišťovna: 201, scpac: 147680</t>
  </si>
  <si>
    <t>na uzlu 1.CH-LU9 od 02.04.24 do 05.04.24, pcsled: 10668770</t>
  </si>
  <si>
    <t xml:space="preserve">Datum konce sledování: ? -&gt; 05/04/24; Čas konce sledování:  -&gt; 1238; Příznak fnzis: 0 -&gt; 1; Typ aktivity (takt): 1 -&gt; 4; </t>
  </si>
  <si>
    <t>Šebestíková Věra, číslo pojištěnce: 435206459 , pojišťovna: 111, scpac: 214642</t>
  </si>
  <si>
    <t>na uzlu 1.CH-LU9 od 30.03.24 do 05.04.24, pcsled: 10666723</t>
  </si>
  <si>
    <t>na uzlu 1.CH-LU9 od 01.04.24 do 05.04.24, pcsled: 10668068</t>
  </si>
  <si>
    <t xml:space="preserve">Datum konce sledování: ? -&gt; 05/04/24; Čas konce sledování:  -&gt; 1223; Příznak fnzis: 0 -&gt; 1; Typ aktivity (takt): 1 -&gt; 4; </t>
  </si>
  <si>
    <t>na uzlu 1.CH-LU9 od 27.03.24 do 05.04.24, pcsled: 10663486</t>
  </si>
  <si>
    <t xml:space="preserve">Datum konce sledování: ? -&gt; 05/04/24; Čas konce sledování:  -&gt; 1221; Příznak fnzis: 0 -&gt; 1; Typ aktivity (takt): 1 -&gt; 4; </t>
  </si>
  <si>
    <t>na uzlu 1.CH-LU9 od 26.03.24 do 04.04.24, pcsled: 10661856</t>
  </si>
  <si>
    <t xml:space="preserve">Datum konce sledování: ? -&gt; 04/04/24; Čas konce sledování:  -&gt; 1248; Příznak fnzis: 0 -&gt; 1; Typ aktivity (takt): 1 -&gt; 5; </t>
  </si>
  <si>
    <t>Pflegerová Marie, číslo pojištěnce: 8358164958, pojišťovna: 205, scpac: 1432285</t>
  </si>
  <si>
    <t>na uzlu 1.CH-LU9 od 02.04.24 do 04.04.24, pcsled: 10668565</t>
  </si>
  <si>
    <t xml:space="preserve">Datum konce sledování: ? -&gt; 04/04/24; Čas konce sledování:  -&gt; 1247; Příznak fnzis: 0 -&gt; 1; Typ aktivity (takt): 1 -&gt; 4; </t>
  </si>
  <si>
    <t>Horňanová Tatiana, číslo pojištěnce: SK-5851177035-F, pojišťovna: 400, scpac: 1556740</t>
  </si>
  <si>
    <t>na uzlu 1.CH-LU9 od 29.03.24 do 04.04.24, pcsled: 10666124</t>
  </si>
  <si>
    <t>Glonková Hana, číslo pojištěnce: 495928220 , pojišťovna: 211, scpac: 659372</t>
  </si>
  <si>
    <t>na uzlu 1.CH-LU9 od 29.03.24 do 04.04.24, pcsled: 10666038</t>
  </si>
  <si>
    <t xml:space="preserve">Datum konce sledování: ? -&gt; 04/04/24; Čas konce sledování:  -&gt; 1246; Příznak fnzis: 0 -&gt; 1; Typ aktivity (takt): 1 -&gt; 4; </t>
  </si>
  <si>
    <t>Kraťochová Simona, číslo pojištěnce: 7353215705, pojišťovna: 211, scpac: 1542478</t>
  </si>
  <si>
    <t>na uzlu 1.CH-LU9 od 18.03.24 do 03.04.24, pcsled: 10648738</t>
  </si>
  <si>
    <t xml:space="preserve">Datum konce sledování: ? -&gt; 03/04/24; Čas konce sledování:  -&gt; 2040; Příznak fnzis: 0 -&gt; 1; Typ aktivity (takt): 1 -&gt; 4; </t>
  </si>
  <si>
    <t>Pavelek Karel, Mgr., číslo pojištěnce: 8006145422, pojišťovna: 111, scpac: 1376479</t>
  </si>
  <si>
    <t>na uzlu 1.CH-LU9 od 20.03.24 do 02.04.24, pcsled: 10652968</t>
  </si>
  <si>
    <t xml:space="preserve">Datum konce sledování: ? -&gt; 02/04/24; Čas konce sledování:  -&gt; 1227; Příznak fnzis: 0 -&gt; 1; Typ aktivity (takt): 1 -&gt; 4; </t>
  </si>
  <si>
    <t>na uzlu KAR-LU51 od 27.03.24 do 02.04.24, pcsled: 10664034</t>
  </si>
  <si>
    <t xml:space="preserve">Datum konce sledování: ? -&gt; 02/04/24; Čas konce sledování:  -&gt; 1023; Příznak fnzis: 0 -&gt; 1; Typ aktivity (takt): 1 -&gt; 5; </t>
  </si>
  <si>
    <t>Weise Jiří, Ing., číslo pojištěnce: 6406271234, pojišťovna: 205, scpac: 318704</t>
  </si>
  <si>
    <t>na uzlu 1.CH-LU9 od 29.03.24 do 01.04.24, pcsled: 10666360</t>
  </si>
  <si>
    <t xml:space="preserve">Datum konce sledování: ? -&gt; 01/04/24; Čas konce sledování:  -&gt; 1213; Příznak fnzis: 0 -&gt; 1; Typ aktivity (takt): 1 -&gt; 5; </t>
  </si>
  <si>
    <t>Brázdil František, číslo pojištěnce: 470707401 , pojišťovna: 111, scpac: 1154104</t>
  </si>
  <si>
    <t>na uzlu 1.CH-LU9 od 28.03.24 do 01.04.24, pcsled: 10665218</t>
  </si>
  <si>
    <t xml:space="preserve">Datum konce sledování: ? -&gt; 01/04/24; Čas konce sledování:  -&gt; 1212; Příznak fnzis: 0 -&gt; 1; Typ aktivity (takt): 1 -&gt; 4; </t>
  </si>
  <si>
    <t>Linhartová Marta , číslo pojištěnce: 485421416 , pojišťovna: 205, scpac: 208739</t>
  </si>
  <si>
    <t>na uzlu 1.CH-LU9 od 27.03.24 do 30.03.24, pcsled: 10663517</t>
  </si>
  <si>
    <t xml:space="preserve">Datum konce sledování: ? -&gt; 30/03/24; Čas konce sledování:  -&gt; 1453; Příznak fnzis: 0 -&gt; 1; Typ aktivity (takt): 1 -&gt; 4; </t>
  </si>
  <si>
    <t>Kociánová Zuzana, číslo pojištěnce: 8654065794, pojišťovna: 205, scpac: 373460</t>
  </si>
  <si>
    <t>na uzlu 1.CH-LU9 od 27.03.24 do 30.03.24, pcsled: 10663758</t>
  </si>
  <si>
    <t xml:space="preserve">Datum konce sledování: ? -&gt; 30/03/24; Čas konce sledování:  -&gt; 1452; Příznak fnzis: 0 -&gt; 1; Typ aktivity (takt): 1 -&gt; 4; </t>
  </si>
  <si>
    <t>na uzlu KAR-LU51 od 25.03.24 do 30.03.24, pcsled: 10660406</t>
  </si>
  <si>
    <t xml:space="preserve">Datum konce sledování: ? -&gt; 30/03/24; Čas konce sledování:  -&gt; 1120; Příznak fnzis: 0 -&gt; 1; Typ aktivity (takt): 1 -&gt; 5; </t>
  </si>
  <si>
    <t>Kubíčková Marcela Mg, číslo pojištěnce: 5856090273, pojišťovna: 201, scpac: 123472</t>
  </si>
  <si>
    <t>na uzlu 1.CH-LU9 od 26.03.24 do 29.03.24, pcsled: 10661428</t>
  </si>
  <si>
    <t xml:space="preserve">Datum konce sledování: ? -&gt; 29/03/24; Čas konce sledování:  -&gt; 1357; Příznak fnzis: 0 -&gt; 1; Typ aktivity (takt): 1 -&gt; 5; </t>
  </si>
  <si>
    <t>Dvořáková Drahomíra , číslo pojištěnce: 525703303 , pojišťovna: 111, scpac: 388560</t>
  </si>
  <si>
    <t>na uzlu 1.CH-LU9 od 27.03.24 do 29.03.24, pcsled: 10663407</t>
  </si>
  <si>
    <t xml:space="preserve">Datum konce sledování: ? -&gt; 29/03/24; Čas konce sledování:  -&gt; 1356; Příznak fnzis: 0 -&gt; 1; Typ aktivity (takt): 1 -&gt; 5; </t>
  </si>
  <si>
    <t>Fritscher Josef, číslo pojištěnce: 520114243 , pojišťovna: 211, scpac: 315409</t>
  </si>
  <si>
    <t>na uzlu 1.CH-LU9 od 21.03.24 do 29.03.24, pcsled: 10655088</t>
  </si>
  <si>
    <t>na uzlu KAR-LU51 od 26.03.24 do 29.03.24, pcsled: 10662226</t>
  </si>
  <si>
    <t xml:space="preserve">Datum konce sledování: ? -&gt; 29/03/24; Čas konce sledování:  -&gt; 1045; Příznak fnzis: 0 -&gt; 1; Typ aktivity (takt): 1 -&gt; 5; </t>
  </si>
  <si>
    <t>na uzlu 1.CH-LU9 od 22.03.24 do 29.03.24, pcsled: 10657345</t>
  </si>
  <si>
    <t xml:space="preserve">Datum konce sledování: ? -&gt; 29/03/24; Čas konce sledování:  -&gt; 1025; Příznak fnzis: 0 -&gt; 1; Typ aktivity (takt): 1 -&gt; 5; </t>
  </si>
  <si>
    <t>na uzlu 1.CH-LU9 od 25.03.24 do 29.03.24, pcsled: 10660093</t>
  </si>
  <si>
    <t xml:space="preserve">Datum konce sledování: ? -&gt; 29/03/24; Čas konce sledování:  -&gt; 1023; Příznak fnzis: 0 -&gt; 1; Typ aktivity (takt): 1 -&gt; 4; </t>
  </si>
  <si>
    <t>na uzlu KAR-LU51 od 28.03.24 do 29.03.24, pcsled: 10665048</t>
  </si>
  <si>
    <t xml:space="preserve">Datum konce sledování: ? -&gt; 29/03/24; Čas konce sledování:  -&gt; 1000; Příznak fnzis: 0 -&gt; 1; Typ aktivity (takt): 1 -&gt; 5; </t>
  </si>
  <si>
    <t>na uzlu 1.CH-LU9 od 25.03.24 do 28.03.24, pcsled: 10659303</t>
  </si>
  <si>
    <t xml:space="preserve">Datum konce sledování: ? -&gt; 28/03/24; Čas konce sledování:  -&gt; 1217; Příznak fnzis: 0 -&gt; 1; Typ aktivity (takt): 1 -&gt; 5; </t>
  </si>
  <si>
    <t>na uzlu 1.CH-LU9 od 24.03.24 do 28.03.24, pcsled: 10658273</t>
  </si>
  <si>
    <t xml:space="preserve">Datum konce sledování: ? -&gt; 28/03/24; Čas konce sledování:  -&gt; 1216; Příznak fnzis: 0 -&gt; 1; Typ aktivity (takt): 1 -&gt; 5; </t>
  </si>
  <si>
    <t>Pazderová Pavla, číslo pojištěnce: 6053021678, pojišťovna: 205, scpac: 483351</t>
  </si>
  <si>
    <t>na uzlu 1.CH-LU9 od 25.03.24 do 28.03.24, pcsled: 10659570</t>
  </si>
  <si>
    <t xml:space="preserve">Datum konce sledování: ? -&gt; 28/03/24; Čas konce sledování:  -&gt; 1216; Příznak fnzis: 0 -&gt; 1; Typ aktivity (takt): 1 -&gt; 4; </t>
  </si>
  <si>
    <t>Kováčová Šárka, číslo pojištěnce: 7152115322, pojišťovna: 211, scpac: 124357</t>
  </si>
  <si>
    <t>na uzlu 1.CH-LU9 od 27.03.24 do 28.03.24, pcsled: 10663742</t>
  </si>
  <si>
    <t>Bačuvčík Pavel, číslo pojištěnce: 6310190524, pojišťovna: 211, scpac: 318439</t>
  </si>
  <si>
    <t>na uzlu 1.CH-LU9 od 27.03.24 do 28.03.24, pcsled: 10663213</t>
  </si>
  <si>
    <t xml:space="preserve">Datum konce sledování: ? -&gt; 28/03/24; Čas konce sledování:  -&gt; 1215; Příznak fnzis: 0 -&gt; 1; Typ aktivity (takt): 1 -&gt; 5; </t>
  </si>
  <si>
    <t>na uzlu KAR-LU51 od 27.03.24 do 28.03.24, pcsled: 10663805</t>
  </si>
  <si>
    <t xml:space="preserve">Datum konce sledování: ? -&gt; 28/03/24; Čas konce sledování:  -&gt; 0941; Příznak fnzis: 0 -&gt; 1; Typ aktivity (takt): 1 -&gt; 5; </t>
  </si>
  <si>
    <t>na uzlu KAR-LU51 od 25.03.24 do 28.03.24, pcsled: 10660726</t>
  </si>
  <si>
    <t xml:space="preserve">Datum konce sledování: ? -&gt; 28/03/24; Čas konce sledování:  -&gt; 0858; Příznak fnzis: 0 -&gt; 1; Typ aktivity (takt): 1 -&gt; 4; </t>
  </si>
  <si>
    <t>Valouch Ludvík, číslo pojištěnce: 5612311463, pojišťovna: 211, scpac: 1191015</t>
  </si>
  <si>
    <t>na uzlu 1.CH-LU9 od 22.03.24 do 27.03.24, pcsled: 10657121</t>
  </si>
  <si>
    <t xml:space="preserve">Datum konce sledování: ? -&gt; 27/03/24; Čas konce sledování:  -&gt; 1235; Příznak fnzis: 0 -&gt; 1; Typ aktivity (takt): 1 -&gt; 5; </t>
  </si>
  <si>
    <t>Šlampa Ondřej, číslo pojištěnce: 8104104679, pojišťovna: 111, scpac: 1079066</t>
  </si>
  <si>
    <t>na uzlu 1.CH-LU9 od 20.03.24 do 27.03.24, pcsled: 10653307</t>
  </si>
  <si>
    <t>Peterek Jiří, Ing., číslo pojištěnce: 5406223339, pojišťovna: 205, scpac: 1552541</t>
  </si>
  <si>
    <t>na uzlu 1.CH-LU9 od 16.03.24 do 27.03.24, pcsled: 10647435</t>
  </si>
  <si>
    <t>Nyklová Ester, číslo pojištěnce: 0560066067, pojišťovna: 211, scpac: 491344</t>
  </si>
  <si>
    <t>na uzlu 1.CH-LU9 od 24.03.24 do 27.03.24, pcsled: 10658340</t>
  </si>
  <si>
    <t xml:space="preserve">Datum konce sledování: ? -&gt; 27/03/24; Čas konce sledování:  -&gt; 1232; Příznak fnzis: 0 -&gt; 1; Typ aktivity (takt): 1 -&gt; 4; </t>
  </si>
  <si>
    <t>na uzlu 1.CH-LU9 od 20.03.24 do 27.03.24, pcsled: 10653195</t>
  </si>
  <si>
    <t xml:space="preserve">Datum konce sledování: ? -&gt; 27/03/24; Čas konce sledování:  -&gt; 1232; Příznak fnzis: 0 -&gt; 1; Typ aktivity (takt): 1 -&gt; 5; </t>
  </si>
  <si>
    <t>na uzlu KAR-LU51 od 25.03.24 do 27.03.24, pcsled: 10660586</t>
  </si>
  <si>
    <t xml:space="preserve">Datum konce sledování: ? -&gt; 27/03/24; Čas konce sledování:  -&gt; 1017; Příznak fnzis: 0 -&gt; 1; Typ aktivity (takt): 1 -&gt; 4; </t>
  </si>
  <si>
    <t>na uzlu 2IK-30m od 21.03.24 do 25.03.24, pcsled: 10655224</t>
  </si>
  <si>
    <t xml:space="preserve">Datum konce sledování: ? -&gt; 25/03/24; Čas konce sledování:  -&gt; 1132; Příznak fnzis: 0 -&gt; 1; Typ aktivity (takt): 1 -&gt; 4; </t>
  </si>
  <si>
    <t>Vojtková Helena, číslo pojištěnce: 6256080457, pojišťovna: 201, scpac: 293156</t>
  </si>
  <si>
    <t>na uzlu 1.CH-LU9 od 19.03.24 do 24.03.24, pcsled: 10650655</t>
  </si>
  <si>
    <t xml:space="preserve">Datum konce sledování: ? -&gt; 24/03/24; Čas konce sledování:  -&gt; 1317; Příznak fnzis: 0 -&gt; 1; Typ aktivity (takt): 1 -&gt; 5; </t>
  </si>
  <si>
    <t>Matějová Jitka, číslo pojištěnce: 6458111572, pojišťovna: 211, scpac: 307626</t>
  </si>
  <si>
    <t>na uzlu 1.CH-LU9 od 20.03.24 do 24.03.24, pcsled: 10653099</t>
  </si>
  <si>
    <t xml:space="preserve">Datum konce sledování: ? -&gt; 24/03/24; Čas konce sledování:  -&gt; 1316; Příznak fnzis: 0 -&gt; 1; Typ aktivity (takt): 1 -&gt; 5; </t>
  </si>
  <si>
    <t>Čepová Hana, Bc., číslo pojištěnce: 8659185766, pojišťovna: 211, scpac: 164662</t>
  </si>
  <si>
    <t>na uzlu 1.CH-LU9 od 21.03.24 do 23.03.24, pcsled: 10654245</t>
  </si>
  <si>
    <t xml:space="preserve">Datum konce sledování: ? -&gt; 23/03/24; Čas konce sledování:  -&gt; 1244; Příznak fnzis: 0 -&gt; 1; Typ aktivity (takt): 1 -&gt; 5; </t>
  </si>
  <si>
    <t>na uzlu KAR-LU51 od 21.03.24 do 22.03.24, pcsled: 10655416</t>
  </si>
  <si>
    <t xml:space="preserve">Datum konce sledování: ? -&gt; 22/03/24; Čas konce sledování:  -&gt; 1300; Příznak fnzis: 0 -&gt; 1; Typ aktivity (takt): 1 -&gt; 4; </t>
  </si>
  <si>
    <t>Urban Jakub, číslo pojištěnce: 8909154485, pojišťovna: 111, scpac: 1261303</t>
  </si>
  <si>
    <t>na uzlu 1.CH-LU9 od 15.03.24 do 22.03.24, pcsled: 10646606</t>
  </si>
  <si>
    <t xml:space="preserve">Datum konce sledování: ? -&gt; 22/03/24; Čas konce sledování:  -&gt; 1344; Příznak fnzis: 0 -&gt; 1; Typ aktivity (takt): 1 -&gt; 5; </t>
  </si>
  <si>
    <t>Bolfová Lucie, číslo pojištěnce: 8352144999, pojišťovna: 213, scpac: 1553954</t>
  </si>
  <si>
    <t>na uzlu 1.CH-LU9 od 18.03.24 do 22.03.24, pcsled: 10649411</t>
  </si>
  <si>
    <t xml:space="preserve">Datum konce sledování: ? -&gt; 22/03/24; Čas konce sledování:  -&gt; 1343; Příznak fnzis: 0 -&gt; 1; Typ aktivity (takt): 1 -&gt; 4; </t>
  </si>
  <si>
    <t>Janků Alois, číslo pojištěnce: 5910180111, pojišťovna: 111, scpac: 1467856</t>
  </si>
  <si>
    <t>na uzlu 1.CH-LU9 od 14.03.24 do 21.03.24, pcsled: 10644843</t>
  </si>
  <si>
    <t xml:space="preserve">Datum konce sledování: ? -&gt; 21/03/24; Čas konce sledování:  -&gt; 1259; Příznak fnzis: 0 -&gt; 1; Typ aktivity (takt): 1 -&gt; 4; </t>
  </si>
  <si>
    <t>Pindor František , číslo pojištěnce: 7410285520, pojišťovna: 205, scpac: 941722</t>
  </si>
  <si>
    <t>na uzlu 1.CH-LU9 od 18.03.24 do 21.03.24, pcsled: 10648756</t>
  </si>
  <si>
    <t xml:space="preserve">Datum konce sledování: ? -&gt; 21/03/24; Čas konce sledování:  -&gt; 1258; Příznak fnzis: 0 -&gt; 1; Typ aktivity (takt): 1 -&gt; 4; </t>
  </si>
  <si>
    <t>na uzlu KAR-LU51 od 18.03.24 do 21.03.24, pcsled: 10649945</t>
  </si>
  <si>
    <t xml:space="preserve">Datum konce sledování: ? -&gt; 21/03/24; Čas konce sledování:  -&gt; 1030; Příznak fnzis: 0 -&gt; 1; Typ aktivity (takt): 1 -&gt; 5; </t>
  </si>
  <si>
    <t>Zádrapa Jaroslav, číslo pojištěnce: 5707161427, pojišťovna: 205, scpac: 1501077</t>
  </si>
  <si>
    <t>na uzlu 1.CH-LU9 od 17.03.24 do 20.03.24, pcsled: 10648008</t>
  </si>
  <si>
    <t xml:space="preserve">Datum konce sledování: ? -&gt; 20/03/24; Čas konce sledování:  -&gt; 1227; Příznak fnzis: 0 -&gt; 1; Typ aktivity (takt): 1 -&gt; 4; </t>
  </si>
  <si>
    <t>Polák Richard, číslo pojištěnce: 7606275677, pojišťovna: 207, scpac: 497744</t>
  </si>
  <si>
    <t>na uzlu 1.CH-LU9 od 17.03.24 do 20.03.24, pcsled: 10648001</t>
  </si>
  <si>
    <t xml:space="preserve">Datum konce sledování: ? -&gt; 20/03/24; Čas konce sledování:  -&gt; 1226; Příznak fnzis: 0 -&gt; 1; Typ aktivity (takt): 1 -&gt; 4; </t>
  </si>
  <si>
    <t>Kalmanová Lenka, číslo pojištěnce: 5959080237, pojišťovna: 213, scpac: 1549165</t>
  </si>
  <si>
    <t>na uzlu 1.CH-LU9 od 15.03.24 do 20.03.24, pcsled: 10646903</t>
  </si>
  <si>
    <t xml:space="preserve">Datum konce sledování: ? -&gt; 20/03/24; Čas konce sledování:  -&gt; 1225; Příznak fnzis: 0 -&gt; 1; Typ aktivity (takt): 1 -&gt; 5; </t>
  </si>
  <si>
    <t>na uzlu KAR-LU51 od 18.03.24 do 20.03.24, pcsled: 10649779</t>
  </si>
  <si>
    <t xml:space="preserve">Datum konce sledování: ? -&gt; 20/03/24; Čas konce sledování:  -&gt; 1038; Příznak fnzis: 0 -&gt; 1; Typ aktivity (takt): 1 -&gt; 5; </t>
  </si>
  <si>
    <t>Šišma Milan, číslo pojištěnce: 7303315338, pojišťovna: 111, scpac: 181538</t>
  </si>
  <si>
    <t>na uzlu 1.CH-LU9 od 12.03.24 do 18.03.24, pcsled: 10641889</t>
  </si>
  <si>
    <t xml:space="preserve">Datum konce sledování: ? -&gt; 18/03/24; Čas konce sledování:  -&gt; 1316; Příznak fnzis: 0 -&gt; 1; Typ aktivity (takt): 1 -&gt; 4; </t>
  </si>
  <si>
    <t>Přindišová Eliška, číslo pojištěnce: 0655193231, pojišťovna: 205, scpac: 496724</t>
  </si>
  <si>
    <t>na uzlu 1.CH-LU9 od 14.03.24 do 18.03.24, pcsled: 10645622</t>
  </si>
  <si>
    <t xml:space="preserve">Datum konce sledování: ? -&gt; 18/03/24; Čas konce sledování:  -&gt; 1315; Příznak fnzis: 0 -&gt; 1; Typ aktivity (takt): 1 -&gt; 4; </t>
  </si>
  <si>
    <t>na uzlu KAR-LU15 od 15.03.24 do 18.03.24, pcsled: 10646933</t>
  </si>
  <si>
    <t xml:space="preserve">Datum konce sledování: ? -&gt; 18/03/24; Čas konce sledování:  -&gt; 1010; Příznak fnzis: 0 -&gt; 1; Typ aktivity (takt): 1 -&gt; 4; </t>
  </si>
  <si>
    <t>Beneš Antonín, číslo pojištěnce: 9807185542, pojišťovna: 205, scpac: 1342180</t>
  </si>
  <si>
    <t>na uzlu 1.CH-LU9 od 14.03.24 do 17.03.24, pcsled: 10644244</t>
  </si>
  <si>
    <t xml:space="preserve">Datum konce sledování: ? -&gt; 17/03/24; Čas konce sledování:  -&gt; 1623; Příznak fnzis: 0 -&gt; 1; Typ aktivity (takt): 1 -&gt; 5; </t>
  </si>
  <si>
    <t>Konečná Miriam, číslo pojištěnce: 7362316390, pojišťovna: 207, scpac: 179882</t>
  </si>
  <si>
    <t>na uzlu 1.CH-LU9 od 12.03.24 do 16.03.24, pcsled: 10640212</t>
  </si>
  <si>
    <t xml:space="preserve">Datum konce sledování: ? -&gt; 16/03/24; Čas konce sledování:  -&gt; 1127; Příznak fnzis: 0 -&gt; 1; Typ aktivity (takt): 1 -&gt; 5; </t>
  </si>
  <si>
    <t>Tichá Libuše, číslo pojištěnce: 5652211334, pojišťovna: 201, scpac: 111117</t>
  </si>
  <si>
    <t>na uzlu 1.CH-LU9 od 14.03.24 do 16.03.24, pcsled: 10643941</t>
  </si>
  <si>
    <t xml:space="preserve">Datum konce sledování: ? -&gt; 16/03/24; Čas konce sledování:  -&gt; 1126; Příznak fnzis: 0 -&gt; 1; Typ aktivity (takt): 1 -&gt; 5; </t>
  </si>
  <si>
    <t>na uzlu KAR-LU51 od 14.03.24 do 16.03.24, pcsled: 10645381</t>
  </si>
  <si>
    <t xml:space="preserve">Datum konce sledování: ? -&gt; 16/03/24; Čas konce sledování:  -&gt; 1049; Příznak fnzis: 0 -&gt; 1; Typ aktivity (takt): 1 -&gt; 5; </t>
  </si>
  <si>
    <t>na uzlu KAR-LU51 od 13.03.24 do 15.03.24, pcsled: 10643322</t>
  </si>
  <si>
    <t xml:space="preserve">Datum konce sledování: ? -&gt; 15/03/24; Čas konce sledování:  -&gt; 1410; Příznak fnzis: 0 -&gt; 1; Typ aktivity (takt): 1 -&gt; 5; </t>
  </si>
  <si>
    <t>Spilka František, číslo pojištěnce: 520611316 , pojišťovna: 205, scpac: 204453</t>
  </si>
  <si>
    <t>na uzlu 1.CH-LU9 od 10.03.24 do 15.03.24, pcsled: 10637601</t>
  </si>
  <si>
    <t xml:space="preserve">Datum konce sledování: ? -&gt; 15/03/24; Čas konce sledování:  -&gt; 1308; Příznak fnzis: 0 -&gt; 1; Typ aktivity (takt): 1 -&gt; 4; </t>
  </si>
  <si>
    <t>Krejdlová Marie, číslo pojištěnce: 506110059 , pojišťovna: 111, scpac: 717271</t>
  </si>
  <si>
    <t>na uzlu 1.CH-LU9 od 11.03.24 do 15.03.24, pcsled: 10638281</t>
  </si>
  <si>
    <t xml:space="preserve">Datum konce sledování: ? -&gt; 15/03/24; Čas konce sledování:  -&gt; 1306; Příznak fnzis: 0 -&gt; 1; Typ aktivity (takt): 1 -&gt; 4; </t>
  </si>
  <si>
    <t>Fiurášková Pavla, číslo pojištěnce: 7553075706, pojišťovna: 211, scpac: 323077</t>
  </si>
  <si>
    <t>na uzlu 1.CH-LU9 od 13.03.24 do 15.03.24, pcsled: 10643374</t>
  </si>
  <si>
    <t xml:space="preserve">Datum konce sledování: ? -&gt; 15/03/24; Čas konce sledování:  -&gt; 1305; Příznak fnzis: 0 -&gt; 1; Typ aktivity (takt): 1 -&gt; 4; </t>
  </si>
  <si>
    <t>Bajaník Martin, číslo pojištěnce: 0207065320, pojišťovna: 111, scpac: 415026</t>
  </si>
  <si>
    <t>na uzlu 1.CH-LU9 od 14.03.24 do 15.03.24, pcsled: 10645407</t>
  </si>
  <si>
    <t xml:space="preserve">Datum konce sledování: ? -&gt; 15/03/24; Čas konce sledování:  -&gt; 1304; Příznak fnzis: 0 -&gt; 1; Typ aktivity (takt): 1 -&gt; 5; </t>
  </si>
  <si>
    <t>Mclean Donald Murray, číslo pojištěnce: 5910107544, pojišťovna: 111, scpac: 1500287</t>
  </si>
  <si>
    <t>na uzlu 1.CH-LU9 od 11.03.24 do 15.03.24, pcsled: 10639546</t>
  </si>
  <si>
    <t xml:space="preserve">Datum konce sledování: ? -&gt; 15/03/24; Čas konce sledování:  -&gt; 1303; Příznak fnzis: 0 -&gt; 1; Typ aktivity (takt): 1 -&gt; 5; </t>
  </si>
  <si>
    <t>na uzlu KAR-LU51 od 11.03.24 do 14.03.24, pcsled: 10639801</t>
  </si>
  <si>
    <t xml:space="preserve">Datum konce sledování: ? -&gt; 14/03/24; Čas konce sledování:  -&gt; 0949; Příznak fnzis: 0 -&gt; 1; Typ aktivity (takt): 1 -&gt; 5; </t>
  </si>
  <si>
    <t>na uzlu 1.CH-LU9 od 12.03.24 do 13.03.24, pcsled: 10640239</t>
  </si>
  <si>
    <t xml:space="preserve">Datum konce sledování: ? -&gt; 13/03/24; Čas konce sledování:  -&gt; 1323; Příznak fnzis: 0 -&gt; 1; Typ aktivity (takt): 1 -&gt; 4; </t>
  </si>
  <si>
    <t>Růžičková Hana, číslo pojištěnce: 7460205335, pojišťovna: 205, scpac: 178145</t>
  </si>
  <si>
    <t>na uzlu 1.CH-LU9 od 10.03.24 do 13.03.24, pcsled: 10637899</t>
  </si>
  <si>
    <t xml:space="preserve">Datum konce sledování: ? -&gt; 13/03/24; Čas konce sledování:  -&gt; 1322; Příznak fnzis: 0 -&gt; 1; Typ aktivity (takt): 1 -&gt; 4; </t>
  </si>
  <si>
    <t>na uzlu 1.CH-LU9 od 04.03.24 do 12.03.24, pcsled: 10630579</t>
  </si>
  <si>
    <t xml:space="preserve">Datum konce sledování: ? -&gt; 12/03/24; Čas konce sledování:  -&gt; 1411; Příznak fnzis: 0 -&gt; 1; Typ aktivity (takt): 1 -&gt; 4; </t>
  </si>
  <si>
    <t>na uzlu 1.CH-LU9 od 09.02.24 do 12.03.24, pcsled: 10596104</t>
  </si>
  <si>
    <t xml:space="preserve">Datum konce sledování: ? -&gt; 12/03/24; Čas konce sledování:  -&gt; 1334; Příznak fnzis: 0 -&gt; 1; Typ aktivity (takt): 1 -&gt; 5; </t>
  </si>
  <si>
    <t>Rašťák Marek , číslo pojištěnce: 9312165808, pojišťovna: 111, scpac: 331542</t>
  </si>
  <si>
    <t>na uzlu 1.CH-LU9 od 08.03.24 do 12.03.24, pcsled: 10636358</t>
  </si>
  <si>
    <t xml:space="preserve">Datum konce sledování: ? -&gt; 12/03/24; Čas konce sledování:  -&gt; 1333; Příznak fnzis: 0 -&gt; 1; Typ aktivity (takt): 1 -&gt; 4; </t>
  </si>
  <si>
    <t>Szlachta Tomáš, číslo pojištěnce: 7208285227, pojišťovna: 111, scpac: 1545239</t>
  </si>
  <si>
    <t>na uzlu 1.CH-LU9 od 03.03.24 do 11.03.24, pcsled: 10629578</t>
  </si>
  <si>
    <t xml:space="preserve">Datum konce sledování: ? -&gt; 11/03/24; Čas konce sledování:  -&gt; 1216; Příznak fnzis: 0 -&gt; 1; Typ aktivity (takt): 1 -&gt; 5; </t>
  </si>
  <si>
    <t>Kohoutová Kateřina, číslo pojištěnce: 7660225353, pojišťovna: 205, scpac: 428126</t>
  </si>
  <si>
    <t>na uzlu 1.CH-LU9 od 07.03.24 do 11.03.24, pcsled: 10634572</t>
  </si>
  <si>
    <t xml:space="preserve">Datum konce sledování: ? -&gt; 11/03/24; Čas konce sledování:  -&gt; 1215; Příznak fnzis: 0 -&gt; 1; Typ aktivity (takt): 1 -&gt; 4; </t>
  </si>
  <si>
    <t>Janeček Jiří, číslo pojištěnce: 500902040 , pojišťovna: 111, scpac: 293562</t>
  </si>
  <si>
    <t>na uzlu 1.CH-LU9 od 28.02.24 do 11.03.24, pcsled: 10624006</t>
  </si>
  <si>
    <t xml:space="preserve">Datum konce sledování: ? -&gt; 11/03/24; Čas konce sledování:  -&gt; 1214; Příznak fnzis: 0 -&gt; 1; Typ aktivity (takt): 1 -&gt; 4; </t>
  </si>
  <si>
    <t>Huták Pavel , číslo pojištěnce: 5405061992, pojišťovna: 207, scpac: 140854</t>
  </si>
  <si>
    <t>na uzlu 1.CH-LU9 od 07.03.24 do 10.03.24, pcsled: 10634903</t>
  </si>
  <si>
    <t xml:space="preserve">Datum konce sledování: ? -&gt; 10/03/24; Čas konce sledování:  -&gt; 1609; Příznak fnzis: 0 -&gt; 1; Typ aktivity (takt): 1 -&gt; 5; </t>
  </si>
  <si>
    <t>na uzlu 1.CH-LU9 od 07.03.24 do 09.03.24, pcsled: 10634958</t>
  </si>
  <si>
    <t xml:space="preserve">Datum konce sledování: ? -&gt; 09/03/24; Čas konce sledování:  -&gt; 1634; Příznak fnzis: 0 -&gt; 1; Typ aktivity (takt): 1 -&gt; 5; </t>
  </si>
  <si>
    <t>Steigerwaldová Isabe, číslo pojištěnce: 8155165315, pojišťovna: 111, scpac: 168614</t>
  </si>
  <si>
    <t>na uzlu 1.CH-LU9 od 05.03.24 do 09.03.24, pcsled: 10631687</t>
  </si>
  <si>
    <t xml:space="preserve">Datum konce sledování: ? -&gt; 09/03/24; Čas konce sledování:  -&gt; 1633; Příznak fnzis: 0 -&gt; 1; Typ aktivity (takt): 1 -&gt; 5; </t>
  </si>
  <si>
    <t>Bahúlová Lenka Ing., číslo pojištěnce: 6455281800, pojišťovna: 205, scpac: 105906</t>
  </si>
  <si>
    <t>na uzlu 1.CH-LU9 od 01.03.24 do 08.03.24, pcsled: 10628167</t>
  </si>
  <si>
    <t xml:space="preserve">Datum konce sledování: ? -&gt; 08/03/24; Čas konce sledování:  -&gt; 1233; Příznak fnzis: 0 -&gt; 1; Typ aktivity (takt): 1 -&gt; 5; </t>
  </si>
  <si>
    <t>Jurčíková Hana, číslo pojištěnce: 5951151778, pojišťovna: 111, scpac: 1551721</t>
  </si>
  <si>
    <t>na uzlu 1.CH-LU9 od 01.03.24 do 06.03.24, pcsled: 10627806</t>
  </si>
  <si>
    <t xml:space="preserve">Datum konce sledování: ? -&gt; 06/03/24; Čas konce sledování:  -&gt; 1507; Příznak fnzis: 0 -&gt; 1; Typ aktivity (takt): 1 -&gt; 4; </t>
  </si>
  <si>
    <t>Styborová Iva, číslo pojištěnce: 6958113844, pojišťovna: 201, scpac: 305398</t>
  </si>
  <si>
    <t>na uzlu 1.CH-LU9 od 04.03.24 do 06.03.24, pcsled: 10629835</t>
  </si>
  <si>
    <t xml:space="preserve">Datum konce sledování: ? -&gt; 06/03/24; Čas konce sledování:  -&gt; 1309; Příznak fnzis: 0 -&gt; 1; Typ aktivity (takt): 1 -&gt; 4; </t>
  </si>
  <si>
    <t>Kriegerová Iveta, číslo pojištěnce: 7362034482, pojišťovna: 205, scpac: 1541346</t>
  </si>
  <si>
    <t>na uzlu 1.CH-LU9 od 03.03.24 do 06.03.24, pcsled: 10629356</t>
  </si>
  <si>
    <t xml:space="preserve">Datum konce sledování: ? -&gt; 06/03/24; Čas konce sledování:  -&gt; 1308; Příznak fnzis: 0 -&gt; 1; Typ aktivity (takt): 1 -&gt; 4; </t>
  </si>
  <si>
    <t>Konečný Martin, číslo pojištěnce: 8305143495, pojišťovna: 205, scpac: 471996</t>
  </si>
  <si>
    <t>na uzlu 1.CH-LU9 od 04.03.24 do 06.03.24, pcsled: 10630210</t>
  </si>
  <si>
    <t xml:space="preserve">Datum konce sledování: ? -&gt; 06/03/24; Čas konce sledování:  -&gt; 1307; Příznak fnzis: 0 -&gt; 1; Typ aktivity (takt): 1 -&gt; 4; </t>
  </si>
  <si>
    <t>na uzlu 1.CH-LU9 od 29.02.24 do 05.03.24, pcsled: 10625369</t>
  </si>
  <si>
    <t xml:space="preserve">Datum konce sledování: ? -&gt; 05/03/24; Čas konce sledování:  -&gt; 1406; Příznak fnzis: 0 -&gt; 1; Typ aktivity (takt): 1 -&gt; 5; </t>
  </si>
  <si>
    <t>Marek Stanislav, číslo pojištěnce: 7202275377, pojišťovna: 211, scpac: 321238</t>
  </si>
  <si>
    <t>na uzlu 1.CH-LU9 od 29.02.24 do 05.03.24, pcsled: 10625330</t>
  </si>
  <si>
    <t xml:space="preserve">Datum konce sledování: ? -&gt; 05/03/24; Čas konce sledování:  -&gt; 1406; Příznak fnzis: 0 -&gt; 1; Typ aktivity (takt): 1 -&gt; 4; </t>
  </si>
  <si>
    <t>Kadlček Vladimír, číslo pojištěnce: 7411185386, pojišťovna: 201, scpac: 481444</t>
  </si>
  <si>
    <t>na uzlu 1.CH-LU9 od 01.03.24 do 05.03.24, pcsled: 10628098</t>
  </si>
  <si>
    <t xml:space="preserve">Datum konce sledování: ? -&gt; 05/03/24; Čas konce sledování:  -&gt; 1405; Příznak fnzis: 0 -&gt; 1; Typ aktivity (takt): 1 -&gt; 5; </t>
  </si>
  <si>
    <t>Vítek Tomáš, Ing., číslo pojištěnce: 6706161011, pojišťovna: 205, scpac: 1549069</t>
  </si>
  <si>
    <t>na uzlu 1.CH-LU9 od 29.02.24 do 04.03.24, pcsled: 10626404</t>
  </si>
  <si>
    <t xml:space="preserve">Datum konce sledování: ? -&gt; 04/03/24; Čas konce sledování:  -&gt; 1340; Příznak fnzis: 0 -&gt; 1; Typ aktivity (takt): 1 -&gt; 5; </t>
  </si>
  <si>
    <t>Linhart Nicol, číslo pojištěnce: 9451136145, pojišťovna: 205, scpac: 920311</t>
  </si>
  <si>
    <t>na uzlu 1.CH-LU9 od 27.02.24 do 04.03.24, pcsled: 10621343</t>
  </si>
  <si>
    <t>60175 (Bartošová Zuzana )</t>
  </si>
  <si>
    <t>Mrázek Marek, číslo pojištěnce: 7106065164, pojišťovna: 111, scpac: 1543788</t>
  </si>
  <si>
    <t>na uzlu 1.CH-LU9 od 04.02.24 do 03.03.24, pcsled: 10587315</t>
  </si>
  <si>
    <t xml:space="preserve">Datum konce sledování: ? -&gt; 03/03/24; Čas konce sledování:  -&gt; 1409; Příznak fnzis: 0 -&gt; 1; Typ aktivity (takt): 1 -&gt; 4; </t>
  </si>
  <si>
    <t>Železňák Bedřich, číslo pojištěnce: 5603080846, pojišťovna: 205, scpac: 959890</t>
  </si>
  <si>
    <t>na uzlu 1.CH-LU9 od 29.02.24 do 03.03.24, pcsled: 10625332</t>
  </si>
  <si>
    <t xml:space="preserve">Datum konce sledování: ? -&gt; 03/03/24; Čas konce sledování:  -&gt; 1408; Příznak fnzis: 0 -&gt; 1; Typ aktivity (takt): 1 -&gt; 4; </t>
  </si>
  <si>
    <t>na uzlu KAR-LU51 od 29.02.24 do 03.03.24, pcsled: 10626673</t>
  </si>
  <si>
    <t xml:space="preserve">Datum konce sledování: ? -&gt; 03/03/24; Čas konce sledování:  -&gt; 1310; Příznak fnzis: 0 -&gt; 1; Typ aktivity (takt): 1 -&gt; 5; </t>
  </si>
  <si>
    <t>na uzlu 1.CH-LU9 od 28.02.24 do 02.03.24, pcsled: 10623499</t>
  </si>
  <si>
    <t xml:space="preserve">Datum konce sledování: ? -&gt; 02/03/24; Čas konce sledování:  -&gt; 1530; Příznak fnzis: 0 -&gt; 1; Typ aktivity (takt): 1 -&gt; 4; </t>
  </si>
  <si>
    <t>Procházka Zdeněk, číslo pojištěnce: 6802020599, pojišťovna: 205, scpac: 1018708</t>
  </si>
  <si>
    <t>na uzlu 1.CH-LU9 od 27.02.24 do 02.03.24, pcsled: 10621338</t>
  </si>
  <si>
    <t xml:space="preserve">Datum konce sledování: ? -&gt; 02/03/24; Čas konce sledování:  -&gt; 1340; Příznak fnzis: 0 -&gt; 1; Typ aktivity (takt): 1 -&gt; 4; </t>
  </si>
  <si>
    <t>Dostál Stanislav, číslo pojištěnce: 530814136 , pojišťovna: 205, scpac: 646629</t>
  </si>
  <si>
    <t>na uzlu 1.CH-LU9 od 26.02.24 do 01.03.24, pcsled: 10619325</t>
  </si>
  <si>
    <t xml:space="preserve">Datum konce sledování: ? -&gt; 01/03/24; Čas konce sledování:  -&gt; 1314; Příznak fnzis: 0 -&gt; 1; Typ aktivity (takt): 1 -&gt; 4; </t>
  </si>
  <si>
    <t>na uzlu 1.CH-LU9 od 15.02.24 do 01.03.24, pcsled: 10605085</t>
  </si>
  <si>
    <t xml:space="preserve">Datum konce sledování: ? -&gt; 01/03/24; Čas konce sledování:  -&gt; 1313; Příznak fnzis: 0 -&gt; 1; Typ aktivity (takt): 1 -&gt; 5; </t>
  </si>
  <si>
    <t>na uzlu KAR-LU51 od 28.02.24 do 01.03.24, pcsled: 10624953</t>
  </si>
  <si>
    <t xml:space="preserve">Datum konce sledování: ? -&gt; 01/03/24; Čas konce sledování:  -&gt; 1000; Příznak fnzis: 0 -&gt; 1; Typ aktivity (takt): 1 -&gt; 5; </t>
  </si>
  <si>
    <t>Slavíček Vít , číslo pojištěnce: 9405235730, pojišťovna: 205, scpac: 157869</t>
  </si>
  <si>
    <t>na uzlu 1.CH-LU9 od 26.02.24 do 29.02.24, pcsled: 10619366</t>
  </si>
  <si>
    <t xml:space="preserve">Datum konce sledování: ? -&gt; 29/02/24; Čas konce sledování:  -&gt; 1342; Příznak fnzis: 0 -&gt; 1; Typ aktivity (takt): 1 -&gt; 5; </t>
  </si>
  <si>
    <t>na uzlu 2IK-30m od 25.02.24 do 29.02.24, pcsled: 10618834</t>
  </si>
  <si>
    <t xml:space="preserve">Datum konce sledování: ? -&gt; 29/02/24; Čas konce sledování:  -&gt; 1125; Příznak fnzis: 0 -&gt; 1; Typ aktivity (takt): 1 -&gt; 4; </t>
  </si>
  <si>
    <t>na uzlu 1.CH-LU9 od 26.02.24 do 29.02.24, pcsled: 10621051</t>
  </si>
  <si>
    <t xml:space="preserve">Datum konce sledování: ? -&gt; 29/02/24; Čas konce sledování:  -&gt; 0807; Příznak fnzis: 0 -&gt; 1; Typ aktivity (takt): 1 -&gt; 5; </t>
  </si>
  <si>
    <t>na uzlu KAR-LU51 od 26.02.24 do 28.02.24, pcsled: 10620583</t>
  </si>
  <si>
    <t xml:space="preserve">Datum konce sledování: ? -&gt; 28/02/24; Čas konce sledování:  -&gt; 1000; Příznak fnzis: 0 -&gt; 1; Typ aktivity (takt): 1 -&gt; 5; </t>
  </si>
  <si>
    <t>Hrabcová Lenka, DiS, číslo pojištěnce: 8058215429, pojišťovna: 205, scpac: 444587</t>
  </si>
  <si>
    <t>na uzlu 1.CH-LU9 od 23.02.24 do 27.02.24, pcsled: 10617411</t>
  </si>
  <si>
    <t xml:space="preserve">Datum konce sledování: ? -&gt; 27/02/24; Čas konce sledování:  -&gt; 1346; Příznak fnzis: 0 -&gt; 1; Typ aktivity (takt): 1 -&gt; 5; </t>
  </si>
  <si>
    <t>Leško Ján , číslo pojištěnce: 6608277335, pojišťovna: 201, scpac: 421011</t>
  </si>
  <si>
    <t>na uzlu 1.CH-LU9 od 24.02.24 do 27.02.24, pcsled: 10618077</t>
  </si>
  <si>
    <t xml:space="preserve">Datum konce sledování: ? -&gt; 27/02/24; Čas konce sledování:  -&gt; 1345; Příznak fnzis: 0 -&gt; 1; Typ aktivity (takt): 1 -&gt; 5; </t>
  </si>
  <si>
    <t>Roller František, číslo pojištěnce: 5712011437, pojišťovna: 211, scpac: 259618</t>
  </si>
  <si>
    <t>na uzlu 1.CH-LU9 od 19.02.24 do 26.02.24, pcsled: 10609542</t>
  </si>
  <si>
    <t xml:space="preserve">Datum konce sledování: ? -&gt; 26/02/24; Čas konce sledování:  -&gt; 1321; Příznak fnzis: 0 -&gt; 1; Typ aktivity (takt): 1 -&gt; 5; </t>
  </si>
  <si>
    <t>Pechová Věra, číslo pojištěnce: 395501434 , pojišťovna: 111, scpac: 1012028</t>
  </si>
  <si>
    <t>na uzlu 1.CH-LU9 od 21.02.24 do 26.02.24, pcsled: 10612726</t>
  </si>
  <si>
    <t xml:space="preserve">Datum konce sledování: ? -&gt; 26/02/24; Čas konce sledování:  -&gt; 1320; Příznak fnzis: 0 -&gt; 1; Typ aktivity (takt): 1 -&gt; 4; </t>
  </si>
  <si>
    <t>Kutý Tomáš, číslo pojištěnce: 7907135313, pojišťovna: 205, scpac: 386137</t>
  </si>
  <si>
    <t>na uzlu 1.CH-LU9 od 23.02.24 do 26.02.24, pcsled: 10615854</t>
  </si>
  <si>
    <t xml:space="preserve">Datum konce sledování: ? -&gt; 26/02/24; Čas konce sledování:  -&gt; 1319; Příznak fnzis: 0 -&gt; 1; Typ aktivity (takt): 1 -&gt; 4; </t>
  </si>
  <si>
    <t>Jílek Zdenek , číslo pojištěnce: 6003152133, pojišťovna: 111, scpac: 427821</t>
  </si>
  <si>
    <t>na uzlu 1.CH-LU9 od 21.02.24 do 26.02.24, pcsled: 10613132</t>
  </si>
  <si>
    <t xml:space="preserve">Datum konce sledování: ? -&gt; 26/02/24; Čas konce sledování:  -&gt; 1318; Příznak fnzis: 0 -&gt; 1; Typ aktivity (takt): 1 -&gt; 4; </t>
  </si>
  <si>
    <t>Čonková Ĺubuša, číslo pojištěnce: 6058046984, pojišťovna: 205, scpac: 1550365</t>
  </si>
  <si>
    <t>na uzlu 1.CH-LU9 od 19.02.24 do 26.02.24, pcsled: 10609433</t>
  </si>
  <si>
    <t xml:space="preserve">Datum konce sledování: ? -&gt; 26/02/24; Čas konce sledování:  -&gt; 1119; Příznak fnzis: 0 -&gt; 1; Typ aktivity (takt): 1 -&gt; 5; </t>
  </si>
  <si>
    <t>Kubaščík Július, číslo pojištěnce: 5611307042, pojišťovna: 211, scpac: 1214114</t>
  </si>
  <si>
    <t>na uzlu 1.CH-LU9 od 23.02.24 do 25.02.24, pcsled: 10615876</t>
  </si>
  <si>
    <t xml:space="preserve">Datum konce sledování: ? -&gt; 25/02/24; Čas konce sledování:  -&gt; 1641; Příznak fnzis: 0 -&gt; 1; Typ aktivity (takt): 1 -&gt; 4; </t>
  </si>
  <si>
    <t>Nádvorníková Iva, číslo pojištěnce: 5855250225, pojišťovna: 201, scpac: 490903</t>
  </si>
  <si>
    <t>na uzlu 1.CH-LU9 od 17.02.24 do 25.02.24, pcsled: 10607746</t>
  </si>
  <si>
    <t xml:space="preserve">Datum konce sledování: ? -&gt; 25/02/24; Čas konce sledování:  -&gt; 1640; Příznak fnzis: 0 -&gt; 1; Typ aktivity (takt): 1 -&gt; 4; </t>
  </si>
  <si>
    <t>60709 (Bičová Eva Bc.)</t>
  </si>
  <si>
    <t>Lužný František, číslo pojištěnce: 6702150125, pojišťovna: 205, scpac: 1066031</t>
  </si>
  <si>
    <t>na uzlu 1.CH-LU9 od 18.02.24 do 24.02.24, pcsled: 10608006</t>
  </si>
  <si>
    <t xml:space="preserve">Datum konce sledování: ? -&gt; 24/02/24; Čas konce sledování:  -&gt; 1638; Příznak fnzis: 0 -&gt; 1; Typ aktivity (takt): 1 -&gt; 5; </t>
  </si>
  <si>
    <t>Šimek Miroslav , číslo pojištěnce: 6201071261, pojišťovna: 205, scpac: 137792</t>
  </si>
  <si>
    <t>na uzlu 1.CH-LU9 od 20.02.24 do 23.02.24, pcsled: 10610538</t>
  </si>
  <si>
    <t xml:space="preserve">Datum konce sledování: ? -&gt; 23/02/24; Čas konce sledování:  -&gt; 1318; Příznak fnzis: 0 -&gt; 1; Typ aktivity (takt): 1 -&gt; 4; </t>
  </si>
  <si>
    <t>Štajgl David, číslo pojištěnce: 0104106167, pojišťovna: 205, scpac: 1371425</t>
  </si>
  <si>
    <t>na uzlu 1.CH-LU9 od 20.02.24 do 23.02.24, pcsled: 10610508</t>
  </si>
  <si>
    <t xml:space="preserve">Datum konce sledování: ? -&gt; 23/02/24; Čas konce sledování:  -&gt; 1317; Příznak fnzis: 0 -&gt; 1; Typ aktivity (takt): 1 -&gt; 4; </t>
  </si>
  <si>
    <t>Petrová Hana , číslo pojištěnce: 5552211247, pojišťovna: 205, scpac: 105898</t>
  </si>
  <si>
    <t>na uzlu 1.CH-LU9 od 20.02.24 do 23.02.24, pcsled: 10610532</t>
  </si>
  <si>
    <t xml:space="preserve">Datum konce sledování: ? -&gt; 23/02/24; Čas konce sledování:  -&gt; 1316; Příznak fnzis: 0 -&gt; 1; Typ aktivity (takt): 1 -&gt; 4; </t>
  </si>
  <si>
    <t>Králík Pavel, číslo pojištěnce: 8404170489, pojišťovna: 201, scpac: 166574</t>
  </si>
  <si>
    <t>na uzlu 1.CH-LU9 od 20.02.24 do 23.02.24, pcsled: 10610553</t>
  </si>
  <si>
    <t xml:space="preserve">Datum konce sledování: ? -&gt; 23/02/24; Čas konce sledování:  -&gt; 1314; Příznak fnzis: 0 -&gt; 1; Typ aktivity (takt): 1 -&gt; 4; </t>
  </si>
  <si>
    <t>Klapetková Drahomíra, číslo pojištěnce: 5562140144, pojišťovna: 111, scpac: 107572</t>
  </si>
  <si>
    <t>na uzlu 1.CH-LU9 od 19.02.24 do 23.02.24, pcsled: 10610078</t>
  </si>
  <si>
    <t xml:space="preserve">Datum konce sledování: ? -&gt; 23/02/24; Čas konce sledování:  -&gt; 1313; Příznak fnzis: 0 -&gt; 1; Typ aktivity (takt): 1 -&gt; 4; </t>
  </si>
  <si>
    <t>Frencl Jan , číslo pojištěnce: 6102271703, pojišťovna: 205, scpac: 1313941</t>
  </si>
  <si>
    <t>na uzlu 1.CH-LU9 od 19.02.24 do 23.02.24, pcsled: 10608725</t>
  </si>
  <si>
    <t>Blaške Rostislav, číslo pojištěnce: 7508165533, pojišťovna: 211, scpac: 1500767</t>
  </si>
  <si>
    <t>na uzlu 1.CH-LU9 od 20.02.24 do 23.02.24, pcsled: 10610561</t>
  </si>
  <si>
    <t xml:space="preserve">Datum konce sledování: ? -&gt; 23/02/24; Čas konce sledování:  -&gt; 1312; Příznak fnzis: 0 -&gt; 1; Typ aktivity (takt): 1 -&gt; 4; </t>
  </si>
  <si>
    <t>Menšíková Veronika, číslo pojištěnce: 9158024480, pojišťovna: 111, scpac: 1504504</t>
  </si>
  <si>
    <t>na uzlu 1.CH-LU9 od 18.02.24 do 21.02.24, pcsled: 10608104</t>
  </si>
  <si>
    <t xml:space="preserve">Datum konce sledování: ? -&gt; 21/02/24; Čas konce sledování:  -&gt; 1303; Příznak fnzis: 0 -&gt; 1; Typ aktivity (takt): 1 -&gt; 4; </t>
  </si>
  <si>
    <t>Paláková Iveta, číslo pojištěnce: 6761260022, pojišťovna: 205, scpac: 1502763</t>
  </si>
  <si>
    <t>na uzlu 1.CH-LU9 od 11.02.24 do 21.02.24, pcsled: 10598055</t>
  </si>
  <si>
    <t xml:space="preserve">Datum konce sledování: ? -&gt; 21/02/24; Čas konce sledování:  -&gt; 1302; Příznak fnzis: 0 -&gt; 1; Typ aktivity (takt): 1 -&gt; 5; </t>
  </si>
  <si>
    <t>na uzlu KAR-LU51 od 19.02.24 do 21.02.24, pcsled: 10609738</t>
  </si>
  <si>
    <t xml:space="preserve">Datum konce sledování: ? -&gt; 21/02/24; Čas konce sledování:  -&gt; 1020; Příznak fnzis: 0 -&gt; 1; Typ aktivity (takt): 1 -&gt; 5; </t>
  </si>
  <si>
    <t>Klapuchová Alena, číslo pojištěnce: 7958145338, pojišťovna: 211, scpac: 344797</t>
  </si>
  <si>
    <t>na uzlu 1.CH-LU9 od 18.02.24 do 20.02.24, pcsled: 10608083</t>
  </si>
  <si>
    <t xml:space="preserve">Datum konce sledování: ? -&gt; 20/02/24; Čas konce sledování:  -&gt; 1410; Příznak fnzis: 0 -&gt; 1; Typ aktivity (takt): 1 -&gt; 4; </t>
  </si>
  <si>
    <t>Mariánková Jindřiška, číslo pojištěnce: 525612337 , pojišťovna: 201, scpac: 682903</t>
  </si>
  <si>
    <t>na uzlu 1.CH-LU9 od 13.02.24 do 20.02.24, pcsled: 10601671</t>
  </si>
  <si>
    <t>Gregor Petr, číslo pojištěnce: 500824036 , pojišťovna: 111, scpac: 484070</t>
  </si>
  <si>
    <t>na uzlu 1.CH-LU9 od 17.02.24 do 20.02.24, pcsled: 10607558</t>
  </si>
  <si>
    <t xml:space="preserve">Datum konce sledování: ? -&gt; 20/02/24; Čas konce sledování:  -&gt; 1409; Příznak fnzis: 0 -&gt; 1; Typ aktivity (takt): 1 -&gt; 4; </t>
  </si>
  <si>
    <t>na uzlu 1.CH-LU9 od 16.02.24 do 19.02.24, pcsled: 10606027</t>
  </si>
  <si>
    <t xml:space="preserve">Datum konce sledování: ? -&gt; 19/02/24; Čas konce sledování:  -&gt; 1315; Příznak fnzis: 0 -&gt; 1; Typ aktivity (takt): 1 -&gt; 4; </t>
  </si>
  <si>
    <t>Omelková Zuzana, číslo pojištěnce: 8159115371, pojišťovna: 211, scpac: 168444</t>
  </si>
  <si>
    <t>na uzlu 1.CH-LU9 od 16.02.24 do 19.02.24, pcsled: 10606479</t>
  </si>
  <si>
    <t xml:space="preserve">Datum konce sledování: ? -&gt; 19/02/24; Čas konce sledování:  -&gt; 1314; Příznak fnzis: 0 -&gt; 1; Typ aktivity (takt): 1 -&gt; 4; </t>
  </si>
  <si>
    <t>Kubíčková Martina, číslo pojištěnce: 8453234460, pojišťovna: 111, scpac: 894099</t>
  </si>
  <si>
    <t>na uzlu 1.CH-LU9 od 15.02.24 do 19.02.24, pcsled: 10603990</t>
  </si>
  <si>
    <t>Kondlerová Irena, číslo pojištěnce: 6154190966, pojišťovna: 205, scpac: 124177</t>
  </si>
  <si>
    <t>na uzlu 1.CH-LU9 od 14.02.24 do 19.02.24, pcsled: 10603114</t>
  </si>
  <si>
    <t xml:space="preserve">Datum konce sledování: ? -&gt; 19/02/24; Čas konce sledování:  -&gt; 1313; Příznak fnzis: 0 -&gt; 1; Typ aktivity (takt): 1 -&gt; 4; </t>
  </si>
  <si>
    <t>Dubová Božena, číslo pojištěnce: 506205218 , pojišťovna: 205, scpac: 132589</t>
  </si>
  <si>
    <t>na uzlu 1.CH-LU9 od 29.01.24 do 19.02.24, pcsled: 10578605</t>
  </si>
  <si>
    <t xml:space="preserve">Datum konce sledování: ? -&gt; 19/02/24; Čas konce sledování:  -&gt; 1312; Příznak fnzis: 0 -&gt; 1; Typ aktivity (takt): 1 -&gt; 4; </t>
  </si>
  <si>
    <t>na uzlu KAR-LU51 od 17.02.24 do 19.02.24, pcsled: 10607573</t>
  </si>
  <si>
    <t xml:space="preserve">Datum konce sledování: ? -&gt; 19/02/24; Čas konce sledování:  -&gt; 1043; Příznak fnzis: 0 -&gt; 1; Typ aktivity (takt): 1 -&gt; 4; </t>
  </si>
  <si>
    <t>na uzlu KAR-LU51 od 15.02.24 do 19.02.24, pcsled: 10605308</t>
  </si>
  <si>
    <t xml:space="preserve">Datum konce sledování: ? -&gt; 19/02/24; Čas konce sledování:  -&gt; 0827; Příznak fnzis: 0 -&gt; 1; Typ aktivity (takt): 1 -&gt; 4; </t>
  </si>
  <si>
    <t>66312 (Prečanová Nikola )</t>
  </si>
  <si>
    <t>na uzlu KAR-LU51 od 13.02.24 do 17.02.24, pcsled: 10602007</t>
  </si>
  <si>
    <t xml:space="preserve">Datum konce sledování: ? -&gt; 17/02/24; Čas konce sledování:  -&gt; 1258; Příznak fnzis: 0 -&gt; 1; Typ aktivity (takt): 1 -&gt; 4; </t>
  </si>
  <si>
    <t>Winkler Radek, Mgr., číslo pojištěnce: 6705150177, pojišťovna: 211, scpac: 1134582</t>
  </si>
  <si>
    <t>na uzlu 1.CH-LU9 od 14.02.24 do 17.02.24, pcsled: 10603001</t>
  </si>
  <si>
    <t xml:space="preserve">Datum konce sledování: ? -&gt; 17/02/24; Čas konce sledování:  -&gt; 1350; Příznak fnzis: 0 -&gt; 1; Typ aktivity (takt): 1 -&gt; 5; </t>
  </si>
  <si>
    <t>Škardová Lenka Mgr., číslo pojištěnce: 8255242446, pojišťovna: 111, scpac: 486475</t>
  </si>
  <si>
    <t>na uzlu 1.CH-LU9 od 08.02.24 do 17.02.24, pcsled: 10594502</t>
  </si>
  <si>
    <t xml:space="preserve">Datum konce sledování: ? -&gt; 17/02/24; Čas konce sledování:  -&gt; 1344; Příznak fnzis: 0 -&gt; 1; Typ aktivity (takt): 1 -&gt; 5; </t>
  </si>
  <si>
    <t>na uzlu 1.CH-LU9 od 15.02.24 do 17.02.24, pcsled: 10603945</t>
  </si>
  <si>
    <t xml:space="preserve">Datum konce sledování: ? -&gt; 17/02/24; Čas konce sledování:  -&gt; 1343; Příznak fnzis: 0 -&gt; 1; Typ aktivity (takt): 1 -&gt; 4; </t>
  </si>
  <si>
    <t>Zamazal Přemysl, číslo pojištěnce: 7907315889, pojišťovna: 201, scpac: 1083734</t>
  </si>
  <si>
    <t>na uzlu 1.CH-LU9 od 13.02.24 do 16.02.24, pcsled: 10600362</t>
  </si>
  <si>
    <t xml:space="preserve">Datum konce sledování: ? -&gt; 16/02/24; Čas konce sledování:  -&gt; 1640; Příznak fnzis: 0 -&gt; 1; Typ aktivity (takt): 1 -&gt; 5; </t>
  </si>
  <si>
    <t>Richterová Alena, číslo pojištěnce: 5953020788, pojišťovna: 213, scpac: 1541003</t>
  </si>
  <si>
    <t>na uzlu 1.CH-LU9 od 05.02.24 do 16.02.24, pcsled: 10589075</t>
  </si>
  <si>
    <t xml:space="preserve">Datum konce sledování: ? -&gt; 16/02/24; Čas konce sledování:  -&gt; 1305; Příznak fnzis: 0 -&gt; 1; Typ aktivity (takt): 1 -&gt; 5; </t>
  </si>
  <si>
    <t>Kubáňová Zdenka, číslo pojištěnce: 436209446 , pojišťovna: 111, scpac: 1552991</t>
  </si>
  <si>
    <t>na uzlu 1.CH-LU9 od 13.02.24 do 16.02.24, pcsled: 10600348</t>
  </si>
  <si>
    <t xml:space="preserve">Datum konce sledování: ? -&gt; 16/02/24; Čas konce sledování:  -&gt; 1304; Příznak fnzis: 0 -&gt; 1; Typ aktivity (takt): 1 -&gt; 5; </t>
  </si>
  <si>
    <t>na uzlu KAR-LU51 od 15.02.24 do 16.02.24, pcsled: 10605410</t>
  </si>
  <si>
    <t xml:space="preserve">Datum konce sledování: ? -&gt; 16/02/24; Čas konce sledování:  -&gt; 0902; Příznak fnzis: 0 -&gt; 1; Typ aktivity (takt): 1 -&gt; 5; </t>
  </si>
  <si>
    <t>Viková Karla, číslo pojištěnce: 495714168 , pojišťovna: 111, scpac: 1551416</t>
  </si>
  <si>
    <t>na uzlu 1.CH-LU9 od 11.02.24 do 15.02.24, pcsled: 10597717</t>
  </si>
  <si>
    <t xml:space="preserve">Datum konce sledování: ? -&gt; 15/02/24; Čas konce sledování:  -&gt; 1316; Příznak fnzis: 0 -&gt; 1; Typ aktivity (takt): 1 -&gt; 5; </t>
  </si>
  <si>
    <t>Novák David, číslo pojištěnce: 7111184487, pojišťovna: 205, scpac: 289761</t>
  </si>
  <si>
    <t>na uzlu 1.CH-LU9 od 12.02.24 do 15.02.24, pcsled: 10599109</t>
  </si>
  <si>
    <t>Němcová Kateřina, číslo pojištěnce: 8756125774, pojišťovna: 205, scpac: 164026</t>
  </si>
  <si>
    <t>na uzlu 1.CH-LU9 od 07.02.24 do 14.02.24, pcsled: 10592179</t>
  </si>
  <si>
    <t xml:space="preserve">Datum konce sledování: ? -&gt; 14/02/24; Čas konce sledování:  -&gt; 1328; Příznak fnzis: 0 -&gt; 1; Typ aktivity (takt): 1 -&gt; 4; </t>
  </si>
  <si>
    <t>Kuchař Martin, číslo pojištěnce: 7008095303, pojišťovna: 211, scpac: 433544</t>
  </si>
  <si>
    <t>na uzlu 1.CH-LU9 od 11.02.24 do 14.02.24, pcsled: 10597713</t>
  </si>
  <si>
    <t xml:space="preserve">Datum konce sledování: ? -&gt; 14/02/24; Čas konce sledování:  -&gt; 1327; Příznak fnzis: 0 -&gt; 1; Typ aktivity (takt): 1 -&gt; 4; </t>
  </si>
  <si>
    <t>na uzlu KAR-LU51 od 12.02.24 do 14.02.24, pcsled: 10599975</t>
  </si>
  <si>
    <t xml:space="preserve">Datum konce sledování: ? -&gt; 14/02/24; Čas konce sledování:  -&gt; 0944; Příznak fnzis: 0 -&gt; 1; Typ aktivity (takt): 1 -&gt; 5; </t>
  </si>
  <si>
    <t>Vrtělová Milena, číslo pojištěnce: 7056185697, pojišťovna: 111, scpac: 1218381</t>
  </si>
  <si>
    <t>na uzlu 1.CH-LU9 od 11.02.24 do 13.02.24, pcsled: 10597688</t>
  </si>
  <si>
    <t xml:space="preserve">Datum konce sledování: ? -&gt; 13/02/24; Čas konce sledování:  -&gt; 1302; Příznak fnzis: 0 -&gt; 1; Typ aktivity (takt): 1 -&gt; 5; </t>
  </si>
  <si>
    <t>Pokorná Anna, číslo pojištěnce: 405102456 , pojišťovna: 211, scpac: 662811</t>
  </si>
  <si>
    <t>na uzlu 1.CH-LU9 od 11.02.24 do 13.02.24, pcsled: 10597569</t>
  </si>
  <si>
    <t xml:space="preserve">Datum konce sledování: ? -&gt; 13/02/24; Čas konce sledování:  -&gt; 1301; Příznak fnzis: 0 -&gt; 1; Typ aktivity (takt): 1 -&gt; 5; </t>
  </si>
  <si>
    <t>Frýba Miroslav, číslo pojištěnce: 6707180370, pojišťovna: 205, scpac: 189653</t>
  </si>
  <si>
    <t>na uzlu 1.CH-LU9 od 04.02.24 do 13.02.24, pcsled: 10587726</t>
  </si>
  <si>
    <t xml:space="preserve">Datum konce sledování: ? -&gt; 13/02/24; Čas konce sledování:  -&gt; 1259; Příznak fnzis: 0 -&gt; 1; Typ aktivity (takt): 1 -&gt; 5; </t>
  </si>
  <si>
    <t>na uzlu KAR-LU51 od 07.02.24 do 11.02.24, pcsled: 10593290</t>
  </si>
  <si>
    <t xml:space="preserve">Datum konce sledování: ? -&gt; 11/02/24; Čas konce sledování:  -&gt; 0815; Příznak fnzis: 0 -&gt; 1; Typ aktivity (takt): 1 -&gt; 5; </t>
  </si>
  <si>
    <t>Černá Hana, Mgr., číslo pojištěnce: 9757095733, pojišťovna: 205, scpac: 152588</t>
  </si>
  <si>
    <t>na uzlu 1.CH-LU9 od 09.02.24 do 10.02.24, pcsled: 10595265</t>
  </si>
  <si>
    <t xml:space="preserve">Datum konce sledování: ? -&gt; 10/02/24; Čas konce sledování:  -&gt; 1715; Příznak fnzis: 0 -&gt; 1; Typ aktivity (takt): 1 -&gt; 4; </t>
  </si>
  <si>
    <t>Oršulík Pavel, Ing., číslo pojištěnce: 5409050955, pojišťovna: 111, scpac: 935779</t>
  </si>
  <si>
    <t>na uzlu 1.CH-LU9 od 05.02.24 do 10.02.24, pcsled: 10588228</t>
  </si>
  <si>
    <t xml:space="preserve">Datum konce sledování: ? -&gt; 10/02/24; Čas konce sledování:  -&gt; 1439; Příznak fnzis: 0 -&gt; 1; Typ aktivity (takt): 1 -&gt; 5; </t>
  </si>
  <si>
    <t>na uzlu 1.CH-LU9 od 07.02.24 do 10.02.24, pcsled: 10592351</t>
  </si>
  <si>
    <t xml:space="preserve">Datum konce sledování: ? -&gt; 10/02/24; Čas konce sledování:  -&gt; 1438; Příznak fnzis: 0 -&gt; 1; Typ aktivity (takt): 1 -&gt; 4; </t>
  </si>
  <si>
    <t>na uzlu 1.CH-LU9 od 31.01.24 do 10.02.24, pcsled: 10583218</t>
  </si>
  <si>
    <t xml:space="preserve">Datum konce sledování: ? -&gt; 10/02/24; Čas konce sledování:  -&gt; 1214; Příznak fnzis: 0 -&gt; 1; Typ aktivity (takt): 1 -&gt; 5; </t>
  </si>
  <si>
    <t>na uzlu KAR-LU51 od 03.02.24 do 09.02.24, pcsled: 10586953</t>
  </si>
  <si>
    <t xml:space="preserve">Datum konce sledování: ? -&gt; 09/02/24; Čas konce sledování:  -&gt; 1015; Příznak fnzis: 0 -&gt; 1; Typ aktivity (takt): 1 -&gt; 5; </t>
  </si>
  <si>
    <t>Horký Zdeněk, Mgr., číslo pojištěnce: 6804060142, pojišťovna: 211, scpac: 404870</t>
  </si>
  <si>
    <t>na uzlu 1.CH-LU9 od 30.01.24 do 08.02.24, pcsled: 10579696</t>
  </si>
  <si>
    <t xml:space="preserve">Datum konce sledování: ? -&gt; 08/02/24; Čas konce sledování:  -&gt; 1358; Příznak fnzis: 0 -&gt; 1; Typ aktivity (takt): 1 -&gt; 5; </t>
  </si>
  <si>
    <t>Černíková Věra PaeDr, číslo pojištěnce: 5453120332, pojišťovna: 111, scpac: 706055</t>
  </si>
  <si>
    <t>na uzlu 1.CH-LU9 od 01.02.24 do 08.02.24, pcsled: 10584505</t>
  </si>
  <si>
    <t>Burdová Jana, Dis., číslo pojištěnce: 7952194492, pojišťovna: 205, scpac: 710031</t>
  </si>
  <si>
    <t>na uzlu 1.CH-LU9 od 04.02.24 do 08.02.24, pcsled: 10587297</t>
  </si>
  <si>
    <t xml:space="preserve">Datum konce sledování: ? -&gt; 08/02/24; Čas konce sledování:  -&gt; 1357; Příznak fnzis: 0 -&gt; 1; Typ aktivity (takt): 1 -&gt; 5; </t>
  </si>
  <si>
    <t>na uzlu KAR-LU51 od 03.02.24 do 08.02.24, pcsled: 10586862</t>
  </si>
  <si>
    <t xml:space="preserve">Datum konce sledování: ? -&gt; 08/02/24; Čas konce sledování:  -&gt; 1130; Příznak fnzis: 0 -&gt; 1; Typ aktivity (takt): 1 -&gt; 4; </t>
  </si>
  <si>
    <t>Outratová Ludmila, číslo pojištěnce: 6058080017, pojišťovna: 207, scpac: 146528</t>
  </si>
  <si>
    <t>na uzlu 1.CH-LU9 od 04.02.24 do 07.02.24, pcsled: 10587112</t>
  </si>
  <si>
    <t xml:space="preserve">Datum konce sledování: ? -&gt; 07/02/24; Čas konce sledování:  -&gt; 1335; Příznak fnzis: 0 -&gt; 1; Typ aktivity (takt): 1 -&gt; 5; </t>
  </si>
  <si>
    <t>na uzlu 1.CH-LU9 od 04.02.24 do 07.02.24, pcsled: 10587354</t>
  </si>
  <si>
    <t xml:space="preserve">Datum konce sledování: ? -&gt; 07/02/24; Čas konce sledování:  -&gt; 1334; Příznak fnzis: 0 -&gt; 1; Typ aktivity (takt): 1 -&gt; 4; </t>
  </si>
  <si>
    <t>Štefková Veronika, číslo pojištěnce: 8161305152, pojišťovna: 213, scpac: 1538311</t>
  </si>
  <si>
    <t>na uzlu 1.CH-LU9 od 30.01.24 do 07.02.24, pcsled: 10579692</t>
  </si>
  <si>
    <t xml:space="preserve">Datum konce sledování: ? -&gt; 07/02/24; Čas konce sledování:  -&gt; 1333; Příznak fnzis: 0 -&gt; 1; Typ aktivity (takt): 1 -&gt; 5; </t>
  </si>
  <si>
    <t>Horáčková Šárka, číslo pojištěnce: 7654035367, pojišťovna: 201, scpac: 175183</t>
  </si>
  <si>
    <t>na uzlu 1.CH-LU9 od 04.02.24 do 06.02.24, pcsled: 10587837</t>
  </si>
  <si>
    <t xml:space="preserve">Datum konce sledování: ? -&gt; 06/02/24; Čas konce sledování:  -&gt; 1345; Příznak fnzis: 0 -&gt; 1; Typ aktivity (takt): 1 -&gt; 5; </t>
  </si>
  <si>
    <t>Kluková Tereza, číslo pojištěnce: 0258086147, pojišťovna: 205, scpac: 966501</t>
  </si>
  <si>
    <t>na uzlu 1.CH-LU9 od 04.02.24 do 06.02.24, pcsled: 10587733</t>
  </si>
  <si>
    <t xml:space="preserve">Datum konce sledování: ? -&gt; 06/02/24; Čas konce sledování:  -&gt; 1344; Příznak fnzis: 0 -&gt; 1; Typ aktivity (takt): 1 -&gt; 5; </t>
  </si>
  <si>
    <t>na uzlu 1.CH-LU9 od 31.01.24 do 06.02.24, pcsled: 10582370</t>
  </si>
  <si>
    <t xml:space="preserve">Datum konce sledování: ? -&gt; 06/02/24; Čas konce sledování:  -&gt; 1343; Příznak fnzis: 0 -&gt; 1; Typ aktivity (takt): 1 -&gt; 6; Příznak aktivity (ftakt): yes -&gt; no; </t>
  </si>
  <si>
    <t>Kostelecká Marie, číslo pojištěnce: 535908255 , pojišťovna: 205, scpac: 1135334</t>
  </si>
  <si>
    <t>na uzlu 1.CH-LU9 od 29.01.24 do 05.02.24, pcsled: 10578375</t>
  </si>
  <si>
    <t xml:space="preserve">Datum konce sledování: ? -&gt; 05/02/24; Čas konce sledování:  -&gt; 1401; Příznak fnzis: 0 -&gt; 1; Typ aktivity (takt): 1 -&gt; 5; </t>
  </si>
  <si>
    <t>na uzlu 1.CH-LU9 od 30.01.24 do 05.02.24, pcsled: 10579512</t>
  </si>
  <si>
    <t>na uzlu KAR-LU51 od 01.02.24 do 05.02.24, pcsled: 10584893</t>
  </si>
  <si>
    <t xml:space="preserve">Datum konce sledování: ? -&gt; 05/02/24; Čas konce sledování:  -&gt; 1110; Příznak fnzis: 0 -&gt; 1; Typ aktivity (takt): 1 -&gt; 4; </t>
  </si>
  <si>
    <t>Čunderlová Andrea, číslo pojištěnce: 7460205324, pojišťovna: 211, scpac: 178146</t>
  </si>
  <si>
    <t>na uzlu 1.CH-LU9 od 01.02.24 do 04.02.24, pcsled: 10583455</t>
  </si>
  <si>
    <t xml:space="preserve">Datum konce sledování: ? -&gt; 04/02/24; Čas konce sledování:  -&gt; 1352; Příznak fnzis: 0 -&gt; 1; Typ aktivity (takt): 1 -&gt; 5; </t>
  </si>
  <si>
    <t>Čecháková Olga, číslo pojištěnce: 6658181805, pojišťovna: 111, scpac: 713071</t>
  </si>
  <si>
    <t>na uzlu 1.CH-LU9 od 21.01.24 do 04.02.24, pcsled: 10566284</t>
  </si>
  <si>
    <t xml:space="preserve">Datum konce sledování: ? -&gt; 04/02/24; Čas konce sledování:  -&gt; 1351; Příznak fnzis: 0 -&gt; 1; Typ aktivity (takt): 1 -&gt; 5; </t>
  </si>
  <si>
    <t>na uzlu 1.CH-LU9 od 28.01.24 do 04.02.24, pcsled: 10576868</t>
  </si>
  <si>
    <t xml:space="preserve">Datum konce sledování: ? -&gt; 04/02/24; Čas konce sledování:  -&gt; 1350; Příznak fnzis: 0 -&gt; 1; Typ aktivity (takt): 1 -&gt; 5; </t>
  </si>
  <si>
    <t>Dřímalková Olga, číslo pojištěnce: 6461240456, pojišťovna: 201, scpac: 192283</t>
  </si>
  <si>
    <t>na uzlu 1.CH-LU9 od 31.01.24 do 03.02.24, pcsled: 10582467</t>
  </si>
  <si>
    <t xml:space="preserve">Datum konce sledování: ? -&gt; 03/02/24; Čas konce sledování:  -&gt; 1009; Příznak fnzis: 0 -&gt; 1; Typ aktivity (takt): 1 -&gt; 4; </t>
  </si>
  <si>
    <t>Smolíková Eva, číslo pojištěnce: 8156194486, pojišťovna: 205, scpac: 416981</t>
  </si>
  <si>
    <t>na uzlu 1.CH-LU9 od 31.01.24 do 03.02.24, pcsled: 10582640</t>
  </si>
  <si>
    <t xml:space="preserve">Datum konce sledování: ? -&gt; 03/02/24; Čas konce sledování:  -&gt; 1005; Příznak fnzis: 0 -&gt; 1; Typ aktivity (takt): 1 -&gt; 5; </t>
  </si>
  <si>
    <t>Káňa Petr, číslo pojištěnce: 8012174973, pojišťovna: 213, scpac: 1539767</t>
  </si>
  <si>
    <t>na uzlu 1.CH-LU9 od 26.01.24 do 03.02.24, pcsled: 10575197</t>
  </si>
  <si>
    <t xml:space="preserve">Datum konce sledování: ? -&gt; 03/02/24; Čas konce sledování:  -&gt; 0952; Příznak fnzis: 0 -&gt; 1; Typ aktivity (takt): 1 -&gt; 4; </t>
  </si>
  <si>
    <t>na uzlu HOK-5B-J od 31.01.24 do 02.02.24, pcsled: 10582933</t>
  </si>
  <si>
    <t xml:space="preserve">Datum konce sledování: ? -&gt; 02/02/24; Čas konce sledování:  -&gt; 0718; Příznak fnzis: 0 -&gt; 1; Typ aktivity (takt): 1 -&gt; 4; </t>
  </si>
  <si>
    <t>Pouč Jiří Mgr., číslo pojištěnce: 8605206214, pojišťovna: 111, scpac: 686387</t>
  </si>
  <si>
    <t>na uzlu 1.CH-LU9 od 29.01.24 do 01.02.24, pcsled: 10577696</t>
  </si>
  <si>
    <t xml:space="preserve">Datum konce sledování: ? -&gt; 01/02/24; Čas konce sledování:  -&gt; 1321; Příznak fnzis: 0 -&gt; 1; Typ aktivity (takt): 1 -&gt; 4; </t>
  </si>
  <si>
    <t>Kvítek Karel , číslo pojištěnce: 5509272450, pojišťovna: 111, scpac: 926110</t>
  </si>
  <si>
    <t>na uzlu 1.CH-LU9 od 29.01.24 do 01.02.24, pcsled: 10577691</t>
  </si>
  <si>
    <t>Hrabal Jan, číslo pojištěnce: 480317413 , pojišťovna: 205, scpac: 209357</t>
  </si>
  <si>
    <t>na uzlu 1.CH-LU9 od 29.01.24 do 01.02.24, pcsled: 10577611</t>
  </si>
  <si>
    <t xml:space="preserve">Datum konce sledování: ? -&gt; 01/02/24; Čas konce sledování:  -&gt; 1319; Příznak fnzis: 0 -&gt; 1; Typ aktivity (takt): 1 -&gt; 4; </t>
  </si>
  <si>
    <t>na uzlu KAR-LU51 od 29.01.24 do 01.02.24, pcsled: 10579390</t>
  </si>
  <si>
    <t xml:space="preserve">Datum konce sledování: ? -&gt; 01/02/24; Čas konce sledování:  -&gt; 1155; Příznak fnzis: 0 -&gt; 1; Typ aktivity (takt): 1 -&gt; 5; </t>
  </si>
  <si>
    <t>Spáčil Jan , číslo pojištěnce: 6910105367, pojišťovna: 111, scpac: 349511</t>
  </si>
  <si>
    <t>na uzlu 1.CH-LU9 od 28.01.24 do 31.01.24, pcsled: 10577325</t>
  </si>
  <si>
    <t xml:space="preserve">Datum konce sledování: ? -&gt; 31/01/24; Čas konce sledování:  -&gt; 1334; Příznak fnzis: 0 -&gt; 1; Typ aktivity (takt): 1 -&gt; 4; </t>
  </si>
  <si>
    <t>Kaspřík Petr, číslo pojištěnce: 7401215459, pojišťovna: 205, scpac: 1504199</t>
  </si>
  <si>
    <t>na uzlu 1.CH-LU9 od 24.01.24 do 31.01.24, pcsled: 10572521</t>
  </si>
  <si>
    <t xml:space="preserve">Datum konce sledování: ? -&gt; 31/01/24; Čas konce sledování:  -&gt; 1332; Příznak fnzis: 0 -&gt; 1; Typ aktivity (takt): 1 -&gt; 5; </t>
  </si>
  <si>
    <t>Fučík Petr, Ing., číslo pojištěnce: 6807280293, pojišťovna: 111, scpac: 484452</t>
  </si>
  <si>
    <t>na uzlu 1.CH-LU9 od 25.01.24 do 31.01.24, pcsled: 10572766</t>
  </si>
  <si>
    <t xml:space="preserve">Datum konce sledování: ? -&gt; 31/01/24; Čas konce sledování:  -&gt; 1331; Příznak fnzis: 0 -&gt; 1; Typ aktivity (takt): 1 -&gt; 5; </t>
  </si>
  <si>
    <t>Hrdina Roman, číslo pojištěnce: 7402084140, pojišťovna: 111, scpac: 372373</t>
  </si>
  <si>
    <t>na uzlu 1.CH-LU9 od 25.01.24 do 31.01.24, pcsled: 10572770</t>
  </si>
  <si>
    <t xml:space="preserve">Datum konce sledování: ? -&gt; 31/01/24; Čas konce sledování:  -&gt; 1330; Příznak fnzis: 0 -&gt; 1; Typ aktivity (takt): 1 -&gt; 4; </t>
  </si>
  <si>
    <t>na uzlu KAR-LU51 od 30.01.24 do 31.01.24, pcsled: 10580893</t>
  </si>
  <si>
    <t xml:space="preserve">Datum konce sledování: ? -&gt; 31/01/24; Čas konce sledování:  -&gt; 1012; Příznak fnzis: 0 -&gt; 1; Typ aktivity (takt): 1 -&gt; 4; </t>
  </si>
  <si>
    <t>Karas Pavel, číslo pojištěnce: 6308121952, pojišťovna: 211, scpac: 1032600</t>
  </si>
  <si>
    <t>na uzlu 1.CH-LU9 od 24.01.24 do 30.01.24, pcsled: 10571140</t>
  </si>
  <si>
    <t xml:space="preserve">Datum konce sledování: ? -&gt; 30/01/24; Čas konce sledování:  -&gt; 1345; Příznak fnzis: 0 -&gt; 1; Typ aktivity (takt): 1 -&gt; 4; </t>
  </si>
  <si>
    <t>Grimová Jarmila, číslo pojištěnce: 495822139 , pojišťovna: 205, scpac: 1532334</t>
  </si>
  <si>
    <t>na uzlu 1.CH-LU9 od 23.01.24 do 30.01.24, pcsled: 10569638</t>
  </si>
  <si>
    <t xml:space="preserve">Datum konce sledování: ? -&gt; 30/01/24; Čas konce sledování:  -&gt; 1345; Příznak fnzis: 0 -&gt; 1; Typ aktivity (takt): 1 -&gt; 5; </t>
  </si>
  <si>
    <t>Michalíková Ivana, číslo pojištěnce: 5457121032, pojišťovna: 111, scpac: 867055</t>
  </si>
  <si>
    <t>na uzlu 1.CH-LU9 od 24.01.24 do 29.01.24, pcsled: 10570885</t>
  </si>
  <si>
    <t xml:space="preserve">Datum konce sledování: ? -&gt; 29/01/24; Čas konce sledování:  -&gt; 1314; Příznak fnzis: 0 -&gt; 1; Typ aktivity (takt): 1 -&gt; 4; </t>
  </si>
  <si>
    <t>na uzlu 1.CH-LU9 od 23.01.24 do 28.01.24, pcsled: 10568842</t>
  </si>
  <si>
    <t xml:space="preserve">Datum konce sledování: ? -&gt; 28/01/24; Čas konce sledování:  -&gt; 1703; Příznak fnzis: 0 -&gt; 1; Typ aktivity (takt): 1 -&gt; 5; </t>
  </si>
  <si>
    <t>Brixová Jarmila , číslo pojištěnce: 525901034 , pojišťovna: 111, scpac: 128310</t>
  </si>
  <si>
    <t>na uzlu 1.CH-LU9 od 25.01.24 do 28.01.24, pcsled: 10573434</t>
  </si>
  <si>
    <t xml:space="preserve">Datum konce sledování: ? -&gt; 28/01/24; Čas konce sledování:  -&gt; 1702; Příznak fnzis: 0 -&gt; 1; Typ aktivity (takt): 1 -&gt; 4; </t>
  </si>
  <si>
    <t>Ševčíková Zdislava, číslo pojištěnce: 7352284632, pojišťovna: 211, scpac: 344476</t>
  </si>
  <si>
    <t>na uzlu 1.CH-LU9 od 24.01.24 do 27.01.24, pcsled: 10572122</t>
  </si>
  <si>
    <t xml:space="preserve">Datum konce sledování: ? -&gt; 27/01/24; Čas konce sledování:  -&gt; 1318; Příznak fnzis: 0 -&gt; 1; Typ aktivity (takt): 1 -&gt; 4; </t>
  </si>
  <si>
    <t>Illek Vladařová Yvon, číslo pojištěnce: 6951145707, pojišťovna: 205, scpac: 187149</t>
  </si>
  <si>
    <t>na uzlu 1.CH-LU9 od 25.01.24 do 27.01.24, pcsled: 10572724</t>
  </si>
  <si>
    <t xml:space="preserve">Datum konce sledování: ? -&gt; 27/01/24; Čas konce sledování:  -&gt; 1317; Příznak fnzis: 0 -&gt; 1; Typ aktivity (takt): 1 -&gt; 4; </t>
  </si>
  <si>
    <t>Sekereš Emil, číslo pojištěnce: 520214311 , pojišťovna: 111, scpac: 1539944</t>
  </si>
  <si>
    <t>na uzlu 1.CH-LU9 od 04.01.24 do 26.01.24, pcsled: 10542796</t>
  </si>
  <si>
    <t xml:space="preserve">Datum konce sledování: ? -&gt; 26/01/24; Čas konce sledování:  -&gt; 1309; Příznak fnzis: 0 -&gt; 1; Typ aktivity (takt): 1 -&gt; 5; </t>
  </si>
  <si>
    <t>na uzlu 1.CH-LU9 od 06.01.24 do 26.01.24, pcsled: 10545532</t>
  </si>
  <si>
    <t xml:space="preserve">Datum konce sledování: ? -&gt; 26/01/24; Čas konce sledování:  -&gt; 1307; Příznak fnzis: 0 -&gt; 1; Typ aktivity (takt): 1 -&gt; 5; </t>
  </si>
  <si>
    <t>na uzlu 1.CH-LU9 od 25.01.24 do 26.01.24, pcsled: 10572764</t>
  </si>
  <si>
    <t>Levá Blanka, číslo pojištěnce: 8557095789, pojišťovna: 211, scpac: 431721</t>
  </si>
  <si>
    <t>na uzlu 1.CH-LU9 od 22.01.24 do 26.01.24, pcsled: 10566941</t>
  </si>
  <si>
    <t xml:space="preserve">Datum konce sledování: ? -&gt; 26/01/24; Čas konce sledování:  -&gt; 1306; Příznak fnzis: 0 -&gt; 1; Typ aktivity (takt): 1 -&gt; 4; </t>
  </si>
  <si>
    <t>Gajdůšek Miroslav, číslo pojištěnce: 6907055694, pojišťovna: 111, scpac: 484512</t>
  </si>
  <si>
    <t>na uzlu 1.CH-LU9 od 23.01.24 do 26.01.24, pcsled: 10568836</t>
  </si>
  <si>
    <t xml:space="preserve">Datum konce sledování: ? -&gt; 26/01/24; Čas konce sledování:  -&gt; 1240; Příznak fnzis: 0 -&gt; 1; Typ aktivity (takt): 1 -&gt; 4; </t>
  </si>
  <si>
    <t>na uzlu KAR-LU51 od 23.01.24 do 26.01.24, pcsled: 10570376</t>
  </si>
  <si>
    <t xml:space="preserve">Datum konce sledování: ? -&gt; 26/01/24; Čas konce sledování:  -&gt; 1007; Příznak fnzis: 0 -&gt; 1; Typ aktivity (takt): 1 -&gt; 4; </t>
  </si>
  <si>
    <t>Lampíř Michal, číslo pojištěnce: 8404135311, pojišťovna: 111, scpac: 166579</t>
  </si>
  <si>
    <t>na uzlu 1.CH-LU9 od 22.01.24 do 25.01.24, pcsled: 10566945</t>
  </si>
  <si>
    <t xml:space="preserve">Datum konce sledování: ? -&gt; 25/01/24; Čas konce sledování:  -&gt; 1236; Příznak fnzis: 0 -&gt; 1; Typ aktivity (takt): 1 -&gt; 5; </t>
  </si>
  <si>
    <t>na uzlu KAR-LU51 od 22.01.24 do 24.01.24, pcsled: 10568510</t>
  </si>
  <si>
    <t xml:space="preserve">Datum konce sledování: ? -&gt; 24/01/24; Čas konce sledování:  -&gt; 2015; Příznak fnzis: 0 -&gt; 1; Typ aktivity (takt): 1 -&gt; 4; </t>
  </si>
  <si>
    <t>Krejčířová Zdenka, číslo pojištěnce: 5559042159, pojišťovna: 111, scpac: 436393</t>
  </si>
  <si>
    <t>na uzlu 1.CH-LU9 od 21.01.24 do 24.01.24, pcsled: 10566176</t>
  </si>
  <si>
    <t xml:space="preserve">Datum konce sledování: ? -&gt; 24/01/24; Čas konce sledování:  -&gt; 1404; Příznak fnzis: 0 -&gt; 1; Typ aktivity (takt): 1 -&gt; 4; </t>
  </si>
  <si>
    <t>Nebes Jan , číslo pojištěnce: 490206166 , pojišťovna: 111, scpac: 1363092</t>
  </si>
  <si>
    <t>na uzlu 1.CH-LU9 od 14.01.24 do 23.01.24, pcsled: 10556255</t>
  </si>
  <si>
    <t xml:space="preserve">Datum konce sledování: ? -&gt; 23/01/24; Čas konce sledování:  -&gt; 1311; Příznak fnzis: 0 -&gt; 1; Typ aktivity (takt): 1 -&gt; 4; </t>
  </si>
  <si>
    <t>Kopp Jaroslav, číslo pojištěnce: 5407053751, pojišťovna: 111, scpac: 981702</t>
  </si>
  <si>
    <t>na uzlu 1.CH-LU9 od 19.01.24 do 23.01.24, pcsled: 10564798</t>
  </si>
  <si>
    <t xml:space="preserve">Datum konce sledování: ? -&gt; 23/01/24; Čas konce sledování:  -&gt; 1310; Příznak fnzis: 0 -&gt; 1; Typ aktivity (takt): 1 -&gt; 5; </t>
  </si>
  <si>
    <t>Pražáková Svatava, číslo pojištěnce: 7161055429, pojišťovna: 205, scpac: 1505107</t>
  </si>
  <si>
    <t>na uzlu 1.CH-LU9 od 17.01.24 do 23.01.24, pcsled: 10561754</t>
  </si>
  <si>
    <t xml:space="preserve">Datum konce sledování: ? -&gt; 23/01/24; Čas konce sledování:  -&gt; 1310; Příznak fnzis: 0 -&gt; 1; Typ aktivity (takt): 1 -&gt; 4; </t>
  </si>
  <si>
    <t>Vychodilová Božena, číslo pojištěnce: 525513031 , pojišťovna: 205, scpac: 404836</t>
  </si>
  <si>
    <t>na uzlu 1.CH-LU9 od 18.01.24 do 22.01.24, pcsled: 10563318</t>
  </si>
  <si>
    <t xml:space="preserve">Datum konce sledování: ? -&gt; 22/01/24; Čas konce sledování:  -&gt; 1306; Příznak fnzis: 0 -&gt; 1; Typ aktivity (takt): 1 -&gt; 5; </t>
  </si>
  <si>
    <t>Motliček Jan, číslo pojištěnce: 500524153 , pojišťovna: 111, scpac: 119976</t>
  </si>
  <si>
    <t>na uzlu 1.CH-LU9 od 18.01.24 do 22.01.24, pcsled: 10562522</t>
  </si>
  <si>
    <t>Kubová Marie , číslo pojištěnce: 416202415 , pojišťovna: 111, scpac: 242310</t>
  </si>
  <si>
    <t>na uzlu 1.CH-LU9 od 17.01.24 do 22.01.24, pcsled: 10561041</t>
  </si>
  <si>
    <t xml:space="preserve">Datum konce sledování: ? -&gt; 22/01/24; Čas konce sledování:  -&gt; 1305; Příznak fnzis: 0 -&gt; 1; Typ aktivity (takt): 1 -&gt; 5; </t>
  </si>
  <si>
    <t>Kasl Rodan, číslo pojištěnce: 5705091777, pojišťovna: 111, scpac: 485276</t>
  </si>
  <si>
    <t>na uzlu 1.CH-LU9 od 19.01.24 do 22.01.24, pcsled: 10564132</t>
  </si>
  <si>
    <t xml:space="preserve">Datum konce sledování: ? -&gt; 22/01/24; Čas konce sledování:  -&gt; 1304; Příznak fnzis: 0 -&gt; 1; Typ aktivity (takt): 1 -&gt; 5; </t>
  </si>
  <si>
    <t>Hejná Marcela, číslo pojištěnce: 505205069 , pojišťovna: 111, scpac: 1359967</t>
  </si>
  <si>
    <t>na uzlu 1.CH-LU9 od 18.01.24 do 22.01.24, pcsled: 10563122</t>
  </si>
  <si>
    <t xml:space="preserve">Datum konce sledování: ? -&gt; 22/01/24; Čas konce sledování:  -&gt; 1303; Příznak fnzis: 0 -&gt; 1; Typ aktivity (takt): 1 -&gt; 4; </t>
  </si>
  <si>
    <t>Bureš Petr, číslo pojištěnce: 8009085304, pojišťovna: 205, scpac: 326009</t>
  </si>
  <si>
    <t>na uzlu 1.CH-LU9 od 18.01.24 do 22.01.24, pcsled: 10562518</t>
  </si>
  <si>
    <t xml:space="preserve">Datum konce sledování: ? -&gt; 22/01/24; Čas konce sledování:  -&gt; 1302; Příznak fnzis: 0 -&gt; 1; Typ aktivity (takt): 1 -&gt; 5; </t>
  </si>
  <si>
    <t>Bláhová Radka, číslo pojištěnce: 7862064364, pojišťovna: 111, scpac: 872047</t>
  </si>
  <si>
    <t>na uzlu 1.CH-LU9 od 19.01.24 do 21.01.24, pcsled: 10564042</t>
  </si>
  <si>
    <t xml:space="preserve">Datum konce sledování: ? -&gt; 21/01/24; Čas konce sledování:  -&gt; 1445; Příznak fnzis: 0 -&gt; 1; Typ aktivity (takt): 1 -&gt; 5; </t>
  </si>
  <si>
    <t>Šulc Filip, číslo pojištěnce: 9805115716, pojišťovna: 211, scpac: 151828</t>
  </si>
  <si>
    <t>na uzlu 1.CH-LU9 od 18.01.24 do 21.01.24, pcsled: 10562511</t>
  </si>
  <si>
    <t xml:space="preserve">Datum konce sledování: ? -&gt; 21/01/24; Čas konce sledování:  -&gt; 1242; Příznak fnzis: 0 -&gt; 1; Typ aktivity (takt): 1 -&gt; 5; </t>
  </si>
  <si>
    <t>na uzlu KAR-LU15 od 17.01.24 do 21.01.24, pcsled: 10562273</t>
  </si>
  <si>
    <t xml:space="preserve">Datum konce sledování: ? -&gt; 21/01/24; Čas konce sledování:  -&gt; 0856; Příznak fnzis: 0 -&gt; 1; Typ aktivity (takt): 1 -&gt; 4; </t>
  </si>
  <si>
    <t>na uzlu 2IK-30m od 18.01.24 do 21.01.24, pcsled: 10563655</t>
  </si>
  <si>
    <t xml:space="preserve">Datum konce sledování: ? -&gt; 21/01/24; Čas konce sledování:  -&gt; 0854; Příznak fnzis: 0 -&gt; 1; Typ aktivity (takt): 1 -&gt; 4; </t>
  </si>
  <si>
    <t>na uzlu 1.CH-LU9 od 11.01.24 do 20.01.24, pcsled: 10553023</t>
  </si>
  <si>
    <t xml:space="preserve">Datum konce sledování: ? -&gt; 20/01/24; Čas konce sledování:  -&gt; 1457; Příznak fnzis: 0 -&gt; 1; Typ aktivity (takt): 1 -&gt; 4; </t>
  </si>
  <si>
    <t>Purketova Zuzana, číslo pojištěnce: 9960043269, pojišťovna: 111, scpac: 1548870</t>
  </si>
  <si>
    <t>na uzlu 1.CH-LU9 od 16.01.24 do 19.01.24, pcsled: 10560377</t>
  </si>
  <si>
    <t xml:space="preserve">Datum konce sledování: ? -&gt; 19/01/24; Čas konce sledování:  -&gt; 1345; Příznak fnzis: 0 -&gt; 1; Typ aktivity (takt): 1 -&gt; 4; </t>
  </si>
  <si>
    <t>Lýsková Jana, Mgr., číslo pojištěnce: 536210201 , pojišťovna: 201, scpac: 498108</t>
  </si>
  <si>
    <t>na uzlu 1.CH-LU9 od 14.01.24 do 19.01.24, pcsled: 10556704</t>
  </si>
  <si>
    <t>Bartoňková Jiřina, číslo pojištěnce: 5451142367, pojišťovna: 205, scpac: 1203520</t>
  </si>
  <si>
    <t>na uzlu 1.CH-LU9 od 15.01.24 do 19.01.24, pcsled: 10556972</t>
  </si>
  <si>
    <t xml:space="preserve">Datum konce sledování: ? -&gt; 19/01/24; Čas konce sledování:  -&gt; 1344; Příznak fnzis: 0 -&gt; 1; Typ aktivity (takt): 1 -&gt; 5; </t>
  </si>
  <si>
    <t>na uzlu 1.CH-LU9 od 02.01.24 do 19.01.24, pcsled: 10539645</t>
  </si>
  <si>
    <t xml:space="preserve">Datum konce sledování: ? -&gt; 19/01/24; Čas konce sledování:  -&gt; 1145; Příznak fnzis: 0 -&gt; 1; Typ aktivity (takt): 1 -&gt; 5; </t>
  </si>
  <si>
    <t>na uzlu KAR-LU51 od 18.01.24 do 19.01.24, pcsled: 10563536</t>
  </si>
  <si>
    <t xml:space="preserve">Datum konce sledování: ? -&gt; 19/01/24; Čas konce sledování:  -&gt; 1035; Příznak fnzis: 0 -&gt; 1; Typ aktivity (takt): 1 -&gt; 5; </t>
  </si>
  <si>
    <t>Přidal Jan, číslo pojištěnce: 8502265684, pojišťovna: 201, scpac: 1534234</t>
  </si>
  <si>
    <t>na uzlu 1.CH-LU9 od 10.01.24 do 18.01.24, pcsled: 10550723</t>
  </si>
  <si>
    <t xml:space="preserve">Datum konce sledování: ? -&gt; 18/01/24; Čas konce sledování:  -&gt; 1322; Příznak fnzis: 0 -&gt; 1; Typ aktivity (takt): 1 -&gt; 5; </t>
  </si>
  <si>
    <t>na uzlu KAR-LU51 od 17.01.24 do 18.01.24, pcsled: 10562237</t>
  </si>
  <si>
    <t>na uzlu KAR-LU51 od 16.01.24 do 18.01.24, pcsled: 10560047</t>
  </si>
  <si>
    <t xml:space="preserve">Datum konce sledování: ? -&gt; 18/01/24; Čas konce sledování:  -&gt; 0849; Příznak fnzis: 0 -&gt; 1; Typ aktivity (takt): 1 -&gt; 5; </t>
  </si>
  <si>
    <t>Skácel Rostislav, číslo pojištěnce: 460508178 , pojišťovna: 205, scpac: 429764</t>
  </si>
  <si>
    <t>na uzlu 1.CH-LU9 od 08.01.24 do 17.01.24, pcsled: 10548407</t>
  </si>
  <si>
    <t xml:space="preserve">Datum konce sledování: ? -&gt; 17/01/24; Čas konce sledování:  -&gt; 1329; Příznak fnzis: 0 -&gt; 1; Typ aktivity (takt): 1 -&gt; 5; </t>
  </si>
  <si>
    <t>Pončík Emil, číslo pojištěnce: 5712091473, pojišťovna: 201, scpac: 1012919</t>
  </si>
  <si>
    <t>na uzlu 1.CH-LU9 od 12.01.24 do 17.01.24, pcsled: 10554616</t>
  </si>
  <si>
    <t xml:space="preserve">Datum konce sledování: ? -&gt; 17/01/24; Čas konce sledování:  -&gt; 1328; Příznak fnzis: 0 -&gt; 1; Typ aktivity (takt): 1 -&gt; 4; </t>
  </si>
  <si>
    <t>na uzlu KAR-LU51 od 15.01.24 do 17.01.24, pcsled: 10558060</t>
  </si>
  <si>
    <t xml:space="preserve">Datum konce sledování: ? -&gt; 17/01/24; Čas konce sledování:  -&gt; 0843; Příznak fnzis: 0 -&gt; 1; Typ aktivity (takt): 1 -&gt; 4; </t>
  </si>
  <si>
    <t>Řehová Irena, číslo pojištěnce: 446207131 , pojišťovna: 111, scpac: 1546400</t>
  </si>
  <si>
    <t>na uzlu 1.CH-LU9 od 14.01.24 do 17.01.24, pcsled: 10556497</t>
  </si>
  <si>
    <t xml:space="preserve">Datum konce sledování: ? -&gt; 17/01/24; Čas konce sledování:  -&gt; 1208; Příznak fnzis: 0 -&gt; 1; Typ aktivity (takt): 1 -&gt; 4; </t>
  </si>
  <si>
    <t>Greplová Klára, Bc., číslo pojištěnce: 9060035699, pojišťovna: 201, scpac: 890644</t>
  </si>
  <si>
    <t>na uzlu 1.CH-LU9 od 15.01.24 do 16.01.24, pcsled: 10556979</t>
  </si>
  <si>
    <t xml:space="preserve">Datum konce sledování: ? -&gt; 16/01/24; Čas konce sledování:  -&gt; 1224; Příznak fnzis: 0 -&gt; 1; Typ aktivity (takt): 1 -&gt; 5; </t>
  </si>
  <si>
    <t>na uzlu KAR-LU51 od 12.01.24 do 14.01.24, pcsled: 10555063</t>
  </si>
  <si>
    <t xml:space="preserve">Datum konce sledování: ? -&gt; 14/01/24; Čas konce sledování:  -&gt; 1305; Příznak fnzis: 0 -&gt; 1; Typ aktivity (takt): 1 -&gt; 6; Příznak aktivity (ftakt): yes -&gt; no; </t>
  </si>
  <si>
    <t>na uzlu 1.CH-LU9 od 03.01.24 do 13.01.24, pcsled: 10540691</t>
  </si>
  <si>
    <t xml:space="preserve">Datum konce sledování: ? -&gt; 13/01/24; Čas konce sledování:  -&gt; 1259; Příznak fnzis: 0 -&gt; 1; Typ aktivity (takt): 1 -&gt; 4; </t>
  </si>
  <si>
    <t>Nguyen Van Nam, číslo pojištěnce: 8004239914, pojišťovna: 211, scpac: 1136389</t>
  </si>
  <si>
    <t>na uzlu 1.CH-LU9 od 10.01.24 do 13.01.24, pcsled: 10550436</t>
  </si>
  <si>
    <t>na uzlu 1.CH-LU9 od 04.01.24 do 13.01.24, pcsled: 10541753</t>
  </si>
  <si>
    <t xml:space="preserve">Datum konce sledování: ? -&gt; 13/01/24; Čas konce sledování:  -&gt; 1257; Příznak fnzis: 0 -&gt; 1; Typ aktivity (takt): 1 -&gt; 4; </t>
  </si>
  <si>
    <t>Rozsívalová Danuše , číslo pojištěnce: 305704432 , pojišťovna: 205, scpac: 225278</t>
  </si>
  <si>
    <t>na uzlu 1.CH-LU9 od 04.01.24 do 12.01.24, pcsled: 10542482</t>
  </si>
  <si>
    <t xml:space="preserve">Datum konce sledování: ? -&gt; 12/01/24; Čas konce sledování:  -&gt; 1403; Příznak fnzis: 0 -&gt; 1; Typ aktivity (takt): 1 -&gt; 5; </t>
  </si>
  <si>
    <t>Grajcárová Dana, číslo pojištěnce: 6052141722, pojišťovna: 111, scpac: 1537922</t>
  </si>
  <si>
    <t>na uzlu 1.CH-LU9 od 11.01.24 do 12.01.24, pcsled: 10552406</t>
  </si>
  <si>
    <t xml:space="preserve">Datum konce sledování: ? -&gt; 12/01/24; Čas konce sledování:  -&gt; 1402; Příznak fnzis: 0 -&gt; 1; Typ aktivity (takt): 1 -&gt; 4; </t>
  </si>
  <si>
    <t>na uzlu KAR-LU51 od 09.01.24 do 12.01.24, pcsled: 10550044</t>
  </si>
  <si>
    <t xml:space="preserve">Datum konce sledování: ? -&gt; 12/01/24; Čas konce sledování:  -&gt; 0937; Příznak fnzis: 0 -&gt; 1; Typ aktivity (takt): 1 -&gt; 5; </t>
  </si>
  <si>
    <t>Kajfoszová Jana, číslo pojištěnce: 6152261874, pojišťovna: 205, scpac: 1397640</t>
  </si>
  <si>
    <t>na uzlu 1.CH-LU9 od 07.01.24 do 11.01.24, pcsled: 10546034</t>
  </si>
  <si>
    <t xml:space="preserve">Datum konce sledování: ? -&gt; 11/01/24; Čas konce sledování:  -&gt; 1359; Příznak fnzis: 0 -&gt; 1; Typ aktivity (takt): 1 -&gt; 4; </t>
  </si>
  <si>
    <t>Bitlianyn Vladyslav, číslo pojištěnce: 7209644816, pojišťovna: 111, scpac: 1510556</t>
  </si>
  <si>
    <t>na uzlu 1.CH-LU9 od 07.01.24 do 11.01.24, pcsled: 10546028</t>
  </si>
  <si>
    <t xml:space="preserve">Datum konce sledování: ? -&gt; 11/01/24; Čas konce sledování:  -&gt; 1358; Příznak fnzis: 0 -&gt; 1; Typ aktivity (takt): 1 -&gt; 4; </t>
  </si>
  <si>
    <t>na uzlu 2IK-30m od 02.01.24 do 11.01.24, pcsled: 10539441</t>
  </si>
  <si>
    <t xml:space="preserve">Datum konce sledování: ? -&gt; 11/01/24; Čas konce sledování:  -&gt; 1206; Příznak fnzis: 0 -&gt; 1; Typ aktivity (takt): 1 -&gt; 4; </t>
  </si>
  <si>
    <t>Hoplíček Vladimír, číslo pojištěnce: 6608121608, pojišťovna: 205, scpac: 851554</t>
  </si>
  <si>
    <t>na uzlu 1.CH-LU9 od 25.12.23 do 10.01.24, pcsled: 10531706</t>
  </si>
  <si>
    <t xml:space="preserve">Datum konce sledování: ? -&gt; 10/01/24; Čas konce sledování:  -&gt; 1310; Příznak fnzis: 0 -&gt; 1; Typ aktivity (takt): 1 -&gt; 4; </t>
  </si>
  <si>
    <t>Zápotoka Marcel, číslo pojištěnce: 7208095477, pojišťovna: 111, scpac: 1538493</t>
  </si>
  <si>
    <t>na uzlu 1.CH-LU9 od 23.12.23 do 09.01.24, pcsled: 10530660</t>
  </si>
  <si>
    <t xml:space="preserve">Datum konce sledování: ? -&gt; 09/01/24; Čas konce sledování:  -&gt; 1404; Příznak fnzis: 0 -&gt; 1; Typ aktivity (takt): 1 -&gt; 5; </t>
  </si>
  <si>
    <t>Válková Jana, Mgr., číslo pojištěnce: 7461115420, pojišťovna: 205, scpac: 1543949</t>
  </si>
  <si>
    <t>na uzlu 1.CH-LU9 od 19.12.23 do 09.01.24, pcsled: 10525409</t>
  </si>
  <si>
    <t>Gajda Jakub, číslo pojištěnce: 7010155526, pojišťovna: 111, scpac: 1543775</t>
  </si>
  <si>
    <t>na uzlu 1.CH-LU9 od 05.01.24 do 09.01.24, pcsled: 10544350</t>
  </si>
  <si>
    <t xml:space="preserve">Datum konce sledování: ? -&gt; 09/01/24; Čas konce sledování:  -&gt; 1402; Příznak fnzis: 0 -&gt; 1; Typ aktivity (takt): 1 -&gt; 5; </t>
  </si>
  <si>
    <t>Malík Jiří, číslo pojištěnce: 5904021321, pojišťovna: 205, scpac: 1542483</t>
  </si>
  <si>
    <t>na uzlu 1.CH-LU9 od 05.01.24 do 09.01.24, pcsled: 10544540</t>
  </si>
  <si>
    <t xml:space="preserve">Datum konce sledování: ? -&gt; 09/01/24; Čas konce sledování:  -&gt; 1401; Příznak fnzis: 0 -&gt; 1; Typ aktivity (takt): 1 -&gt; 5; </t>
  </si>
  <si>
    <t>Zapletalová Veronika, číslo pojištěnce: 9759225707, pojišťovna: 205, scpac: 152403</t>
  </si>
  <si>
    <t>na uzlu 1.CH-LU9 od 07.01.24 do 08.01.24, pcsled: 10546279</t>
  </si>
  <si>
    <t xml:space="preserve">Datum konce sledování: ? -&gt; 08/01/24; Čas konce sledování:  -&gt; 1351; Příznak fnzis: 0 -&gt; 1; Typ aktivity (takt): 1 -&gt; 5; </t>
  </si>
  <si>
    <t>Kvasničáková Hana, číslo pojištěnce: 9359106185, pojišťovna: 211, scpac: 983379</t>
  </si>
  <si>
    <t>na uzlu 1.CH-LU9 od 04.01.24 do 07.01.24, pcsled: 10542017</t>
  </si>
  <si>
    <t xml:space="preserve">Datum konce sledování: ? -&gt; 07/01/24; Čas konce sledování:  -&gt; 1019; Příznak fnzis: 0 -&gt; 1; Typ aktivity (takt): 1 -&gt; 4; </t>
  </si>
  <si>
    <t>Kovářová Radmila, číslo pojištěnce: 5753161018, pojišťovna: 111, scpac: 274951</t>
  </si>
  <si>
    <t>na uzlu 1.CH-LU9 od 02.01.24 do 07.01.24, pcsled: 10538140</t>
  </si>
  <si>
    <t xml:space="preserve">Datum konce sledování: ? -&gt; 07/01/24; Čas konce sledování:  -&gt; 1010; Příznak fnzis: 0 -&gt; 1; Typ aktivity (takt): 1 -&gt; 4; </t>
  </si>
  <si>
    <t>Mečkovský Jakub Pave, číslo pojištěnce: 0204255700, pojišťovna: 201, scpac: 305555</t>
  </si>
  <si>
    <t>na uzlu 1.CH-LU9 od 03.01.24 do 06.01.24, pcsled: 10541727</t>
  </si>
  <si>
    <t xml:space="preserve">Datum konce sledování: ? -&gt; 06/01/24; Čas konce sledování:  -&gt; 1409; Příznak fnzis: 0 -&gt; 1; Typ aktivity (takt): 1 -&gt; 4; </t>
  </si>
  <si>
    <t>Krupko Oleh, číslo pojištěnce: 8108131295, pojišťovna: 111, scpac: 1340330</t>
  </si>
  <si>
    <t>na uzlu 1.CH-LU9 od 03.01.24 do 06.01.24, pcsled: 10540282</t>
  </si>
  <si>
    <t xml:space="preserve">Datum konce sledování: ? -&gt; 06/01/24; Čas konce sledování:  -&gt; 1408; Příznak fnzis: 0 -&gt; 1; Typ aktivity (takt): 1 -&gt; 4; </t>
  </si>
  <si>
    <t>Možíšková Lenka, číslo pojištěnce: 8760166129, pojišťovna: 211, scpac: 1045183</t>
  </si>
  <si>
    <t>na uzlu 1.CH-LU9 od 03.01.24 do 06.01.24, pcsled: 10540531</t>
  </si>
  <si>
    <t xml:space="preserve">Datum konce sledování: ? -&gt; 06/01/24; Čas konce sledování:  -&gt; 1407; Příznak fnzis: 0 -&gt; 1; Typ aktivity (takt): 1 -&gt; 4; </t>
  </si>
  <si>
    <t>na uzlu KAR-LU51 od 02.01.24 do 06.01.24, pcsled: 10539490</t>
  </si>
  <si>
    <t xml:space="preserve">Datum konce sledování: ? -&gt; 06/01/24; Čas konce sledování:  -&gt; 1131; Příznak fnzis: 0 -&gt; 1; Typ aktivity (takt): 1 -&gt; 5; </t>
  </si>
  <si>
    <t>na uzlu KAR-LU51 od 03.01.24 do 05.01.24, pcsled: 10541635</t>
  </si>
  <si>
    <t xml:space="preserve">Datum konce sledování: ? -&gt; 05/01/24; Čas konce sledování:  -&gt; 1055; Příznak fnzis: 0 -&gt; 1; Typ aktivity (takt): 1 -&gt; 5; </t>
  </si>
  <si>
    <t>na uzlu KAR-LU51 od 04.01.24 do 05.01.24, pcsled: 10543063</t>
  </si>
  <si>
    <t xml:space="preserve">Datum konce sledování: ? -&gt; 05/01/24; Čas konce sledování:  -&gt; 0959; Příznak fnzis: 0 -&gt; 1; Typ aktivity (takt): 1 -&gt; 5; </t>
  </si>
  <si>
    <t>Lašková Markéta, číslo pojištěnce: 7459132010, pojišťovna: 111, scpac: 1189210</t>
  </si>
  <si>
    <t>na uzlu 1.CH-LU9 od 02.01.24 do 04.01.24, pcsled: 10538190</t>
  </si>
  <si>
    <t xml:space="preserve">Datum konce sledování: ? -&gt; 04/01/24; Čas konce sledování:  -&gt; 1323; Příznak fnzis: 0 -&gt; 1; Typ aktivity (takt): 1 -&gt; 4; </t>
  </si>
  <si>
    <t>Klečková Libuše, číslo pojištěnce: 5453291690, pojišťovna: 111, scpac: 1545573</t>
  </si>
  <si>
    <t>na uzlu 1.CH-LU9 od 02.01.24 do 04.01.24, pcsled: 10538965</t>
  </si>
  <si>
    <t xml:space="preserve">Datum konce sledování: ? -&gt; 04/01/24; Čas konce sledování:  -&gt; 1322; Příznak fnzis: 0 -&gt; 1; Typ aktivity (takt): 1 -&gt; 4; </t>
  </si>
  <si>
    <t>na uzlu KAR-LU51 od 02.01.24 do 04.01.24, pcsled: 10539289</t>
  </si>
  <si>
    <t xml:space="preserve">Datum konce sledování: ? -&gt; 04/01/24; Čas konce sledování:  -&gt; 0853; Příznak fnzis: 0 -&gt; 1; Typ aktivity (takt): 1 -&gt; 5; </t>
  </si>
  <si>
    <t>Kolář David, číslo pojištěnce: 8703152117, pojišťovna: 111, scpac: 914098</t>
  </si>
  <si>
    <t>na uzlu URO-20 od 27.12.23 do 02.01.24, pcsled: 10533383</t>
  </si>
  <si>
    <t xml:space="preserve">Datum konce sledování: ? -&gt; 02/01/24; Čas konce sledování:  -&gt; 0918; Příznak fnzis: 0 -&gt; 1; Typ aktivity (takt): 1 -&gt; 5; </t>
  </si>
  <si>
    <t>st3403 (?)</t>
  </si>
  <si>
    <t>66140 (Macháčová Martina DiS.)</t>
  </si>
  <si>
    <t>6270 (2.CH - Jednotka intenzivní péče 37a)</t>
  </si>
  <si>
    <t>Kořán Lukáš, číslo pojištěnce: 0207135401, pojišťovna: 211, scpac: 708469</t>
  </si>
  <si>
    <t>na uzlu 3IK-39C od 07.06.24 do 08.06.24, pcsled: 10764752</t>
  </si>
  <si>
    <t xml:space="preserve">Datum konce sledování: ? -&gt; 08/06/24; Čas konce sledování:  -&gt; 0514; Příznak fnzis: 0 -&gt; 1; Typ aktivity (takt): 1 -&gt; 5; </t>
  </si>
  <si>
    <t>Fetko Myroslav, číslo pojištěnce: 8522748047, pojišťovna: 111, scpac: 1428617</t>
  </si>
  <si>
    <t>na uzlu 3IK-39C od 07.06.24 do 08.06.24, pcsled: 10764764</t>
  </si>
  <si>
    <t xml:space="preserve">Datum konce sledování: ? -&gt; 08/06/24; Čas konce sledování:  -&gt; 0502; Příznak fnzis: 0 -&gt; 1; Typ aktivity (takt): 1 -&gt; 5; </t>
  </si>
  <si>
    <t>62750 (Bednaříková Irena DiS.)</t>
  </si>
  <si>
    <t>Horváth Jan, číslo pojištěnce: 9601212962, pojišťovna: 111, scpac: 1276672</t>
  </si>
  <si>
    <t>na uzlu 3IK-39C od 01.06.24 do 01.06.24, pcsled: 10755297</t>
  </si>
  <si>
    <t xml:space="preserve">Datum konce sledování: ? -&gt; 01/06/24; Čas konce sledování:  -&gt; 2252; Příznak fnzis: 0 -&gt; 1; Typ aktivity (takt): 1 -&gt; 4; </t>
  </si>
  <si>
    <t>68545 (Kašperlíková Lucie DiS.)</t>
  </si>
  <si>
    <t>Houfek Dušan, číslo pojištěnce: 5706152045, pojišťovna: 111, scpac: 1564809</t>
  </si>
  <si>
    <t>na uzlu KAR-LU51 od 29.05.24 do 31.05.24, pcsled: 10751060</t>
  </si>
  <si>
    <t xml:space="preserve">Datum konce sledování: ? -&gt; 31/05/24; Čas konce sledování:  -&gt; 1340; Příznak fnzis: 0 -&gt; 1; Typ aktivity (takt): 1 -&gt; 4; </t>
  </si>
  <si>
    <t>58070 (Dráč Petr doc. MUDr., Ph.D.)</t>
  </si>
  <si>
    <t>Batelková Anna, číslo pojištěnce: 6153261686, pojišťovna: 205, scpac: 1047543</t>
  </si>
  <si>
    <t>na uzlu 3IK-39C od 29.05.24 do 30.05.24, pcsled: 10751589</t>
  </si>
  <si>
    <t xml:space="preserve">Datum konce sledování: ? -&gt; 30/05/24; Čas konce sledování:  -&gt; 0351; Příznak fnzis: 0 -&gt; 1; Typ aktivity (takt): 1 -&gt; 4; </t>
  </si>
  <si>
    <t>st4562 (?)</t>
  </si>
  <si>
    <t>68819 (Javorová Miroslava)</t>
  </si>
  <si>
    <t>kld* (Lůžkové oddělení pro admin. pracovnici)</t>
  </si>
  <si>
    <t>Czyz Radomír, číslo pojištěnce: 6511241044, pojišťovna: 213, scpac: 191795</t>
  </si>
  <si>
    <t>na uzlu 3IK-39C od 13.05.24 do 23.05.24, pcsled: 10726589</t>
  </si>
  <si>
    <t xml:space="preserve">Datum konce sledování: ? -&gt; 23/05/24; Čas konce sledování:  -&gt; 0615; Příznak fnzis: 0 -&gt; 1; Typ aktivity (takt): 1 -&gt; 4; </t>
  </si>
  <si>
    <t>58338 (Kadláčková Věra )</t>
  </si>
  <si>
    <t>Mikulová Nikola, číslo pojištěnce: 9254180826, pojišťovna: 213, scpac: 1152611</t>
  </si>
  <si>
    <t>na uzlu 2.CH-37a od 15.05.24 do 19.05.24, pcsled: 10729577</t>
  </si>
  <si>
    <t xml:space="preserve">Datum konce sledování: ? -&gt; 19/05/24; Čas konce sledování:  -&gt; 1230; Příznak fnzis: 0 -&gt; 1; Typ aktivity (takt): 1 -&gt; 4; </t>
  </si>
  <si>
    <t>12322 (Hrabalová Monika MUDr., Ph.D.)</t>
  </si>
  <si>
    <t>Doležal Bohumil, číslo pojištěnce: 5610170302, pojišťovna: 211, scpac: 1507413</t>
  </si>
  <si>
    <t>na uzlu KAR-LU51 od 10.05.24 do 13.05.24, pcsled: 10724326</t>
  </si>
  <si>
    <t xml:space="preserve">Datum konce sledování: ? -&gt; 13/05/24; Čas konce sledování:  -&gt; 1108; Příznak fnzis: 0 -&gt; 1; Typ aktivity (takt): 1 -&gt; 5; </t>
  </si>
  <si>
    <t>Vaňková Dagmar , číslo pojištěnce: 6651301602, pojišťovna: 205, scpac: 283819</t>
  </si>
  <si>
    <t>na uzlu 2.CH-37a od 05.05.24 do 09.05.24, pcsled: 10716124</t>
  </si>
  <si>
    <t xml:space="preserve">Datum konce sledování: ? -&gt; 09/05/24; Čas konce sledování:  -&gt; 1304; Příznak fnzis: 0 -&gt; 1; Typ aktivity (takt): 1 -&gt; 5; </t>
  </si>
  <si>
    <t>60492 (Indráková Jarmila MUDr.)</t>
  </si>
  <si>
    <t xml:space="preserve">Datum konce sledování: ? -&gt; 09/05/24; Čas konce sledování:  -&gt; 1146; Příznak fnzis: 0 -&gt; 1; Typ aktivity (takt): 1 -&gt; 5; </t>
  </si>
  <si>
    <t>63178 (Žaloudíková Jana Bc., DiS.)</t>
  </si>
  <si>
    <t>Osina Jaroslav , číslo pojištěnce: 510204343 , pojišťovna: 111, scpac: 1135211</t>
  </si>
  <si>
    <t>na uzlu 3IK-39C od 24.04.24 do 28.04.24, pcsled: 10701459</t>
  </si>
  <si>
    <t xml:space="preserve">Datum konce sledování: ? -&gt; 28/04/24; Čas konce sledování:  -&gt; 1349; Příznak fnzis: 0 -&gt; 1; Typ aktivity (takt): 1 -&gt; 4; </t>
  </si>
  <si>
    <t>65611 (Jaroščiaková Júlia MUDr.)</t>
  </si>
  <si>
    <t>Říha Petr, číslo pojištěnce: 7603013528, pojišťovna: 111, scpac: 1557696</t>
  </si>
  <si>
    <t>na uzlu 2.CH-37a od 10.04.24 do 14.04.24, pcsled: 10680893</t>
  </si>
  <si>
    <t xml:space="preserve">Datum konce sledování: ? -&gt; 14/04/24; Čas konce sledování:  -&gt; 1123; Příznak fnzis: 0 -&gt; 1; Typ aktivity (takt): 1 -&gt; 5; </t>
  </si>
  <si>
    <t>30409 (Pospíšilová Alena )</t>
  </si>
  <si>
    <t>Valentová Jaroslava, číslo pojištěnce: 455426418 , pojišťovna: 111, scpac: 944176</t>
  </si>
  <si>
    <t>na uzlu 2.CH-37a od 03.04.24 do 07.04.24, pcsled: 10670567</t>
  </si>
  <si>
    <t xml:space="preserve">Datum konce sledování: ? -&gt; 07/04/24; Čas konce sledování:  -&gt; 1007; Příznak fnzis: 0 -&gt; 1; Typ aktivity (takt): 1 -&gt; 5; </t>
  </si>
  <si>
    <t xml:space="preserve">Datum konce sledování: ? -&gt; 07/04/24; Čas konce sledování:  -&gt; 1015; Příznak fnzis: 0 -&gt; 1; Typ aktivity (takt): 1 -&gt; 5; </t>
  </si>
  <si>
    <t>Uhmann Tomáš, číslo pojištěnce: 531212059 , pojišťovna: 111, scpac: 133231</t>
  </si>
  <si>
    <t>na uzlu 2.CH-37a od 20.03.24 do 02.04.24, pcsled: 10653462</t>
  </si>
  <si>
    <t xml:space="preserve">Datum konce sledování: ? -&gt; 02/04/24; Čas konce sledování:  -&gt; 1329; Příznak fnzis: 0 -&gt; 1; Typ aktivity (takt): 1 -&gt; 6; Příznak aktivity (ftakt): yes -&gt; no; </t>
  </si>
  <si>
    <t>37707 (Sekanina Zdeněk MUDr.)</t>
  </si>
  <si>
    <t xml:space="preserve">Datum konce sledování: ? -&gt; 02/04/24; Čas konce sledování:  -&gt; 1126; Příznak fnzis: 0 -&gt; 1; Typ aktivity (takt): 1 -&gt; 5; </t>
  </si>
  <si>
    <t>Truhlářová Marie, číslo pojištěnce: 526231025 , pojišťovna: 111, scpac: 1498394</t>
  </si>
  <si>
    <t>na uzlu KAR-LU15 od 28.03.24 do 01.04.24, pcsled: 10665387</t>
  </si>
  <si>
    <t xml:space="preserve">Datum konce sledování: ? -&gt; 01/04/24; Čas konce sledování:  -&gt; 1253; Příznak fnzis: 0 -&gt; 1; Typ aktivity (takt): 1 -&gt; 4; </t>
  </si>
  <si>
    <t>63863 (Monteiro Alcides Dinis MUDr.)</t>
  </si>
  <si>
    <t>Češková Dana Mgr., číslo pojištěnce: 5956081802, pojišťovna: 211, scpac: 1509814</t>
  </si>
  <si>
    <t>na uzlu 2.CH-37a od 27.03.24 do 31.03.24, pcsled: 10663851</t>
  </si>
  <si>
    <t xml:space="preserve">Datum konce sledování: ? -&gt; 31/03/24; Čas konce sledování:  -&gt; 1117; Příznak fnzis: 0 -&gt; 1; Typ aktivity (takt): 1 -&gt; 4; </t>
  </si>
  <si>
    <t>Blažek Miroslav, číslo pojištěnce: 510728289 , pojišťovna: 111, scpac: 205542</t>
  </si>
  <si>
    <t>na uzlu 2.CH-37a od 27.03.24 do 31.03.24, pcsled: 10662615</t>
  </si>
  <si>
    <t xml:space="preserve">Datum konce sledování: ? -&gt; 31/03/24; Čas konce sledování:  -&gt; 1113; Příznak fnzis: 0 -&gt; 1; Typ aktivity (takt): 1 -&gt; 4; </t>
  </si>
  <si>
    <t>Čmela Miroslav, číslo pojištěnce: 450124422 , pojišťovna: 111, scpac: 1034058</t>
  </si>
  <si>
    <t>na uzlu 2.CH-37a od 20.03.24 do 26.03.24, pcsled: 10653163</t>
  </si>
  <si>
    <t xml:space="preserve">Datum konce sledování: ? -&gt; 26/03/24; Čas konce sledování:  -&gt; 1012; Příznak fnzis: 0 -&gt; 1; Typ aktivity (takt): 1 -&gt; 5; </t>
  </si>
  <si>
    <t>68413 (Smékalová Simona Bc.)</t>
  </si>
  <si>
    <t>Škrobáková Marie , číslo pojištěnce: 505914063 , pojišťovna: 213, scpac: 1402914</t>
  </si>
  <si>
    <t>na uzlu 2.CH-37a od 20.03.24 do 24.03.24, pcsled: 10652258</t>
  </si>
  <si>
    <t xml:space="preserve">Datum konce sledování: ? -&gt; 24/03/24; Čas konce sledování:  -&gt; 0930; Příznak fnzis: 0 -&gt; 1; Typ aktivity (takt): 1 -&gt; 4; </t>
  </si>
  <si>
    <t>Bobková Hana, číslo pojištěnce: 485317458 , pojišťovna: 111, scpac: 1200443</t>
  </si>
  <si>
    <t>na uzlu 2.CH-37a od 20.03.24 do 24.03.24, pcsled: 10652260</t>
  </si>
  <si>
    <t xml:space="preserve">Datum konce sledování: ? -&gt; 24/03/24; Čas konce sledování:  -&gt; 0927; Příznak fnzis: 0 -&gt; 1; Typ aktivity (takt): 1 -&gt; 4; </t>
  </si>
  <si>
    <t>12021 (Herman Jiří doc. MUDr., Ph.D.)</t>
  </si>
  <si>
    <t>Smékalová Milena, číslo pojištěnce: 5558201341, pojišťovna: 205, scpac: 316425</t>
  </si>
  <si>
    <t>na uzlu 3IK-39DJ od 13.03.24 do 14.03.24, pcsled: 10643714</t>
  </si>
  <si>
    <t xml:space="preserve">Datum konce sledování: ? -&gt; 14/03/24; Čas konce sledování:  -&gt; 1119; Příznak fnzis: 0 -&gt; 1; Typ aktivity (takt): 1 -&gt; 4; </t>
  </si>
  <si>
    <t>Matysíková Františka, číslo pojištěnce: 256201464 , pojišťovna: 111, scpac: 229399</t>
  </si>
  <si>
    <t>na uzlu 3IK-39DJ od 02.03.24 do 14.03.24, pcsled: 10628873</t>
  </si>
  <si>
    <t xml:space="preserve">Datum konce sledování: ? -&gt; 14/03/24; Čas konce sledování:  -&gt; 0830; Příznak fnzis: 0 -&gt; 1; Typ aktivity (takt): 1 -&gt; 4; </t>
  </si>
  <si>
    <t>Lorencová Ivana, číslo pojištěnce: 7359015312, pojišťovna: 211, scpac: 278139</t>
  </si>
  <si>
    <t>na uzlu 3IK-39DJ od 09.03.24 do 11.03.24, pcsled: 10637030</t>
  </si>
  <si>
    <t xml:space="preserve">Datum konce sledování: ? -&gt; 11/03/24; Čas konce sledování:  -&gt; 1040; Příznak fnzis: 0 -&gt; 1; Typ aktivity (takt): 1 -&gt; 4; </t>
  </si>
  <si>
    <t>st4936 (?)</t>
  </si>
  <si>
    <t>Walongová Ivana, číslo pojištěnce: 5456211937, pojišťovna: 211, scpac: 201699</t>
  </si>
  <si>
    <t>na uzlu 2.CH-37a od 03.03.24 do 07.03.24, pcsled: 10629656</t>
  </si>
  <si>
    <t xml:space="preserve">Datum konce sledování: ? -&gt; 07/03/24; Čas konce sledování:  -&gt; 0944; Příznak fnzis: 0 -&gt; 1; Typ aktivity (takt): 1 -&gt; 5; </t>
  </si>
  <si>
    <t>st4564 (?)</t>
  </si>
  <si>
    <t>Vaníčková Věra, číslo pojištěnce: 6052161588, pojišťovna: 211, scpac: 876536</t>
  </si>
  <si>
    <t>na uzlu 3IK-39C od 29.02.24 do 06.03.24, pcsled: 10625646</t>
  </si>
  <si>
    <t xml:space="preserve">Datum konce sledování: ? -&gt; 06/03/24; Čas konce sledování:  -&gt; 1100; Příznak fnzis: 0 -&gt; 1; Typ aktivity (takt): 1 -&gt; 4; </t>
  </si>
  <si>
    <t>64753 (Janský Petr MUDr.)</t>
  </si>
  <si>
    <t>Pokorná Věra, číslo pojištěnce: 526016101 , pojišťovna: 205, scpac: 1240927</t>
  </si>
  <si>
    <t>na uzlu 2.CH-37a od 28.02.24 do 03.03.24, pcsled: 10623104</t>
  </si>
  <si>
    <t xml:space="preserve">Datum konce sledování: ? -&gt; 03/03/24; Čas konce sledování:  -&gt; 0917; Příznak fnzis: 0 -&gt; 1; Typ aktivity (takt): 1 -&gt; 5; </t>
  </si>
  <si>
    <t>59845 (Mikolowitsch Jana )</t>
  </si>
  <si>
    <t>Marešová Martina, číslo pojištěnce: 7262225256, pojišťovna: 111, scpac: 1538942</t>
  </si>
  <si>
    <t>na uzlu 3IK-39C od 28.02.24 do 28.02.24, pcsled: 10624852</t>
  </si>
  <si>
    <t xml:space="preserve">Datum konce sledování: ? -&gt; 28/02/24; Čas konce sledování:  -&gt; 1908; Příznak fnzis: 0 -&gt; 1; Typ aktivity (takt): 1 -&gt; 4; </t>
  </si>
  <si>
    <t>Podhora Aleš, číslo pojištěnce: 7308145801, pojišťovna: 111, scpac: 378158</t>
  </si>
  <si>
    <t>na uzlu 3IK-39C od 25.02.24 do 26.02.24, pcsled: 10618985</t>
  </si>
  <si>
    <t xml:space="preserve">Datum konce sledování: ? -&gt; 26/02/24; Čas konce sledování:  -&gt; 0459; Příznak fnzis: 0 -&gt; 1; Typ aktivity (takt): 1 -&gt; 4; </t>
  </si>
  <si>
    <t>Fojtek Aleš, číslo pojištěnce: 9808096210, pojišťovna: 111, scpac: 968073</t>
  </si>
  <si>
    <t>na uzlu 3IK-39C od 25.02.24 do 26.02.24, pcsled: 10618991</t>
  </si>
  <si>
    <t xml:space="preserve">Datum konce sledování: ? -&gt; 26/02/24; Čas konce sledování:  -&gt; 0458; Příznak fnzis: 0 -&gt; 1; Typ aktivity (takt): 1 -&gt; 4; </t>
  </si>
  <si>
    <t>st1623 (?)</t>
  </si>
  <si>
    <t>Janáček Jan, číslo pojištěnce: 5911051047, pojišťovna: 207, scpac: 1426607</t>
  </si>
  <si>
    <t>na uzlu 2.CH-37a od 21.02.24 do 25.02.24, pcsled: 10612192</t>
  </si>
  <si>
    <t xml:space="preserve">Datum konce sledování: ? -&gt; 25/02/24; Čas konce sledování:  -&gt; 0935; Příznak fnzis: 0 -&gt; 1; Typ aktivity (takt): 1 -&gt; 4; </t>
  </si>
  <si>
    <t>Bílý Jaromír , číslo pojištěnce: 6201192195, pojišťovna: 211, scpac: 726761</t>
  </si>
  <si>
    <t>na uzlu 2.CH-37a od 14.02.24 do 16.02.24, pcsled: 10603716</t>
  </si>
  <si>
    <t xml:space="preserve">Datum konce sledování: ? -&gt; 16/02/24; Čas konce sledování:  -&gt; 0946; Příznak fnzis: 0 -&gt; 1; Typ aktivity (takt): 1 -&gt; 5; </t>
  </si>
  <si>
    <t>Petruška Miroslav , číslo pojištěnce: 5403121658, pojišťovna: 111, scpac: 1184271</t>
  </si>
  <si>
    <t>na uzlu KAR-LU51 od 14.02.24 do 15.02.24, pcsled: 10603543</t>
  </si>
  <si>
    <t xml:space="preserve">Datum konce sledování: ? -&gt; 15/02/24; Čas konce sledování:  -&gt; 1211; Příznak fnzis: 0 -&gt; 1; Typ aktivity (takt): 1 -&gt; 5; </t>
  </si>
  <si>
    <t>Buchtová Pavlína, číslo pojištěnce: 8857285503, pojišťovna: 111, scpac: 866027</t>
  </si>
  <si>
    <t>na uzlu 3IK-39C od 13.02.24 do 13.02.24, pcsled: 10600574</t>
  </si>
  <si>
    <t xml:space="preserve">Datum konce sledování: ? -&gt; 13/02/24; Čas konce sledování:  -&gt; 1658; Příznak fnzis: 0 -&gt; 1; Typ aktivity (takt): 1 -&gt; 4; </t>
  </si>
  <si>
    <t>Berková Květoslava , číslo pojištěnce: 465516430 , pojišťovna: 201, scpac: 105526</t>
  </si>
  <si>
    <t>na uzlu KAR-LU51 od 07.02.24 do 12.02.24, pcsled: 10592885</t>
  </si>
  <si>
    <t xml:space="preserve">Datum konce sledování: ? -&gt; 12/02/24; Čas konce sledování:  -&gt; 0914; Příznak fnzis: 0 -&gt; 1; Typ aktivity (takt): 1 -&gt; 4; </t>
  </si>
  <si>
    <t>Jemelka Denis, číslo pojištěnce: 0704195338, pojišťovna: 111, scpac: 870913</t>
  </si>
  <si>
    <t>na uzlu DK-21C J od 08.02.24 do 09.02.24, pcsled: 10595086</t>
  </si>
  <si>
    <t xml:space="preserve">Datum konce sledování: ? -&gt; 09/02/24; Čas konce sledování:  -&gt; 1006; Příznak fnzis: 0 -&gt; 1; Typ aktivity (takt): 1 -&gt; 4; </t>
  </si>
  <si>
    <t>Kunčík Miloslav, číslo pojištěnce: 5404231492, pojišťovna: 211, scpac: 1093949</t>
  </si>
  <si>
    <t>na uzlu 2.CH-37a od 03.02.24 do 07.02.24, pcsled: 10586736</t>
  </si>
  <si>
    <t xml:space="preserve">Datum konce sledování: ? -&gt; 07/02/24; Čas konce sledování:  -&gt; 1725; Příznak fnzis: 0 -&gt; 1; Typ aktivity (takt): 1 -&gt; 5; </t>
  </si>
  <si>
    <t>Straková Monika, číslo pojištěnce: 9057195719, pojišťovna: 211, scpac: 352310</t>
  </si>
  <si>
    <t>na uzlu 3IK-39C od 06.02.24 do 06.02.24, pcsled: 10591488</t>
  </si>
  <si>
    <t xml:space="preserve">Datum konce sledování: ? -&gt; 06/02/24; Čas konce sledování:  -&gt; 2224; Příznak fnzis: 0 -&gt; 1; Typ aktivity (takt): 1 -&gt; 4; </t>
  </si>
  <si>
    <t>Brejcha Stanislav, číslo pojištěnce: 5808021835, pojišťovna: 205, scpac: 1502486</t>
  </si>
  <si>
    <t>na uzlu 3IK-39C od 06.02.24 do 06.02.24, pcsled: 10591384</t>
  </si>
  <si>
    <t xml:space="preserve">Datum konce sledování: ? -&gt; 06/02/24; Čas konce sledování:  -&gt; 1915; Příznak fnzis: 0 -&gt; 1; Typ aktivity (takt): 1 -&gt; 4; </t>
  </si>
  <si>
    <t>92203 (Michalík Filip Nrtm. Bc.)</t>
  </si>
  <si>
    <t>Jalůvka Tomáš, číslo pojištěnce: 7602155000, pojišťovna: 205, scpac: 1302409</t>
  </si>
  <si>
    <t>na uzlu 3IK-39C od 06.02.24 do 06.02.24, pcsled: 10589813</t>
  </si>
  <si>
    <t xml:space="preserve">Datum konce sledování: ? -&gt; 06/02/24; Čas konce sledování:  -&gt; 1247; Příznak fnzis: 0 -&gt; 1; Typ aktivity (takt): 1 -&gt; 4; </t>
  </si>
  <si>
    <t>61734 (Kopřivová Zuzana )</t>
  </si>
  <si>
    <t>Glogarová Romana, číslo pojištěnce: 7452275259, pojišťovna: 213, scpac: 1502483</t>
  </si>
  <si>
    <t>na uzlu 3IK-39C od 30.01.24 do 30.01.24, pcsled: 10581261</t>
  </si>
  <si>
    <t xml:space="preserve">Datum konce sledování: ? -&gt; 30/01/24; Čas konce sledování:  -&gt; 2022; Příznak fnzis: 0 -&gt; 1; Typ aktivity (takt): 1 -&gt; 5; </t>
  </si>
  <si>
    <t>Richter Václav, číslo pojištěnce: 6704112349, pojišťovna: 111, scpac: 1235752</t>
  </si>
  <si>
    <t>na uzlu 3IK-39C od 30.01.24 do 30.01.24, pcsled: 10581263</t>
  </si>
  <si>
    <t xml:space="preserve">Datum konce sledování: ? -&gt; 30/01/24; Čas konce sledování:  -&gt; 2021; Příznak fnzis: 0 -&gt; 1; Typ aktivity (takt): 1 -&gt; 4; </t>
  </si>
  <si>
    <t>Wolfová Anna, číslo pojištěnce: 365521415 , pojišťovna: 111, scpac: 1278213</t>
  </si>
  <si>
    <t>na uzlu 2.CH-37a od 23.01.24 do 23.01.24, pcsled: 10569039</t>
  </si>
  <si>
    <t xml:space="preserve">Datum konce sledování: ? -&gt; 23/01/24; Čas konce sledování:  -&gt; 1704; Základní diagnóza: I714 -&gt; I715; Vedl. diagnóza 1:  -&gt; I469; Příznak fnzis: 0 -&gt; 1; Typ aktivity (takt): 1 -&gt; 4; </t>
  </si>
  <si>
    <t>Müller Zdeněk, číslo pojištěnce: 5506210754, pojišťovna: 205, scpac: 1109073</t>
  </si>
  <si>
    <t>na uzlu 2.CH-37a od 14.01.24 do 22.01.24, pcsled: 10556533</t>
  </si>
  <si>
    <t xml:space="preserve">Datum konce sledování: ? -&gt; 22/01/24; Čas konce sledování:  -&gt; 1353; Příznak fnzis: 0 -&gt; 1; Typ aktivity (takt): 1 -&gt; 5; </t>
  </si>
  <si>
    <t>Křapová Alena, číslo pojištěnce: 5652070622, pojišťovna: 111, scpac: 1547671</t>
  </si>
  <si>
    <t>na uzlu KAR-LU51 od 16.01.24 do 17.01.24, pcsled: 10559772</t>
  </si>
  <si>
    <t xml:space="preserve">Datum konce sledování: ? -&gt; 17/01/24; Čas konce sledování:  -&gt; 1030; Příznak fnzis: 0 -&gt; 1; Typ aktivity (takt): 1 -&gt; 5; </t>
  </si>
  <si>
    <t>st1733 (?)</t>
  </si>
  <si>
    <t>18796 (Jedličková Gabriela )</t>
  </si>
  <si>
    <t>6223 (2.CH - Lůžkové oddělení 37)</t>
  </si>
  <si>
    <t>Ashmore Ian, číslo pojištěnce: 7025604014, pojišťovna: 111, scpac: 1497615</t>
  </si>
  <si>
    <t>na uzlu 2.CH-L37 od 11.06.24 do 18.06.24, pcsled: 10767899</t>
  </si>
  <si>
    <t xml:space="preserve">Datum konce sledování: ? -&gt; 18/06/24; Čas konce sledování:  -&gt; 1241; Příznak fnzis: 0 -&gt; 1; Typ aktivity (takt): 1 -&gt; 5; </t>
  </si>
  <si>
    <t>st4220 (?)</t>
  </si>
  <si>
    <t>62350 (Mazánek Petr )</t>
  </si>
  <si>
    <t>Trkan Miroslav, číslo pojištěnce: 471025481 , pojišťovna: 207, scpac: 1575544</t>
  </si>
  <si>
    <t>na uzlu KAR-LU51 od 17.06.24 do 18.06.24, pcsled: 10777899</t>
  </si>
  <si>
    <t xml:space="preserve">Datum konce sledování: ? -&gt; 18/06/24; Čas konce sledování:  -&gt; 1215; Příznak fnzis: 0 -&gt; 1; Typ aktivity (takt): 1 -&gt; 4; </t>
  </si>
  <si>
    <t>Vyroubal Josef , číslo pojištěnce: 5704290911, pojišťovna: 205, scpac: 199316</t>
  </si>
  <si>
    <t>na uzlu 2.CH-L37 od 09.06.24 do 18.06.24, pcsled: 10765828</t>
  </si>
  <si>
    <t xml:space="preserve">Datum konce sledování: ? -&gt; 18/06/24; Čas konce sledování:  -&gt; 1028; Příznak fnzis: 0 -&gt; 1; Typ aktivity (takt): 1 -&gt; 5; </t>
  </si>
  <si>
    <t>Adamov Ladislav, číslo pojištěnce: 6211101028, pojišťovna: 205, scpac: 1568695</t>
  </si>
  <si>
    <t>na uzlu 2.CH-L37 od 10.06.24 do 18.06.24, pcsled: 10766038</t>
  </si>
  <si>
    <t xml:space="preserve">Datum konce sledování: ? -&gt; 18/06/24; Čas konce sledování:  -&gt; 1026; Příznak fnzis: 0 -&gt; 1; Typ aktivity (takt): 1 -&gt; 5; </t>
  </si>
  <si>
    <t>st4974 (?)</t>
  </si>
  <si>
    <t>68789 (Hanáková Naděžda )</t>
  </si>
  <si>
    <t>Répal Alois, číslo pojištěnce: 5511051117, pojišťovna: 111, scpac: 338489</t>
  </si>
  <si>
    <t>na uzlu 2.CH-L37 od 11.06.24 do 17.06.24, pcsled: 10768841</t>
  </si>
  <si>
    <t xml:space="preserve">Datum konce sledování: ? -&gt; 17/06/24; Čas konce sledování:  -&gt; 1037; Příznak fnzis: 0 -&gt; 1; Typ aktivity (takt): 1 -&gt; 4; </t>
  </si>
  <si>
    <t>Nevrlý Květoslav, číslo pojištěnce: 410923453 , pojišťovna: 205, scpac: 962817</t>
  </si>
  <si>
    <t>na uzlu 2.CH-L37 od 13.06.24 do 17.06.24, pcsled: 10772606</t>
  </si>
  <si>
    <t xml:space="preserve">Datum konce sledování: ? -&gt; 17/06/24; Čas konce sledování:  -&gt; 1033; Příznak fnzis: 0 -&gt; 1; Typ aktivity (takt): 1 -&gt; 5; </t>
  </si>
  <si>
    <t>Sedláček Petr , číslo pojištěnce: 6504202254, pojišťovna: 111, scpac: 445754</t>
  </si>
  <si>
    <t>na uzlu 2.CH-L37 od 10.06.24 do 17.06.24, pcsled: 10767300</t>
  </si>
  <si>
    <t xml:space="preserve">Datum konce sledování: ? -&gt; 17/06/24; Čas konce sledování:  -&gt; 1020; Příznak fnzis: 0 -&gt; 1; Typ aktivity (takt): 1 -&gt; 4; </t>
  </si>
  <si>
    <t>59695 (Kleckerová Petra )</t>
  </si>
  <si>
    <t>Semrádová Libuše, číslo pojištěnce: 465328453 , pojišťovna: 111, scpac: 1228284</t>
  </si>
  <si>
    <t>na uzlu 2.CH-L37 od 13.06.24 do 16.06.24, pcsled: 10771536</t>
  </si>
  <si>
    <t xml:space="preserve">Datum konce sledování: ? -&gt; 16/06/24; Čas konce sledování:  -&gt; 1247; Příznak fnzis: 0 -&gt; 1; Typ aktivity (takt): 1 -&gt; 4; </t>
  </si>
  <si>
    <t>Hastíková Hana, číslo pojištěnce: 7252024857, pojišťovna: 111, scpac: 1555222</t>
  </si>
  <si>
    <t>na uzlu 2.CH-L37 od 12.06.24 do 16.06.24, pcsled: 10769785</t>
  </si>
  <si>
    <t xml:space="preserve">Datum konce sledování: ? -&gt; 16/06/24; Čas konce sledování:  -&gt; 0937; Příznak fnzis: 0 -&gt; 1; Typ aktivity (takt): 1 -&gt; 5; </t>
  </si>
  <si>
    <t>Schubertová Lenka, číslo pojištěnce: 7157255787, pojišťovna: 211, scpac: 759184</t>
  </si>
  <si>
    <t>na uzlu 2.CH-L37 od 12.06.24 do 16.06.24, pcsled: 10769787</t>
  </si>
  <si>
    <t xml:space="preserve">Datum konce sledování: ? -&gt; 16/06/24; Čas konce sledování:  -&gt; 0936; Příznak fnzis: 0 -&gt; 1; Typ aktivity (takt): 1 -&gt; 5; </t>
  </si>
  <si>
    <t>63008 (Zalotěnková Lucie )</t>
  </si>
  <si>
    <t>Vašica Dalibor, číslo pojištěnce: 6110260915, pojišťovna: 111, scpac: 1519399</t>
  </si>
  <si>
    <t>na uzlu 2.CH-L37 od 13.06.24 do 16.06.24, pcsled: 10771540</t>
  </si>
  <si>
    <t>Kulhajová Marcela, číslo pojištěnce: 515322063 , pojišťovna: 111, scpac: 1503979</t>
  </si>
  <si>
    <t>na uzlu 2.CH-L37 od 12.06.24 do 16.06.24, pcsled: 10769789</t>
  </si>
  <si>
    <t>Machaň Pavel, číslo pojištěnce: 6004151681, pojišťovna: 205, scpac: 452312</t>
  </si>
  <si>
    <t>na uzlu 2.CH-L37 od 13.06.24 do 16.06.24, pcsled: 10771538</t>
  </si>
  <si>
    <t xml:space="preserve">Datum konce sledování: ? -&gt; 16/06/24; Čas konce sledování:  -&gt; 0936; Příznak fnzis: 0 -&gt; 1; Typ aktivity (takt): 1 -&gt; 4; </t>
  </si>
  <si>
    <t>63828 (Kadlčíková Kristýna )</t>
  </si>
  <si>
    <t>Tillová Růžena, číslo pojištěnce: 6053291101, pojišťovna: 111, scpac: 987791</t>
  </si>
  <si>
    <t>na uzlu KAR-LU51 od 14.06.24 do 15.06.24, pcsled: 10774472</t>
  </si>
  <si>
    <t xml:space="preserve">Datum konce sledování: ? -&gt; 15/06/24; Čas konce sledování:  -&gt; 1221; Příznak fnzis: 0 -&gt; 1; Typ aktivity (takt): 1 -&gt; 5; </t>
  </si>
  <si>
    <t>Králík Václav, číslo pojištěnce: 440909147 , pojišťovna: 111, scpac: 1568589</t>
  </si>
  <si>
    <t>na uzlu KAR-LU51 od 14.06.24 do 15.06.24, pcsled: 10774587</t>
  </si>
  <si>
    <t>Rýznar Jan, číslo pojištěnce: 5501191399, pojišťovna: 205, scpac: 499906</t>
  </si>
  <si>
    <t>na uzlu 2.CH-L37 od 10.06.24 do 15.06.24, pcsled: 10766036</t>
  </si>
  <si>
    <t xml:space="preserve">Datum konce sledování: ? -&gt; 15/06/24; Čas konce sledování:  -&gt; 0858; Příznak fnzis: 0 -&gt; 1; Typ aktivity (takt): 1 -&gt; 5; </t>
  </si>
  <si>
    <t>Bahník Václav, číslo pojištěnce: 5401110814, pojišťovna: 201, scpac: 466531</t>
  </si>
  <si>
    <t>na uzlu 2.CH-L37 od 12.06.24 do 15.06.24, pcsled: 10769795</t>
  </si>
  <si>
    <t>na uzlu 2.CH-L37 od 12.06.24 do 15.06.24, pcsled: 10769797</t>
  </si>
  <si>
    <t xml:space="preserve">Datum konce sledování: ? -&gt; 15/06/24; Čas konce sledování:  -&gt; 0857; Příznak fnzis: 0 -&gt; 1; Typ aktivity (takt): 1 -&gt; 5; </t>
  </si>
  <si>
    <t>Omastová Vlasta, číslo pojištěnce: 505629039 , pojišťovna: 111, scpac: 1572095</t>
  </si>
  <si>
    <t>na uzlu 2.CH-L37 od 12.06.24 do 15.06.24, pcsled: 10769793</t>
  </si>
  <si>
    <t xml:space="preserve">Datum konce sledování: ? -&gt; 15/06/24; Čas konce sledování:  -&gt; 0857; Příznak fnzis: 0 -&gt; 1; Typ aktivity (takt): 1 -&gt; 4; </t>
  </si>
  <si>
    <t>Štarha Petr, číslo pojištěnce: 7203163517, pojišťovna: 211, scpac: 183191</t>
  </si>
  <si>
    <t>na uzlu 2.CH-L37 od 12.06.24 do 15.06.24, pcsled: 10769791</t>
  </si>
  <si>
    <t xml:space="preserve">Datum konce sledování: ? -&gt; 15/06/24; Čas konce sledování:  -&gt; 0856; Příznak fnzis: 0 -&gt; 1; Typ aktivity (takt): 1 -&gt; 4; </t>
  </si>
  <si>
    <t xml:space="preserve">Datum konce sledování: ? -&gt; 15/06/24; Čas konce sledování:  -&gt; 0855; Příznak fnzis: 0 -&gt; 1; Typ aktivity (takt): 1 -&gt; 4; </t>
  </si>
  <si>
    <t>Navrátil Zdenek, číslo pojištěnce: 460208423 , pojišťovna: 201, scpac: 314123</t>
  </si>
  <si>
    <t>na uzlu 2.CH-L37 od 11.06.24 do 14.06.24, pcsled: 10767905</t>
  </si>
  <si>
    <t xml:space="preserve">Datum konce sledování: ? -&gt; 14/06/24; Čas konce sledování:  -&gt; 1017; Příznak fnzis: 0 -&gt; 1; Typ aktivity (takt): 1 -&gt; 5; </t>
  </si>
  <si>
    <t>Střílková Lucie, číslo pojištěnce: 8055014407, pojišťovna: 201, scpac: 874476</t>
  </si>
  <si>
    <t>na uzlu 2.CH-L37 od 10.06.24 do 14.06.24, pcsled: 10766054</t>
  </si>
  <si>
    <t xml:space="preserve">Datum konce sledování: ? -&gt; 14/06/24; Čas konce sledování:  -&gt; 1016; Příznak fnzis: 0 -&gt; 1; Typ aktivity (takt): 1 -&gt; 4; </t>
  </si>
  <si>
    <t>Konečná Laura , číslo pojištěnce: 0756098992, pojišťovna: 211, scpac: 1364030</t>
  </si>
  <si>
    <t>na uzlu 2.CH-L37 od 10.06.24 do 14.06.24, pcsled: 10766048</t>
  </si>
  <si>
    <t xml:space="preserve">Datum konce sledování: ? -&gt; 14/06/24; Čas konce sledování:  -&gt; 1015; Příznak fnzis: 0 -&gt; 1; Typ aktivity (takt): 1 -&gt; 4; </t>
  </si>
  <si>
    <t>Starý Zdeněk, číslo pojištěnce: 460711425 , pojišťovna: 207, scpac: 1100033</t>
  </si>
  <si>
    <t>na uzlu 2.CH-L37 od 06.06.24 do 14.06.24, pcsled: 10762895</t>
  </si>
  <si>
    <t xml:space="preserve">Datum konce sledování: ? -&gt; 14/06/24; Čas konce sledování:  -&gt; 1013; Příznak fnzis: 0 -&gt; 1; Typ aktivity (takt): 1 -&gt; 5; </t>
  </si>
  <si>
    <t>Varmuža Stanislav, číslo pojištěnce: 471227429 , pojišťovna: 205, scpac: 1567804</t>
  </si>
  <si>
    <t>na uzlu 2.CH-L37 od 06.06.24 do 14.06.24, pcsled: 10761622</t>
  </si>
  <si>
    <t xml:space="preserve">Datum konce sledování: ? -&gt; 14/06/24; Čas konce sledování:  -&gt; 1011; Příznak fnzis: 0 -&gt; 1; Typ aktivity (takt): 1 -&gt; 5; </t>
  </si>
  <si>
    <t>Hausner Karel, číslo pojištěnce: 371015418 , pojišťovna: 205, scpac: 299112</t>
  </si>
  <si>
    <t>na uzlu KAR-LU51 od 12.06.24 do 13.06.24, pcsled: 10770565</t>
  </si>
  <si>
    <t xml:space="preserve">Datum konce sledování: ? -&gt; 13/06/24; Čas konce sledování:  -&gt; 0852; Příznak fnzis: 0 -&gt; 1; Typ aktivity (takt): 1 -&gt; 4; </t>
  </si>
  <si>
    <t>Jabůrek Ivan, Ing., číslo pojištěnce: 6910064667, pojišťovna: 201, scpac: 1547756</t>
  </si>
  <si>
    <t>na uzlu 2.CH-L37 od 09.06.24 do 13.06.24, pcsled: 10765694</t>
  </si>
  <si>
    <t xml:space="preserve">Datum konce sledování: ? -&gt; 13/06/24; Čas konce sledování:  -&gt; 0950; Příznak fnzis: 0 -&gt; 1; Typ aktivity (takt): 1 -&gt; 4; </t>
  </si>
  <si>
    <t>Dyachenko Nadia, číslo pojištěnce: 8560680513, pojišťovna: 205, scpac: 1560931</t>
  </si>
  <si>
    <t>na uzlu 2.CH-L37 od 09.06.24 do 13.06.24, pcsled: 10765515</t>
  </si>
  <si>
    <t xml:space="preserve">Datum konce sledování: ? -&gt; 13/06/24; Čas konce sledování:  -&gt; 0949; Příznak fnzis: 0 -&gt; 1; Typ aktivity (takt): 1 -&gt; 4; </t>
  </si>
  <si>
    <t>Rašková Jarmila , číslo pojištěnce: 475611458 , pojišťovna: 211, scpac: 349159</t>
  </si>
  <si>
    <t>na uzlu 2.CH-L37 od 10.06.24 do 13.06.24, pcsled: 10766044</t>
  </si>
  <si>
    <t xml:space="preserve">Datum konce sledování: ? -&gt; 13/06/24; Čas konce sledování:  -&gt; 0947; Příznak fnzis: 0 -&gt; 1; Typ aktivity (takt): 1 -&gt; 4; </t>
  </si>
  <si>
    <t>Navrátilová Libuše, číslo pojištěnce: 6157231014, pojišťovna: 205, scpac: 691088</t>
  </si>
  <si>
    <t>na uzlu 2.CH-L37 od 09.06.24 do 13.06.24, pcsled: 10765523</t>
  </si>
  <si>
    <t xml:space="preserve">Datum konce sledování: ? -&gt; 13/06/24; Čas konce sledování:  -&gt; 0944; Příznak fnzis: 0 -&gt; 1; Typ aktivity (takt): 1 -&gt; 4; </t>
  </si>
  <si>
    <t>Hebnar František, číslo pojištěnce: 490817121 , pojišťovna: 213, scpac: 995230</t>
  </si>
  <si>
    <t>na uzlu 2.CH-L37 od 07.06.24 do 13.06.24, pcsled: 10763312</t>
  </si>
  <si>
    <t xml:space="preserve">Datum konce sledování: ? -&gt; 13/06/24; Čas konce sledování:  -&gt; 0944; Příznak fnzis: 0 -&gt; 1; Typ aktivity (takt): 1 -&gt; 5; </t>
  </si>
  <si>
    <t>Petková Anežka, číslo pojištěnce: 355420417 , pojišťovna: 205, scpac: 1063681</t>
  </si>
  <si>
    <t>na uzlu 2.CH-L37 od 10.06.24 do 13.06.24, pcsled: 10766056</t>
  </si>
  <si>
    <t xml:space="preserve">Datum konce sledování: ? -&gt; 13/06/24; Čas konce sledování:  -&gt; 0942; Příznak fnzis: 0 -&gt; 1; Typ aktivity (takt): 1 -&gt; 5; </t>
  </si>
  <si>
    <t>Maša Karel, číslo pojištěnce: 501213023 , pojišťovna: 205, scpac: 1572600</t>
  </si>
  <si>
    <t>na uzlu 2.CH-L37 od 11.06.24 do 13.06.24, pcsled: 10767901</t>
  </si>
  <si>
    <t xml:space="preserve">Datum konce sledování: ? -&gt; 13/06/24; Čas konce sledování:  -&gt; 0941; Příznak fnzis: 0 -&gt; 1; Typ aktivity (takt): 1 -&gt; 5; </t>
  </si>
  <si>
    <t>64275 (Laca Michal MUDr.)</t>
  </si>
  <si>
    <t>Pruška Jiří, číslo pojištěnce: 6110201768, pojišťovna: 207, scpac: 1570923</t>
  </si>
  <si>
    <t>na uzlu 2.CH-L37 od 09.06.24 do 12.06.24, pcsled: 10765692</t>
  </si>
  <si>
    <t xml:space="preserve">Datum konce sledování: ? -&gt; 12/06/24; Čas konce sledování:  -&gt; 1748; Příznak fnzis: 0 -&gt; 1; Typ aktivity (takt): 1 -&gt; 4; </t>
  </si>
  <si>
    <t>na uzlu 2.CH-L37 od 07.06.24 do 12.06.24, pcsled: 10763314</t>
  </si>
  <si>
    <t xml:space="preserve">Datum konce sledování: ? -&gt; 12/06/24; Čas konce sledování:  -&gt; 1324; Příznak fnzis: 0 -&gt; 1; Typ aktivity (takt): 1 -&gt; 5; </t>
  </si>
  <si>
    <t>Marko Anton, číslo pojištěnce: 6206156088, pojišťovna: 111, scpac: 843227</t>
  </si>
  <si>
    <t>na uzlu 2.CH-L37 od 04.06.24 do 12.06.24, pcsled: 10758154</t>
  </si>
  <si>
    <t xml:space="preserve">Datum konce sledování: ? -&gt; 12/06/24; Čas konce sledování:  -&gt; 1322; Příznak fnzis: 0 -&gt; 1; Typ aktivity (takt): 1 -&gt; 4; </t>
  </si>
  <si>
    <t>66132 (Melková Markéta DiS.)</t>
  </si>
  <si>
    <t>Mikulenka Jaroslav I, číslo pojištěnce: 530925363 , pojišťovna: 111, scpac: 203120</t>
  </si>
  <si>
    <t>na uzlu 2.CH-L37 od 03.06.24 do 11.06.24, pcsled: 10758096</t>
  </si>
  <si>
    <t xml:space="preserve">Datum konce sledování: ? -&gt; 11/06/24; Čas konce sledování:  -&gt; 1831; Příznak fnzis: 0 -&gt; 1; Typ aktivity (takt): 1 -&gt; 5; </t>
  </si>
  <si>
    <t>Záviška Emil, číslo pojištěnce: 480101182 , pojišťovna: 211, scpac: 697367</t>
  </si>
  <si>
    <t>na uzlu 2.CH-L37 od 06.06.24 do 11.06.24, pcsled: 10761625</t>
  </si>
  <si>
    <t xml:space="preserve">Datum konce sledování: ? -&gt; 11/06/24; Čas konce sledování:  -&gt; 1022; Příznak fnzis: 0 -&gt; 1; Typ aktivity (takt): 1 -&gt; 4; </t>
  </si>
  <si>
    <t>na uzlu KAR-LU51 od 10.06.24 do 11.06.24, pcsled: 10767684</t>
  </si>
  <si>
    <t xml:space="preserve">Datum konce sledování: ? -&gt; 11/06/24; Čas konce sledování:  -&gt; 1011; Příznak fnzis: 0 -&gt; 1; Typ aktivity (takt): 1 -&gt; 5; </t>
  </si>
  <si>
    <t>Tečová Ilona, číslo pojištěnce: 465420500 , pojišťovna: 201, scpac: 314244</t>
  </si>
  <si>
    <t>na uzlu 2.CH-L37 od 02.06.24 do 10.06.24, pcsled: 10755959</t>
  </si>
  <si>
    <t xml:space="preserve">Datum konce sledování: ? -&gt; 10/06/24; Čas konce sledování:  -&gt; 1230; Příznak fnzis: 0 -&gt; 1; Typ aktivity (takt): 1 -&gt; 5; </t>
  </si>
  <si>
    <t>st4659 (?)</t>
  </si>
  <si>
    <t>Škařupová Jana, číslo pojištěnce: 8358114457, pojišťovna: 205, scpac: 1573955</t>
  </si>
  <si>
    <t>na uzlu 2.CH-L37 od 06.06.24 do 10.06.24, pcsled: 10763156</t>
  </si>
  <si>
    <t xml:space="preserve">Datum konce sledování: ? -&gt; 10/06/24; Čas konce sledování:  -&gt; 0844; Příznak fnzis: 0 -&gt; 1; Typ aktivity (takt): 1 -&gt; 4; </t>
  </si>
  <si>
    <t>58051 (Hanousková Jitka Bc.)</t>
  </si>
  <si>
    <t>Tuška Jiří , číslo pojištěnce: 430212414 , pojišťovna: 211, scpac: 139720</t>
  </si>
  <si>
    <t>na uzlu 2.CH-L37 od 03.06.24 do 09.06.24, pcsled: 10757028</t>
  </si>
  <si>
    <t xml:space="preserve">Datum konce sledování: ? -&gt; 09/06/24; Čas konce sledování:  -&gt; 1004; Příznak fnzis: 0 -&gt; 1; Typ aktivity (takt): 1 -&gt; 4; </t>
  </si>
  <si>
    <t>Kynclová Vladimíra, číslo pojištěnce: 6652100048, pojišťovna: 111, scpac: 1570922</t>
  </si>
  <si>
    <t>na uzlu 2.CH-L37 od 06.06.24 do 09.06.24, pcsled: 10761629</t>
  </si>
  <si>
    <t xml:space="preserve">Datum konce sledování: ? -&gt; 09/06/24; Čas konce sledování:  -&gt; 1003; Příznak fnzis: 0 -&gt; 1; Typ aktivity (takt): 1 -&gt; 4; </t>
  </si>
  <si>
    <t>Karlíková Jaroslava, číslo pojištěnce: 5855280849, pojišťovna: 211, scpac: 1558294</t>
  </si>
  <si>
    <t>na uzlu 2.CH-L37 od 06.06.24 do 09.06.24, pcsled: 10761631</t>
  </si>
  <si>
    <t>25385 (Mocňáková Markéta MUDr., Ph.D.)</t>
  </si>
  <si>
    <t>Rygal Jaroslav, číslo pojištěnce: 6110310723, pojišťovna: 111, scpac: 195737</t>
  </si>
  <si>
    <t>na uzlu 2.CH-L37 od 05.06.24 do 08.06.24, pcsled: 10759873</t>
  </si>
  <si>
    <t xml:space="preserve">Datum konce sledování: ? -&gt; 08/06/24; Čas konce sledování:  -&gt; 1549; Příznak fnzis: 0 -&gt; 1; Typ aktivity (takt): 1 -&gt; 4; </t>
  </si>
  <si>
    <t>Pagáčová Jana, číslo pojištěnce: 6360050543, pojišťovna: 211, scpac: 478257</t>
  </si>
  <si>
    <t>na uzlu 2.CH-L37 od 05.06.24 do 08.06.24, pcsled: 10759869</t>
  </si>
  <si>
    <t xml:space="preserve">Datum konce sledování: ? -&gt; 08/06/24; Čas konce sledování:  -&gt; 1548; Příznak fnzis: 0 -&gt; 1; Typ aktivity (takt): 1 -&gt; 4; </t>
  </si>
  <si>
    <t>Vodová Libuše , číslo pojištěnce: 455610434 , pojišťovna: 205, scpac: 255192</t>
  </si>
  <si>
    <t>na uzlu 2.CH-L37 od 05.06.24 do 08.06.24, pcsled: 10759862</t>
  </si>
  <si>
    <t>Kašpárková Natálie, číslo pojištěnce: 0955176068, pojišťovna: 205, scpac: 869672</t>
  </si>
  <si>
    <t>na uzlu 2.CH-L37 od 05.06.24 do 08.06.24, pcsled: 10759864</t>
  </si>
  <si>
    <t xml:space="preserve">Datum konce sledování: ? -&gt; 08/06/24; Čas konce sledování:  -&gt; 1547; Příznak fnzis: 0 -&gt; 1; Typ aktivity (takt): 1 -&gt; 4; </t>
  </si>
  <si>
    <t>63862 (Hrazdilová Andrea DiS.)</t>
  </si>
  <si>
    <t>Navrátil Ladislav, číslo pojištěnce: 5406170627, pojišťovna: 207, scpac: 316007</t>
  </si>
  <si>
    <t>na uzlu 2.CH-L37 od 05.06.24 do 08.06.24, pcsled: 10759866</t>
  </si>
  <si>
    <t xml:space="preserve">Datum konce sledování: ? -&gt; 08/06/24; Čas konce sledování:  -&gt; 1417; Příznak fnzis: 0 -&gt; 1; Typ aktivity (takt): 1 -&gt; 4; </t>
  </si>
  <si>
    <t>48831 (Neumannová Petra )</t>
  </si>
  <si>
    <t>Minář Jiří, Ing., číslo pojištěnce: 6610030867, pojišťovna: 205, scpac: 1100740</t>
  </si>
  <si>
    <t>na uzlu 2.CH-L37 od 02.06.24 do 07.06.24, pcsled: 10755996</t>
  </si>
  <si>
    <t xml:space="preserve">Datum konce sledování: ? -&gt; 07/06/24; Čas konce sledování:  -&gt; 1031; Příznak fnzis: 0 -&gt; 1; Typ aktivity (takt): 1 -&gt; 5; </t>
  </si>
  <si>
    <t>na uzlu 2.CH-L37 od 04.06.24 do 07.06.24, pcsled: 10758158</t>
  </si>
  <si>
    <t xml:space="preserve">Datum konce sledování: ? -&gt; 07/06/24; Čas konce sledování:  -&gt; 1030; Příznak fnzis: 0 -&gt; 1; Typ aktivity (takt): 1 -&gt; 5; </t>
  </si>
  <si>
    <t>Entová Drahomíra , číslo pojištěnce: 535304036 , pojišťovna: 111, scpac: 116409</t>
  </si>
  <si>
    <t>na uzlu 2.CH-L37 od 05.06.24 do 07.06.24, pcsled: 10759871</t>
  </si>
  <si>
    <t xml:space="preserve">Datum konce sledování: ? -&gt; 07/06/24; Čas konce sledování:  -&gt; 1024; Příznak fnzis: 0 -&gt; 1; Typ aktivity (takt): 1 -&gt; 5; </t>
  </si>
  <si>
    <t>Moll Josef, číslo pojištěnce: 490310189 , pojišťovna: 213, scpac: 1567823</t>
  </si>
  <si>
    <t>na uzlu 2.CH-L37 od 30.05.24 do 07.06.24, pcsled: 10751714</t>
  </si>
  <si>
    <t xml:space="preserve">Datum konce sledování: ? -&gt; 07/06/24; Čas konce sledování:  -&gt; 0941; Příznak fnzis: 0 -&gt; 1; Typ aktivity (takt): 1 -&gt; 5; </t>
  </si>
  <si>
    <t>Buchtela Jaroslav , číslo pojištěnce: 380315452 , pojišťovna: 211, scpac: 102906</t>
  </si>
  <si>
    <t>na uzlu 2.CH-L37 od 30.05.24 do 07.06.24, pcsled: 10751718</t>
  </si>
  <si>
    <t xml:space="preserve">Datum konce sledování: ? -&gt; 07/06/24; Čas konce sledování:  -&gt; 0940; Příznak fnzis: 0 -&gt; 1; Typ aktivity (takt): 1 -&gt; 5; </t>
  </si>
  <si>
    <t>Mašat Milan, číslo pojištěnce: 520620121 , pojišťovna: 211, scpac: 499040</t>
  </si>
  <si>
    <t>na uzlu 2.CH-L37 od 04.06.24 do 07.06.24, pcsled: 10758308</t>
  </si>
  <si>
    <t xml:space="preserve">Datum konce sledování: ? -&gt; 07/06/24; Čas konce sledování:  -&gt; 0939; Příznak fnzis: 0 -&gt; 1; Typ aktivity (takt): 1 -&gt; 5; </t>
  </si>
  <si>
    <t>Bílek František, číslo pojištěnce: 490918405 , pojišťovna: 201, scpac: 496841</t>
  </si>
  <si>
    <t>na uzlu 2.CH-L37 od 05.06.24 do 07.06.24, pcsled: 10760797</t>
  </si>
  <si>
    <t xml:space="preserve">Datum konce sledování: ? -&gt; 07/06/24; Čas konce sledování:  -&gt; 0938; Příznak fnzis: 0 -&gt; 1; Typ aktivity (takt): 1 -&gt; 5; </t>
  </si>
  <si>
    <t>na uzlu 3IK-39C od 26.05.24 do 07.06.24, pcsled: 10745442</t>
  </si>
  <si>
    <t xml:space="preserve">Datum konce sledování: ? -&gt; 07/06/24; Čas konce sledování:  -&gt; 0819; Příznak fnzis: 0 -&gt; 1; Typ aktivity (takt): 1 -&gt; 4; </t>
  </si>
  <si>
    <t>Vařeka Josef, číslo pojištěnce: 500519104 , pojišťovna: 111, scpac: 206886</t>
  </si>
  <si>
    <t>na uzlu 2.CH-L37 od 03.06.24 do 06.06.24, pcsled: 10756329</t>
  </si>
  <si>
    <t xml:space="preserve">Datum konce sledování: ? -&gt; 06/06/24; Čas konce sledování:  -&gt; 1000; Příznak fnzis: 0 -&gt; 1; Typ aktivity (takt): 1 -&gt; 4; </t>
  </si>
  <si>
    <t>Hovořík František, číslo pojištěnce: 490221352 , pojišťovna: 201, scpac: 1571372</t>
  </si>
  <si>
    <t>na uzlu 2.CH-L37 od 03.06.24 do 06.06.24, pcsled: 10756331</t>
  </si>
  <si>
    <t xml:space="preserve">Datum konce sledování: ? -&gt; 06/06/24; Čas konce sledování:  -&gt; 1000; Příznak fnzis: 0 -&gt; 1; Typ aktivity (takt): 1 -&gt; 5; </t>
  </si>
  <si>
    <t>Grmelová Dagmar, číslo pojištěnce: 8161124477, pojišťovna: 211, scpac: 644510</t>
  </si>
  <si>
    <t>na uzlu 2.CH-L37 od 02.06.24 do 06.06.24, pcsled: 10756061</t>
  </si>
  <si>
    <t>Pechancová Zuzana, číslo pojištěnce: 8160023498, pojišťovna: 111, scpac: 1571225</t>
  </si>
  <si>
    <t>na uzlu 2.CH-L37 od 02.06.24 do 06.06.24, pcsled: 10756081</t>
  </si>
  <si>
    <t>Šiška Antonín, číslo pojištěnce: 471226422 , pojišťovna: 111, scpac: 1170210</t>
  </si>
  <si>
    <t>na uzlu 2.CH-L37 od 31.05.24 do 06.06.24, pcsled: 10753406</t>
  </si>
  <si>
    <t xml:space="preserve">Datum konce sledování: ? -&gt; 06/06/24; Čas konce sledování:  -&gt; 1512; Příznak fnzis: 0 -&gt; 1; Typ aktivity (takt): 1 -&gt; 5; </t>
  </si>
  <si>
    <t>Řepka Pavel, číslo pojištěnce: 520625029 , pojišťovna: 111, scpac: 1572114</t>
  </si>
  <si>
    <t>na uzlu 2.CH-L37 od 03.06.24 do 06.06.24, pcsled: 10756327</t>
  </si>
  <si>
    <t xml:space="preserve">Datum konce sledování: ? -&gt; 06/06/24; Čas konce sledování:  -&gt; 1511; Příznak fnzis: 0 -&gt; 1; Typ aktivity (takt): 1 -&gt; 5; </t>
  </si>
  <si>
    <t>Brlica Jaroslav, číslo pojištěnce: 511206058 , pojišťovna: 111, scpac: 1510761</t>
  </si>
  <si>
    <t>na uzlu 2.CH-L37 od 02.06.24 do 05.06.24, pcsled: 10756029</t>
  </si>
  <si>
    <t xml:space="preserve">Datum konce sledování: ? -&gt; 05/06/24; Čas konce sledování:  -&gt; 1453; Příznak fnzis: 0 -&gt; 1; Typ aktivity (takt): 1 -&gt; 5; </t>
  </si>
  <si>
    <t>Chrudinová Klára, číslo pojištěnce: 8960025723, pojišťovna: 111, scpac: 376543</t>
  </si>
  <si>
    <t>na uzlu 2.CH-L37 od 03.06.24 do 05.06.24, pcsled: 10756324</t>
  </si>
  <si>
    <t xml:space="preserve">Datum konce sledování: ? -&gt; 05/06/24; Čas konce sledování:  -&gt; 1452; Příznak fnzis: 0 -&gt; 1; Typ aktivity (takt): 1 -&gt; 5; </t>
  </si>
  <si>
    <t>Sedlář Petr, Mgr., číslo pojištěnce: 9010206073, pojišťovna: 205, scpac: 282745</t>
  </si>
  <si>
    <t>na uzlu 2.CH-L37 od 04.06.24 do 05.06.24, pcsled: 10758156</t>
  </si>
  <si>
    <t>Buchtík Miloš, číslo pojištěnce: 6012060120, pojišťovna: 111, scpac: 1545276</t>
  </si>
  <si>
    <t>na uzlu 2.CH-L37 od 02.06.24 do 05.06.24, pcsled: 10755998</t>
  </si>
  <si>
    <t xml:space="preserve">Datum konce sledování: ? -&gt; 05/06/24; Čas konce sledování:  -&gt; 1450; Příznak fnzis: 0 -&gt; 1; Typ aktivity (takt): 1 -&gt; 5; </t>
  </si>
  <si>
    <t>Čapík Vladimír , číslo pojištěnce: 450812767 , pojišťovna: 111, scpac: 1290943</t>
  </si>
  <si>
    <t>na uzlu 2.CH-L37 od 28.05.24 do 05.06.24, pcsled: 10747980</t>
  </si>
  <si>
    <t xml:space="preserve">Datum konce sledování: ? -&gt; 05/06/24; Čas konce sledování:  -&gt; 1449; Příznak fnzis: 0 -&gt; 1; Typ aktivity (takt): 1 -&gt; 5; </t>
  </si>
  <si>
    <t>na uzlu 2.CH-L37 od 31.05.24 do 05.06.24, pcsled: 10754590</t>
  </si>
  <si>
    <t xml:space="preserve">Datum konce sledování: ? -&gt; 05/06/24; Čas konce sledování:  -&gt; 1446; Příznak fnzis: 0 -&gt; 1; Typ aktivity (takt): 1 -&gt; 5; </t>
  </si>
  <si>
    <t>Hořínek Otokar, číslo pojištěnce: 5405042830, pojišťovna: 205, scpac: 985228</t>
  </si>
  <si>
    <t>na uzlu 2.CH-L37 od 05.05.24 do 05.06.24, pcsled: 10716286</t>
  </si>
  <si>
    <t xml:space="preserve">Datum konce sledování: ? -&gt; 05/06/24; Čas konce sledování:  -&gt; 1445; Příznak fnzis: 0 -&gt; 1; Typ aktivity (takt): 1 -&gt; 5; </t>
  </si>
  <si>
    <t>59400 (Dostálová Lenka )</t>
  </si>
  <si>
    <t>na uzlu KAR-LU51 od 04.06.24 do 05.06.24, pcsled: 10759710</t>
  </si>
  <si>
    <t xml:space="preserve">Datum konce sledování: ? -&gt; 05/06/24; Čas konce sledování:  -&gt; 0926; Příznak fnzis: 0 -&gt; 1; Typ aktivity (takt): 1 -&gt; 4; </t>
  </si>
  <si>
    <t>Žondrová Věra Prof., číslo pojištěnce: 355324447 , pojišťovna: 111, scpac: 368849</t>
  </si>
  <si>
    <t>na uzlu 2.CH-L37 od 29.05.24 do 04.06.24, pcsled: 10751047</t>
  </si>
  <si>
    <t xml:space="preserve">Datum konce sledování: ? -&gt; 04/06/24; Čas konce sledování:  -&gt; 1008; Příznak fnzis: 0 -&gt; 1; Typ aktivity (takt): 1 -&gt; 5; </t>
  </si>
  <si>
    <t>Vobořilová Věra , číslo pojištěnce: 536121356 , pojišťovna: 205, scpac: 1221637</t>
  </si>
  <si>
    <t>na uzlu 2.CH-L37 od 30.05.24 do 03.06.24, pcsled: 10752601</t>
  </si>
  <si>
    <t xml:space="preserve">Datum konce sledování: ? -&gt; 03/06/24; Čas konce sledování:  -&gt; 1556; Příznak fnzis: 0 -&gt; 1; Typ aktivity (takt): 1 -&gt; 5; </t>
  </si>
  <si>
    <t>Strouhal Josef, číslo pojištěnce: 6604192661, pojišťovna: 111, scpac: 1509907</t>
  </si>
  <si>
    <t>na uzlu 2.CH-L37 od 28.05.24 do 03.06.24, pcsled: 10747983</t>
  </si>
  <si>
    <t>Hrubá Alena, číslo pojištěnce: 495131061 , pojišťovna: 201, scpac: 407132</t>
  </si>
  <si>
    <t>na uzlu 2.CH-L37 od 30.05.24 do 03.06.24, pcsled: 10751721</t>
  </si>
  <si>
    <t xml:space="preserve">Datum konce sledování: ? -&gt; 03/06/24; Čas konce sledování:  -&gt; 1555; Příznak fnzis: 0 -&gt; 1; Typ aktivity (takt): 1 -&gt; 5; </t>
  </si>
  <si>
    <t>na uzlu 3IK-39C od 22.05.24 do 03.06.24, pcsled: 10740784</t>
  </si>
  <si>
    <t xml:space="preserve">Datum konce sledování: ? -&gt; 03/06/24; Čas konce sledování:  -&gt; 0914; Příznak fnzis: 0 -&gt; 1; Typ aktivity (takt): 1 -&gt; 5; </t>
  </si>
  <si>
    <t>Těchovský Vladimír, číslo pojištěnce: 5706152628, pojišťovna: 111, scpac: 337429</t>
  </si>
  <si>
    <t>na uzlu 2.CH-L37 od 26.05.24 do 02.06.24, pcsled: 10745645</t>
  </si>
  <si>
    <t xml:space="preserve">Datum konce sledování: ? -&gt; 02/06/24; Čas konce sledování:  -&gt; 0937; Příznak fnzis: 0 -&gt; 1; Typ aktivity (takt): 1 -&gt; 5; </t>
  </si>
  <si>
    <t>Vojkůvka Radek, číslo pojištěnce: 6701212177, pojišťovna: 111, scpac: 1525672</t>
  </si>
  <si>
    <t>na uzlu 2.CH-L37 od 29.05.24 do 02.06.24, pcsled: 10749794</t>
  </si>
  <si>
    <t xml:space="preserve">Datum konce sledování: ? -&gt; 02/06/24; Čas konce sledování:  -&gt; 0936; Příznak fnzis: 0 -&gt; 1; Typ aktivity (takt): 1 -&gt; 5; </t>
  </si>
  <si>
    <t>Hlobil Jiří, číslo pojištěnce: 5404013186, pojišťovna: 211, scpac: 315967</t>
  </si>
  <si>
    <t>na uzlu 2.CH-L37 od 30.05.24 do 02.06.24, pcsled: 10751723</t>
  </si>
  <si>
    <t>Kicková Evdoxia, číslo pojištěnce: 6452290295, pojišťovna: 211, scpac: 1555242</t>
  </si>
  <si>
    <t>na uzlu 2.CH-L37 od 29.05.24 do 02.06.24, pcsled: 10749792</t>
  </si>
  <si>
    <t xml:space="preserve">Datum konce sledování: ? -&gt; 02/06/24; Čas konce sledování:  -&gt; 0935; Příznak fnzis: 0 -&gt; 1; Typ aktivity (takt): 1 -&gt; 5; </t>
  </si>
  <si>
    <t>Krčmová Marie, číslo pojištěnce: 475116470 , pojišťovna: 111, scpac: 1393918</t>
  </si>
  <si>
    <t>na uzlu 2.CH-L37 od 29.05.24 do 02.06.24, pcsled: 10749798</t>
  </si>
  <si>
    <t>Zlámal Jaroslav MUDr, číslo pojištěnce: 520314013 , pojišťovna: 205, scpac: 340764</t>
  </si>
  <si>
    <t>na uzlu 2.CH-L37 od 26.05.24 do 02.06.24, pcsled: 10745390</t>
  </si>
  <si>
    <t>Kunzová Marie, číslo pojištěnce: 455727442 , pojišťovna: 201, scpac: 112102</t>
  </si>
  <si>
    <t>na uzlu 2.CH-L37 od 23.05.24 do 01.06.24, pcsled: 10742581</t>
  </si>
  <si>
    <t xml:space="preserve">Datum konce sledování: ? -&gt; 01/06/24; Čas konce sledování:  -&gt; 1531; Příznak fnzis: 0 -&gt; 1; Typ aktivity (takt): 1 -&gt; 5; </t>
  </si>
  <si>
    <t>Danielová Aneta, číslo pojištěnce: 9755026160, pojišťovna: 205, scpac: 1557799</t>
  </si>
  <si>
    <t>na uzlu 2.CH-L37 od 29.05.24 do 01.06.24, pcsled: 10749796</t>
  </si>
  <si>
    <t xml:space="preserve">Datum konce sledování: ? -&gt; 01/06/24; Čas konce sledování:  -&gt; 1308; Příznak fnzis: 0 -&gt; 1; Typ aktivity (takt): 1 -&gt; 5; </t>
  </si>
  <si>
    <t>Jurník Václav, číslo pojištěnce: 5808240955, pojišťovna: 111, scpac: 1558445</t>
  </si>
  <si>
    <t>na uzlu 2.CH-L37 od 29.05.24 do 01.06.24, pcsled: 10750649</t>
  </si>
  <si>
    <t>Drabina Rudolf, číslo pojištěnce: 470115488 , pojišťovna: 213, scpac: 1565606</t>
  </si>
  <si>
    <t>na uzlu 2.CH-L37 od 29.05.24 do 01.06.24, pcsled: 10749800</t>
  </si>
  <si>
    <t xml:space="preserve">Datum konce sledování: ? -&gt; 01/06/24; Čas konce sledování:  -&gt; 1111; Příznak fnzis: 0 -&gt; 1; Typ aktivity (takt): 1 -&gt; 5; </t>
  </si>
  <si>
    <t>Protivánek Antonín, číslo pojištěnce: 521116230 , pojišťovna: 205, scpac: 850746</t>
  </si>
  <si>
    <t>na uzlu 2.CH-L37 od 29.05.24 do 01.06.24, pcsled: 10749802</t>
  </si>
  <si>
    <t xml:space="preserve">Datum konce sledování: ? -&gt; 01/06/24; Čas konce sledování:  -&gt; 1110; Příznak fnzis: 0 -&gt; 1; Typ aktivity (takt): 1 -&gt; 5; </t>
  </si>
  <si>
    <t>Duroň František, číslo pojištěnce: 491215187 , pojišťovna: 201, scpac: 1122518</t>
  </si>
  <si>
    <t>na uzlu 2.CH-L37 od 29.05.24 do 01.06.24, pcsled: 10749804</t>
  </si>
  <si>
    <t>Škubal Ladislav, číslo pojištěnce: 5409150054, pojišťovna: 211, scpac: 1561393</t>
  </si>
  <si>
    <t>na uzlu 2.CH-L37 od 23.05.24 do 31.05.24, pcsled: 10741506</t>
  </si>
  <si>
    <t xml:space="preserve">Datum konce sledování: ? -&gt; 31/05/24; Čas konce sledování:  -&gt; 1437; Příznak fnzis: 0 -&gt; 1; Typ aktivity (takt): 1 -&gt; 4; </t>
  </si>
  <si>
    <t>Kohoutek František, číslo pojištěnce: 5610051348, pojišťovna: 111, scpac: 1540891</t>
  </si>
  <si>
    <t>na uzlu 2.CH-L37 od 21.05.24 do 31.05.24, pcsled: 10737810</t>
  </si>
  <si>
    <t xml:space="preserve">Datum konce sledování: ? -&gt; 31/05/24; Čas konce sledování:  -&gt; 1436; Příznak fnzis: 0 -&gt; 1; Typ aktivity (takt): 1 -&gt; 4; </t>
  </si>
  <si>
    <t>Lukáš Martin, číslo pojištěnce: 7510145797, pojišťovna: 205, scpac: 1103772</t>
  </si>
  <si>
    <t>na uzlu 2.CH-L37 od 28.05.24 do 31.05.24, pcsled: 10747988</t>
  </si>
  <si>
    <t xml:space="preserve">Datum konce sledování: ? -&gt; 31/05/24; Čas konce sledování:  -&gt; 1436; Příznak fnzis: 0 -&gt; 1; Typ aktivity (takt): 1 -&gt; 5; </t>
  </si>
  <si>
    <t>Filipová Jana, číslo pojištěnce: 486011115 , pojišťovna: 211, scpac: 107334</t>
  </si>
  <si>
    <t>na uzlu 2.CH-L37 od 26.05.24 do 31.05.24, pcsled: 10745695</t>
  </si>
  <si>
    <t xml:space="preserve">Datum konce sledování: ? -&gt; 31/05/24; Čas konce sledování:  -&gt; 1434; Příznak fnzis: 0 -&gt; 1; Typ aktivity (takt): 1 -&gt; 5; </t>
  </si>
  <si>
    <t>Lausch Jozef , číslo pojištěnce: 440804142 , pojišťovna: 111, scpac: 382587</t>
  </si>
  <si>
    <t>na uzlu 2.CH-L37 od 24.05.24 do 31.05.24, pcsled: 10744264</t>
  </si>
  <si>
    <t xml:space="preserve">Datum konce sledování: ? -&gt; 31/05/24; Čas konce sledování:  -&gt; 1434; Příznak fnzis: 0 -&gt; 1; Typ aktivity (takt): 1 -&gt; 4; </t>
  </si>
  <si>
    <t>Praus Luděk , číslo pojištěnce: 6805191965, pojišťovna: 201, scpac: 297746</t>
  </si>
  <si>
    <t>na uzlu 2.CH-L37 od 23.05.24 do 31.05.24, pcsled: 10743172</t>
  </si>
  <si>
    <t xml:space="preserve">Datum konce sledování: ? -&gt; 31/05/24; Čas konce sledování:  -&gt; 1433; Příznak fnzis: 0 -&gt; 1; Typ aktivity (takt): 1 -&gt; 4; </t>
  </si>
  <si>
    <t>Trýska Zdeněk, číslo pojištěnce: 510820071 , pojišťovna: 205, scpac: 1553872</t>
  </si>
  <si>
    <t>na uzlu 2.CH-L37 od 23.05.24 do 31.05.24, pcsled: 10741510</t>
  </si>
  <si>
    <t xml:space="preserve">Datum konce sledování: ? -&gt; 31/05/24; Čas konce sledování:  -&gt; 1432; Příznak fnzis: 0 -&gt; 1; Typ aktivity (takt): 1 -&gt; 5; </t>
  </si>
  <si>
    <t>Hanáková Tonička, číslo pojištěnce: 5656090352, pojišťovna: 211, scpac: 1178235</t>
  </si>
  <si>
    <t>na uzlu 2.CH-L37 od 27.05.24 do 30.05.24, pcsled: 10746010</t>
  </si>
  <si>
    <t xml:space="preserve">Datum konce sledování: ? -&gt; 30/05/24; Čas konce sledování:  -&gt; 1511; Příznak fnzis: 0 -&gt; 1; Typ aktivity (takt): 1 -&gt; 5; </t>
  </si>
  <si>
    <t>Valehrach Ivan, číslo pojištěnce: 531201120 , pojišťovna: 111, scpac: 343292</t>
  </si>
  <si>
    <t>na uzlu 2.CH-L37 od 24.05.24 do 30.05.24, pcsled: 10743199</t>
  </si>
  <si>
    <t>Jáně Jiří, číslo pojištěnce: 7809055760, pojišťovna: 111, scpac: 1430422</t>
  </si>
  <si>
    <t>na uzlu 2.CH-L37 od 27.05.24 do 30.05.24, pcsled: 10746008</t>
  </si>
  <si>
    <t xml:space="preserve">Datum konce sledování: ? -&gt; 30/05/24; Čas konce sledování:  -&gt; 1510; Příznak fnzis: 0 -&gt; 1; Typ aktivity (takt): 1 -&gt; 5; </t>
  </si>
  <si>
    <t>Indráková Zuzana , číslo pojištěnce: 7753255719, pojišťovna: 211, scpac: 766637</t>
  </si>
  <si>
    <t>na uzlu 2.CH-L37 od 26.05.24 do 30.05.24, pcsled: 10745746</t>
  </si>
  <si>
    <t xml:space="preserve">Datum konce sledování: ? -&gt; 30/05/24; Čas konce sledování:  -&gt; 1509; Příznak fnzis: 0 -&gt; 1; Typ aktivity (takt): 1 -&gt; 4; </t>
  </si>
  <si>
    <t>Kupková Ludmila, číslo pojištěnce: 7351165767, pojišťovna: 205, scpac: 696268</t>
  </si>
  <si>
    <t>na uzlu 2.CH-L37 od 26.05.24 do 30.05.24, pcsled: 10745788</t>
  </si>
  <si>
    <t xml:space="preserve">Datum konce sledování: ? -&gt; 30/05/24; Čas konce sledování:  -&gt; 1508; Příznak fnzis: 0 -&gt; 1; Typ aktivity (takt): 1 -&gt; 4; </t>
  </si>
  <si>
    <t>Hauková Alena, číslo pojištěnce: 5954120810, pojišťovna: 205, scpac: 249328</t>
  </si>
  <si>
    <t>na uzlu 2.CH-L37 od 26.05.24 do 30.05.24, pcsled: 10745759</t>
  </si>
  <si>
    <t xml:space="preserve">Datum konce sledování: ? -&gt; 30/05/24; Čas konce sledování:  -&gt; 1507; Příznak fnzis: 0 -&gt; 1; Typ aktivity (takt): 1 -&gt; 4; </t>
  </si>
  <si>
    <t>Lejsek Martin, Ing., číslo pojištěnce: 7308135307, pojišťovna: 111, scpac: 1551798</t>
  </si>
  <si>
    <t>na uzlu 2.CH-L37 od 27.05.24 do 29.05.24, pcsled: 10745992</t>
  </si>
  <si>
    <t xml:space="preserve">Datum konce sledování: ? -&gt; 29/05/24; Čas konce sledování:  -&gt; 1547; Příznak fnzis: 0 -&gt; 1; Typ aktivity (takt): 1 -&gt; 5; </t>
  </si>
  <si>
    <t>Zedníček Pavel, číslo pojištěnce: 6811070882, pojišťovna: 207, scpac: 320096</t>
  </si>
  <si>
    <t>na uzlu 2.CH-L37 od 27.05.24 do 29.05.24, pcsled: 10745990</t>
  </si>
  <si>
    <t xml:space="preserve">Datum konce sledování: ? -&gt; 29/05/24; Čas konce sledování:  -&gt; 1124; Příznak fnzis: 0 -&gt; 1; Typ aktivity (takt): 1 -&gt; 4; </t>
  </si>
  <si>
    <t>Tomeček Miroslav, číslo pojištěnce: 381002416 , pojišťovna: 111, scpac: 1063117</t>
  </si>
  <si>
    <t>na uzlu 2.CH-L37 od 26.05.24 do 29.05.24, pcsled: 10745772</t>
  </si>
  <si>
    <t xml:space="preserve">Datum konce sledování: ? -&gt; 29/05/24; Čas konce sledování:  -&gt; 1123; Příznak fnzis: 0 -&gt; 1; Typ aktivity (takt): 1 -&gt; 4; </t>
  </si>
  <si>
    <t>Tichý Luděk, číslo pojištěnce: 6008172104, pojišťovna: 111, scpac: 369365</t>
  </si>
  <si>
    <t>na uzlu 2.CH-L37 od 21.05.24 do 29.05.24, pcsled: 10737808</t>
  </si>
  <si>
    <t xml:space="preserve">Datum konce sledování: ? -&gt; 29/05/24; Čas konce sledování:  -&gt; 1122; Příznak fnzis: 0 -&gt; 1; Typ aktivity (takt): 1 -&gt; 5; </t>
  </si>
  <si>
    <t>Klepanec Martin, číslo pojištěnce: 9403185319, pojišťovna: 211, scpac: 1203488</t>
  </si>
  <si>
    <t>na uzlu 2.CH-L37 od 27.05.24 do 29.05.24, pcsled: 10745999</t>
  </si>
  <si>
    <t xml:space="preserve">Datum konce sledování: ? -&gt; 29/05/24; Čas konce sledování:  -&gt; 1120; Příznak fnzis: 0 -&gt; 1; Typ aktivity (takt): 1 -&gt; 5; </t>
  </si>
  <si>
    <t>Janota Radek, číslo pojištěnce: 6707022102, pojišťovna: 205, scpac: 865104</t>
  </si>
  <si>
    <t>na uzlu 2.CH-L37 od 27.05.24 do 29.05.24, pcsled: 10746001</t>
  </si>
  <si>
    <t xml:space="preserve">Datum konce sledování: ? -&gt; 29/05/24; Čas konce sledování:  -&gt; 1119; Příznak fnzis: 0 -&gt; 1; Typ aktivity (takt): 1 -&gt; 5; </t>
  </si>
  <si>
    <t>Masopust Jiří, Ing., číslo pojištěnce: 5608160943, pojišťovna: 205, scpac: 1076303</t>
  </si>
  <si>
    <t>na uzlu 2.CH-L37 od 27.05.24 do 29.05.24, pcsled: 10745987</t>
  </si>
  <si>
    <t>Kršjaková Kateřina, číslo pojištěnce: 8861294541, pojišťovna: 205, scpac: 290751</t>
  </si>
  <si>
    <t>na uzlu 2.CH-L37 od 28.05.24 do 29.05.24, pcsled: 10747977</t>
  </si>
  <si>
    <t xml:space="preserve">Datum konce sledování: ? -&gt; 29/05/24; Čas konce sledování:  -&gt; 1118; Příznak fnzis: 0 -&gt; 1; Typ aktivity (takt): 1 -&gt; 5; </t>
  </si>
  <si>
    <t>Kubíček Karel, číslo pojištěnce: 5503181684, pojišťovna: 205, scpac: 1015498</t>
  </si>
  <si>
    <t>na uzlu 2.CH-L37 od 27.05.24 do 29.05.24, pcsled: 10746006</t>
  </si>
  <si>
    <t xml:space="preserve">Datum konce sledování: ? -&gt; 29/05/24; Čas konce sledování:  -&gt; 1116; Příznak fnzis: 0 -&gt; 1; Typ aktivity (takt): 1 -&gt; 5; </t>
  </si>
  <si>
    <t>60515 (Kosinský Miroslav )</t>
  </si>
  <si>
    <t>Pospíšilová Drahomír, číslo pojištěnce: 5555121671, pojišťovna: 111, scpac: 1398983</t>
  </si>
  <si>
    <t>na uzlu 2.CH-L37 od 20.05.24 do 28.05.24, pcsled: 10735864</t>
  </si>
  <si>
    <t xml:space="preserve">Datum konce sledování: ? -&gt; 28/05/24; Čas konce sledování:  -&gt; 1756; Příznak fnzis: 0 -&gt; 1; Typ aktivity (takt): 1 -&gt; 5; </t>
  </si>
  <si>
    <t>67103 (Jurečková Iveta )</t>
  </si>
  <si>
    <t>Reichel Rostislav, číslo pojištěnce: 5502181839, pojišťovna: 205, scpac: 1334392</t>
  </si>
  <si>
    <t>na uzlu 2.CH-L37 od 22.05.24 do 28.05.24, pcsled: 10739660</t>
  </si>
  <si>
    <t xml:space="preserve">Datum konce sledování: ? -&gt; 28/05/24; Čas konce sledování:  -&gt; 1245; Příznak fnzis: 0 -&gt; 1; Typ aktivity (takt): 1 -&gt; 5; </t>
  </si>
  <si>
    <t>Vašutová Mária, číslo pojištěnce: 6253141048, pojišťovna: 205, scpac: 1129156</t>
  </si>
  <si>
    <t>na uzlu 2.CH-L37 od 21.05.24 do 27.05.24, pcsled: 10738086</t>
  </si>
  <si>
    <t xml:space="preserve">Datum konce sledování: ? -&gt; 27/05/24; Čas konce sledování:  -&gt; 1031; Příznak fnzis: 0 -&gt; 1; Typ aktivity (takt): 1 -&gt; 4; </t>
  </si>
  <si>
    <t>Uličný Vladimír, číslo pojištěnce: 7710145773, pojišťovna: 111, scpac: 1538263</t>
  </si>
  <si>
    <t>na uzlu 2.CH-L37 od 19.05.24 do 27.05.24, pcsled: 10735543</t>
  </si>
  <si>
    <t xml:space="preserve">Datum konce sledování: ? -&gt; 27/05/24; Čas konce sledování:  -&gt; 1030; Příznak fnzis: 0 -&gt; 1; Typ aktivity (takt): 1 -&gt; 5; </t>
  </si>
  <si>
    <t>Pěček Jan, číslo pojištěnce: 6709290324, pojišťovna: 205, scpac: 319775</t>
  </si>
  <si>
    <t>na uzlu 2.CH-L37 od 24.05.24 do 27.05.24, pcsled: 10743201</t>
  </si>
  <si>
    <t>Sýkorová Jitka, číslo pojištěnce: 525623147 , pojišťovna: 111, scpac: 899295</t>
  </si>
  <si>
    <t>na uzlu 2.CH-L37 od 19.05.24 do 27.05.24, pcsled: 10735538</t>
  </si>
  <si>
    <t xml:space="preserve">Datum konce sledování: ? -&gt; 27/05/24; Čas konce sledování:  -&gt; 1029; Příznak fnzis: 0 -&gt; 1; Typ aktivity (takt): 1 -&gt; 5; </t>
  </si>
  <si>
    <t>na uzlu 3IK-39C od 13.05.24 do 26.05.24, pcsled: 10727774</t>
  </si>
  <si>
    <t xml:space="preserve">Datum konce sledování: ? -&gt; 26/05/24; Čas konce sledování:  -&gt; 1420; Příznak fnzis: 0 -&gt; 1; Typ aktivity (takt): 1 -&gt; 4; </t>
  </si>
  <si>
    <t>Komínková Marie, číslo pojištěnce: 425301462 , pojišťovna: 211, scpac: 388836</t>
  </si>
  <si>
    <t>na uzlu 2.CH-L37 od 22.05.24 do 26.05.24, pcsled: 10739653</t>
  </si>
  <si>
    <t xml:space="preserve">Datum konce sledování: ? -&gt; 26/05/24; Čas konce sledování:  -&gt; 1101; Příznak fnzis: 0 -&gt; 1; Typ aktivity (takt): 1 -&gt; 4; </t>
  </si>
  <si>
    <t>Strapáčová Silvie, číslo pojištěnce: 8962065563, pojišťovna: 213, scpac: 1553462</t>
  </si>
  <si>
    <t>na uzlu 2.CH-L37 od 22.05.24 do 26.05.24, pcsled: 10739655</t>
  </si>
  <si>
    <t xml:space="preserve">Datum konce sledování: ? -&gt; 26/05/24; Čas konce sledování:  -&gt; 1100; Příznak fnzis: 0 -&gt; 1; Typ aktivity (takt): 1 -&gt; 4; </t>
  </si>
  <si>
    <t>Novotný Vladimír, číslo pojištěnce: 400510423 , pojišťovna: 211, scpac: 1100550</t>
  </si>
  <si>
    <t>na uzlu 2.CH-L37 od 23.05.24 do 26.05.24, pcsled: 10741514</t>
  </si>
  <si>
    <t xml:space="preserve">Datum konce sledování: ? -&gt; 26/05/24; Čas konce sledování:  -&gt; 1059; Příznak fnzis: 0 -&gt; 1; Typ aktivity (takt): 1 -&gt; 4; </t>
  </si>
  <si>
    <t>Ondrušková Eva, číslo pojištěnce: 6151201254, pojišťovna: 211, scpac: 195653</t>
  </si>
  <si>
    <t>na uzlu 2.CH-L37 od 22.05.24 do 25.05.24, pcsled: 10740523</t>
  </si>
  <si>
    <t>Králík František, číslo pojištěnce: 520731078 , pojišťovna: 205, scpac: 119375</t>
  </si>
  <si>
    <t>na uzlu 2.CH-L37 od 23.05.24 do 25.05.24, pcsled: 10741508</t>
  </si>
  <si>
    <t>Krejčířová Jana, číslo pojištěnce: 5758092131, pojišťovna: 111, scpac: 752628</t>
  </si>
  <si>
    <t>na uzlu 2.CH-L37 od 22.05.24 do 25.05.24, pcsled: 10739658</t>
  </si>
  <si>
    <t xml:space="preserve">Datum konce sledování: ? -&gt; 25/05/24; Čas konce sledování:  -&gt; 1000; Příznak fnzis: 0 -&gt; 1; Typ aktivity (takt): 1 -&gt; 4; </t>
  </si>
  <si>
    <t>63990 (Čevelová Jitka DiS.)</t>
  </si>
  <si>
    <t>Gunár Ondrej, číslo pojištěnce: 6409066323, pojišťovna: 205, scpac: 192979</t>
  </si>
  <si>
    <t>na uzlu 2.CH-L37 od 20.05.24 do 25.05.24, pcsled: 10735868</t>
  </si>
  <si>
    <t xml:space="preserve">Datum konce sledování: ? -&gt; 25/05/24; Čas konce sledování:  -&gt; 0912; Příznak fnzis: 0 -&gt; 1; Typ aktivity (takt): 1 -&gt; 5; </t>
  </si>
  <si>
    <t>Bartlová Alena, číslo pojištěnce: 5757120204, pojišťovna: 111, scpac: 1550353</t>
  </si>
  <si>
    <t>na uzlu 2.CH-L37 od 20.05.24 do 25.05.24, pcsled: 10735856</t>
  </si>
  <si>
    <t xml:space="preserve">Datum konce sledování: ? -&gt; 25/05/24; Čas konce sledování:  -&gt; 0911; Příznak fnzis: 0 -&gt; 1; Typ aktivity (takt): 1 -&gt; 5; </t>
  </si>
  <si>
    <t>Oulehla Miloslav, číslo pojištěnce: 451111427 , pojišťovna: 211, scpac: 1553919</t>
  </si>
  <si>
    <t>na uzlu 2.CH-L37 od 16.05.24 do 24.05.24, pcsled: 10731422</t>
  </si>
  <si>
    <t xml:space="preserve">Datum konce sledování: ? -&gt; 24/05/24; Čas konce sledování:  -&gt; 1925; Příznak fnzis: 0 -&gt; 1; Typ aktivity (takt): 1 -&gt; 5; </t>
  </si>
  <si>
    <t>Skalková Bronislava, číslo pojištěnce: 5556302103, pojišťovna: 205, scpac: 316412</t>
  </si>
  <si>
    <t>na uzlu 2.CH-L37 od 20.05.24 do 24.05.24, pcsled: 10735848</t>
  </si>
  <si>
    <t xml:space="preserve">Datum konce sledování: ? -&gt; 24/05/24; Čas konce sledování:  -&gt; 1925; Příznak fnzis: 0 -&gt; 1; Typ aktivity (takt): 1 -&gt; 4; </t>
  </si>
  <si>
    <t>Topitschová Simona, číslo pojištěnce: 7658124474, pojišťovna: 205, scpac: 658561</t>
  </si>
  <si>
    <t>na uzlu 2.CH-L37 od 20.05.24 do 24.05.24, pcsled: 10735851</t>
  </si>
  <si>
    <t xml:space="preserve">Datum konce sledování: ? -&gt; 24/05/24; Čas konce sledování:  -&gt; 1924; Příznak fnzis: 0 -&gt; 1; Typ aktivity (takt): 1 -&gt; 5; </t>
  </si>
  <si>
    <t>Bílý Václav, číslo pojištěnce: 5804111764, pojišťovna: 211, scpac: 198396</t>
  </si>
  <si>
    <t>na uzlu 2.CH-L37 od 20.05.24 do 23.05.24, pcsled: 10735871</t>
  </si>
  <si>
    <t xml:space="preserve">Datum konce sledování: ? -&gt; 23/05/24; Čas konce sledování:  -&gt; 1504; Příznak fnzis: 0 -&gt; 1; Typ aktivity (takt): 1 -&gt; 4; </t>
  </si>
  <si>
    <t>Tomaštík Radovan, číslo pojištěnce: 6308030399, pojišťovna: 205, scpac: 248237</t>
  </si>
  <si>
    <t>na uzlu 2.CH-L37 od 16.05.24 do 23.05.24, pcsled: 10731425</t>
  </si>
  <si>
    <t xml:space="preserve">Datum konce sledování: ? -&gt; 23/05/24; Čas konce sledování:  -&gt; 1504; Příznak fnzis: 0 -&gt; 1; Typ aktivity (takt): 1 -&gt; 5; </t>
  </si>
  <si>
    <t>Grygarová Věra , číslo pojištěnce: 426130425 , pojišťovna: 111, scpac: 1235181</t>
  </si>
  <si>
    <t>na uzlu 2.CH-L37 od 22.05.24 do 23.05.24, pcsled: 10740258</t>
  </si>
  <si>
    <t xml:space="preserve">Datum konce sledování: ? -&gt; 23/05/24; Čas konce sledování:  -&gt; 1503; Příznak fnzis: 0 -&gt; 1; Typ aktivity (takt): 1 -&gt; 5; </t>
  </si>
  <si>
    <t>Poučenský Martin , číslo pojištěnce: 7808055332, pojišťovna: 205, scpac: 324696</t>
  </si>
  <si>
    <t>na uzlu 2.CH-L37 od 14.05.24 do 23.05.24, pcsled: 10727795</t>
  </si>
  <si>
    <t xml:space="preserve">Datum konce sledování: ? -&gt; 23/05/24; Čas konce sledování:  -&gt; 1503; Příznak fnzis: 0 -&gt; 1; Typ aktivity (takt): 1 -&gt; 4; </t>
  </si>
  <si>
    <t>na uzlu 2IK-30m od 21.05.24 do 23.05.24, pcsled: 10738740</t>
  </si>
  <si>
    <t xml:space="preserve">Datum konce sledování: ? -&gt; 23/05/24; Čas konce sledování:  -&gt; 1059; Příznak fnzis: 0 -&gt; 1; Typ aktivity (takt): 1 -&gt; 4; </t>
  </si>
  <si>
    <t>na uzlu 2.CH-L37 od 20.05.24 do 22.05.24, pcsled: 10735860</t>
  </si>
  <si>
    <t xml:space="preserve">Datum konce sledování: ? -&gt; 22/05/24; Čas konce sledování:  -&gt; 1145; Příznak fnzis: 0 -&gt; 1; Typ aktivity (takt): 1 -&gt; 5; </t>
  </si>
  <si>
    <t>Martinů Tomáš, číslo pojištěnce: 8206025344, pojišťovna: 213, scpac: 860205</t>
  </si>
  <si>
    <t>na uzlu 2.CH-L37 od 19.05.24 do 22.05.24, pcsled: 10735284</t>
  </si>
  <si>
    <t>Marek Zdeněk, číslo pojištěnce: 450625406 , pojišťovna: 111, scpac: 1567341</t>
  </si>
  <si>
    <t>na uzlu 2.CH-L37 od 19.05.24 do 22.05.24, pcsled: 10735265</t>
  </si>
  <si>
    <t xml:space="preserve">Datum konce sledování: ? -&gt; 22/05/24; Čas konce sledování:  -&gt; 1144; Příznak fnzis: 0 -&gt; 1; Typ aktivity (takt): 1 -&gt; 5; </t>
  </si>
  <si>
    <t>na uzlu 2.CH-L37 od 16.05.24 do 22.05.24, pcsled: 10731434</t>
  </si>
  <si>
    <t xml:space="preserve">Datum konce sledování: ? -&gt; 22/05/24; Čas konce sledování:  -&gt; 1143; Příznak fnzis: 0 -&gt; 1; Typ aktivity (takt): 1 -&gt; 5; </t>
  </si>
  <si>
    <t>na uzlu 3IK-39C od 20.05.24 do 22.05.24, pcsled: 10736755</t>
  </si>
  <si>
    <t>Klon Stanislav, číslo pojištěnce: 6511130934, pojišťovna: 201, scpac: 676700</t>
  </si>
  <si>
    <t>na uzlu 2.CH-L37 od 14.05.24 do 21.05.24, pcsled: 10727825</t>
  </si>
  <si>
    <t xml:space="preserve">Datum konce sledování: ? -&gt; 21/05/24; Čas konce sledování:  -&gt; 1458; Příznak fnzis: 0 -&gt; 1; Typ aktivity (takt): 1 -&gt; 5; </t>
  </si>
  <si>
    <t>Masařík Antonín, číslo pojištěnce: 460802435 , pojišťovna: 211, scpac: 1568679</t>
  </si>
  <si>
    <t>na uzlu 2.CH-L37 od 17.05.24 do 21.05.24, pcsled: 10734045</t>
  </si>
  <si>
    <t xml:space="preserve">Datum konce sledování: ? -&gt; 21/05/24; Čas konce sledování:  -&gt; 1457; Příznak fnzis: 0 -&gt; 1; Typ aktivity (takt): 1 -&gt; 5; </t>
  </si>
  <si>
    <t>Reiter Ivo, číslo pojištěnce: 5507051319, pojišťovna: 211, scpac: 1568313</t>
  </si>
  <si>
    <t>na uzlu 2.CH-L37 od 12.05.24 do 21.05.24, pcsled: 10725579</t>
  </si>
  <si>
    <t xml:space="preserve">Datum konce sledování: ? -&gt; 21/05/24; Čas konce sledování:  -&gt; 1441; Příznak fnzis: 0 -&gt; 1; Typ aktivity (takt): 1 -&gt; 5; </t>
  </si>
  <si>
    <t>Šlosar Jaromír, číslo pojištěnce: 420924422 , pojišťovna: 111, scpac: 308941</t>
  </si>
  <si>
    <t>na uzlu 2.CH-L37 od 15.05.24 do 20.05.24, pcsled: 10729590</t>
  </si>
  <si>
    <t xml:space="preserve">Datum konce sledování: ? -&gt; 20/05/24; Čas konce sledování:  -&gt; 1000; Příznak fnzis: 0 -&gt; 1; Typ aktivity (takt): 1 -&gt; 5; </t>
  </si>
  <si>
    <t>Šebesta Jiří, číslo pojištěnce: 501111310 , pojišťovna: 207, scpac: 1569968</t>
  </si>
  <si>
    <t>na uzlu 2.CH-L37 od 16.05.24 do 20.05.24, pcsled: 10731431</t>
  </si>
  <si>
    <t xml:space="preserve">Datum konce sledování: ? -&gt; 20/05/24; Čas konce sledování:  -&gt; 1718; Příznak fnzis: 0 -&gt; 1; Typ aktivity (takt): 1 -&gt; 4; </t>
  </si>
  <si>
    <t>Navarová Emilie, číslo pojištěnce: 475603723 , pojišťovna: 111, scpac: 896174</t>
  </si>
  <si>
    <t>na uzlu 2.CH-L37 od 15.05.24 do 19.05.24, pcsled: 10729587</t>
  </si>
  <si>
    <t xml:space="preserve">Datum konce sledování: ? -&gt; 19/05/24; Čas konce sledování:  -&gt; 1357; Příznak fnzis: 0 -&gt; 1; Typ aktivity (takt): 1 -&gt; 5; </t>
  </si>
  <si>
    <t>Lipnerová Hana, číslo pojištěnce: 6551140189, pojišťovna: 111, scpac: 1509381</t>
  </si>
  <si>
    <t>na uzlu 2.CH-L37 od 15.05.24 do 19.05.24, pcsled: 10729585</t>
  </si>
  <si>
    <t>Hegmon Josef, číslo pojištěnce: 7507265766, pojišťovna: 205, scpac: 413939</t>
  </si>
  <si>
    <t>na uzlu 2.CH-L37 od 12.05.24 do 19.05.24, pcsled: 10725603</t>
  </si>
  <si>
    <t>Ptáčník Milan, číslo pojištěnce: 511129289 , pojišťovna: 205, scpac: 1067241</t>
  </si>
  <si>
    <t>na uzlu 2.CH-L37 od 16.05.24 do 19.05.24, pcsled: 10731437</t>
  </si>
  <si>
    <t xml:space="preserve">Datum konce sledování: ? -&gt; 19/05/24; Čas konce sledování:  -&gt; 1217; Příznak fnzis: 0 -&gt; 1; Typ aktivity (takt): 1 -&gt; 5; </t>
  </si>
  <si>
    <t>Nerušilová Milena , číslo pojištěnce: 6353160121, pojišťovna: 205, scpac: 828452</t>
  </si>
  <si>
    <t>na uzlu 2.CH-L37 od 13.05.24 do 19.05.24, pcsled: 10725871</t>
  </si>
  <si>
    <t xml:space="preserve">Datum konce sledování: ? -&gt; 19/05/24; Čas konce sledování:  -&gt; 1216; Příznak fnzis: 0 -&gt; 1; Typ aktivity (takt): 1 -&gt; 5; </t>
  </si>
  <si>
    <t>na uzlu 2.CH-L37 od 13.05.24 do 18.05.24, pcsled: 10726976</t>
  </si>
  <si>
    <t xml:space="preserve">Datum konce sledování: ? -&gt; 18/05/24; Čas konce sledování:  -&gt; 1244; Příznak fnzis: 0 -&gt; 1; Typ aktivity (takt): 1 -&gt; 4; </t>
  </si>
  <si>
    <t>Kubová Martina, Bc., číslo pojištěnce: 8059295761, pojišťovna: 205, scpac: 469189</t>
  </si>
  <si>
    <t>na uzlu 2.CH-L37 od 16.05.24 do 18.05.24, pcsled: 10731429</t>
  </si>
  <si>
    <t xml:space="preserve">Datum konce sledování: ? -&gt; 18/05/24; Čas konce sledování:  -&gt; 1056; Příznak fnzis: 0 -&gt; 1; Typ aktivity (takt): 1 -&gt; 4; </t>
  </si>
  <si>
    <t>Zábojníková Věra, číslo pojištěnce: 455403444 , pojišťovna: 205, scpac: 1169708</t>
  </si>
  <si>
    <t>na uzlu 2.CH-L37 od 16.05.24 do 17.05.24, pcsled: 10732314</t>
  </si>
  <si>
    <t xml:space="preserve">Datum konce sledování: ? -&gt; 17/05/24; Čas konce sledování:  -&gt; 1658; Příznak fnzis: 0 -&gt; 1; Typ aktivity (takt): 1 -&gt; 5; </t>
  </si>
  <si>
    <t>Chytil Alois, číslo pojištěnce: 471124406 , pojišťovna: 111, scpac: 138854</t>
  </si>
  <si>
    <t>na uzlu 2.CH-L37 od 02.05.24 do 17.05.24, pcsled: 10711868</t>
  </si>
  <si>
    <t xml:space="preserve">Datum konce sledování: ? -&gt; 17/05/24; Čas konce sledování:  -&gt; 1657; Příznak fnzis: 0 -&gt; 1; Typ aktivity (takt): 1 -&gt; 5; </t>
  </si>
  <si>
    <t>Šindlerová Simona, číslo pojištěnce: 7057305761, pojišťovna: 111, scpac: 185241</t>
  </si>
  <si>
    <t>na uzlu 2.CH-L37 od 13.05.24 do 17.05.24, pcsled: 10725880</t>
  </si>
  <si>
    <t xml:space="preserve">Datum konce sledování: ? -&gt; 17/05/24; Čas konce sledování:  -&gt; 1656; Příznak fnzis: 0 -&gt; 1; Typ aktivity (takt): 1 -&gt; 4; </t>
  </si>
  <si>
    <t>Májová Lucie, číslo pojištěnce: 9253305094, pojišťovna: 211, scpac: 1555204</t>
  </si>
  <si>
    <t>na uzlu 2.CH-L37 od 13.05.24 do 17.05.24, pcsled: 10725876</t>
  </si>
  <si>
    <t xml:space="preserve">Datum konce sledování: ? -&gt; 17/05/24; Čas konce sledování:  -&gt; 1655; Příznak fnzis: 0 -&gt; 1; Typ aktivity (takt): 1 -&gt; 4; </t>
  </si>
  <si>
    <t>Frélichová Ludmila, číslo pojištěnce: 5951291621, pojišťovna: 111, scpac: 297737</t>
  </si>
  <si>
    <t>na uzlu 2.CH-L37 od 13.05.24 do 17.05.24, pcsled: 10725874</t>
  </si>
  <si>
    <t xml:space="preserve">Datum konce sledování: ? -&gt; 17/05/24; Čas konce sledování:  -&gt; 1654; Příznak fnzis: 0 -&gt; 1; Typ aktivity (takt): 1 -&gt; 4; </t>
  </si>
  <si>
    <t>na uzlu KAR-LU51 od 15.05.24 do 17.05.24, pcsled: 10731242</t>
  </si>
  <si>
    <t xml:space="preserve">Datum konce sledování: ? -&gt; 17/05/24; Čas konce sledování:  -&gt; 1140; Příznak fnzis: 0 -&gt; 1; Typ aktivity (takt): 1 -&gt; 5; </t>
  </si>
  <si>
    <t>Garczarz Jiří , číslo pojištěnce: 5805300633, pojišťovna: 111, scpac: 472679</t>
  </si>
  <si>
    <t>na uzlu 2.CH-L37 od 10.05.24 do 16.05.24, pcsled: 10722911</t>
  </si>
  <si>
    <t xml:space="preserve">Datum konce sledování: ? -&gt; 16/05/24; Čas konce sledování:  -&gt; 1122; Příznak fnzis: 0 -&gt; 1; Typ aktivity (takt): 1 -&gt; 4; </t>
  </si>
  <si>
    <t>na uzlu KAR-LU15 od 15.05.24 do 16.05.24, pcsled: 10730180</t>
  </si>
  <si>
    <t xml:space="preserve">Datum konce sledování: ? -&gt; 16/05/24; Čas konce sledování:  -&gt; 0840; Příznak fnzis: 0 -&gt; 1; Typ aktivity (takt): 1 -&gt; 5; </t>
  </si>
  <si>
    <t>Beck Václav, číslo pojištěnce: 411003421 , pojišťovna: 111, scpac: 393366</t>
  </si>
  <si>
    <t>na uzlu 2.CH-L37 od 10.05.24 do 16.05.24, pcsled: 10722914</t>
  </si>
  <si>
    <t xml:space="preserve">Datum konce sledování: ? -&gt; 16/05/24; Čas konce sledování:  -&gt; 0947; Příznak fnzis: 0 -&gt; 1; Typ aktivity (takt): 1 -&gt; 5; </t>
  </si>
  <si>
    <t>Češka Karel, číslo pojištěnce: 5708081368, pojišťovna: 111, scpac: 1391195</t>
  </si>
  <si>
    <t>na uzlu 2.CH-L37 od 12.05.24 do 15.05.24, pcsled: 10725564</t>
  </si>
  <si>
    <t xml:space="preserve">Datum konce sledování: ? -&gt; 15/05/24; Čas konce sledování:  -&gt; 1729; Příznak fnzis: 0 -&gt; 1; Typ aktivity (takt): 1 -&gt; 4; </t>
  </si>
  <si>
    <t>Vavrušák Jaroslav, číslo pojištěnce: 9710275982, pojišťovna: 205, scpac: 1550386</t>
  </si>
  <si>
    <t>na uzlu 2.CH-L37 od 12.05.24 do 15.05.24, pcsled: 10725600</t>
  </si>
  <si>
    <t xml:space="preserve">Datum konce sledování: ? -&gt; 15/05/24; Čas konce sledování:  -&gt; 1728; Příznak fnzis: 0 -&gt; 1; Typ aktivity (takt): 1 -&gt; 4; </t>
  </si>
  <si>
    <t>Krátký Zbyněk, číslo pojištěnce: 9505256079, pojišťovna: 111, scpac: 932407</t>
  </si>
  <si>
    <t>na uzlu 2.CH-L37 od 12.05.24 do 15.05.24, pcsled: 10725567</t>
  </si>
  <si>
    <t>Slavíková Jolana, číslo pojištěnce: 6657080474, pojišťovna: 111, scpac: 653405</t>
  </si>
  <si>
    <t>na uzlu 2.CH-L37 od 13.05.24 do 15.05.24, pcsled: 10725867</t>
  </si>
  <si>
    <t xml:space="preserve">Datum konce sledování: ? -&gt; 15/05/24; Čas konce sledování:  -&gt; 1725; Příznak fnzis: 0 -&gt; 1; Typ aktivity (takt): 1 -&gt; 5; </t>
  </si>
  <si>
    <t>Krenstetterová Jindř, číslo pojištěnce: 5560291132, pojišťovna: 205, scpac: 200507</t>
  </si>
  <si>
    <t>na uzlu 2.CH-L37 od 13.05.24 do 15.05.24, pcsled: 10725865</t>
  </si>
  <si>
    <t>Martykán Antonín, číslo pojištěnce: 440821142 , pojišťovna: 207, scpac: 842997</t>
  </si>
  <si>
    <t>na uzlu 2.CH-L37 od 13.05.24 do 15.05.24, pcsled: 10725862</t>
  </si>
  <si>
    <t xml:space="preserve">Datum konce sledování: ? -&gt; 15/05/24; Čas konce sledování:  -&gt; 1724; Příznak fnzis: 0 -&gt; 1; Typ aktivity (takt): 1 -&gt; 5; </t>
  </si>
  <si>
    <t>Diviš David, číslo pojištěnce: 8311015768, pojišťovna: 111, scpac: 1120917</t>
  </si>
  <si>
    <t>na uzlu 2.CH-L37 od 13.05.24 do 15.05.24, pcsled: 10725852</t>
  </si>
  <si>
    <t xml:space="preserve">Datum konce sledování: ? -&gt; 15/05/24; Čas konce sledování:  -&gt; 1723; Příznak fnzis: 0 -&gt; 1; Typ aktivity (takt): 1 -&gt; 5; </t>
  </si>
  <si>
    <t>Trlifaj  Vladimír, číslo pojištěnce: 8101285687, pojišťovna: 111, scpac: 728301</t>
  </si>
  <si>
    <t>na uzlu 2.CH-L37 od 13.05.24 do 15.05.24, pcsled: 10725858</t>
  </si>
  <si>
    <t xml:space="preserve">Datum konce sledování: ? -&gt; 15/05/24; Čas konce sledování:  -&gt; 1721; Příznak fnzis: 0 -&gt; 1; Typ aktivity (takt): 1 -&gt; 5; </t>
  </si>
  <si>
    <t>Gildein Belo, číslo pojištěnce: 7704175380, pojišťovna: 211, scpac: 386216</t>
  </si>
  <si>
    <t>na uzlu 2.CH-L37 od 13.05.24 do 15.05.24, pcsled: 10725855</t>
  </si>
  <si>
    <t xml:space="preserve">Datum konce sledování: ? -&gt; 15/05/24; Čas konce sledování:  -&gt; 1720; Příznak fnzis: 0 -&gt; 1; Typ aktivity (takt): 1 -&gt; 5; </t>
  </si>
  <si>
    <t>na uzlu 2.CH-L37 od 07.05.24 do 15.05.24, pcsled: 10719062</t>
  </si>
  <si>
    <t xml:space="preserve">Datum konce sledování: ? -&gt; 15/05/24; Čas konce sledování:  -&gt; 1228; Příznak fnzis: 0 -&gt; 1; Typ aktivity (takt): 1 -&gt; 4; </t>
  </si>
  <si>
    <t xml:space="preserve">Datum konce sledování: ? -&gt; 15/05/24; Čas konce sledování:  -&gt; 1118; Příznak fnzis: 0 -&gt; 1; Typ aktivity (takt): 1 -&gt; 4; </t>
  </si>
  <si>
    <t>Šíblová Vladimíra , číslo pojištěnce: 535331105 , pojišťovna: 207, scpac: 1417466</t>
  </si>
  <si>
    <t>na uzlu 2.CH-L37 od 08.05.24 do 14.05.24, pcsled: 10720723</t>
  </si>
  <si>
    <t xml:space="preserve">Datum konce sledování: ? -&gt; 14/05/24; Čas konce sledování:  -&gt; 1523; Příznak fnzis: 0 -&gt; 1; Typ aktivity (takt): 1 -&gt; 5; </t>
  </si>
  <si>
    <t>Kleveta Vladimír, číslo pojištěnce: 5801161619, pojišťovna: 111, scpac: 1038791</t>
  </si>
  <si>
    <t>na uzlu 2.CH-L37 od 12.05.24 do 14.05.24, pcsled: 10725510</t>
  </si>
  <si>
    <t>Brücknerová Irena, číslo pojištěnce: 345615479 , pojišťovna: 111, scpac: 626577</t>
  </si>
  <si>
    <t>na uzlu KAR-LU51 od 12.05.24 do 14.05.24, pcsled: 10725814</t>
  </si>
  <si>
    <t xml:space="preserve">Datum konce sledování: ? -&gt; 14/05/24; Čas konce sledování:  -&gt; 0956; Příznak fnzis: 0 -&gt; 1; Typ aktivity (takt): 1 -&gt; 5; </t>
  </si>
  <si>
    <t>st3249 (?)</t>
  </si>
  <si>
    <t>Macejka Václav, číslo pojištěnce: 6601056011, pojišťovna: 111, scpac: 1553871</t>
  </si>
  <si>
    <t>na uzlu 2.CH-L37 od 08.05.24 do 13.05.24, pcsled: 10720873</t>
  </si>
  <si>
    <t xml:space="preserve">Datum konce sledování: ? -&gt; 13/05/24; Čas konce sledování:  -&gt; 1339; Příznak fnzis: 0 -&gt; 1; Typ aktivity (takt): 1 -&gt; 5; </t>
  </si>
  <si>
    <t>Bílek Josef, číslo pojištěnce: 6307242205, pojišťovna: 205, scpac: 931095</t>
  </si>
  <si>
    <t>na uzlu 2.CH-L37 od 05.05.24 do 12.05.24, pcsled: 10716291</t>
  </si>
  <si>
    <t xml:space="preserve">Datum konce sledování: ? -&gt; 12/05/24; Čas konce sledování:  -&gt; 1509; Příznak fnzis: 0 -&gt; 1; Typ aktivity (takt): 1 -&gt; 4; </t>
  </si>
  <si>
    <t>Sojka Antonín, číslo pojištěnce: 6002052001, pojišťovna: 111, scpac: 1051155</t>
  </si>
  <si>
    <t>na uzlu 2.CH-L37 od 09.05.24 do 12.05.24, pcsled: 10721107</t>
  </si>
  <si>
    <t xml:space="preserve">Datum konce sledování: ? -&gt; 12/05/24; Čas konce sledování:  -&gt; 1508; Příznak fnzis: 0 -&gt; 1; Typ aktivity (takt): 1 -&gt; 4; </t>
  </si>
  <si>
    <t>na uzlu 2.CH-L37 od 09.05.24 do 12.05.24, pcsled: 10721112</t>
  </si>
  <si>
    <t xml:space="preserve">Datum konce sledování: ? -&gt; 12/05/24; Čas konce sledování:  -&gt; 1507; Příznak fnzis: 0 -&gt; 1; Typ aktivity (takt): 1 -&gt; 5; </t>
  </si>
  <si>
    <t>Kolčava Ladislav, číslo pojištěnce: 6211021135, pojišťovna: 205, scpac: 448089</t>
  </si>
  <si>
    <t>na uzlu 2.CH-L37 od 09.05.24 do 12.05.24, pcsled: 10721100</t>
  </si>
  <si>
    <t xml:space="preserve">Datum konce sledování: ? -&gt; 12/05/24; Čas konce sledování:  -&gt; 1245; Příznak fnzis: 0 -&gt; 1; Typ aktivity (takt): 1 -&gt; 4; </t>
  </si>
  <si>
    <t>Skácelová Anna, číslo pojištěnce: 465512476 , pojišťovna: 201, scpac: 1563555</t>
  </si>
  <si>
    <t>na uzlu 2.CH-L37 od 08.05.24 do 11.05.24, pcsled: 10720742</t>
  </si>
  <si>
    <t xml:space="preserve">Datum konce sledování: ? -&gt; 11/05/24; Čas konce sledování:  -&gt; 1004; Příznak fnzis: 0 -&gt; 1; Typ aktivity (takt): 1 -&gt; 5; </t>
  </si>
  <si>
    <t>Hrubý Jaromír, číslo pojištěnce: 520120279 , pojišťovna: 205, scpac: 1228499</t>
  </si>
  <si>
    <t>na uzlu 2.CH-L37 od 09.05.24 do 11.05.24, pcsled: 10721103</t>
  </si>
  <si>
    <t xml:space="preserve">Datum konce sledování: ? -&gt; 11/05/24; Čas konce sledování:  -&gt; 1003; Příznak fnzis: 0 -&gt; 1; Typ aktivity (takt): 1 -&gt; 5; </t>
  </si>
  <si>
    <t>Klásek Jiří, číslo pojištěnce: 511216340 , pojišťovna: 205, scpac: 1113652</t>
  </si>
  <si>
    <t>na uzlu 2.CH-L37 od 08.05.24 do 10.05.24, pcsled: 10720726</t>
  </si>
  <si>
    <t xml:space="preserve">Datum konce sledování: ? -&gt; 10/05/24; Čas konce sledování:  -&gt; 2149; Příznak fnzis: 0 -&gt; 1; Typ aktivity (takt): 1 -&gt; 5; </t>
  </si>
  <si>
    <t>Hausner Josef, číslo pojištěnce: 5610120406, pojišťovna: 211, scpac: 444554</t>
  </si>
  <si>
    <t>na uzlu 2.CH-L37 od 02.05.24 do 10.05.24, pcsled: 10711856</t>
  </si>
  <si>
    <t xml:space="preserve">Datum konce sledování: ? -&gt; 10/05/24; Čas konce sledování:  -&gt; 1131; Příznak fnzis: 0 -&gt; 1; Typ aktivity (takt): 1 -&gt; 4; </t>
  </si>
  <si>
    <t>na uzlu 2.CH-L37 od 09.05.24 do 10.05.24, pcsled: 10721097</t>
  </si>
  <si>
    <t xml:space="preserve">Datum konce sledování: ? -&gt; 10/05/24; Čas konce sledování:  -&gt; 1130; Příznak fnzis: 0 -&gt; 1; Typ aktivity (takt): 1 -&gt; 5; </t>
  </si>
  <si>
    <t>Jureček Jaroslav, číslo pojištěnce: 5411130054, pojišťovna: 111, scpac: 332403</t>
  </si>
  <si>
    <t>na uzlu 2.CH-L37 od 03.05.24 do 09.05.24, pcsled: 10713712</t>
  </si>
  <si>
    <t xml:space="preserve">Datum konce sledování: ? -&gt; 09/05/24; Čas konce sledování:  -&gt; 1114; Příznak fnzis: 0 -&gt; 1; Typ aktivity (takt): 1 -&gt; 4; </t>
  </si>
  <si>
    <t>Botek Miroslav, číslo pojištěnce: 490830028 , pojišťovna: 111, scpac: 207922</t>
  </si>
  <si>
    <t>na uzlu 2.CH-L37 od 06.05.24 do 09.05.24, pcsled: 10716762</t>
  </si>
  <si>
    <t xml:space="preserve">Datum konce sledování: ? -&gt; 09/05/24; Čas konce sledování:  -&gt; 1105; Příznak fnzis: 0 -&gt; 1; Typ aktivity (takt): 1 -&gt; 5; </t>
  </si>
  <si>
    <t>na uzlu 2.CH-L37 od 28.04.24 do 09.05.24, pcsled: 10707189</t>
  </si>
  <si>
    <t xml:space="preserve">Datum konce sledování: ? -&gt; 09/05/24; Čas konce sledování:  -&gt; 1053; Příznak fnzis: 0 -&gt; 1; Typ aktivity (takt): 1 -&gt; 5; </t>
  </si>
  <si>
    <t>Konečný Václav, číslo pojištěnce: 430918442 , pojišťovna: 111, scpac: 295716</t>
  </si>
  <si>
    <t>na uzlu 2.CH-L37 od 06.05.24 do 09.05.24, pcsled: 10716764</t>
  </si>
  <si>
    <t xml:space="preserve">Datum konce sledování: ? -&gt; 09/05/24; Čas konce sledování:  -&gt; 1049; Příznak fnzis: 0 -&gt; 1; Typ aktivity (takt): 1 -&gt; 5; </t>
  </si>
  <si>
    <t>Obrtelová Eva, číslo pojištěnce: 7758311825, pojišťovna: 111, scpac: 249349</t>
  </si>
  <si>
    <t>na uzlu 2.CH-L37 od 06.05.24 do 09.05.24, pcsled: 10716758</t>
  </si>
  <si>
    <t xml:space="preserve">Datum konce sledování: ? -&gt; 09/05/24; Čas konce sledování:  -&gt; 1041; Příznak fnzis: 0 -&gt; 1; Typ aktivity (takt): 1 -&gt; 5; </t>
  </si>
  <si>
    <t>Tománek Jiří, číslo pojištěnce: 5510132441, pojišťovna: 111, scpac: 466616</t>
  </si>
  <si>
    <t>na uzlu 2.CH-L37 od 05.05.24 do 09.05.24, pcsled: 10716244</t>
  </si>
  <si>
    <t xml:space="preserve">Datum konce sledování: ? -&gt; 09/05/24; Čas konce sledování:  -&gt; 1038; Příznak fnzis: 0 -&gt; 1; Typ aktivity (takt): 1 -&gt; 5; </t>
  </si>
  <si>
    <t>Šrotířová Jitka, číslo pojištěnce: 5759021752, pojišťovna: 201, scpac: 311082</t>
  </si>
  <si>
    <t>na uzlu 2.CH-L37 od 03.05.24 do 09.05.24, pcsled: 10713710</t>
  </si>
  <si>
    <t xml:space="preserve">Datum konce sledování: ? -&gt; 09/05/24; Čas konce sledování:  -&gt; 1038; Příznak fnzis: 0 -&gt; 1; Typ aktivity (takt): 1 -&gt; 4; </t>
  </si>
  <si>
    <t>Zaal Svatopluk, číslo pojištěnce: 480827027 , pojišťovna: 111, scpac: 1563534</t>
  </si>
  <si>
    <t>na uzlu 2.CH-L37 od 06.05.24 do 09.05.24, pcsled: 10716756</t>
  </si>
  <si>
    <t xml:space="preserve">Datum konce sledování: ? -&gt; 09/05/24; Čas konce sledování:  -&gt; 1036; Příznak fnzis: 0 -&gt; 1; Typ aktivity (takt): 1 -&gt; 5; </t>
  </si>
  <si>
    <t>Otruba František, číslo pojištěnce: 5912240587, pojišťovna: 207, scpac: 384858</t>
  </si>
  <si>
    <t>na uzlu 2.CH-L37 od 06.05.24 do 09.05.24, pcsled: 10716760</t>
  </si>
  <si>
    <t xml:space="preserve">Datum konce sledování: ? -&gt; 09/05/24; Čas konce sledování:  -&gt; 1035; Příznak fnzis: 0 -&gt; 1; Typ aktivity (takt): 1 -&gt; 5; </t>
  </si>
  <si>
    <t>Zatloukal Jan, číslo pojištěnce: 8510074100, pojišťovna: 207, scpac: 350950</t>
  </si>
  <si>
    <t>na uzlu 2.CH-L37 od 05.05.24 do 09.05.24, pcsled: 10716170</t>
  </si>
  <si>
    <t>Zvonek Jindřich, číslo pojištěnce: 330723471 , pojišťovna: 211, scpac: 1153679</t>
  </si>
  <si>
    <t>na uzlu 2.CH-L37 od 05.05.24 do 09.05.24, pcsled: 10716394</t>
  </si>
  <si>
    <t xml:space="preserve">Datum konce sledování: ? -&gt; 09/05/24; Čas konce sledování:  -&gt; 1033; Příznak fnzis: 0 -&gt; 1; Typ aktivity (takt): 1 -&gt; 5; </t>
  </si>
  <si>
    <t>Křenek Josef, číslo pojištěnce: 420512443 , pojišťovna: 111, scpac: 1533819</t>
  </si>
  <si>
    <t>na uzlu 2.CH-L37 od 05.05.24 do 08.05.24, pcsled: 10716137</t>
  </si>
  <si>
    <t xml:space="preserve">Datum konce sledování: ? -&gt; 08/05/24; Čas konce sledování:  -&gt; 1043; Příznak fnzis: 0 -&gt; 1; Typ aktivity (takt): 1 -&gt; 4; </t>
  </si>
  <si>
    <t>Holocsi Ladislav, číslo pojištěnce: 5704096717, pojišťovna: 111, scpac: 844022</t>
  </si>
  <si>
    <t>na uzlu 2.CH-L37 od 25.04.24 do 08.05.24, pcsled: 10702654</t>
  </si>
  <si>
    <t xml:space="preserve">Datum konce sledování: ? -&gt; 08/05/24; Čas konce sledování:  -&gt; 1042; Příznak fnzis: 0 -&gt; 1; Typ aktivity (takt): 1 -&gt; 4; </t>
  </si>
  <si>
    <t>Opletal Zdeněk, číslo pojištěnce: 8709225855, pojišťovna: 205, scpac: 164268</t>
  </si>
  <si>
    <t>na uzlu 2.CH-L37 od 05.05.24 do 08.05.24, pcsled: 10716077</t>
  </si>
  <si>
    <t xml:space="preserve">Datum konce sledování: ? -&gt; 08/05/24; Čas konce sledování:  -&gt; 1041; Příznak fnzis: 0 -&gt; 1; Typ aktivity (takt): 1 -&gt; 4; </t>
  </si>
  <si>
    <t>na uzlu 2.CH-L37 od 02.05.24 do 07.05.24, pcsled: 10711858</t>
  </si>
  <si>
    <t xml:space="preserve">Datum konce sledování: ? -&gt; 07/05/24; Čas konce sledování:  -&gt; 1909; Příznak fnzis: 0 -&gt; 1; Typ aktivity (takt): 1 -&gt; 5; </t>
  </si>
  <si>
    <t>Zavoral Pavel, číslo pojištěnce: 7105303337, pojišťovna: 211, scpac: 1413881</t>
  </si>
  <si>
    <t>na uzlu 2.CH-L37 od 02.05.24 do 06.05.24, pcsled: 10711981</t>
  </si>
  <si>
    <t xml:space="preserve">Datum konce sledování: ? -&gt; 06/05/24; Čas konce sledování:  -&gt; 1003; Příznak fnzis: 0 -&gt; 1; Typ aktivity (takt): 1 -&gt; 4; </t>
  </si>
  <si>
    <t>Mišo Zdeněk , číslo pojištěnce: 6604031621, pojišťovna: 205, scpac: 364855</t>
  </si>
  <si>
    <t>na uzlu 2.CH-L37 od 28.04.24 do 06.05.24, pcsled: 10707141</t>
  </si>
  <si>
    <t xml:space="preserve">Datum konce sledování: ? -&gt; 06/05/24; Čas konce sledování:  -&gt; 1001; Příznak fnzis: 0 -&gt; 1; Typ aktivity (takt): 1 -&gt; 5; </t>
  </si>
  <si>
    <t>na uzlu KAR-LU51 od 29.04.24 do 05.05.24, pcsled: 10709303</t>
  </si>
  <si>
    <t xml:space="preserve">Datum konce sledování: ? -&gt; 05/05/24; Čas konce sledování:  -&gt; 1144; Příznak fnzis: 0 -&gt; 1; Typ aktivity (takt): 1 -&gt; 5; </t>
  </si>
  <si>
    <t>Baloun Josef, číslo pojištěnce: 6702030093, pojišťovna: 205, scpac: 319597</t>
  </si>
  <si>
    <t>na uzlu 2.CH-L37 od 28.04.24 do 05.05.24, pcsled: 10707204</t>
  </si>
  <si>
    <t xml:space="preserve">Datum konce sledování: ? -&gt; 05/05/24; Čas konce sledování:  -&gt; 1337; Příznak fnzis: 0 -&gt; 1; Typ aktivity (takt): 1 -&gt; 4; </t>
  </si>
  <si>
    <t>Danková Jana, číslo pojištěnce: 6456250350, pojišťovna: 111, scpac: 1553925</t>
  </si>
  <si>
    <t>na uzlu 2.CH-L37 od 01.05.24 do 05.05.24, pcsled: 10711438</t>
  </si>
  <si>
    <t xml:space="preserve">Datum konce sledování: ? -&gt; 05/05/24; Čas konce sledování:  -&gt; 0857; Příznak fnzis: 0 -&gt; 1; Typ aktivity (takt): 1 -&gt; 5; </t>
  </si>
  <si>
    <t>Kvasnička Svatopluk, číslo pojištěnce: 440325457 , pojišťovna: 213, scpac: 1564803</t>
  </si>
  <si>
    <t>na uzlu 2.CH-L37 od 02.05.24 do 05.05.24, pcsled: 10711862</t>
  </si>
  <si>
    <t xml:space="preserve">Datum konce sledování: ? -&gt; 05/05/24; Čas konce sledování:  -&gt; 0843; Příznak fnzis: 0 -&gt; 1; Typ aktivity (takt): 1 -&gt; 5; </t>
  </si>
  <si>
    <t>Diblíková Marie, číslo pojištěnce: 8354235329, pojišťovna: 205, scpac: 836589</t>
  </si>
  <si>
    <t>na uzlu 2.CH-L37 od 01.05.24 do 05.05.24, pcsled: 10711404</t>
  </si>
  <si>
    <t xml:space="preserve">Datum konce sledování: ? -&gt; 05/05/24; Čas konce sledování:  -&gt; 0842; Příznak fnzis: 0 -&gt; 1; Typ aktivity (takt): 1 -&gt; 5; </t>
  </si>
  <si>
    <t>Čajková Václava, číslo pojištěnce: 6158120122, pojišťovna: 205, scpac: 1548963</t>
  </si>
  <si>
    <t>na uzlu 2.CH-L37 od 01.05.24 do 05.05.24, pcsled: 10711535</t>
  </si>
  <si>
    <t>Hloušek Pavel , číslo pojištěnce: 7110034459, pojišťovna: 111, scpac: 901706</t>
  </si>
  <si>
    <t>na uzlu 2.CH-L37 od 02.05.24 do 04.05.24, pcsled: 10711854</t>
  </si>
  <si>
    <t xml:space="preserve">Datum konce sledování: ? -&gt; 04/05/24; Čas konce sledování:  -&gt; 1126; Příznak fnzis: 0 -&gt; 1; Typ aktivity (takt): 1 -&gt; 4; </t>
  </si>
  <si>
    <t>Zaorálek Vít, číslo pojištěnce: 490223374 , pojišťovna: 205, scpac: 208245</t>
  </si>
  <si>
    <t>na uzlu 2.CH-L37 od 01.05.24 do 04.05.24, pcsled: 10711597</t>
  </si>
  <si>
    <t xml:space="preserve">Datum konce sledování: ? -&gt; 04/05/24; Čas konce sledování:  -&gt; 1125; Příznak fnzis: 0 -&gt; 1; Typ aktivity (takt): 1 -&gt; 5; </t>
  </si>
  <si>
    <t>Zachová Eva, číslo pojištěnce: 445208173 , pojišťovna: 111, scpac: 1564804</t>
  </si>
  <si>
    <t>na uzlu 2.CH-L37 od 01.05.24 do 04.05.24, pcsled: 10711398</t>
  </si>
  <si>
    <t>Muroň Svatoslav, číslo pojištěnce: 6208141522, pojišťovna: 205, scpac: 1557569</t>
  </si>
  <si>
    <t>na uzlu 2.CH-L37 od 25.04.24 do 03.05.24, pcsled: 10702660</t>
  </si>
  <si>
    <t xml:space="preserve">Datum konce sledování: ? -&gt; 03/05/24; Čas konce sledování:  -&gt; 1233; Příznak fnzis: 0 -&gt; 1; Typ aktivity (takt): 1 -&gt; 4; </t>
  </si>
  <si>
    <t>Benýšek Josef, číslo pojištěnce: 6003191513, pojišťovna: 205, scpac: 332272</t>
  </si>
  <si>
    <t>na uzlu 2.CH-L37 od 02.05.24 do 03.05.24, pcsled: 10711865</t>
  </si>
  <si>
    <t xml:space="preserve">Datum konce sledování: ? -&gt; 03/05/24; Čas konce sledování:  -&gt; 1232; Příznak fnzis: 0 -&gt; 1; Typ aktivity (takt): 1 -&gt; 4; </t>
  </si>
  <si>
    <t>Paraska Roman, číslo pojištěnce: 6708101455, pojišťovna: 111, scpac: 1491211</t>
  </si>
  <si>
    <t>na uzlu 2.CH-L37 od 29.04.24 do 02.05.24, pcsled: 10709139</t>
  </si>
  <si>
    <t>Kotíková Naděžda, číslo pojištěnce: 486026405 , pojišťovna: 205, scpac: 130285</t>
  </si>
  <si>
    <t>na uzlu 2.CH-L37 od 26.04.24 do 02.05.24, pcsled: 10704399</t>
  </si>
  <si>
    <t>Zapletalová Hana, číslo pojištěnce: 475914414 , pojišťovna: 205, scpac: 261607</t>
  </si>
  <si>
    <t>na uzlu 2.CH-L37 od 26.04.24 do 02.05.24, pcsled: 10704403</t>
  </si>
  <si>
    <t>Dirová Anna, číslo pojištěnce: 6551200711, pojišťovna: 111, scpac: 1563580</t>
  </si>
  <si>
    <t>na uzlu 2.CH-L37 od 29.04.24 do 02.05.24, pcsled: 10707441</t>
  </si>
  <si>
    <t>Stankušová Monika, číslo pojištěnce: 7756195799, pojišťovna: 207, scpac: 766932</t>
  </si>
  <si>
    <t>na uzlu 2.CH-L37 od 28.04.24 do 02.05.24, pcsled: 10707133</t>
  </si>
  <si>
    <t>Potůčková Jana, číslo pojištěnce: 6160300828, pojišťovna: 111, scpac: 1561554</t>
  </si>
  <si>
    <t>na uzlu 2.CH-L37 od 28.04.24 do 02.05.24, pcsled: 10707239</t>
  </si>
  <si>
    <t>Šponarová Ivana, číslo pojištěnce: 8855153846, pojišťovna: 111, scpac: 1554443</t>
  </si>
  <si>
    <t>na uzlu 2.CH-L37 od 29.04.24 do 02.05.24, pcsled: 10707435</t>
  </si>
  <si>
    <t>Bartoš Karol, číslo pojištěnce: 481115128 , pojišťovna: 207, scpac: 1563533</t>
  </si>
  <si>
    <t>na uzlu 2.CH-L37 od 01.05.24 do 02.05.24, pcsled: 10711402</t>
  </si>
  <si>
    <t>Gefing Ivo, číslo pojištěnce: 6701241393, pojišťovna: 205, scpac: 1178158</t>
  </si>
  <si>
    <t>na uzlu 2.CH-L37 od 26.04.24 do 02.05.24, pcsled: 10704401</t>
  </si>
  <si>
    <t>Trnečková Miroslava, číslo pojištěnce: 455714470 , pojišťovna: 111, scpac: 1554422</t>
  </si>
  <si>
    <t>na uzlu 2.CH-L37 od 29.04.24 do 01.05.24, pcsled: 10707433</t>
  </si>
  <si>
    <t xml:space="preserve">Datum konce sledování: ? -&gt; 01/05/24; Čas konce sledování:  -&gt; 1259; Příznak fnzis: 0 -&gt; 1; Typ aktivity (takt): 1 -&gt; 5; </t>
  </si>
  <si>
    <t>Pišková Darina, číslo pojištěnce: 9251066154, pojišťovna: 111, scpac: 822926</t>
  </si>
  <si>
    <t>na uzlu 2.CH-L37 od 28.04.24 do 01.05.24, pcsled: 10707232</t>
  </si>
  <si>
    <t xml:space="preserve">Datum konce sledování: ? -&gt; 01/05/24; Čas konce sledování:  -&gt; 1258; Příznak fnzis: 0 -&gt; 1; Typ aktivity (takt): 1 -&gt; 5; </t>
  </si>
  <si>
    <t>Obdržálek Pavel, číslo pojištěnce: 7202105548, pojišťovna: 211, scpac: 1561202</t>
  </si>
  <si>
    <t>na uzlu 2.CH-L37 od 29.04.24 do 01.05.24, pcsled: 10707443</t>
  </si>
  <si>
    <t>Lörinc Ladislav, číslo pojištěnce: 6608251584, pojišťovna: 111, scpac: 1465620</t>
  </si>
  <si>
    <t>na uzlu 2.CH-L37 od 29.04.24 do 01.05.24, pcsled: 10707425</t>
  </si>
  <si>
    <t xml:space="preserve">Datum konce sledování: ? -&gt; 01/05/24; Čas konce sledování:  -&gt; 1257; Příznak fnzis: 0 -&gt; 1; Typ aktivity (takt): 1 -&gt; 5; </t>
  </si>
  <si>
    <t>Krumnikl Antonín, číslo pojištěnce: 6104290577, pojišťovna: 111, scpac: 1075112</t>
  </si>
  <si>
    <t>na uzlu 2.CH-L37 od 25.04.24 do 01.05.24, pcsled: 10703612</t>
  </si>
  <si>
    <t xml:space="preserve">Datum konce sledování: ? -&gt; 01/05/24; Čas konce sledování:  -&gt; 1256; Příznak fnzis: 0 -&gt; 1; Typ aktivity (takt): 1 -&gt; 5; </t>
  </si>
  <si>
    <t>Fritscherová Hana, číslo pojištěnce: 495201062 , pojišťovna: 205, scpac: 388267</t>
  </si>
  <si>
    <t>na uzlu 2.CH-L37 od 29.04.24 do 01.05.24, pcsled: 10707427</t>
  </si>
  <si>
    <t>Fišer Josef , číslo pojištěnce: 5911020412, pojišťovna: 111, scpac: 317413</t>
  </si>
  <si>
    <t>na uzlu 2.CH-L37 od 29.04.24 do 01.05.24, pcsled: 10707437</t>
  </si>
  <si>
    <t xml:space="preserve">Datum konce sledování: ? -&gt; 01/05/24; Čas konce sledování:  -&gt; 1250; Příznak fnzis: 0 -&gt; 1; Typ aktivity (takt): 1 -&gt; 5; </t>
  </si>
  <si>
    <t>Zábranská Veronika, číslo pojištěnce: 8554305826, pojišťovna: 205, scpac: 253366</t>
  </si>
  <si>
    <t>na uzlu 2.CH-L37 od 29.04.24 do 01.05.24, pcsled: 10707429</t>
  </si>
  <si>
    <t xml:space="preserve">Datum konce sledování: ? -&gt; 01/05/24; Čas konce sledování:  -&gt; 1136; Příznak fnzis: 0 -&gt; 1; Typ aktivity (takt): 1 -&gt; 5; </t>
  </si>
  <si>
    <t>Konšelová Pavlína, číslo pojištěnce: 7260283756, pojišťovna: 205, scpac: 352507</t>
  </si>
  <si>
    <t>na uzlu 2.CH-L37 od 29.04.24 do 01.05.24, pcsled: 10707431</t>
  </si>
  <si>
    <t>Blažková Monika, číslo pojištěnce: 8161164605, pojišťovna: 205, scpac: 680110</t>
  </si>
  <si>
    <t>na uzlu 2.CH-L37 od 29.04.24 do 01.05.24, pcsled: 10707423</t>
  </si>
  <si>
    <t xml:space="preserve">Datum konce sledování: ? -&gt; 01/05/24; Čas konce sledování:  -&gt; 1135; Příznak fnzis: 0 -&gt; 1; Typ aktivity (takt): 1 -&gt; 5; </t>
  </si>
  <si>
    <t>Chorá Veronika, číslo pojištěnce: 6253290560, pojišťovna: 205, scpac: 299753</t>
  </si>
  <si>
    <t>na uzlu 2.CH-L37 od 29.04.24 do 01.05.24, pcsled: 10707439</t>
  </si>
  <si>
    <t xml:space="preserve">Datum konce sledování: ? -&gt; 01/05/24; Čas konce sledování:  -&gt; 1132; Příznak fnzis: 0 -&gt; 1; Typ aktivity (takt): 1 -&gt; 5; </t>
  </si>
  <si>
    <t>Jurák Božetěch, číslo pojištěnce: 420119403 , pojišťovna: 111, scpac: 126589</t>
  </si>
  <si>
    <t>na uzlu 2.CH-L37 od 28.04.24 do 01.05.24, pcsled: 10707113</t>
  </si>
  <si>
    <t>na uzlu 2.CH-L37 od 22.04.24 do 30.04.24, pcsled: 10697027</t>
  </si>
  <si>
    <t xml:space="preserve">Datum konce sledování: ? -&gt; 30/04/24; Čas konce sledování:  -&gt; 1602; Příznak fnzis: 0 -&gt; 1; Typ aktivity (takt): 1 -&gt; 4; </t>
  </si>
  <si>
    <t>Gennert Karel , číslo pojištěnce: 5703280847, pojišťovna: 111, scpac: 1347460</t>
  </si>
  <si>
    <t>na uzlu 2.CH-L37 od 26.04.24 do 30.04.24, pcsled: 10705437</t>
  </si>
  <si>
    <t xml:space="preserve">Datum konce sledování: ? -&gt; 30/04/24; Čas konce sledování:  -&gt; 1601; Příznak fnzis: 0 -&gt; 1; Typ aktivity (takt): 1 -&gt; 4; </t>
  </si>
  <si>
    <t>Šmiták Petr , číslo pojištěnce: 470509461 , pojišťovna: 205, scpac: 346948</t>
  </si>
  <si>
    <t>na uzlu 2.CH-L37 od 28.04.24 do 29.04.24, pcsled: 10707096</t>
  </si>
  <si>
    <t xml:space="preserve">Datum konce sledování: ? -&gt; 29/04/24; Čas konce sledování:  -&gt; 1544; Příznak fnzis: 0 -&gt; 1; Typ aktivity (takt): 1 -&gt; 5; </t>
  </si>
  <si>
    <t>Klvaňová Ludmila, číslo pojištěnce: 495914020 , pojišťovna: 111, scpac: 334912</t>
  </si>
  <si>
    <t>na uzlu 2.CH-L37 od 24.04.24 do 29.04.24, pcsled: 10702082</t>
  </si>
  <si>
    <t xml:space="preserve">Datum konce sledování: ? -&gt; 29/04/24; Čas konce sledování:  -&gt; 1542; Příznak fnzis: 0 -&gt; 1; Typ aktivity (takt): 1 -&gt; 5; </t>
  </si>
  <si>
    <t>Vávra Ivo , číslo pojištěnce: 7310295322, pojišťovna: 111, scpac: 288072</t>
  </si>
  <si>
    <t>na uzlu 3IK-39R od 24.04.24 do 29.04.24, pcsled: 10701806</t>
  </si>
  <si>
    <t xml:space="preserve">Datum konce sledování: ? -&gt; 29/04/24; Čas konce sledování:  -&gt; 0851; Příznak fnzis: 0 -&gt; 1; Typ aktivity (takt): 1 -&gt; 4; </t>
  </si>
  <si>
    <t>Krump Stanislav, číslo pojištěnce: 530524101 , pojišťovna: 111, scpac: 1216091</t>
  </si>
  <si>
    <t>na uzlu 2.CH-L37 od 24.04.24 do 28.04.24, pcsled: 10700875</t>
  </si>
  <si>
    <t xml:space="preserve">Datum konce sledování: ? -&gt; 28/04/24; Čas konce sledování:  -&gt; 1023; Příznak fnzis: 0 -&gt; 1; Typ aktivity (takt): 1 -&gt; 4; </t>
  </si>
  <si>
    <t>Hrabal Milan , číslo pojištěnce: 440528445 , pojišťovna: 211, scpac: 450509</t>
  </si>
  <si>
    <t>na uzlu 2.CH-L37 od 25.04.24 do 28.04.24, pcsled: 10702652</t>
  </si>
  <si>
    <t xml:space="preserve">Datum konce sledování: ? -&gt; 28/04/24; Čas konce sledování:  -&gt; 1023; Příznak fnzis: 0 -&gt; 1; Typ aktivity (takt): 1 -&gt; 5; </t>
  </si>
  <si>
    <t>Hejda Vladimír , číslo pojištěnce: 6408112282, pojišťovna: 111, scpac: 400346</t>
  </si>
  <si>
    <t>na uzlu 2.CH-L37 od 25.04.24 do 28.04.24, pcsled: 10702658</t>
  </si>
  <si>
    <t>Zelinková Antonie, číslo pojištěnce: 505524194 , pojišťovna: 111, scpac: 1534123</t>
  </si>
  <si>
    <t>na uzlu 2.CH-L37 od 24.04.24 do 28.04.24, pcsled: 10700879</t>
  </si>
  <si>
    <t xml:space="preserve">Datum konce sledování: ? -&gt; 28/04/24; Čas konce sledování:  -&gt; 1022; Příznak fnzis: 0 -&gt; 1; Typ aktivity (takt): 1 -&gt; 4; </t>
  </si>
  <si>
    <t>Boršková Jarmila, číslo pojištěnce: 456006471 , pojišťovna: 111, scpac: 1342959</t>
  </si>
  <si>
    <t>na uzlu 2.CH-L37 od 24.04.24 do 28.04.24, pcsled: 10700877</t>
  </si>
  <si>
    <t>Gabrlík Vladimír, číslo pojištěnce: 5511211079, pojišťovna: 205, scpac: 103767</t>
  </si>
  <si>
    <t>na uzlu 2.CH-L37 od 26.04.24 do 28.04.24, pcsled: 10704397</t>
  </si>
  <si>
    <t xml:space="preserve">Datum konce sledování: ? -&gt; 28/04/24; Čas konce sledování:  -&gt; 1021; Příznak fnzis: 0 -&gt; 1; Typ aktivity (takt): 1 -&gt; 5; </t>
  </si>
  <si>
    <t>Maková Erika, číslo pojištěnce: 8251015311, pojišťovna: 205, scpac: 344656</t>
  </si>
  <si>
    <t>na uzlu 2.CH-L37 od 25.04.24 do 27.04.24, pcsled: 10702664</t>
  </si>
  <si>
    <t xml:space="preserve">Datum konce sledování: ? -&gt; 27/04/24; Čas konce sledování:  -&gt; 1054; Příznak fnzis: 0 -&gt; 1; Typ aktivity (takt): 1 -&gt; 5; </t>
  </si>
  <si>
    <t>Špatina Martin, číslo pojištěnce: 7802205785, pojišťovna: 111, scpac: 699008</t>
  </si>
  <si>
    <t>na uzlu 2.CH-L37 od 25.04.24 do 27.04.24, pcsled: 10702667</t>
  </si>
  <si>
    <t xml:space="preserve">Datum konce sledování: ? -&gt; 27/04/24; Čas konce sledování:  -&gt; 1051; Příznak fnzis: 0 -&gt; 1; Typ aktivity (takt): 1 -&gt; 5; </t>
  </si>
  <si>
    <t>Karásek Stanislav, číslo pojištěnce: 520119099 , pojišťovna: 205, scpac: 965566</t>
  </si>
  <si>
    <t>na uzlu 2.CH-L37 od 24.04.24 do 27.04.24, pcsled: 10700881</t>
  </si>
  <si>
    <t xml:space="preserve">Datum konce sledování: ? -&gt; 27/04/24; Čas konce sledování:  -&gt; 1047; Příznak fnzis: 0 -&gt; 1; Typ aktivity (takt): 1 -&gt; 5; </t>
  </si>
  <si>
    <t>Peřina Josef, číslo pojištěnce: 500126050 , pojišťovna: 111, scpac: 1056074</t>
  </si>
  <si>
    <t>na uzlu 2.CH-L37 od 24.04.24 do 27.04.24, pcsled: 10700885</t>
  </si>
  <si>
    <t xml:space="preserve">Datum konce sledování: ? -&gt; 27/04/24; Čas konce sledování:  -&gt; 1046; Příznak fnzis: 0 -&gt; 1; Typ aktivity (takt): 1 -&gt; 5; </t>
  </si>
  <si>
    <t>Jahn Milan, číslo pojištěnce: 470508404 , pojišťovna: 111, scpac: 347665</t>
  </si>
  <si>
    <t>na uzlu 2.CH-L37 od 24.04.24 do 27.04.24, pcsled: 10700887</t>
  </si>
  <si>
    <t xml:space="preserve">Datum konce sledování: ? -&gt; 27/04/24; Čas konce sledování:  -&gt; 1045; Příznak fnzis: 0 -&gt; 1; Typ aktivity (takt): 1 -&gt; 4; </t>
  </si>
  <si>
    <t>Pala Miloslav, číslo pojištěnce: 6806180194, pojišťovna: 111, scpac: 320007</t>
  </si>
  <si>
    <t>na uzlu 2.CH-L37 od 23.04.24 do 26.04.24, pcsled: 10699015</t>
  </si>
  <si>
    <t xml:space="preserve">Datum konce sledování: ? -&gt; 26/04/24; Čas konce sledování:  -&gt; 1000; Příznak fnzis: 0 -&gt; 1; Typ aktivity (takt): 1 -&gt; 4; </t>
  </si>
  <si>
    <t>Macharová Zdena , číslo pojištěnce: 475404404 , pojišťovna: 111, scpac: 395932</t>
  </si>
  <si>
    <t>na uzlu 2.CH-L37 od 22.04.24 do 26.04.24, pcsled: 10697018</t>
  </si>
  <si>
    <t>Vacek Miroslav, Ing., číslo pojištěnce: 6706200358, pojišťovna: 111, scpac: 1548910</t>
  </si>
  <si>
    <t>na uzlu 2.CH-L37 od 22.04.24 do 26.04.24, pcsled: 10697016</t>
  </si>
  <si>
    <t>Nakládal Miroslav, číslo pojištěnce: 510717095 , pojišťovna: 201, scpac: 1040553</t>
  </si>
  <si>
    <t>na uzlu 2.CH-L37 od 21.04.24 do 26.04.24, pcsled: 10696842</t>
  </si>
  <si>
    <t xml:space="preserve">Datum konce sledování: ? -&gt; 26/04/24; Čas konce sledování:  -&gt; 1000; Příznak fnzis: 0 -&gt; 1; Typ aktivity (takt): 1 -&gt; 5; </t>
  </si>
  <si>
    <t>Kovalovský Roman, číslo pojištěnce: 8706274929, pojišťovna: 205, scpac: 911757</t>
  </si>
  <si>
    <t>na uzlu 2.CH-L37 od 24.04.24 do 26.04.24, pcsled: 10700883</t>
  </si>
  <si>
    <t>Poisel František , číslo pojištěnce: 440208437 , pojišťovna: 111, scpac: 1392611</t>
  </si>
  <si>
    <t>na uzlu 2.CH-L37 od 05.04.24 do 26.04.24, pcsled: 10674267</t>
  </si>
  <si>
    <t xml:space="preserve">Datum konce sledování: ? -&gt; 26/04/24; Čas konce sledování:  -&gt; 1030; Příznak fnzis: 0 -&gt; 1; Typ aktivity (takt): 1 -&gt; 5; </t>
  </si>
  <si>
    <t>Herman Stanislav , číslo pojištěnce: 470104460 , pojišťovna: 111, scpac: 1287262</t>
  </si>
  <si>
    <t>na uzlu 2.CH-L37 od 25.04.24 do 26.04.24, pcsled: 10703324</t>
  </si>
  <si>
    <t>Hejlová Květoslava, číslo pojištěnce: 535913128 , pojišťovna: 111, scpac: 1372734</t>
  </si>
  <si>
    <t>na uzlu 2.CH-L37 od 22.04.24 do 26.04.24, pcsled: 10697022</t>
  </si>
  <si>
    <t>Pirkl Jiří , číslo pojištěnce: 530308061 , pojišťovna: 201, scpac: 339729</t>
  </si>
  <si>
    <t>na uzlu 2.CH-L37 od 23.04.24 do 26.04.24, pcsled: 10699017</t>
  </si>
  <si>
    <t>Jurníková Věra, číslo pojištěnce: 355609443 , pojišťovna: 201, scpac: 275132</t>
  </si>
  <si>
    <t>na uzlu 2.CH-L37 od 02.04.24 do 25.04.24, pcsled: 10670507</t>
  </si>
  <si>
    <t xml:space="preserve">Datum konce sledování: ? -&gt; 25/04/24; Čas konce sledování:  -&gt; 1300; Příznak fnzis: 0 -&gt; 1; Typ aktivity (takt): 1 -&gt; 5; </t>
  </si>
  <si>
    <t>Novotný Vladimír, číslo pojištěnce: 5805230629, pojišťovna: 205, scpac: 317078</t>
  </si>
  <si>
    <t>na uzlu 2.CH-L37 od 16.04.24 do 25.04.24, pcsled: 10689190</t>
  </si>
  <si>
    <t>Květenský Václav, číslo pojištěnce: 6506270595, pojišťovna: 111, scpac: 1193894</t>
  </si>
  <si>
    <t>na uzlu 2.CH-L37 od 19.04.24 do 25.04.24, pcsled: 10695171</t>
  </si>
  <si>
    <t xml:space="preserve">Datum konce sledování: ? -&gt; 25/04/24; Čas konce sledování:  -&gt; 1000; Příznak fnzis: 0 -&gt; 1; Typ aktivity (takt): 1 -&gt; 5; </t>
  </si>
  <si>
    <t>Crha Pavel, číslo pojištěnce: 6210200975, pojišťovna: 201, scpac: 311533</t>
  </si>
  <si>
    <t>na uzlu 2.CH-L37 od 22.04.24 do 25.04.24, pcsled: 10697029</t>
  </si>
  <si>
    <t>Bajgarova Drahomíra , číslo pojištěnce: 475511484 , pojišťovna: 205, scpac: 1414640</t>
  </si>
  <si>
    <t>na uzlu 2.CH-L37 od 23.04.24 do 25.04.24, pcsled: 10699019</t>
  </si>
  <si>
    <t>Knápková Zdeňka, číslo pojištěnce: 5856260432, pojišťovna: 207, scpac: 1560469</t>
  </si>
  <si>
    <t>na uzlu 2.CH-L37 od 22.04.24 do 25.04.24, pcsled: 10697031</t>
  </si>
  <si>
    <t>na uzlu 2.CH-L37 od 22.04.24 do 25.04.24, pcsled: 10697024</t>
  </si>
  <si>
    <t>na uzlu KAR-LU51 od 24.04.24 do 25.04.24, pcsled: 10702231</t>
  </si>
  <si>
    <t xml:space="preserve">Datum konce sledování: ? -&gt; 25/04/24; Čas konce sledování:  -&gt; 1028; Příznak fnzis: 0 -&gt; 1; Typ aktivity (takt): 1 -&gt; 5; </t>
  </si>
  <si>
    <t>Vrba Zdeněk , číslo pojištěnce: 430209404 , pojišťovna: 205, scpac: 1412676</t>
  </si>
  <si>
    <t>na uzlu 2.CH-L37 od 16.04.24 do 24.04.24, pcsled: 10689182</t>
  </si>
  <si>
    <t xml:space="preserve">Datum konce sledování: ? -&gt; 24/04/24; Čas konce sledování:  -&gt; 1416; Příznak fnzis: 0 -&gt; 1; Typ aktivity (takt): 1 -&gt; 5; </t>
  </si>
  <si>
    <t>Michalíková Naděžda, číslo pojištěnce: 5562301426, pojišťovna: 213, scpac: 1564078</t>
  </si>
  <si>
    <t>na uzlu 2.CH-L37 od 22.04.24 do 24.04.24, pcsled: 10697698</t>
  </si>
  <si>
    <t xml:space="preserve">Datum konce sledování: ? -&gt; 24/04/24; Čas konce sledování:  -&gt; 1415; Příznak fnzis: 0 -&gt; 1; Typ aktivity (takt): 1 -&gt; 5; </t>
  </si>
  <si>
    <t>65461 (Lžičař Vladimír MUDr.)</t>
  </si>
  <si>
    <t>kkl* (Lůžkové oddělení pro lékaře KAR)</t>
  </si>
  <si>
    <t>na uzlu KAR-LU51 od 23.04.24 do 24.04.24, pcsled: 10700787</t>
  </si>
  <si>
    <t xml:space="preserve">Datum konce sledování: ? -&gt; 24/04/24; Čas konce sledování:  -&gt; 1216; Příznak fnzis: 0 -&gt; 1; Typ aktivity (takt): 1 -&gt; 5; </t>
  </si>
  <si>
    <t>Cvetan Miroslav, číslo pojištěnce: 5409170822, pojišťovna: 205, scpac: 119430</t>
  </si>
  <si>
    <t>na uzlu 2.CH-L37 od 21.04.24 do 24.04.24, pcsled: 10696727</t>
  </si>
  <si>
    <t xml:space="preserve">Datum konce sledování: ? -&gt; 24/04/24; Čas konce sledování:  -&gt; 1130; Příznak fnzis: 0 -&gt; 1; Typ aktivity (takt): 1 -&gt; 5; </t>
  </si>
  <si>
    <t>Krampolová Drahomíra, číslo pojištěnce: 7159165321, pojišťovna: 205, scpac: 310593</t>
  </si>
  <si>
    <t>na uzlu 2.CH-L37 od 22.04.24 do 23.04.24, pcsled: 10697013</t>
  </si>
  <si>
    <t xml:space="preserve">Datum konce sledování: ? -&gt; 23/04/24; Čas konce sledování:  -&gt; 1203; Příznak fnzis: 0 -&gt; 1; Typ aktivity (takt): 1 -&gt; 5; </t>
  </si>
  <si>
    <t>Štangl Hubert, číslo pojištěnce: 5709240306, pojišťovna: 111, scpac: 708488</t>
  </si>
  <si>
    <t>na uzlu 2.CH-L37 od 22.04.24 do 23.04.24, pcsled: 10697010</t>
  </si>
  <si>
    <t xml:space="preserve">Datum konce sledování: ? -&gt; 23/04/24; Čas konce sledování:  -&gt; 1024; Příznak fnzis: 0 -&gt; 1; Typ aktivity (takt): 1 -&gt; 5; </t>
  </si>
  <si>
    <t>Hrůzek Stanislav, číslo pojištěnce: 480705405 , pojišťovna: 205, scpac: 458521</t>
  </si>
  <si>
    <t>na uzlu 2.CH-L37 od 14.04.24 do 23.04.24, pcsled: 10686839</t>
  </si>
  <si>
    <t xml:space="preserve">Datum konce sledování: ? -&gt; 23/04/24; Čas konce sledování:  -&gt; 1023; Příznak fnzis: 0 -&gt; 1; Typ aktivity (takt): 1 -&gt; 5; </t>
  </si>
  <si>
    <t>Frolich Dušan, číslo pojištěnce: 6309162035, pojišťovna: 111, scpac: 1275088</t>
  </si>
  <si>
    <t>na uzlu 2.CH-L37 od 18.04.24 do 22.04.24, pcsled: 10693795</t>
  </si>
  <si>
    <t xml:space="preserve">Datum konce sledování: ? -&gt; 22/04/24; Čas konce sledování:  -&gt; 1805; Příznak fnzis: 0 -&gt; 1; Typ aktivity (takt): 1 -&gt; 5; </t>
  </si>
  <si>
    <t>na uzlu 2.CH-L37 od 21.04.24 do 22.04.24, pcsled: 10696772</t>
  </si>
  <si>
    <t>Mlčoch Jaromír, číslo pojištěnce: 6910025320, pojišťovna: 205, scpac: 419748</t>
  </si>
  <si>
    <t>na uzlu 2.CH-L37 od 15.04.24 do 22.04.24, pcsled: 10689087</t>
  </si>
  <si>
    <t xml:space="preserve">Datum konce sledování: ? -&gt; 22/04/24; Čas konce sledování:  -&gt; 1804; Příznak fnzis: 0 -&gt; 1; Typ aktivity (takt): 1 -&gt; 5; </t>
  </si>
  <si>
    <t>Kovář Petr, číslo pojištěnce: 8609015778, pojišťovna: 211, scpac: 328874</t>
  </si>
  <si>
    <t>na uzlu 2.CH-L37 od 18.04.24 do 22.04.24, pcsled: 10692683</t>
  </si>
  <si>
    <t xml:space="preserve">Datum konce sledování: ? -&gt; 22/04/24; Čas konce sledování:  -&gt; 1804; Příznak fnzis: 0 -&gt; 1; Typ aktivity (takt): 1 -&gt; 4; </t>
  </si>
  <si>
    <t>Garlíková Irena, číslo pojištěnce: 8258164497, pojišťovna: 205, scpac: 1004074</t>
  </si>
  <si>
    <t>na uzlu 2.CH-L37 od 18.04.24 do 22.04.24, pcsled: 10692681</t>
  </si>
  <si>
    <t xml:space="preserve">Datum konce sledování: ? -&gt; 22/04/24; Čas konce sledování:  -&gt; 1803; Příznak fnzis: 0 -&gt; 1; Typ aktivity (takt): 1 -&gt; 4; </t>
  </si>
  <si>
    <t>na uzlu 3IK-39R od 19.04.24 do 22.04.24, pcsled: 10694574</t>
  </si>
  <si>
    <t xml:space="preserve">Datum konce sledování: ? -&gt; 22/04/24; Čas konce sledování:  -&gt; 0930; Příznak fnzis: 0 -&gt; 1; Typ aktivity (takt): 1 -&gt; 4; </t>
  </si>
  <si>
    <t>Coufal Zdeněk , číslo pojištěnce: 531220062 , pojišťovna: 111, scpac: 383445</t>
  </si>
  <si>
    <t>na uzlu 2.CH-L37 od 19.04.24 do 21.04.24, pcsled: 10695149</t>
  </si>
  <si>
    <t xml:space="preserve">Datum konce sledování: ? -&gt; 21/04/24; Čas konce sledování:  -&gt; 1527; Příznak fnzis: 0 -&gt; 1; Typ aktivity (takt): 1 -&gt; 4; </t>
  </si>
  <si>
    <t>Zelinková Bohumíra, číslo pojištěnce: 465712469 , pojišťovna: 211, scpac: 1549201</t>
  </si>
  <si>
    <t>na uzlu 2.CH-L37 od 18.04.24 do 21.04.24, pcsled: 10692677</t>
  </si>
  <si>
    <t xml:space="preserve">Datum konce sledování: ? -&gt; 21/04/24; Čas konce sledování:  -&gt; 0941; Příznak fnzis: 0 -&gt; 1; Typ aktivity (takt): 1 -&gt; 5; </t>
  </si>
  <si>
    <t>Janalík David, číslo pojištěnce: 0103095300, pojišťovna: 211, scpac: 1158973</t>
  </si>
  <si>
    <t>na uzlu 2.CH-L37 od 19.04.24 do 21.04.24, pcsled: 10694249</t>
  </si>
  <si>
    <t xml:space="preserve">Datum konce sledování: ? -&gt; 21/04/24; Čas konce sledování:  -&gt; 0936; Příznak fnzis: 0 -&gt; 1; Typ aktivity (takt): 1 -&gt; 5; </t>
  </si>
  <si>
    <t>Roháčková Lenka, číslo pojištěnce: 6754180323, pojišťovna: 211, scpac: 274059</t>
  </si>
  <si>
    <t>na uzlu 2.CH-L37 od 19.04.24 do 21.04.24, pcsled: 10694246</t>
  </si>
  <si>
    <t xml:space="preserve">Datum konce sledování: ? -&gt; 21/04/24; Čas konce sledování:  -&gt; 0935; Příznak fnzis: 0 -&gt; 1; Typ aktivity (takt): 1 -&gt; 5; </t>
  </si>
  <si>
    <t>Protivánek Michal , číslo pojištěnce: 7705225330, pojišťovna: 205, scpac: 487908</t>
  </si>
  <si>
    <t>na uzlu 2.CH-L37 od 19.04.24 do 20.04.24, pcsled: 10694234</t>
  </si>
  <si>
    <t xml:space="preserve">Datum konce sledování: ? -&gt; 20/04/24; Čas konce sledování:  -&gt; 0926; Příznak fnzis: 0 -&gt; 1; Typ aktivity (takt): 1 -&gt; 5; </t>
  </si>
  <si>
    <t>Měsíček Jan, číslo pojištěnce: 470110447 , pojišťovna: 111, scpac: 1564774</t>
  </si>
  <si>
    <t>na uzlu 2.CH-L37 od 15.04.24 do 20.04.24, pcsled: 10688454</t>
  </si>
  <si>
    <t xml:space="preserve">Datum konce sledování: ? -&gt; 20/04/24; Čas konce sledování:  -&gt; 0925; Příznak fnzis: 0 -&gt; 1; Typ aktivity (takt): 1 -&gt; 5; </t>
  </si>
  <si>
    <t>Pazderová Helena, číslo pojištěnce: 466208452 , pojišťovna: 201, scpac: 968842</t>
  </si>
  <si>
    <t>na uzlu 2.CH-L37 od 17.04.24 do 20.04.24, pcsled: 10690980</t>
  </si>
  <si>
    <t xml:space="preserve">Datum konce sledování: ? -&gt; 20/04/24; Čas konce sledování:  -&gt; 0924; Příznak fnzis: 0 -&gt; 1; Typ aktivity (takt): 1 -&gt; 5; </t>
  </si>
  <si>
    <t>Elzner Jaroslav, číslo pojištěnce: 510716276 , pojišťovna: 111, scpac: 1333228</t>
  </si>
  <si>
    <t>na uzlu 2.CH-L37 od 17.04.24 do 19.04.24, pcsled: 10690982</t>
  </si>
  <si>
    <t xml:space="preserve">Datum konce sledování: ? -&gt; 19/04/24; Čas konce sledování:  -&gt; 1224; Příznak fnzis: 0 -&gt; 1; Typ aktivity (takt): 1 -&gt; 5; </t>
  </si>
  <si>
    <t>Polesová Pavla, číslo pojištěnce: 7059245776, pojišťovna: 111, scpac: 418922</t>
  </si>
  <si>
    <t>na uzlu 2.CH-L37 od 15.04.24 do 19.04.24, pcsled: 10687286</t>
  </si>
  <si>
    <t xml:space="preserve">Datum konce sledování: ? -&gt; 19/04/24; Čas konce sledování:  -&gt; 1224; Příznak fnzis: 0 -&gt; 1; Typ aktivity (takt): 1 -&gt; 4; </t>
  </si>
  <si>
    <t>Šálková Martina, číslo pojištěnce: 6853201300, pojišťovna: 205, scpac: 1251366</t>
  </si>
  <si>
    <t>na uzlu 2.CH-L37 od 15.04.24 do 19.04.24, pcsled: 10687279</t>
  </si>
  <si>
    <t>Hegar Jiří, číslo pojištěnce: 6112270615, pojišťovna: 111, scpac: 1159819</t>
  </si>
  <si>
    <t>na uzlu 2.CH-L37 od 12.04.24 do 19.04.24, pcsled: 10685359</t>
  </si>
  <si>
    <t>Kargerová Marcela, číslo pojištěnce: 7061135323, pojišťovna: 211, scpac: 691449</t>
  </si>
  <si>
    <t>na uzlu 2.CH-L37 od 14.04.24 do 19.04.24, pcsled: 10686890</t>
  </si>
  <si>
    <t xml:space="preserve">Datum konce sledování: ? -&gt; 19/04/24; Čas konce sledování:  -&gt; 1223; Příznak fnzis: 0 -&gt; 1; Typ aktivity (takt): 1 -&gt; 5; </t>
  </si>
  <si>
    <t>Bernatíková Šárka, číslo pojištěnce: 7054035395, pojišťovna: 111, scpac: 320777</t>
  </si>
  <si>
    <t>na uzlu 2.CH-L37 od 15.04.24 do 19.04.24, pcsled: 10687282</t>
  </si>
  <si>
    <t xml:space="preserve">Datum konce sledování: ? -&gt; 19/04/24; Čas konce sledování:  -&gt; 1223; Příznak fnzis: 0 -&gt; 1; Typ aktivity (takt): 1 -&gt; 4; </t>
  </si>
  <si>
    <t>Tomeček Jaroslav, číslo pojištěnce: 510305244 , pojišťovna: 111, scpac: 1335959</t>
  </si>
  <si>
    <t>na uzlu 2.CH-L37 od 16.04.24 do 19.04.24, pcsled: 10689194</t>
  </si>
  <si>
    <t>na uzlu KAR-LU51 od 17.04.24 do 19.04.24, pcsled: 10692441</t>
  </si>
  <si>
    <t xml:space="preserve">Datum konce sledování: ? -&gt; 19/04/24; Čas konce sledování:  -&gt; 1131; Příznak fnzis: 0 -&gt; 1; Typ aktivity (takt): 1 -&gt; 5; </t>
  </si>
  <si>
    <t>na uzlu KAR-LU51 od 10.04.24 do 18.04.24, pcsled: 10682424</t>
  </si>
  <si>
    <t xml:space="preserve">Datum konce sledování: ? -&gt; 18/04/24; Čas konce sledování:  -&gt; 1150; Příznak fnzis: 0 -&gt; 1; Typ aktivity (takt): 1 -&gt; 5; </t>
  </si>
  <si>
    <t>Chudějová Kateřina, číslo pojištěnce: 6154161134, pojišťovna: 111, scpac: 1533084</t>
  </si>
  <si>
    <t>na uzlu 2.CH-L37 od 14.04.24 do 18.04.24, pcsled: 10686822</t>
  </si>
  <si>
    <t xml:space="preserve">Datum konce sledování: ? -&gt; 18/04/24; Čas konce sledování:  -&gt; 1156; Příznak fnzis: 0 -&gt; 1; Typ aktivity (takt): 1 -&gt; 4; </t>
  </si>
  <si>
    <t>Jakubcová Darina, číslo pojištěnce: 386210431 , pojišťovna: 111, scpac: 218800</t>
  </si>
  <si>
    <t>na uzlu 2.CH-L37 od 12.04.24 do 18.04.24, pcsled: 10684340</t>
  </si>
  <si>
    <t xml:space="preserve">Datum konce sledování: ? -&gt; 18/04/24; Čas konce sledování:  -&gt; 1156; Příznak fnzis: 0 -&gt; 1; Typ aktivity (takt): 1 -&gt; 5; </t>
  </si>
  <si>
    <t>Skoumal Josef, číslo pojištěnce: 430928471 , pojišťovna: 201, scpac: 275447</t>
  </si>
  <si>
    <t>na uzlu 2.CH-L37 od 12.04.24 do 18.04.24, pcsled: 10684342</t>
  </si>
  <si>
    <t xml:space="preserve">Datum konce sledování: ? -&gt; 18/04/24; Čas konce sledování:  -&gt; 1018; Příznak fnzis: 0 -&gt; 1; Typ aktivity (takt): 1 -&gt; 5; </t>
  </si>
  <si>
    <t>Bayer Bedřich, číslo pojištěnce: 5803251762, pojišťovna: 211, scpac: 1181267</t>
  </si>
  <si>
    <t>na uzlu 2.CH-L37 od 12.04.24 do 18.04.24, pcsled: 10684336</t>
  </si>
  <si>
    <t>Řezáč Miloslav, číslo pojištěnce: 7809295307, pojišťovna: 111, scpac: 277422</t>
  </si>
  <si>
    <t>na uzlu 2.CH-L37 od 14.04.24 do 18.04.24, pcsled: 10686926</t>
  </si>
  <si>
    <t xml:space="preserve">Datum konce sledování: ? -&gt; 18/04/24; Čas konce sledování:  -&gt; 1018; Příznak fnzis: 0 -&gt; 1; Typ aktivity (takt): 1 -&gt; 4; </t>
  </si>
  <si>
    <t>Přikrylová Alena, číslo pojištěnce: 486119423 , pojišťovna: 205, scpac: 1126017</t>
  </si>
  <si>
    <t>na uzlu 2.CH-L37 od 15.04.24 do 18.04.24, pcsled: 10687267</t>
  </si>
  <si>
    <t xml:space="preserve">Datum konce sledování: ? -&gt; 18/04/24; Čas konce sledování:  -&gt; 1017; Příznak fnzis: 0 -&gt; 1; Typ aktivity (takt): 1 -&gt; 5; </t>
  </si>
  <si>
    <t>Švrček Josef, číslo pojištěnce: 5711141403, pojišťovna: 205, scpac: 269990</t>
  </si>
  <si>
    <t>na uzlu 2.CH-L37 od 15.04.24 do 18.04.24, pcsled: 10687288</t>
  </si>
  <si>
    <t>na uzlu KAR-LU51 od 17.04.24 do 18.04.24, pcsled: 10692507</t>
  </si>
  <si>
    <t xml:space="preserve">Datum konce sledování: ? -&gt; 18/04/24; Čas konce sledování:  -&gt; 0952; Příznak fnzis: 0 -&gt; 1; Typ aktivity (takt): 1 -&gt; 5; </t>
  </si>
  <si>
    <t>Beck Daniel, Ing., číslo pojištěnce: 7003285839, pojišťovna: 111, scpac: 1501279</t>
  </si>
  <si>
    <t>na uzlu 2.CH-L37 od 14.04.24 do 17.04.24, pcsled: 10686958</t>
  </si>
  <si>
    <t xml:space="preserve">Datum konce sledování: ? -&gt; 17/04/24; Čas konce sledování:  -&gt; 1624; Příznak fnzis: 0 -&gt; 1; Typ aktivity (takt): 1 -&gt; 4; </t>
  </si>
  <si>
    <t>na uzlu 2.CH-L37 od 16.04.24 do 17.04.24, pcsled: 10689192</t>
  </si>
  <si>
    <t xml:space="preserve">Datum konce sledování: ? -&gt; 17/04/24; Čas konce sledování:  -&gt; 1447; Příznak fnzis: 0 -&gt; 1; Typ aktivity (takt): 1 -&gt; 5; </t>
  </si>
  <si>
    <t>Lant Antonín, číslo pojištěnce: 470608439 , pojišťovna: 111, scpac: 1558342</t>
  </si>
  <si>
    <t>na uzlu 2.CH-L37 od 09.04.24 do 17.04.24, pcsled: 10679162</t>
  </si>
  <si>
    <t xml:space="preserve">Datum konce sledování: ? -&gt; 17/04/24; Čas konce sledování:  -&gt; 1446; Příznak fnzis: 0 -&gt; 1; Typ aktivity (takt): 1 -&gt; 5; </t>
  </si>
  <si>
    <t>Marková Anna, číslo pojištěnce: 495210173 , pojišťovna: 111, scpac: 906215</t>
  </si>
  <si>
    <t>na uzlu 2.CH-L37 od 11.04.24 do 17.04.24, pcsled: 10683466</t>
  </si>
  <si>
    <t>Holec Jakub, číslo pojištěnce: 0001165725, pojišťovna: 201, scpac: 239630</t>
  </si>
  <si>
    <t>na uzlu 2.CH-L37 od 15.04.24 do 17.04.24, pcsled: 10687277</t>
  </si>
  <si>
    <t xml:space="preserve">Datum konce sledování: ? -&gt; 17/04/24; Čas konce sledování:  -&gt; 1445; Příznak fnzis: 0 -&gt; 1; Typ aktivity (takt): 1 -&gt; 5; </t>
  </si>
  <si>
    <t>Vacek Richard, číslo pojištěnce: 7512300433, pojišťovna: 211, scpac: 1558003</t>
  </si>
  <si>
    <t>na uzlu 2.CH-L37 od 15.04.24 do 17.04.24, pcsled: 10687271</t>
  </si>
  <si>
    <t>Běhal Vladan, Mgr., číslo pojištěnce: 7604075303, pojišťovna: 205, scpac: 374333</t>
  </si>
  <si>
    <t>na uzlu 2.CH-L37 od 15.04.24 do 17.04.24, pcsled: 10687265</t>
  </si>
  <si>
    <t>Jablonický František, číslo pojištěnce: 6904294463, pojišťovna: 201, scpac: 905971</t>
  </si>
  <si>
    <t>na uzlu 2.CH-L37 od 15.04.24 do 17.04.24, pcsled: 10687269</t>
  </si>
  <si>
    <t xml:space="preserve">Datum konce sledování: ? -&gt; 17/04/24; Čas konce sledování:  -&gt; 1444; Příznak fnzis: 0 -&gt; 1; Typ aktivity (takt): 1 -&gt; 5; </t>
  </si>
  <si>
    <t>Smola Jindřich, číslo pojištěnce: 6003181085, pojišťovna: 111, scpac: 1547760</t>
  </si>
  <si>
    <t>na uzlu 2.CH-L37 od 09.04.24 do 17.04.24, pcsled: 10679171</t>
  </si>
  <si>
    <t>Maršáková Dana, číslo pojištěnce: 536223219 , pojišťovna: 111, scpac: 1080731</t>
  </si>
  <si>
    <t>na uzlu 2.CH-L37 od 15.04.24 do 16.04.24, pcsled: 10687262</t>
  </si>
  <si>
    <t xml:space="preserve">Datum konce sledování: ? -&gt; 16/04/24; Čas konce sledování:  -&gt; 1828; Příznak fnzis: 0 -&gt; 1; Typ aktivity (takt): 1 -&gt; 4; </t>
  </si>
  <si>
    <t>Sakulič Michal, číslo pojištěnce: 441014142 , pojišťovna: 213, scpac: 1558251</t>
  </si>
  <si>
    <t>na uzlu 2.CH-L37 od 11.04.24 do 16.04.24, pcsled: 10682598</t>
  </si>
  <si>
    <t xml:space="preserve">Datum konce sledování: ? -&gt; 16/04/24; Čas konce sledování:  -&gt; 1400; Příznak fnzis: 0 -&gt; 1; Typ aktivity (takt): 1 -&gt; 5; </t>
  </si>
  <si>
    <t>Liška František, číslo pojištěnce: 501006361 , pojišťovna: 111, scpac: 1561668</t>
  </si>
  <si>
    <t>na uzlu 2.CH-L37 od 08.04.24 do 15.04.24, pcsled: 10678075</t>
  </si>
  <si>
    <t xml:space="preserve">Datum konce sledování: ? -&gt; 15/04/24; Čas konce sledování:  -&gt; 1924; Příznak fnzis: 0 -&gt; 1; Typ aktivity (takt): 1 -&gt; 5; </t>
  </si>
  <si>
    <t>Břoušková Zdeňka, číslo pojištěnce: 425329447 , pojišťovna: 111, scpac: 307702</t>
  </si>
  <si>
    <t>na uzlu 2.CH-L37 od 07.04.24 do 15.04.24, pcsled: 10676771</t>
  </si>
  <si>
    <t xml:space="preserve">Datum konce sledování: ? -&gt; 15/04/24; Čas konce sledování:  -&gt; 1044; Příznak fnzis: 0 -&gt; 1; Typ aktivity (takt): 1 -&gt; 4; </t>
  </si>
  <si>
    <t>Šafář Vladimír , číslo pojištěnce: 490803284 , pojišťovna: 111, scpac: 993751</t>
  </si>
  <si>
    <t>na uzlu 2.CH-L37 od 12.04.24 do 15.04.24, pcsled: 10685639</t>
  </si>
  <si>
    <t xml:space="preserve">Datum konce sledování: ? -&gt; 15/04/24; Čas konce sledování:  -&gt; 1041; Příznak fnzis: 0 -&gt; 1; Typ aktivity (takt): 1 -&gt; 5; </t>
  </si>
  <si>
    <t>Chlumecká Olga, číslo pojištěnce: 6754211024, pojišťovna: 111, scpac: 996080</t>
  </si>
  <si>
    <t>na uzlu 2.CH-L37 od 11.04.24 do 14.04.24, pcsled: 10682596</t>
  </si>
  <si>
    <t xml:space="preserve">Datum konce sledování: ? -&gt; 14/04/24; Čas konce sledování:  -&gt; 1244; Příznak fnzis: 0 -&gt; 1; Typ aktivity (takt): 1 -&gt; 4; </t>
  </si>
  <si>
    <t>na uzlu 2.CH-L37 od 05.04.24 do 14.04.24, pcsled: 10675535</t>
  </si>
  <si>
    <t xml:space="preserve">Datum konce sledování: ? -&gt; 14/04/24; Čas konce sledování:  -&gt; 1243; Příznak fnzis: 0 -&gt; 1; Typ aktivity (takt): 1 -&gt; 5; </t>
  </si>
  <si>
    <t>Vrána Emil, číslo pojištěnce: 360705421 , pojišťovna: 111, scpac: 676769</t>
  </si>
  <si>
    <t>na uzlu 2.CH-L37 od 11.04.24 do 14.04.24, pcsled: 10682602</t>
  </si>
  <si>
    <t>Dvořák Alois, číslo pojištěnce: 430509459 , pojišťovna: 205, scpac: 903037</t>
  </si>
  <si>
    <t>na uzlu 2.CH-L37 od 11.04.24 do 14.04.24, pcsled: 10682600</t>
  </si>
  <si>
    <t>Beneš Martin , číslo pojištěnce: 7002183309, pojišťovna: 111, scpac: 1411274</t>
  </si>
  <si>
    <t>na uzlu 2.CH-L37 od 10.04.24 do 14.04.24, pcsled: 10680889</t>
  </si>
  <si>
    <t xml:space="preserve">Datum konce sledování: ? -&gt; 14/04/24; Čas konce sledování:  -&gt; 1242; Příznak fnzis: 0 -&gt; 1; Typ aktivity (takt): 1 -&gt; 5; </t>
  </si>
  <si>
    <t>Lolková Jarmila , číslo pojištěnce: 526002173 , pojišťovna: 205, scpac: 282631</t>
  </si>
  <si>
    <t>na uzlu 2.CH-L37 od 10.04.24 do 13.04.24, pcsled: 10680896</t>
  </si>
  <si>
    <t xml:space="preserve">Datum konce sledování: ? -&gt; 13/04/24; Čas konce sledování:  -&gt; 1347; Příznak fnzis: 0 -&gt; 1; Typ aktivity (takt): 1 -&gt; 5; </t>
  </si>
  <si>
    <t>Stojan Antonín, Ing., číslo pojištěnce: 5504102714, pojišťovna: 111, scpac: 464799</t>
  </si>
  <si>
    <t>na uzlu 2.CH-L37 od 11.04.24 do 13.04.24, pcsled: 10682592</t>
  </si>
  <si>
    <t xml:space="preserve">Datum konce sledování: ? -&gt; 13/04/24; Čas konce sledování:  -&gt; 1346; Příznak fnzis: 0 -&gt; 1; Typ aktivity (takt): 1 -&gt; 5; </t>
  </si>
  <si>
    <t>Hošková Dagmar, číslo pojištěnce: 6356081754, pojišťovna: 205, scpac: 295879</t>
  </si>
  <si>
    <t>na uzlu 2.CH-L37 od 07.04.24 do 13.04.24, pcsled: 10676871</t>
  </si>
  <si>
    <t xml:space="preserve">Datum konce sledování: ? -&gt; 13/04/24; Čas konce sledování:  -&gt; 1345; Příznak fnzis: 0 -&gt; 1; Typ aktivity (takt): 1 -&gt; 5; </t>
  </si>
  <si>
    <t>na uzlu 2.CH-L37 od 03.04.24 do 12.04.24, pcsled: 10670579</t>
  </si>
  <si>
    <t xml:space="preserve">Datum konce sledování: ? -&gt; 12/04/24; Čas konce sledování:  -&gt; 2118; Příznak fnzis: 0 -&gt; 1; Typ aktivity (takt): 1 -&gt; 4; </t>
  </si>
  <si>
    <t>Jecuško Peter, číslo pojištěnce: 7710694431, pojišťovna: 111, scpac: 1060556</t>
  </si>
  <si>
    <t>na uzlu 2.CH-L37 od 09.04.24 do 12.04.24, pcsled: 10679158</t>
  </si>
  <si>
    <t xml:space="preserve">Datum konce sledování: ? -&gt; 12/04/24; Čas konce sledování:  -&gt; 2118; Příznak fnzis: 0 -&gt; 1; Typ aktivity (takt): 1 -&gt; 5; </t>
  </si>
  <si>
    <t>Voznica Vlastimil, číslo pojištěnce: 7605244251, pojišťovna: 205, scpac: 1549829</t>
  </si>
  <si>
    <t>na uzlu 2.CH-L37 od 10.04.24 do 12.04.24, pcsled: 10680886</t>
  </si>
  <si>
    <t xml:space="preserve">Datum konce sledování: ? -&gt; 12/04/24; Čas konce sledování:  -&gt; 2117; Příznak fnzis: 0 -&gt; 1; Typ aktivity (takt): 1 -&gt; 5; </t>
  </si>
  <si>
    <t>Zycháček Lubomír, číslo pojištěnce: 441121404 , pojišťovna: 207, scpac: 1303198</t>
  </si>
  <si>
    <t>na uzlu 2.CH-L37 od 09.04.24 do 12.04.24, pcsled: 10679164</t>
  </si>
  <si>
    <t xml:space="preserve">Datum konce sledování: ? -&gt; 12/04/24; Čas konce sledování:  -&gt; 1541; Příznak fnzis: 0 -&gt; 1; Typ aktivity (takt): 1 -&gt; 5; </t>
  </si>
  <si>
    <t>Skácel Robert , číslo pojištěnce: 6811211550, pojišťovna: 205, scpac: 922951</t>
  </si>
  <si>
    <t>na uzlu 2.CH-L37 od 11.04.24 do 12.04.24, pcsled: 10682955</t>
  </si>
  <si>
    <t xml:space="preserve">Datum konce sledování: ? -&gt; 12/04/24; Čas konce sledování:  -&gt; 1540; Příznak fnzis: 0 -&gt; 1; Typ aktivity (takt): 1 -&gt; 5; </t>
  </si>
  <si>
    <t>Niklová Eva, Mgr., číslo pojištěnce: 6960305319, pojišťovna: 211, scpac: 475357</t>
  </si>
  <si>
    <t>na uzlu 2.CH-L37 od 07.04.24 do 12.04.24, pcsled: 10676982</t>
  </si>
  <si>
    <t>Korol Jan, číslo pojištěnce: 520913214 , pojišťovna: 111, scpac: 315512</t>
  </si>
  <si>
    <t>na uzlu 2.CH-L37 od 07.04.24 do 12.04.24, pcsled: 10676937</t>
  </si>
  <si>
    <t xml:space="preserve">Datum konce sledování: ? -&gt; 12/04/24; Čas konce sledování:  -&gt; 1539; Příznak fnzis: 0 -&gt; 1; Typ aktivity (takt): 1 -&gt; 4; </t>
  </si>
  <si>
    <t>Seidlová Renata, číslo pojištěnce: 7161044484, pojišťovna: 205, scpac: 894959</t>
  </si>
  <si>
    <t>na uzlu 2.CH-L37 od 04.04.24 do 11.04.24, pcsled: 10672444</t>
  </si>
  <si>
    <t xml:space="preserve">Datum konce sledování: ? -&gt; 11/04/24; Čas konce sledování:  -&gt; 1509; Příznak fnzis: 0 -&gt; 1; Typ aktivity (takt): 1 -&gt; 5; </t>
  </si>
  <si>
    <t>68693 (Filoušová Ivana MUDr.)</t>
  </si>
  <si>
    <t>Skopal Petr, číslo pojištěnce: 500220046 , pojišťovna: 111, scpac: 952384</t>
  </si>
  <si>
    <t>na uzlu 2.CH-L37 od 09.04.24 do 11.04.24, pcsled: 10680226</t>
  </si>
  <si>
    <t xml:space="preserve">Datum konce sledování: ? -&gt; 11/04/24; Čas konce sledování:  -&gt; 1434; Příznak fnzis: 0 -&gt; 1; Typ aktivity (takt): 1 -&gt; 4; </t>
  </si>
  <si>
    <t>Slepánková Lucie, číslo pojištěnce: 9857244870, pojišťovna: 111, scpac: 440413</t>
  </si>
  <si>
    <t>na uzlu 2.CH-L37 od 07.04.24 do 11.04.24, pcsled: 10676966</t>
  </si>
  <si>
    <t xml:space="preserve">Datum konce sledování: ? -&gt; 11/04/24; Čas konce sledování:  -&gt; 1433; Příznak fnzis: 0 -&gt; 1; Typ aktivity (takt): 1 -&gt; 4; </t>
  </si>
  <si>
    <t>Sedlář Alois, číslo pojištěnce: 480612467 , pojišťovna: 213, scpac: 502825</t>
  </si>
  <si>
    <t>na uzlu 2.CH-L37 od 05.04.24 do 11.04.24, pcsled: 10674269</t>
  </si>
  <si>
    <t xml:space="preserve">Datum konce sledování: ? -&gt; 11/04/24; Čas konce sledování:  -&gt; 1432; Příznak fnzis: 0 -&gt; 1; Typ aktivity (takt): 1 -&gt; 5; </t>
  </si>
  <si>
    <t>Malina Zdeněk, číslo pojištěnce: 410724480 , pojišťovna: 111, scpac: 956457</t>
  </si>
  <si>
    <t>na uzlu 2.CH-L37 od 08.04.24 do 11.04.24, pcsled: 10677227</t>
  </si>
  <si>
    <t xml:space="preserve">Datum konce sledování: ? -&gt; 11/04/24; Čas konce sledování:  -&gt; 1431; Příznak fnzis: 0 -&gt; 1; Typ aktivity (takt): 1 -&gt; 4; </t>
  </si>
  <si>
    <t>Olejník Miroslav, číslo pojištěnce: 6710031680, pojišťovna: 211, scpac: 1562734</t>
  </si>
  <si>
    <t>na uzlu 2.CH-L37 od 04.04.24 do 11.04.24, pcsled: 10673681</t>
  </si>
  <si>
    <t xml:space="preserve">Datum konce sledování: ? -&gt; 11/04/24; Čas konce sledování:  -&gt; 1423; Příznak fnzis: 0 -&gt; 1; Typ aktivity (takt): 1 -&gt; 5; </t>
  </si>
  <si>
    <t>Uher Jan, číslo pojištěnce: 8205175847, pojišťovna: 111, scpac: 1549456</t>
  </si>
  <si>
    <t>na uzlu 2.CH-L37 od 08.04.24 do 10.04.24, pcsled: 10677220</t>
  </si>
  <si>
    <t xml:space="preserve">Datum konce sledování: ? -&gt; 10/04/24; Čas konce sledování:  -&gt; 1647; Příznak fnzis: 0 -&gt; 1; Typ aktivity (takt): 1 -&gt; 5; </t>
  </si>
  <si>
    <t>Čechová Dobroslava, číslo pojištěnce: 285225402 , pojišťovna: 207, scpac: 712466</t>
  </si>
  <si>
    <t>na uzlu 2.CH-L37 od 05.04.24 do 10.04.24, pcsled: 10675325</t>
  </si>
  <si>
    <t xml:space="preserve">Datum konce sledování: ? -&gt; 10/04/24; Čas konce sledování:  -&gt; 1647; Příznak fnzis: 0 -&gt; 1; Typ aktivity (takt): 1 -&gt; 4; </t>
  </si>
  <si>
    <t>Holčíková Silvie, číslo pojištěnce: 7556275364, pojišťovna: 205, scpac: 274434</t>
  </si>
  <si>
    <t>na uzlu 2.CH-L37 od 08.04.24 do 10.04.24, pcsled: 10677211</t>
  </si>
  <si>
    <t xml:space="preserve">Datum konce sledování: ? -&gt; 10/04/24; Čas konce sledování:  -&gt; 1646; Příznak fnzis: 0 -&gt; 1; Typ aktivity (takt): 1 -&gt; 5; </t>
  </si>
  <si>
    <t>Darulová Milena, číslo pojištěnce: 8553256250, pojišťovna: 211, scpac: 845425</t>
  </si>
  <si>
    <t>na uzlu 2.CH-L37 od 08.04.24 do 10.04.24, pcsled: 10677222</t>
  </si>
  <si>
    <t xml:space="preserve">Datum konce sledování: ? -&gt; 10/04/24; Čas konce sledování:  -&gt; 1644; Příznak fnzis: 0 -&gt; 1; Typ aktivity (takt): 1 -&gt; 5; </t>
  </si>
  <si>
    <t>Vodičková Lucie, číslo pojištěnce: 8659285767, pojišťovna: 201, scpac: 819046</t>
  </si>
  <si>
    <t>na uzlu 2.CH-L37 od 08.04.24 do 10.04.24, pcsled: 10677213</t>
  </si>
  <si>
    <t>Fitzová Ilona, číslo pojištěnce: 7157294474, pojišťovna: 205, scpac: 337038</t>
  </si>
  <si>
    <t>na uzlu 2.CH-L37 od 08.04.24 do 10.04.24, pcsled: 10677218</t>
  </si>
  <si>
    <t xml:space="preserve">Datum konce sledování: ? -&gt; 10/04/24; Čas konce sledování:  -&gt; 1643; Příznak fnzis: 0 -&gt; 1; Typ aktivity (takt): 1 -&gt; 5; </t>
  </si>
  <si>
    <t>Vepřková Marie, číslo pojištěnce: 7556175759, pojišťovna: 111, scpac: 176699</t>
  </si>
  <si>
    <t>na uzlu 2.CH-L37 od 08.04.24 do 10.04.24, pcsled: 10677216</t>
  </si>
  <si>
    <t>Pluhař Robert, Bc., číslo pojištěnce: 7406115717, pojišťovna: 205, scpac: 240307</t>
  </si>
  <si>
    <t>na uzlu 2.CH-L37 od 07.04.24 do 10.04.24, pcsled: 10676866</t>
  </si>
  <si>
    <t>Slavíček Josef, číslo pojištěnce: 6007150204, pojišťovna: 111, scpac: 104699</t>
  </si>
  <si>
    <t>na uzlu 2.CH-L37 od 07.04.24 do 10.04.24, pcsled: 10676968</t>
  </si>
  <si>
    <t xml:space="preserve">Datum konce sledování: ? -&gt; 10/04/24; Čas konce sledování:  -&gt; 1642; Příznak fnzis: 0 -&gt; 1; Typ aktivity (takt): 1 -&gt; 5; </t>
  </si>
  <si>
    <t>Masopust Tomáš, číslo pojištěnce: 7812015343, pojišťovna: 205, scpac: 324828</t>
  </si>
  <si>
    <t>na uzlu 2.CH-L37 od 08.04.24 do 10.04.24, pcsled: 10677224</t>
  </si>
  <si>
    <t xml:space="preserve">Datum konce sledování: ? -&gt; 10/04/24; Čas konce sledování:  -&gt; 1641; Příznak fnzis: 0 -&gt; 1; Typ aktivity (takt): 1 -&gt; 5; </t>
  </si>
  <si>
    <t>na uzlu KAR-LU51 od 08.04.24 do 09.04.24, pcsled: 10678509</t>
  </si>
  <si>
    <t xml:space="preserve">Datum konce sledování: ? -&gt; 09/04/24; Čas konce sledování:  -&gt; 1110; Příznak fnzis: 0 -&gt; 1; Typ aktivity (takt): 1 -&gt; 5; </t>
  </si>
  <si>
    <t>Najdková Alena, číslo pojištěnce: 536015017 , pojišťovna: 111, scpac: 1534226</t>
  </si>
  <si>
    <t>na uzlu 2.CH-L37 od 03.04.24 do 07.04.24, pcsled: 10670569</t>
  </si>
  <si>
    <t xml:space="preserve">Datum konce sledování: ? -&gt; 07/04/24; Čas konce sledování:  -&gt; 1000; Příznak fnzis: 0 -&gt; 1; Typ aktivity (takt): 1 -&gt; 5; </t>
  </si>
  <si>
    <t>Krč Oldřich, číslo pojištěnce: 510531055 , pojišťovna: 111, scpac: 288528</t>
  </si>
  <si>
    <t>na uzlu 2.CH-L37 od 03.04.24 do 07.04.24, pcsled: 10670571</t>
  </si>
  <si>
    <t>Belejová Eva, číslo pojištěnce: 5761152276, pojišťovna: 111, scpac: 1559249</t>
  </si>
  <si>
    <t>na uzlu 2.CH-L37 od 04.04.24 do 07.04.24, pcsled: 10672446</t>
  </si>
  <si>
    <t>na uzlu 2.CH-L37 od 02.04.24 do 07.04.24, pcsled: 10668506</t>
  </si>
  <si>
    <t>Kunderová Jana, číslo pojištěnce: 5460300714, pojišťovna: 205, scpac: 1310569</t>
  </si>
  <si>
    <t>na uzlu 2.CH-L37 od 04.04.24 do 07.04.24, pcsled: 10672758</t>
  </si>
  <si>
    <t>Kovačíková Věra, číslo pojištěnce: 505520351 , pojišťovna: 213, scpac: 206295</t>
  </si>
  <si>
    <t>na uzlu 2.CH-L37 od 04.04.24 do 07.04.24, pcsled: 10672462</t>
  </si>
  <si>
    <t>Dohnal Václav, číslo pojištěnce: 5606032256, pojišťovna: 201, scpac: 1561387</t>
  </si>
  <si>
    <t>na uzlu 2.CH-L37 od 04.04.24 do 07.04.24, pcsled: 10672450</t>
  </si>
  <si>
    <t xml:space="preserve">Datum konce sledování: ? -&gt; 07/04/24; Čas konce sledování:  -&gt; 1000; Příznak fnzis: 0 -&gt; 1; Typ aktivity (takt): 1 -&gt; 4; </t>
  </si>
  <si>
    <t>Trávničková Soňa, číslo pojištěnce: 7553205363, pojišťovna: 205, scpac: 177024</t>
  </si>
  <si>
    <t>na uzlu 2.CH-L37 od 04.04.24 do 07.04.24, pcsled: 10672442</t>
  </si>
  <si>
    <t>Gottwaldová Danuše, číslo pojištěnce: 6154081538, pojišťovna: 205, scpac: 753362</t>
  </si>
  <si>
    <t>na uzlu 2.CH-L37 od 01.04.24 do 07.04.24, pcsled: 10668201</t>
  </si>
  <si>
    <t>Tvrdá Irena, číslo pojištěnce: 455618427 , pojišťovna: 111, scpac: 1561658</t>
  </si>
  <si>
    <t>na uzlu 2.CH-L37 od 28.03.24 do 06.04.24, pcsled: 10665651</t>
  </si>
  <si>
    <t xml:space="preserve">Datum konce sledování: ? -&gt; 06/04/24; Čas konce sledování:  -&gt; 1307; Příznak fnzis: 0 -&gt; 1; Typ aktivity (takt): 1 -&gt; 4; </t>
  </si>
  <si>
    <t>Wolf Karel, číslo pojištěnce: 500618092 , pojišťovna: 111, scpac: 126709</t>
  </si>
  <si>
    <t>na uzlu 2.CH-L37 od 03.04.24 do 06.04.24, pcsled: 10670573</t>
  </si>
  <si>
    <t xml:space="preserve">Datum konce sledování: ? -&gt; 06/04/24; Čas konce sledování:  -&gt; 1242; Příznak fnzis: 0 -&gt; 1; Typ aktivity (takt): 1 -&gt; 5; </t>
  </si>
  <si>
    <t>Mazáč Zdenek, číslo pojištěnce: 530925045 , pojišťovna: 201, scpac: 315787</t>
  </si>
  <si>
    <t>na uzlu 2.CH-L37 od 28.03.24 do 06.04.24, pcsled: 10664324</t>
  </si>
  <si>
    <t xml:space="preserve">Datum konce sledování: ? -&gt; 06/04/24; Čas konce sledování:  -&gt; 1240; Příznak fnzis: 0 -&gt; 1; Typ aktivity (takt): 1 -&gt; 5; </t>
  </si>
  <si>
    <t>Matušík Milan, číslo pojištěnce: 480610429 , pojišťovna: 211, scpac: 1083701</t>
  </si>
  <si>
    <t>na uzlu 2.CH-L37 od 03.04.24 do 06.04.24, pcsled: 10670575</t>
  </si>
  <si>
    <t xml:space="preserve">Datum konce sledování: ? -&gt; 06/04/24; Čas konce sledování:  -&gt; 0924; Příznak fnzis: 0 -&gt; 1; Typ aktivity (takt): 1 -&gt; 4; </t>
  </si>
  <si>
    <t>Černoch Vladimír, číslo pojištěnce: 480214416 , pojišťovna: 111, scpac: 251717</t>
  </si>
  <si>
    <t>na uzlu 2.CH-L37 od 02.04.24 do 05.04.24, pcsled: 10668511</t>
  </si>
  <si>
    <t xml:space="preserve">Datum konce sledování: ? -&gt; 05/04/24; Čas konce sledování:  -&gt; 1728; Příznak fnzis: 0 -&gt; 1; Typ aktivity (takt): 1 -&gt; 5; </t>
  </si>
  <si>
    <t>Rygelová Věra , číslo pojištěnce: 515527123 , pojišťovna: 201, scpac: 205059</t>
  </si>
  <si>
    <t>na uzlu 2.CH-L37 od 02.04.24 do 05.04.24, pcsled: 10668508</t>
  </si>
  <si>
    <t xml:space="preserve">Datum konce sledování: ? -&gt; 05/04/24; Čas konce sledování:  -&gt; 1727; Příznak fnzis: 0 -&gt; 1; Typ aktivity (takt): 1 -&gt; 5; </t>
  </si>
  <si>
    <t>Soural Miroslav, číslo pojištěnce: 450406446 , pojišťovna: 111, scpac: 1151054</t>
  </si>
  <si>
    <t>na uzlu 2.CH-L37 od 27.03.24 do 04.04.24, pcsled: 10662633</t>
  </si>
  <si>
    <t xml:space="preserve">Datum konce sledování: ? -&gt; 04/04/24; Čas konce sledování:  -&gt; 1000; Příznak fnzis: 0 -&gt; 1; Typ aktivity (takt): 1 -&gt; 4; </t>
  </si>
  <si>
    <t>na uzlu 2.CH-L37 od 28.03.24 do 04.04.24, pcsled: 10665665</t>
  </si>
  <si>
    <t xml:space="preserve">Datum konce sledování: ? -&gt; 04/04/24; Čas konce sledování:  -&gt; 1000; Příznak fnzis: 0 -&gt; 1; Typ aktivity (takt): 1 -&gt; 5; </t>
  </si>
  <si>
    <t>Šiška Jaroslav , číslo pojištěnce: 430130480 , pojišťovna: 111, scpac: 215214</t>
  </si>
  <si>
    <t>na uzlu KAR-LU15 od 03.04.24 do 04.04.24, pcsled: 10671371</t>
  </si>
  <si>
    <t xml:space="preserve">Datum konce sledování: ? -&gt; 04/04/24; Čas konce sledování:  -&gt; 1502; Příznak fnzis: 0 -&gt; 1; Typ aktivity (takt): 1 -&gt; 4; </t>
  </si>
  <si>
    <t>na uzlu 2.CH-L37 od 01.04.24 do 04.04.24, pcsled: 10668098</t>
  </si>
  <si>
    <t xml:space="preserve">Datum konce sledování: ? -&gt; 04/04/24; Čas konce sledování:  -&gt; 1250; Příznak fnzis: 0 -&gt; 1; Typ aktivity (takt): 1 -&gt; 4; </t>
  </si>
  <si>
    <t>Kozlovská Eliška, číslo pojištěnce: 495318274 , pojišťovna: 205, scpac: 1559295</t>
  </si>
  <si>
    <t>na uzlu 2.CH-L37 od 02.04.24 do 04.04.24, pcsled: 10668503</t>
  </si>
  <si>
    <t>Petrů Pavel, číslo pojištěnce: 6312160173, pojišťovna: 111, scpac: 1415466</t>
  </si>
  <si>
    <t>na uzlu 2.CH-L37 od 02.04.24 do 04.04.24, pcsled: 10668501</t>
  </si>
  <si>
    <t>Petřík Pavel, číslo pojištěnce: 6606281088, pojišťovna: 111, scpac: 972627</t>
  </si>
  <si>
    <t>na uzlu 2.CH-L37 od 01.04.24 do 04.04.24, pcsled: 10667909</t>
  </si>
  <si>
    <t>Moudrý Milan, číslo pojištěnce: 6608271824, pojišťovna: 205, scpac: 1506694</t>
  </si>
  <si>
    <t>na uzlu 2.CH-L37 od 01.04.24 do 04.04.24, pcsled: 10667918</t>
  </si>
  <si>
    <t xml:space="preserve">Datum konce sledování: ? -&gt; 04/04/24; Čas konce sledování:  -&gt; 1243; Příznak fnzis: 0 -&gt; 1; Typ aktivity (takt): 1 -&gt; 4; </t>
  </si>
  <si>
    <t>Prachař Jaroslav, číslo pojištěnce: 5511201652, pojišťovna: 111, scpac: 1140444</t>
  </si>
  <si>
    <t>na uzlu 2.CH-L37 od 24.03.24 do 03.04.24, pcsled: 10658357</t>
  </si>
  <si>
    <t xml:space="preserve">Datum konce sledování: ? -&gt; 03/04/24; Čas konce sledování:  -&gt; 1143; Příznak fnzis: 0 -&gt; 1; Typ aktivity (takt): 1 -&gt; 5; </t>
  </si>
  <si>
    <t>Mihal Milan, číslo pojištěnce: 500307001 , pojišťovna: 111, scpac: 1554234</t>
  </si>
  <si>
    <t>na uzlu 2.CH-L37 od 26.03.24 do 03.04.24, pcsled: 10660792</t>
  </si>
  <si>
    <t xml:space="preserve">Datum konce sledování: ? -&gt; 03/04/24; Čas konce sledování:  -&gt; 1142; Příznak fnzis: 0 -&gt; 1; Typ aktivity (takt): 1 -&gt; 5; </t>
  </si>
  <si>
    <t>Navrátil Ctirad , číslo pojištěnce: 520918227 , pojišťovna: 205, scpac: 403220</t>
  </si>
  <si>
    <t>na uzlu 2.CH-L37 od 26.03.24 do 03.04.24, pcsled: 10660790</t>
  </si>
  <si>
    <t>Šimková Božena, číslo pojištěnce: 6158300830, pojišťovna: 211, scpac: 195340</t>
  </si>
  <si>
    <t>na uzlu 2.CH-L37 od 23.03.24 do 01.04.24, pcsled: 10657890</t>
  </si>
  <si>
    <t xml:space="preserve">Datum konce sledování: ? -&gt; 01/04/24; Čas konce sledování:  -&gt; 1015; Příznak fnzis: 0 -&gt; 1; Typ aktivity (takt): 1 -&gt; 4; </t>
  </si>
  <si>
    <t>Janečková Marta, číslo pojištěnce: 445701430 , pojišťovna: 205, scpac: 687555</t>
  </si>
  <si>
    <t>na uzlu 2.CH-L37 od 27.03.24 do 31.03.24, pcsled: 10662610</t>
  </si>
  <si>
    <t xml:space="preserve">Datum konce sledování: ? -&gt; 31/03/24; Čas konce sledování:  -&gt; 0953; Příznak fnzis: 0 -&gt; 1; Typ aktivity (takt): 1 -&gt; 4; </t>
  </si>
  <si>
    <t>Savka Kateryna, číslo pojištěnce: 9251570515, pojišťovna: 205, scpac: 1501343</t>
  </si>
  <si>
    <t>na uzlu 2.CH-L37 od 25.03.24 do 31.03.24, pcsled: 10658871</t>
  </si>
  <si>
    <t xml:space="preserve">Datum konce sledování: ? -&gt; 31/03/24; Čas konce sledování:  -&gt; 0949; Příznak fnzis: 0 -&gt; 1; Typ aktivity (takt): 1 -&gt; 5; </t>
  </si>
  <si>
    <t>Blahutová Anna Bc., číslo pojištěnce: 9652276073, pojišťovna: 111, scpac: 1198766</t>
  </si>
  <si>
    <t>na uzlu 2.CH-L37 od 25.03.24 do 31.03.24, pcsled: 10658874</t>
  </si>
  <si>
    <t xml:space="preserve">Datum konce sledování: ? -&gt; 31/03/24; Čas konce sledování:  -&gt; 0948; Příznak fnzis: 0 -&gt; 1; Typ aktivity (takt): 1 -&gt; 5; </t>
  </si>
  <si>
    <t>Bělík Zdeněk, číslo pojištěnce: 5901201724, pojišťovna: 111, scpac: 1559126</t>
  </si>
  <si>
    <t>na uzlu 2.CH-L37 od 27.03.24 do 30.03.24, pcsled: 10662629</t>
  </si>
  <si>
    <t xml:space="preserve">Datum konce sledování: ? -&gt; 30/03/24; Čas konce sledování:  -&gt; 1058; Příznak fnzis: 0 -&gt; 1; Typ aktivity (takt): 1 -&gt; 5; </t>
  </si>
  <si>
    <t>na uzlu 2.CH-L37 od 28.03.24 do 30.03.24, pcsled: 10664322</t>
  </si>
  <si>
    <t>Dolák Jiří , číslo pojištěnce: 5804072197, pojišťovna: 205, scpac: 471947</t>
  </si>
  <si>
    <t>na uzlu 2.CH-L37 od 26.03.24 do 29.03.24, pcsled: 10662332</t>
  </si>
  <si>
    <t xml:space="preserve">Datum konce sledování: ? -&gt; 29/03/24; Čas konce sledování:  -&gt; 1000; Příznak fnzis: 0 -&gt; 1; Typ aktivity (takt): 1 -&gt; 4; </t>
  </si>
  <si>
    <t>Velička Ivo, číslo pojištěnce: 6301141550, pojišťovna: 111, scpac: 647189</t>
  </si>
  <si>
    <t>na uzlu 2.CH-L37 od 27.03.24 do 29.03.24, pcsled: 10662622</t>
  </si>
  <si>
    <t>Pospíšil Miloš, číslo pojištěnce: 6412041988, pojišťovna: 111, scpac: 1553687</t>
  </si>
  <si>
    <t>na uzlu 2.CH-L37 od 26.03.24 do 29.03.24, pcsled: 10660796</t>
  </si>
  <si>
    <t>Pospíšilová Jitka, číslo pojištěnce: 7056065775, pojišťovna: 111, scpac: 758158</t>
  </si>
  <si>
    <t>na uzlu 2.CH-L37 od 26.03.24 do 29.03.24, pcsled: 10660794</t>
  </si>
  <si>
    <t>na uzlu 2.CH-L37 od 21.03.24 do 28.03.24, pcsled: 10655164</t>
  </si>
  <si>
    <t xml:space="preserve">Datum konce sledování: ? -&gt; 28/03/24; Čas konce sledování:  -&gt; 1418; Příznak fnzis: 0 -&gt; 1; Typ aktivity (takt): 1 -&gt; 5; </t>
  </si>
  <si>
    <t>Stariat Jaroslav, číslo pojištěnce: 460909023 , pojišťovna: 111, scpac: 389940</t>
  </si>
  <si>
    <t>na uzlu 2.CH-L37 od 25.03.24 do 28.03.24, pcsled: 10658876</t>
  </si>
  <si>
    <t xml:space="preserve">Datum konce sledování: ? -&gt; 28/03/24; Čas konce sledování:  -&gt; 1350; Příznak fnzis: 0 -&gt; 1; Typ aktivity (takt): 1 -&gt; 5; </t>
  </si>
  <si>
    <t>Ondrušková Danuše, číslo pojištěnce: 465917402 , pojišťovna: 111, scpac: 749607</t>
  </si>
  <si>
    <t>na uzlu 2.CH-L37 od 25.03.24 do 28.03.24, pcsled: 10658886</t>
  </si>
  <si>
    <t xml:space="preserve">Datum konce sledování: ? -&gt; 28/03/24; Čas konce sledování:  -&gt; 1349; Příznak fnzis: 0 -&gt; 1; Typ aktivity (takt): 1 -&gt; 4; </t>
  </si>
  <si>
    <t>Francová Zdeňka, číslo pojištěnce: 6052092057, pojišťovna: 205, scpac: 196437</t>
  </si>
  <si>
    <t>na uzlu 2.CH-L37 od 25.03.24 do 28.03.24, pcsled: 10658880</t>
  </si>
  <si>
    <t xml:space="preserve">Datum konce sledování: ? -&gt; 28/03/24; Čas konce sledování:  -&gt; 1348; Příznak fnzis: 0 -&gt; 1; Typ aktivity (takt): 1 -&gt; 5; </t>
  </si>
  <si>
    <t>Sedláček Jiří, číslo pojištěnce: 6501270974, pojišťovna: 111, scpac: 412171</t>
  </si>
  <si>
    <t>na uzlu 2.CH-L37 od 22.03.24 do 28.03.24, pcsled: 10655857</t>
  </si>
  <si>
    <t xml:space="preserve">Datum konce sledování: ? -&gt; 28/03/24; Čas konce sledování:  -&gt; 1313; Příznak fnzis: 0 -&gt; 1; Typ aktivity (takt): 1 -&gt; 5; </t>
  </si>
  <si>
    <t>Peterová Petra, Mgr., číslo pojištěnce: 8055162467, pojišťovna: 205, scpac: 419753</t>
  </si>
  <si>
    <t>na uzlu 2.CH-L37 od 24.03.24 do 28.03.24, pcsled: 10658598</t>
  </si>
  <si>
    <t xml:space="preserve">Datum konce sledování: ? -&gt; 28/03/24; Čas konce sledování:  -&gt; 1300; Příznak fnzis: 0 -&gt; 1; Typ aktivity (takt): 1 -&gt; 4; </t>
  </si>
  <si>
    <t>Patková Libuše, číslo pojištěnce: 485330422 , pojišťovna: 205, scpac: 1507151</t>
  </si>
  <si>
    <t>na uzlu 2.CH-L37 od 24.03.24 do 28.03.24, pcsled: 10658188</t>
  </si>
  <si>
    <t>Kroupová Marie, číslo pojištěnce: 455513429 , pojišťovna: 111, scpac: 1547950</t>
  </si>
  <si>
    <t>na uzlu 2.CH-L37 od 07.03.24 do 28.03.24, pcsled: 10635248</t>
  </si>
  <si>
    <t xml:space="preserve">Datum konce sledování: ? -&gt; 28/03/24; Čas konce sledování:  -&gt; 1259; Příznak fnzis: 0 -&gt; 1; Typ aktivity (takt): 1 -&gt; 5; </t>
  </si>
  <si>
    <t>Hampl Pavel, číslo pojištěnce: 8002174466, pojišťovna: 205, scpac: 1533078</t>
  </si>
  <si>
    <t>na uzlu 2.CH-L37 od 26.03.24 do 28.03.24, pcsled: 10660788</t>
  </si>
  <si>
    <t xml:space="preserve">Datum konce sledování: ? -&gt; 28/03/24; Čas konce sledování:  -&gt; 1258; Příznak fnzis: 0 -&gt; 1; Typ aktivity (takt): 1 -&gt; 5; </t>
  </si>
  <si>
    <t>Grénar David, Ing., číslo pojištěnce: 9010294029, pojišťovna: 211, scpac: 1544271</t>
  </si>
  <si>
    <t>na uzlu 2.CH-L37 od 26.03.24 do 28.03.24, pcsled: 10660786</t>
  </si>
  <si>
    <t>Hajná Ivana, číslo pojištěnce: 525129219 , pojišťovna: 111, scpac: 1296061</t>
  </si>
  <si>
    <t>na uzlu 2.CH-L37 od 24.03.24 do 28.03.24, pcsled: 10658191</t>
  </si>
  <si>
    <t xml:space="preserve">Datum konce sledování: ? -&gt; 28/03/24; Čas konce sledování:  -&gt; 1042; Příznak fnzis: 0 -&gt; 1; Typ aktivity (takt): 1 -&gt; 4; </t>
  </si>
  <si>
    <t>Kováříková Dokládalo, číslo pojištěnce: 5457191619, pojišťovna: 201, scpac: 201661</t>
  </si>
  <si>
    <t>na uzlu 2.CH-L37 od 22.03.24 do 28.03.24, pcsled: 10655852</t>
  </si>
  <si>
    <t xml:space="preserve">Datum konce sledování: ? -&gt; 28/03/24; Čas konce sledování:  -&gt; 1027; Příznak fnzis: 0 -&gt; 1; Typ aktivity (takt): 1 -&gt; 5; </t>
  </si>
  <si>
    <t>Eliáš Václav, číslo pojištěnce: 481107068 , pojišťovna: 205, scpac: 429375</t>
  </si>
  <si>
    <t>na uzlu 2.CH-L37 od 24.03.24 do 27.03.24, pcsled: 10658353</t>
  </si>
  <si>
    <t xml:space="preserve">Datum konce sledování: ? -&gt; 27/03/24; Čas konce sledování:  -&gt; 1926; Příznak fnzis: 0 -&gt; 1; Typ aktivity (takt): 1 -&gt; 5; </t>
  </si>
  <si>
    <t>Daniel Jiří , číslo pojištěnce: 5812020401, pojišťovna: 111, scpac: 1012929</t>
  </si>
  <si>
    <t>na uzlu 2.CH-L37 od 25.03.24 do 27.03.24, pcsled: 10660682</t>
  </si>
  <si>
    <t xml:space="preserve">Datum konce sledování: ? -&gt; 27/03/24; Čas konce sledování:  -&gt; 1925; Příznak fnzis: 0 -&gt; 1; Typ aktivity (takt): 1 -&gt; 5; </t>
  </si>
  <si>
    <t>Šmídová Miloslava, číslo pojištěnce: 505506130 , pojišťovna: 201, scpac: 467524</t>
  </si>
  <si>
    <t>na uzlu 2.CH-L37 od 23.03.24 do 26.03.24, pcsled: 10657862</t>
  </si>
  <si>
    <t xml:space="preserve">Datum konce sledování: ? -&gt; 26/03/24; Čas konce sledování:  -&gt; 1722; Příznak fnzis: 0 -&gt; 1; Typ aktivity (takt): 1 -&gt; 4; </t>
  </si>
  <si>
    <t>Tomek Jindřich, číslo pojištěnce: 8012054083, pojišťovna: 201, scpac: 1451117</t>
  </si>
  <si>
    <t>na uzlu 2.CH-L37 od 25.03.24 do 26.03.24, pcsled: 10658882</t>
  </si>
  <si>
    <t xml:space="preserve">Datum konce sledování: ? -&gt; 26/03/24; Čas konce sledování:  -&gt; 1722; Příznak fnzis: 0 -&gt; 1; Typ aktivity (takt): 1 -&gt; 5; </t>
  </si>
  <si>
    <t>Zapalačová Marie, číslo pojištěnce: 436121402 , pojišťovna: 205, scpac: 114038</t>
  </si>
  <si>
    <t>na uzlu 2.CH-L37 od 21.03.24 do 26.03.24, pcsled: 10654099</t>
  </si>
  <si>
    <t xml:space="preserve">Datum konce sledování: ? -&gt; 26/03/24; Čas konce sledování:  -&gt; 1721; Příznak fnzis: 0 -&gt; 1; Typ aktivity (takt): 1 -&gt; 4; </t>
  </si>
  <si>
    <t>na uzlu 2.CH-L37 od 07.03.24 do 26.03.24, pcsled: 10635529</t>
  </si>
  <si>
    <t>Pecová Dobromila, číslo pojištěnce: 345305446 , pojišťovna: 111, scpac: 420654</t>
  </si>
  <si>
    <t>na uzlu 2.CH-L37 od 21.03.24 do 26.03.24, pcsled: 10655661</t>
  </si>
  <si>
    <t xml:space="preserve">Datum konce sledování: ? -&gt; 26/03/24; Čas konce sledování:  -&gt; 1719; Příznak fnzis: 0 -&gt; 1; Typ aktivity (takt): 1 -&gt; 5; </t>
  </si>
  <si>
    <t>Smutný Josef, číslo pojištěnce: 530101079 , pojišťovna: 201, scpac: 1331678</t>
  </si>
  <si>
    <t>na uzlu 2.CH-L37 od 05.03.24 do 26.03.24, pcsled: 10632835</t>
  </si>
  <si>
    <t xml:space="preserve">Datum konce sledování: ? -&gt; 26/03/24; Čas konce sledování:  -&gt; 1718; Příznak fnzis: 0 -&gt; 1; Typ aktivity (takt): 1 -&gt; 5; </t>
  </si>
  <si>
    <t>na uzlu 3IK-39B. od 22.03.24 do 24.03.24, pcsled: 10655964</t>
  </si>
  <si>
    <t xml:space="preserve">Datum konce sledování: ? -&gt; 24/03/24; Čas konce sledování:  -&gt; 1300; Příznak fnzis: 0 -&gt; 1; Typ aktivity (takt): 1 -&gt; 4; </t>
  </si>
  <si>
    <t>Richterová Zdenka , číslo pojištěnce: 505127082 , pojišťovna: 205, scpac: 206477</t>
  </si>
  <si>
    <t>na uzlu KAR-LU51 od 23.03.24 do 24.03.24, pcsled: 10657603</t>
  </si>
  <si>
    <t xml:space="preserve">Datum konce sledování: ? -&gt; 24/03/24; Čas konce sledování:  -&gt; 1045; Příznak fnzis: 0 -&gt; 1; Typ aktivity (takt): 1 -&gt; 5; </t>
  </si>
  <si>
    <t>Snášelová Andrea, číslo pojištěnce: 7552157019, pojišťovna: 201, scpac: 121231</t>
  </si>
  <si>
    <t>na uzlu 2.CH-L37 od 21.03.24 do 24.03.24, pcsled: 10654093</t>
  </si>
  <si>
    <t xml:space="preserve">Datum konce sledování: ? -&gt; 24/03/24; Čas konce sledování:  -&gt; 1022; Příznak fnzis: 0 -&gt; 1; Typ aktivity (takt): 1 -&gt; 4; </t>
  </si>
  <si>
    <t>Kopecká Ludmila, číslo pojištěnce: 6556120813, pojišťovna: 111, scpac: 1527590</t>
  </si>
  <si>
    <t>na uzlu 2.CH-L37 od 17.03.24 do 24.03.24, pcsled: 10648237</t>
  </si>
  <si>
    <t xml:space="preserve">Datum konce sledování: ? -&gt; 24/03/24; Čas konce sledování:  -&gt; 1020; Příznak fnzis: 0 -&gt; 1; Typ aktivity (takt): 1 -&gt; 4; </t>
  </si>
  <si>
    <t>Červeňák Ladislav, číslo pojištěnce: 5606172198, pojišťovna: 111, scpac: 419820</t>
  </si>
  <si>
    <t>na uzlu 2.CH-L37 od 21.03.24 do 24.03.24, pcsled: 10654097</t>
  </si>
  <si>
    <t xml:space="preserve">Datum konce sledování: ? -&gt; 24/03/24; Čas konce sledování:  -&gt; 1016; Příznak fnzis: 0 -&gt; 1; Typ aktivity (takt): 1 -&gt; 4; </t>
  </si>
  <si>
    <t>Jakubo Michal, číslo pojištěnce: 9809276246, pojišťovna: 207, scpac: 1106534</t>
  </si>
  <si>
    <t>na uzlu 2.CH-L37 od 22.03.24 do 24.03.24, pcsled: 10655859</t>
  </si>
  <si>
    <t xml:space="preserve">Datum konce sledování: ? -&gt; 24/03/24; Čas konce sledování:  -&gt; 1006; Příznak fnzis: 0 -&gt; 1; Typ aktivity (takt): 1 -&gt; 4; </t>
  </si>
  <si>
    <t>Harmanová Denisa, číslo pojištěnce: 8753194538, pojišťovna: 205, scpac: 1150113</t>
  </si>
  <si>
    <t>na uzlu 2.CH-L37 od 20.03.24 do 24.03.24, pcsled: 10652262</t>
  </si>
  <si>
    <t xml:space="preserve">Datum konce sledování: ? -&gt; 24/03/24; Čas konce sledování:  -&gt; 1005; Příznak fnzis: 0 -&gt; 1; Typ aktivity (takt): 1 -&gt; 4; </t>
  </si>
  <si>
    <t>Kostka Martin, číslo pojištěnce: 7304045804, pojišťovna: 205, scpac: 1221827</t>
  </si>
  <si>
    <t>na uzlu 2.CH-L37 od 21.03.24 do 24.03.24, pcsled: 10654091</t>
  </si>
  <si>
    <t>na uzlu KAR-LU51 od 22.03.24 do 23.03.24, pcsled: 10657331</t>
  </si>
  <si>
    <t xml:space="preserve">Datum konce sledování: ? -&gt; 23/03/24; Čas konce sledování:  -&gt; 1338; Příznak fnzis: 0 -&gt; 1; Typ aktivity (takt): 1 -&gt; 5; </t>
  </si>
  <si>
    <t>Vyhlídal Stanislav, číslo pojištěnce: 520510181 , pojišťovna: 205, scpac: 1557642</t>
  </si>
  <si>
    <t>na uzlu 2.CH-L37 od 21.03.24 do 23.03.24, pcsled: 10654095</t>
  </si>
  <si>
    <t xml:space="preserve">Datum konce sledování: ? -&gt; 23/03/24; Čas konce sledování:  -&gt; 1158; Příznak fnzis: 0 -&gt; 1; Typ aktivity (takt): 1 -&gt; 4; </t>
  </si>
  <si>
    <t>na uzlu 2.CH-L37 od 18.03.24 do 23.03.24, pcsled: 10648474</t>
  </si>
  <si>
    <t xml:space="preserve">Datum konce sledování: ? -&gt; 23/03/24; Čas konce sledování:  -&gt; 1157; Příznak fnzis: 0 -&gt; 1; Typ aktivity (takt): 1 -&gt; 4; </t>
  </si>
  <si>
    <t>Otruba Jan, číslo pojištěnce: 471130474 , pojišťovna: 211, scpac: 210159</t>
  </si>
  <si>
    <t>na uzlu 2.CH-L37 od 20.03.24 do 23.03.24, pcsled: 10652264</t>
  </si>
  <si>
    <t>Kaplová Marcela, číslo pojištěnce: 466110446 , pojišťovna: 111, scpac: 1555038</t>
  </si>
  <si>
    <t>na uzlu 2.CH-L37 od 17.03.24 do 23.03.24, pcsled: 10648079</t>
  </si>
  <si>
    <t>Vrobelová Petra, číslo pojištěnce: 8756275792, pojišťovna: 205, scpac: 164015</t>
  </si>
  <si>
    <t>na uzlu 2.CH-L37 od 21.03.24 do 23.03.24, pcsled: 10654089</t>
  </si>
  <si>
    <t xml:space="preserve">Datum konce sledování: ? -&gt; 23/03/24; Čas konce sledování:  -&gt; 1156; Příznak fnzis: 0 -&gt; 1; Typ aktivity (takt): 1 -&gt; 4; </t>
  </si>
  <si>
    <t>Trnečková Marie, číslo pojištěnce: 375912432 , pojišťovna: 205, scpac: 1559332</t>
  </si>
  <si>
    <t>na uzlu 2.CH-L37 od 19.03.24 do 22.03.24, pcsled: 10652050</t>
  </si>
  <si>
    <t xml:space="preserve">Datum konce sledování: ? -&gt; 22/03/24; Čas konce sledování:  -&gt; 1916; Příznak fnzis: 0 -&gt; 1; Typ aktivity (takt): 1 -&gt; 5; </t>
  </si>
  <si>
    <t>na uzlu 2.CH-L37 od 19.03.24 do 22.03.24, pcsled: 10650419</t>
  </si>
  <si>
    <t xml:space="preserve">Datum konce sledování: ? -&gt; 22/03/24; Čas konce sledování:  -&gt; 1916; Příznak fnzis: 0 -&gt; 1; Typ aktivity (takt): 1 -&gt; 4; </t>
  </si>
  <si>
    <t>Elner Libor, číslo pojištěnce: 6611172051, pojišťovna: 205, scpac: 1551388</t>
  </si>
  <si>
    <t>na uzlu 2.CH-L37 od 19.03.24 do 22.03.24, pcsled: 10650417</t>
  </si>
  <si>
    <t xml:space="preserve">Datum konce sledování: ? -&gt; 22/03/24; Čas konce sledování:  -&gt; 1915; Příznak fnzis: 0 -&gt; 1; Typ aktivity (takt): 1 -&gt; 4; </t>
  </si>
  <si>
    <t>Tollrian Lucie Ing., číslo pojištěnce: 9061183780, pojišťovna: 111, scpac: 1246965</t>
  </si>
  <si>
    <t>na uzlu 2.CH-L37 od 18.03.24 do 22.03.24, pcsled: 10648483</t>
  </si>
  <si>
    <t>Pajunčíková Renáta , číslo pojištěnce: 7756215368, pojišťovna: 201, scpac: 173390</t>
  </si>
  <si>
    <t>na uzlu 2.CH-L37 od 18.03.24 do 22.03.24, pcsled: 10648481</t>
  </si>
  <si>
    <t xml:space="preserve">Datum konce sledování: ? -&gt; 22/03/24; Čas konce sledování:  -&gt; 1914; Příznak fnzis: 0 -&gt; 1; Typ aktivity (takt): 1 -&gt; 4; </t>
  </si>
  <si>
    <t>Jurčíková Radka, číslo pojištěnce: 6760020113, pojišťovna: 205, scpac: 264028</t>
  </si>
  <si>
    <t>na uzlu 2.CH-L37 od 18.03.24 do 22.03.24, pcsled: 10648485</t>
  </si>
  <si>
    <t>Juhaňák Pavel, číslo pojištěnce: 8906166203, pojišťovna: 111, scpac: 1031362</t>
  </si>
  <si>
    <t>na uzlu 2.CH-L37 od 19.03.24 do 22.03.24, pcsled: 10651315</t>
  </si>
  <si>
    <t xml:space="preserve">Datum konce sledování: ? -&gt; 22/03/24; Čas konce sledování:  -&gt; 1912; Příznak fnzis: 0 -&gt; 1; Typ aktivity (takt): 1 -&gt; 5; </t>
  </si>
  <si>
    <t>Tomeček Oldřich , číslo pojištěnce: 400108459 , pojišťovna: 111, scpac: 855644</t>
  </si>
  <si>
    <t>na uzlu 2.CH-L37 od 18.03.24 do 21.03.24, pcsled: 10648479</t>
  </si>
  <si>
    <t xml:space="preserve">Datum konce sledování: ? -&gt; 21/03/24; Čas konce sledování:  -&gt; 1507; Příznak fnzis: 0 -&gt; 1; Typ aktivity (takt): 1 -&gt; 4; </t>
  </si>
  <si>
    <t>Gacho Vítězslav, číslo pojištěnce: 5601312354, pojišťovna: 111, scpac: 1557559</t>
  </si>
  <si>
    <t>na uzlu 2.CH-L37 od 18.03.24 do 21.03.24, pcsled: 10648477</t>
  </si>
  <si>
    <t>Krčma Radek, číslo pojištěnce: 7411275784, pojišťovna: 111, scpac: 887520</t>
  </si>
  <si>
    <t>na uzlu 2.CH-L37 od 18.03.24 do 21.03.24, pcsled: 10649560</t>
  </si>
  <si>
    <t xml:space="preserve">Datum konce sledování: ? -&gt; 21/03/24; Čas konce sledování:  -&gt; 1506; Příznak fnzis: 0 -&gt; 1; Typ aktivity (takt): 1 -&gt; 5; </t>
  </si>
  <si>
    <t>Janušová Iva , číslo pojištěnce: 6353031432, pojišťovna: 111, scpac: 100028</t>
  </si>
  <si>
    <t>na uzlu 2.CH-L37 od 17.03.24 do 21.03.24, pcsled: 10648081</t>
  </si>
  <si>
    <t xml:space="preserve">Datum konce sledování: ? -&gt; 21/03/24; Čas konce sledování:  -&gt; 1505; Příznak fnzis: 0 -&gt; 1; Typ aktivity (takt): 1 -&gt; 5; </t>
  </si>
  <si>
    <t>Slovák Bohumír, číslo pojištěnce: 371128432 , pojišťovna: 111, scpac: 219969</t>
  </si>
  <si>
    <t>na uzlu 2.CH-L37 od 18.03.24 do 21.03.24, pcsled: 10649669</t>
  </si>
  <si>
    <t xml:space="preserve">Datum konce sledování: ? -&gt; 21/03/24; Čas konce sledování:  -&gt; 1504; Příznak fnzis: 0 -&gt; 1; Typ aktivity (takt): 1 -&gt; 4; </t>
  </si>
  <si>
    <t>Typner Pavel, číslo pojištěnce: 461005410 , pojišťovna: 205, scpac: 309359</t>
  </si>
  <si>
    <t>na uzlu 2.CH-L37 od 15.03.24 do 21.03.24, pcsled: 10645669</t>
  </si>
  <si>
    <t>Soldán Jaroslav, číslo pojištěnce: 5406052113, pojišťovna: 111, scpac: 276703</t>
  </si>
  <si>
    <t>na uzlu 2.CH-L37 od 17.03.24 do 21.03.24, pcsled: 10648171</t>
  </si>
  <si>
    <t xml:space="preserve">Datum konce sledování: ? -&gt; 21/03/24; Čas konce sledování:  -&gt; 1503; Příznak fnzis: 0 -&gt; 1; Typ aktivity (takt): 1 -&gt; 4; </t>
  </si>
  <si>
    <t>Hájková Věra, číslo pojištěnce: 526010197 , pojišťovna: 201, scpac: 203699</t>
  </si>
  <si>
    <t>na uzlu 2.CH-L37 od 15.03.24 do 21.03.24, pcsled: 10645671</t>
  </si>
  <si>
    <t xml:space="preserve">Datum konce sledování: ? -&gt; 21/03/24; Čas konce sledování:  -&gt; 1502; Příznak fnzis: 0 -&gt; 1; Typ aktivity (takt): 1 -&gt; 5; </t>
  </si>
  <si>
    <t>Jančiková Vlasta, číslo pojištěnce: 515903233 , pojišťovna: 201, scpac: 1341045</t>
  </si>
  <si>
    <t>na uzlu 2.CH-L37 od 15.03.24 do 21.03.24, pcsled: 10645673</t>
  </si>
  <si>
    <t xml:space="preserve">Datum konce sledování: ? -&gt; 21/03/24; Čas konce sledování:  -&gt; 1501; Příznak fnzis: 0 -&gt; 1; Typ aktivity (takt): 1 -&gt; 5; </t>
  </si>
  <si>
    <t>na uzlu 2.CH-L37 od 18.03.24 do 21.03.24, pcsled: 10648472</t>
  </si>
  <si>
    <t xml:space="preserve">Datum konce sledování: ? -&gt; 21/03/24; Čas konce sledování:  -&gt; 1500; Příznak fnzis: 0 -&gt; 1; Typ aktivity (takt): 1 -&gt; 5; </t>
  </si>
  <si>
    <t>na uzlu 3IK-39C od 18.03.24 do 21.03.24, pcsled: 10648545</t>
  </si>
  <si>
    <t xml:space="preserve">Datum konce sledování: ? -&gt; 21/03/24; Čas konce sledování:  -&gt; 1017; Příznak fnzis: 0 -&gt; 1; Typ aktivity (takt): 1 -&gt; 4; </t>
  </si>
  <si>
    <t>Huryta Miloš Ing., číslo pojištěnce: 6803231589, pojišťovna: 205, scpac: 310561</t>
  </si>
  <si>
    <t>na uzlu 2.CH-L37 od 18.03.24 do 20.03.24, pcsled: 10648468</t>
  </si>
  <si>
    <t xml:space="preserve">Datum konce sledování: ? -&gt; 20/03/24; Čas konce sledování:  -&gt; 1544; Příznak fnzis: 0 -&gt; 1; Typ aktivity (takt): 1 -&gt; 5; </t>
  </si>
  <si>
    <t>Říhová Karla, RNDr., číslo pojištěnce: 515307354 , pojišťovna: 201, scpac: 259263</t>
  </si>
  <si>
    <t>na uzlu 2.CH-L37 od 18.03.24 do 20.03.24, pcsled: 10648470</t>
  </si>
  <si>
    <t xml:space="preserve">Datum konce sledování: ? -&gt; 20/03/24; Čas konce sledování:  -&gt; 1543; Příznak fnzis: 0 -&gt; 1; Typ aktivity (takt): 1 -&gt; 5; </t>
  </si>
  <si>
    <t>Petr Jiří Ing., číslo pojištěnce: 5801091417, pojišťovna: 207, scpac: 1388096</t>
  </si>
  <si>
    <t>na uzlu 2.CH-L37 od 11.03.24 do 20.03.24, pcsled: 10638063</t>
  </si>
  <si>
    <t xml:space="preserve">Datum konce sledování: ? -&gt; 20/03/24; Čas konce sledování:  -&gt; 1542; Příznak fnzis: 0 -&gt; 1; Typ aktivity (takt): 1 -&gt; 5; </t>
  </si>
  <si>
    <t>na uzlu 2.CH-L37 od 12.03.24 do 20.03.24, pcsled: 10640059</t>
  </si>
  <si>
    <t>Stejskal Tomáš , číslo pojištěnce: 9406225708, pojišťovna: 205, scpac: 157812</t>
  </si>
  <si>
    <t>na uzlu 2.CH-L37 od 18.03.24 do 19.03.24, pcsled: 10648465</t>
  </si>
  <si>
    <t xml:space="preserve">Datum konce sledování: ? -&gt; 19/03/24; Čas konce sledování:  -&gt; 1318; Příznak fnzis: 0 -&gt; 1; Typ aktivity (takt): 1 -&gt; 5; </t>
  </si>
  <si>
    <t>na uzlu 2.CH-L37 od 14.03.24 do 19.03.24, pcsled: 10645095</t>
  </si>
  <si>
    <t xml:space="preserve">Datum konce sledování: ? -&gt; 19/03/24; Čas konce sledování:  -&gt; 1317; Příznak fnzis: 0 -&gt; 1; Typ aktivity (takt): 1 -&gt; 5; </t>
  </si>
  <si>
    <t>Chlebík Igor, číslo pojištěnce: 6301161933, pojišťovna: 213, scpac: 1558504</t>
  </si>
  <si>
    <t>na uzlu 2.CH-L37 od 17.03.24 do 19.03.24, pcsled: 10648132</t>
  </si>
  <si>
    <t xml:space="preserve">Datum konce sledování: ? -&gt; 19/03/24; Čas konce sledování:  -&gt; 1316; Příznak fnzis: 0 -&gt; 1; Typ aktivity (takt): 1 -&gt; 4; </t>
  </si>
  <si>
    <t>na uzlu 3IK-39C od 03.03.24 do 19.03.24, pcsled: 10629648</t>
  </si>
  <si>
    <t xml:space="preserve">Datum konce sledování: ? -&gt; 19/03/24; Čas konce sledování:  -&gt; 0940; Příznak fnzis: 0 -&gt; 1; Typ aktivity (takt): 1 -&gt; 4; </t>
  </si>
  <si>
    <t>Vyroubal Dušan, číslo pojištěnce: 5612171510, pojišťovna: 111, scpac: 1553964</t>
  </si>
  <si>
    <t>na uzlu 2.CH-L37 od 07.03.24 do 18.03.24, pcsled: 10634373</t>
  </si>
  <si>
    <t xml:space="preserve">Datum konce sledování: ? -&gt; 18/03/24; Čas konce sledování:  -&gt; 1718; Příznak fnzis: 0 -&gt; 1; Typ aktivity (takt): 1 -&gt; 4; </t>
  </si>
  <si>
    <t>Čaník Petr , číslo pojištěnce: 6609090906, pojišťovna: 201, scpac: 352442</t>
  </si>
  <si>
    <t>na uzlu 2.CH-L37 od 10.03.24 do 18.03.24, pcsled: 10637804</t>
  </si>
  <si>
    <t xml:space="preserve">Datum konce sledování: ? -&gt; 18/03/24; Čas konce sledování:  -&gt; 1717; Příznak fnzis: 0 -&gt; 1; Typ aktivity (takt): 1 -&gt; 4; </t>
  </si>
  <si>
    <t>na uzlu KAR-LU51 od 15.03.24 do 18.03.24, pcsled: 10646425</t>
  </si>
  <si>
    <t xml:space="preserve">Datum konce sledování: ? -&gt; 18/03/24; Čas konce sledování:  -&gt; 1113; Příznak fnzis: 0 -&gt; 1; Typ aktivity (takt): 1 -&gt; 5; </t>
  </si>
  <si>
    <t>Hrubá Iveta, číslo pojištěnce: 6651306486, pojišťovna: 205, scpac: 755288</t>
  </si>
  <si>
    <t>na uzlu 2.CH-L37 od 13.03.24 do 17.03.24, pcsled: 10642001</t>
  </si>
  <si>
    <t xml:space="preserve">Datum konce sledování: ? -&gt; 17/03/24; Čas konce sledování:  -&gt; 1226; Příznak fnzis: 0 -&gt; 1; Typ aktivity (takt): 1 -&gt; 4; </t>
  </si>
  <si>
    <t>Čechová Dagmar, číslo pojištěnce: 6259290466, pojišťovna: 111, scpac: 318229</t>
  </si>
  <si>
    <t>na uzlu 2.CH-L37 od 14.03.24 do 17.03.24, pcsled: 10643879</t>
  </si>
  <si>
    <t>Mátlová Pavlína, číslo pojištěnce: 8556056212, pojišťovna: 111, scpac: 248960</t>
  </si>
  <si>
    <t>na uzlu 2.CH-L37 od 13.03.24 do 17.03.24, pcsled: 10642004</t>
  </si>
  <si>
    <t xml:space="preserve">Datum konce sledování: ? -&gt; 17/03/24; Čas konce sledování:  -&gt; 1225; Příznak fnzis: 0 -&gt; 1; Typ aktivity (takt): 1 -&gt; 4; </t>
  </si>
  <si>
    <t>Vaněk Petr , číslo pojištěnce: 490429002 , pojišťovna: 205, scpac: 133921</t>
  </si>
  <si>
    <t>na uzlu 2.CH-L37 od 12.03.24 do 17.03.24, pcsled: 10640061</t>
  </si>
  <si>
    <t xml:space="preserve">Datum konce sledování: ? -&gt; 17/03/24; Čas konce sledování:  -&gt; 1224; Příznak fnzis: 0 -&gt; 1; Typ aktivity (takt): 1 -&gt; 4; </t>
  </si>
  <si>
    <t>Slezáková Marie, číslo pojištěnce: 505311072 , pojišťovna: 211, scpac: 388860</t>
  </si>
  <si>
    <t>na uzlu 2.CH-L37 od 13.03.24 do 17.03.24, pcsled: 10643683</t>
  </si>
  <si>
    <t xml:space="preserve">Datum konce sledování: ? -&gt; 17/03/24; Čas konce sledování:  -&gt; 1216; Příznak fnzis: 0 -&gt; 1; Typ aktivity (takt): 1 -&gt; 4; </t>
  </si>
  <si>
    <t>Pospíšil Josef, číslo pojištěnce: 490208088 , pojišťovna: 205, scpac: 1551194</t>
  </si>
  <si>
    <t>na uzlu 2.CH-L37 od 14.03.24 do 17.03.24, pcsled: 10643876</t>
  </si>
  <si>
    <t>Jusková Pavla, číslo pojištěnce: 7558145320, pojišťovna: 201, scpac: 296940</t>
  </si>
  <si>
    <t>na uzlu 2.CH-L37 od 14.03.24 do 17.03.24, pcsled: 10643873</t>
  </si>
  <si>
    <t>Jančeková Eva, číslo pojištěnce: 6757190286, pojišťovna: 205, scpac: 189048</t>
  </si>
  <si>
    <t>na uzlu 2.CH-L37 od 14.03.24 do 16.03.24, pcsled: 10643887</t>
  </si>
  <si>
    <t xml:space="preserve">Datum konce sledování: ? -&gt; 16/03/24; Čas konce sledování:  -&gt; 1137; Příznak fnzis: 0 -&gt; 1; Typ aktivity (takt): 1 -&gt; 4; </t>
  </si>
  <si>
    <t>Ludvíková Pavla, číslo pojištěnce: 8656065770, pojišťovna: 205, scpac: 329050</t>
  </si>
  <si>
    <t>na uzlu 2.CH-L37 od 14.03.24 do 16.03.24, pcsled: 10643870</t>
  </si>
  <si>
    <t xml:space="preserve">Datum konce sledování: ? -&gt; 16/03/24; Čas konce sledování:  -&gt; 1133; Příznak fnzis: 0 -&gt; 1; Typ aktivity (takt): 1 -&gt; 4; </t>
  </si>
  <si>
    <t>na uzlu 2.CH-L37 od 11.03.24 do 16.03.24, pcsled: 10639319</t>
  </si>
  <si>
    <t xml:space="preserve">Datum konce sledování: ? -&gt; 16/03/24; Čas konce sledování:  -&gt; 1130; Příznak fnzis: 0 -&gt; 1; Typ aktivity (takt): 1 -&gt; 5; </t>
  </si>
  <si>
    <t>Rozman Ladislav, číslo pojištěnce: 510525360 , pojišťovna: 111, scpac: 660385</t>
  </si>
  <si>
    <t>na uzlu 2.CH-L37 od 14.03.24 do 16.03.24, pcsled: 10643868</t>
  </si>
  <si>
    <t xml:space="preserve">Datum konce sledování: ? -&gt; 16/03/24; Čas konce sledování:  -&gt; 1128; Příznak fnzis: 0 -&gt; 1; Typ aktivity (takt): 1 -&gt; 4; </t>
  </si>
  <si>
    <t>66294 (Navrátilová Markéta DiS.)</t>
  </si>
  <si>
    <t>Konštacká Ludmila, číslo pojištěnce: 495713147 , pojišťovna: 205, scpac: 207372</t>
  </si>
  <si>
    <t>na uzlu 2.CH-L37 od 13.03.24 do 15.03.24, pcsled: 10641988</t>
  </si>
  <si>
    <t xml:space="preserve">Datum konce sledování: ? -&gt; 15/03/24; Čas konce sledování:  -&gt; 1746; Příznak fnzis: 0 -&gt; 1; Typ aktivity (takt): 1 -&gt; 5; </t>
  </si>
  <si>
    <t>Balcárková Žaneta, číslo pojištěnce: 8657096261, pojišťovna: 111, scpac: 950718</t>
  </si>
  <si>
    <t>na uzlu 2.CH-L37 od 12.03.24 do 15.03.24, pcsled: 10640057</t>
  </si>
  <si>
    <t xml:space="preserve">Datum konce sledování: ? -&gt; 15/03/24; Čas konce sledování:  -&gt; 1745; Příznak fnzis: 0 -&gt; 1; Typ aktivity (takt): 1 -&gt; 5; </t>
  </si>
  <si>
    <t>Petružela Miroslav, číslo pojištěnce: 480714453 , pojišťovna: 111, scpac: 473716</t>
  </si>
  <si>
    <t>na uzlu 2.CH-L37 od 10.03.24 do 15.03.24, pcsled: 10637868</t>
  </si>
  <si>
    <t>Stehlík Jiří, číslo pojištěnce: 6212190237, pojišťovna: 211, scpac: 241592</t>
  </si>
  <si>
    <t>na uzlu 2.CH-L37 od 09.03.24 do 15.03.24, pcsled: 10637116</t>
  </si>
  <si>
    <t xml:space="preserve">Datum konce sledování: ? -&gt; 15/03/24; Čas konce sledování:  -&gt; 1444; Příznak fnzis: 0 -&gt; 1; Typ aktivity (takt): 1 -&gt; 4; </t>
  </si>
  <si>
    <t>Zapletalová Vlasta , číslo pojištěnce: 496003015 , pojišťovna: 205, scpac: 207236</t>
  </si>
  <si>
    <t>na uzlu 2.CH-L37 od 10.03.24 do 14.03.24, pcsled: 10637765</t>
  </si>
  <si>
    <t xml:space="preserve">Datum konce sledování: ? -&gt; 14/03/24; Čas konce sledování:  -&gt; 1455; Příznak fnzis: 0 -&gt; 1; Typ aktivity (takt): 1 -&gt; 4; </t>
  </si>
  <si>
    <t>Kocián Pavel Mgr., číslo pojištěnce: 7309214781, pojišťovna: 201, scpac: 748454</t>
  </si>
  <si>
    <t>na uzlu 2.CH-L37 od 12.03.24 do 14.03.24, pcsled: 10640053</t>
  </si>
  <si>
    <t xml:space="preserve">Datum konce sledování: ? -&gt; 14/03/24; Čas konce sledování:  -&gt; 1455; Příznak fnzis: 0 -&gt; 1; Typ aktivity (takt): 1 -&gt; 5; </t>
  </si>
  <si>
    <t>Indra Zdenek, číslo pojištěnce: 6712030556, pojišťovna: 205, scpac: 1088542</t>
  </si>
  <si>
    <t>na uzlu 2.CH-L37 od 10.03.24 do 14.03.24, pcsled: 10637829</t>
  </si>
  <si>
    <t xml:space="preserve">Datum konce sledování: ? -&gt; 14/03/24; Čas konce sledování:  -&gt; 1454; Příznak fnzis: 0 -&gt; 1; Typ aktivity (takt): 1 -&gt; 4; </t>
  </si>
  <si>
    <t>Hrabica Miroslav , číslo pojištěnce: 381007445 , pojišťovna: 111, scpac: 1050603</t>
  </si>
  <si>
    <t>na uzlu 2.CH-L37 od 11.03.24 do 14.03.24, pcsled: 10638071</t>
  </si>
  <si>
    <t xml:space="preserve">Datum konce sledování: ? -&gt; 14/03/24; Čas konce sledování:  -&gt; 1453; Příznak fnzis: 0 -&gt; 1; Typ aktivity (takt): 1 -&gt; 5; </t>
  </si>
  <si>
    <t>Angerová Anna , číslo pojištěnce: 7054205763, pojišťovna: 201, scpac: 256270</t>
  </si>
  <si>
    <t>na uzlu 2.CH-L37 od 11.03.24 do 13.03.24, pcsled: 10638054</t>
  </si>
  <si>
    <t xml:space="preserve">Datum konce sledování: ? -&gt; 13/03/24; Čas konce sledování:  -&gt; 1000; Příznak fnzis: 0 -&gt; 1; Typ aktivity (takt): 1 -&gt; 5; </t>
  </si>
  <si>
    <t>Šulcová Kateřina, číslo pojištěnce: 8654125150, pojišťovna: 205, scpac: 685192</t>
  </si>
  <si>
    <t>na uzlu 2.CH-L37 od 10.03.24 do 13.03.24, pcsled: 10637842</t>
  </si>
  <si>
    <t>Roubalíková Lada, číslo pojištěnce: 7054303586, pojišťovna: 111, scpac: 310994</t>
  </si>
  <si>
    <t>na uzlu 2.CH-L37 od 10.03.24 do 13.03.24, pcsled: 10637811</t>
  </si>
  <si>
    <t>Procházka Petr, číslo pojištěnce: 5805161736, pojišťovna: 111, scpac: 1055290</t>
  </si>
  <si>
    <t>na uzlu KAR-LU51 od 12.03.24 do 13.03.24, pcsled: 10641273</t>
  </si>
  <si>
    <t xml:space="preserve">Datum konce sledování: ? -&gt; 13/03/24; Čas konce sledování:  -&gt; 1023; Příznak fnzis: 0 -&gt; 1; Typ aktivity (takt): 1 -&gt; 5; </t>
  </si>
  <si>
    <t>Geryková Tereza, číslo pojištěnce: 0262236073, pojišťovna: 207, scpac: 1541338</t>
  </si>
  <si>
    <t>na uzlu 3IK-39B. od 11.03.24 do 13.03.24, pcsled: 10638493</t>
  </si>
  <si>
    <t xml:space="preserve">Datum konce sledování: ? -&gt; 13/03/24; Čas konce sledování:  -&gt; 1015; Příznak fnzis: 0 -&gt; 1; Typ aktivity (takt): 1 -&gt; 4; </t>
  </si>
  <si>
    <t>Appl Oldřich , číslo pojištěnce: 460302475 , pojišťovna: 205, scpac: 211951</t>
  </si>
  <si>
    <t>na uzlu 2.CH-L37 od 07.03.24 do 13.03.24, pcsled: 10635259</t>
  </si>
  <si>
    <t xml:space="preserve">Datum konce sledování: ? -&gt; 13/03/24; Čas konce sledování:  -&gt; 1016; Příznak fnzis: 0 -&gt; 1; Typ aktivity (takt): 1 -&gt; 4; </t>
  </si>
  <si>
    <t>Stratil František, číslo pojištěnce: 531128245 , pojišťovna: 205, scpac: 203037</t>
  </si>
  <si>
    <t>na uzlu 2.CH-L37 od 06.03.24 do 12.03.24, pcsled: 10633776</t>
  </si>
  <si>
    <t xml:space="preserve">Datum konce sledování: ? -&gt; 12/03/24; Čas konce sledování:  -&gt; 1758; Příznak fnzis: 0 -&gt; 1; Typ aktivity (takt): 1 -&gt; 5; </t>
  </si>
  <si>
    <t>Stloukal Arthur , číslo pojištěnce: 6604051784, pojišťovna: 213, scpac: 334240</t>
  </si>
  <si>
    <t>na uzlu 2.CH-L37 od 06.03.24 do 11.03.24, pcsled: 10634266</t>
  </si>
  <si>
    <t xml:space="preserve">Datum konce sledování: ? -&gt; 11/03/24; Čas konce sledování:  -&gt; 1307; Příznak fnzis: 0 -&gt; 1; Typ aktivity (takt): 1 -&gt; 5; </t>
  </si>
  <si>
    <t>Ptáček Stanislav , číslo pojištěnce: 450116441 , pojišťovna: 201, scpac: 691820</t>
  </si>
  <si>
    <t>na uzlu 2.CH-L37 od 07.03.24 do 10.03.24, pcsled: 10634377</t>
  </si>
  <si>
    <t xml:space="preserve">Datum konce sledování: ? -&gt; 10/03/24; Čas konce sledování:  -&gt; 1000; Příznak fnzis: 0 -&gt; 1; Typ aktivity (takt): 1 -&gt; 5; </t>
  </si>
  <si>
    <t>Ježek Milan, číslo pojištěnce: 5610141383, pojišťovna: 201, scpac: 138138</t>
  </si>
  <si>
    <t>na uzlu 2.CH-L37 od 01.03.24 do 10.03.24, pcsled: 10627033</t>
  </si>
  <si>
    <t>na uzlu 2.CH-L37 od 04.03.24 do 10.03.24, pcsled: 10629874</t>
  </si>
  <si>
    <t>Poštolková Pavlína, číslo pojištěnce: 8355235185, pojišťovna: 211, scpac: 443724</t>
  </si>
  <si>
    <t>na uzlu 2.CH-L37 od 06.03.24 do 10.03.24, pcsled: 10632966</t>
  </si>
  <si>
    <t>Braunerova Jindriska, číslo pojištěnce: 485712136 , pojišťovna: 111, scpac: 1420637</t>
  </si>
  <si>
    <t>na uzlu 2.CH-L37 od 06.03.24 do 10.03.24, pcsled: 10632971</t>
  </si>
  <si>
    <t>Kubová Jarmila , číslo pojištěnce: 5660261486, pojišťovna: 205, scpac: 343056</t>
  </si>
  <si>
    <t>na uzlu 2.CH-L37 od 06.03.24 do 10.03.24, pcsled: 10632968</t>
  </si>
  <si>
    <t>Jarmová Jana, číslo pojištěnce: 455418452 , pojišťovna: 201, scpac: 131516</t>
  </si>
  <si>
    <t>na uzlu 2.CH-L37 od 07.03.24 do 10.03.24, pcsled: 10634379</t>
  </si>
  <si>
    <t>Ošťádalová Jana, číslo pojištěnce: 8053025761, pojišťovna: 211, scpac: 463722</t>
  </si>
  <si>
    <t>na uzlu 2.CH-L37 od 05.03.24 do 10.03.24, pcsled: 10632788</t>
  </si>
  <si>
    <t>Hamáček Libor, číslo pojištěnce: 7009255792, pojišťovna: 111, scpac: 495740</t>
  </si>
  <si>
    <t>na uzlu 2.CH-L37 od 07.03.24 do 10.03.24, pcsled: 10634375</t>
  </si>
  <si>
    <t>na uzlu 3IK-39B. od 08.03.24 do 10.03.24, pcsled: 10635602</t>
  </si>
  <si>
    <t xml:space="preserve">Datum konce sledování: ? -&gt; 10/03/24; Čas konce sledování:  -&gt; 1350; Příznak fnzis: 0 -&gt; 1; Typ aktivity (takt): 1 -&gt; 4; </t>
  </si>
  <si>
    <t>61351 (Janečková Jana doc. MUDr., Ph.D.)</t>
  </si>
  <si>
    <t>Jahoda Gustav, číslo pojištěnce: 6612121516, pojišťovna: 211, scpac: 299020</t>
  </si>
  <si>
    <t>na uzlu 2.CH-L37 od 06.03.24 do 09.03.24, pcsled: 10632958</t>
  </si>
  <si>
    <t xml:space="preserve">Datum konce sledování: ? -&gt; 09/03/24; Čas konce sledování:  -&gt; 0900; Příznak fnzis: 0 -&gt; 1; Typ aktivity (takt): 1 -&gt; 4; </t>
  </si>
  <si>
    <t>na uzlu 2.CH-L37 od 06.03.24 do 09.03.24, pcsled: 10633884</t>
  </si>
  <si>
    <t xml:space="preserve">Datum konce sledování: ? -&gt; 09/03/24; Čas konce sledování:  -&gt; 0900; Příznak fnzis: 0 -&gt; 1; Typ aktivity (takt): 1 -&gt; 5; </t>
  </si>
  <si>
    <t>na uzlu 2.CH-L37 od 06.03.24 do 09.03.24, pcsled: 10632964</t>
  </si>
  <si>
    <t xml:space="preserve">Datum konce sledování: ? -&gt; 09/03/24; Čas konce sledování:  -&gt; 0859; Příznak fnzis: 0 -&gt; 1; Typ aktivity (takt): 1 -&gt; 4; </t>
  </si>
  <si>
    <t>Navrátil Josef, číslo pojištěnce: 470829450 , pojišťovna: 205, scpac: 409543</t>
  </si>
  <si>
    <t>na uzlu 2.CH-L37 od 05.03.24 do 08.03.24, pcsled: 10631364</t>
  </si>
  <si>
    <t xml:space="preserve">Datum konce sledování: ? -&gt; 08/03/24; Čas konce sledování:  -&gt; 1237; Příznak fnzis: 0 -&gt; 1; Typ aktivity (takt): 1 -&gt; 5; </t>
  </si>
  <si>
    <t>Lozyňskyj Vladimír, číslo pojištěnce: 7412135302, pojišťovna: 211, scpac: 1466211</t>
  </si>
  <si>
    <t>na uzlu 2.CH-L37 od 05.03.24 do 08.03.24, pcsled: 10631354</t>
  </si>
  <si>
    <t xml:space="preserve">Datum konce sledování: ? -&gt; 08/03/24; Čas konce sledování:  -&gt; 1236; Příznak fnzis: 0 -&gt; 1; Typ aktivity (takt): 1 -&gt; 5; </t>
  </si>
  <si>
    <t>Kroupa Jiří, číslo pojištěnce: 480828409 , pojišťovna: 211, scpac: 209108</t>
  </si>
  <si>
    <t>na uzlu 2.CH-L37 od 20.02.24 do 08.03.24, pcsled: 10611289</t>
  </si>
  <si>
    <t xml:space="preserve">Datum konce sledování: ? -&gt; 08/03/24; Čas konce sledování:  -&gt; 1235; Příznak fnzis: 0 -&gt; 1; Typ aktivity (takt): 1 -&gt; 5; </t>
  </si>
  <si>
    <t>Klapková Magdaléna, číslo pojištěnce: 8458014400, pojišťovna: 111, scpac: 428448</t>
  </si>
  <si>
    <t>na uzlu 2.CH-L37 od 06.03.24 do 08.03.24, pcsled: 10632948</t>
  </si>
  <si>
    <t xml:space="preserve">Datum konce sledování: ? -&gt; 08/03/24; Čas konce sledování:  -&gt; 1234; Příznak fnzis: 0 -&gt; 1; Typ aktivity (takt): 1 -&gt; 5; </t>
  </si>
  <si>
    <t>Kovaříková Marcela, číslo pojištěnce: 6457060126, pojišťovna: 205, scpac: 1263065</t>
  </si>
  <si>
    <t>na uzlu 2.CH-L37 od 06.03.24 do 08.03.24, pcsled: 10632955</t>
  </si>
  <si>
    <t>Holouš Pavel, číslo pojištěnce: 7302105778, pojišťovna: 201, scpac: 372399</t>
  </si>
  <si>
    <t>na uzlu 2.CH-L37 od 05.03.24 do 08.03.24, pcsled: 10631361</t>
  </si>
  <si>
    <t>Machálek František , číslo pojištěnce: 480229201 , pojišťovna: 111, scpac: 266724</t>
  </si>
  <si>
    <t>na uzlu 2.CH-L37 od 01.03.24 do 07.03.24, pcsled: 10627031</t>
  </si>
  <si>
    <t xml:space="preserve">Datum konce sledování: ? -&gt; 07/03/24; Čas konce sledování:  -&gt; 1844; Příznak fnzis: 0 -&gt; 1; Typ aktivity (takt): 1 -&gt; 5; </t>
  </si>
  <si>
    <t>Nováková Zdeňka, číslo pojištěnce: 6554102346, pojišťovna: 211, scpac: 484013</t>
  </si>
  <si>
    <t>na uzlu 2.CH-L37 od 03.03.24 do 07.03.24, pcsled: 10629574</t>
  </si>
  <si>
    <t xml:space="preserve">Datum konce sledování: ? -&gt; 07/03/24; Čas konce sledování:  -&gt; 1517; Příznak fnzis: 0 -&gt; 1; Typ aktivity (takt): 1 -&gt; 4; </t>
  </si>
  <si>
    <t>Doubravová Pavla, číslo pojištěnce: 7162305777, pojišťovna: 205, scpac: 1527744</t>
  </si>
  <si>
    <t>na uzlu 2.CH-L37 od 03.03.24 do 07.03.24, pcsled: 10629612</t>
  </si>
  <si>
    <t xml:space="preserve">Datum konce sledování: ? -&gt; 07/03/24; Čas konce sledování:  -&gt; 1000; Příznak fnzis: 0 -&gt; 1; Typ aktivity (takt): 1 -&gt; 4; </t>
  </si>
  <si>
    <t>Malenovský Martin Mg, číslo pojištěnce: 8412114403, pojišťovna: 111, scpac: 886738</t>
  </si>
  <si>
    <t>na uzlu 2.CH-L37 od 03.03.24 do 07.03.24, pcsled: 10629568</t>
  </si>
  <si>
    <t>Fridrichovský Jarosl, číslo pojištěnce: 430120141 , pojišťovna: 201, scpac: 215230</t>
  </si>
  <si>
    <t>na uzlu 2.CH-L37 od 01.03.24 do 07.03.24, pcsled: 10627029</t>
  </si>
  <si>
    <t>Chodura Oldřich, číslo pojištěnce: 6208250961, pojišťovna: 201, scpac: 634299</t>
  </si>
  <si>
    <t>na uzlu 2.CH-L37 od 04.03.24 do 07.03.24, pcsled: 10629879</t>
  </si>
  <si>
    <t xml:space="preserve">Datum konce sledování: ? -&gt; 07/03/24; Čas konce sledování:  -&gt; 1000; Příznak fnzis: 0 -&gt; 1; Typ aktivity (takt): 1 -&gt; 5; </t>
  </si>
  <si>
    <t>na uzlu NEUR-35 od 03.03.24 do 06.03.24, pcsled: 10629596</t>
  </si>
  <si>
    <t xml:space="preserve">Datum konce sledování: ? -&gt; 06/03/24; Čas konce sledování:  -&gt; 1055; Příznak fnzis: 0 -&gt; 1; Typ aktivity (takt): 1 -&gt; 4; </t>
  </si>
  <si>
    <t>Neplech Otakar, číslo pojištěnce: 461218136 , pojišťovna: 205, scpac: 441443</t>
  </si>
  <si>
    <t>na uzlu 2.CH-L37 od 27.02.24 do 06.03.24, pcsled: 10621201</t>
  </si>
  <si>
    <t xml:space="preserve">Datum konce sledování: ? -&gt; 06/03/24; Čas konce sledování:  -&gt; 0947; Příznak fnzis: 0 -&gt; 1; Typ aktivity (takt): 1 -&gt; 5; </t>
  </si>
  <si>
    <t>na uzlu 2.CH-L37 od 02.03.24 do 06.03.24, pcsled: 10628860</t>
  </si>
  <si>
    <t xml:space="preserve">Datum konce sledování: ? -&gt; 06/03/24; Čas konce sledování:  -&gt; 0920; Příznak fnzis: 0 -&gt; 1; Typ aktivity (takt): 1 -&gt; 5; </t>
  </si>
  <si>
    <t>Henar Jaromír, číslo pojištěnce: 501113250 , pojišťovna: 211, scpac: 246710</t>
  </si>
  <si>
    <t>na uzlu 2.CH-L37 od 27.02.24 do 05.03.24, pcsled: 10621208</t>
  </si>
  <si>
    <t xml:space="preserve">Datum konce sledování: ? -&gt; 05/03/24; Čas konce sledování:  -&gt; 1228; Příznak fnzis: 0 -&gt; 1; Typ aktivity (takt): 1 -&gt; 5; </t>
  </si>
  <si>
    <t>Nepustil Jaromír, číslo pojištěnce: 440607425 , pojišťovna: 205, scpac: 405153</t>
  </si>
  <si>
    <t>na uzlu 2.CH-L37 od 29.02.24 do 03.03.24, pcsled: 10625135</t>
  </si>
  <si>
    <t xml:space="preserve">Datum konce sledování: ? -&gt; 03/03/24; Čas konce sledování:  -&gt; 1327; Příznak fnzis: 0 -&gt; 1; Typ aktivity (takt): 1 -&gt; 5; </t>
  </si>
  <si>
    <t>Vaculík Vlastimil, číslo pojištěnce: 530301062 , pojišťovna: 201, scpac: 100752</t>
  </si>
  <si>
    <t>na uzlu 2.CH-L37 od 28.02.24 do 03.03.24, pcsled: 10623106</t>
  </si>
  <si>
    <t xml:space="preserve">Datum konce sledování: ? -&gt; 03/03/24; Čas konce sledování:  -&gt; 1210; Příznak fnzis: 0 -&gt; 1; Typ aktivity (takt): 1 -&gt; 4; </t>
  </si>
  <si>
    <t>Skoumal Petr, číslo pojištěnce: 8204233499, pojišťovna: 111, scpac: 1553659</t>
  </si>
  <si>
    <t>na uzlu 2.CH-L37 od 26.02.24 do 03.03.24, pcsled: 10619069</t>
  </si>
  <si>
    <t xml:space="preserve">Datum konce sledování: ? -&gt; 03/03/24; Čas konce sledování:  -&gt; 1209; Příznak fnzis: 0 -&gt; 1; Typ aktivity (takt): 1 -&gt; 4; </t>
  </si>
  <si>
    <t>na uzlu 2.CH-L37 od 25.02.24 do 03.03.24, pcsled: 10618773</t>
  </si>
  <si>
    <t>Koupanová Ludmila, číslo pojištěnce: 5958141409, pojišťovna: 201, scpac: 823732</t>
  </si>
  <si>
    <t>na uzlu 2.CH-L37 od 29.02.24 do 03.03.24, pcsled: 10625127</t>
  </si>
  <si>
    <t xml:space="preserve">Datum konce sledování: ? -&gt; 03/03/24; Čas konce sledování:  -&gt; 1207; Příznak fnzis: 0 -&gt; 1; Typ aktivity (takt): 1 -&gt; 5; </t>
  </si>
  <si>
    <t>na uzlu 2.CH-L37 od 29.02.24 do 03.03.24, pcsled: 10625130</t>
  </si>
  <si>
    <t xml:space="preserve">Datum konce sledování: ? -&gt; 03/03/24; Čas konce sledování:  -&gt; 1101; Příznak fnzis: 0 -&gt; 1; Typ aktivity (takt): 1 -&gt; 4; </t>
  </si>
  <si>
    <t>Plhák Tomáš, číslo pojištěnce: 9112084850, pojišťovna: 205, scpac: 1020316</t>
  </si>
  <si>
    <t>na uzlu 2.CH-L37 od 26.02.24 do 02.03.24, pcsled: 10619066</t>
  </si>
  <si>
    <t xml:space="preserve">Datum konce sledování: ? -&gt; 02/03/24; Čas konce sledování:  -&gt; 1213; Příznak fnzis: 0 -&gt; 1; Typ aktivity (takt): 1 -&gt; 4; </t>
  </si>
  <si>
    <t>na uzlu 2.CH-L37 od 27.02.24 do 02.03.24, pcsled: 10621198</t>
  </si>
  <si>
    <t xml:space="preserve">Datum konce sledování: ? -&gt; 02/03/24; Čas konce sledování:  -&gt; 1213; Příznak fnzis: 0 -&gt; 1; Typ aktivity (takt): 1 -&gt; 5; </t>
  </si>
  <si>
    <t>Lungová Dana, číslo pojištěnce: 5856020621, pojišťovna: 213, scpac: 1553870</t>
  </si>
  <si>
    <t>na uzlu 2.CH-L37 od 28.02.24 do 02.03.24, pcsled: 10623108</t>
  </si>
  <si>
    <t xml:space="preserve">Datum konce sledování: ? -&gt; 02/03/24; Čas konce sledování:  -&gt; 1211; Příznak fnzis: 0 -&gt; 1; Typ aktivity (takt): 1 -&gt; 4; </t>
  </si>
  <si>
    <t>Václavíková Marta, číslo pojištěnce: 525325281 , pojišťovna: 205, scpac: 1133690</t>
  </si>
  <si>
    <t>na uzlu 2.CH-L37 od 29.02.24 do 02.03.24, pcsled: 10625137</t>
  </si>
  <si>
    <t>na uzlu KAR-LU51 od 29.02.24 do 02.03.24, pcsled: 10626937</t>
  </si>
  <si>
    <t xml:space="preserve">Datum konce sledování: ? -&gt; 02/03/24; Čas konce sledování:  -&gt; 1054; Příznak fnzis: 0 -&gt; 1; Typ aktivity (takt): 1 -&gt; 5; </t>
  </si>
  <si>
    <t>Šrámková Jana, JUDr., číslo pojištěnce: 8754244774, pojišťovna: 111, scpac: 1205159</t>
  </si>
  <si>
    <t>na uzlu 2.CH-L37 od 29.02.24 do 02.03.24, pcsled: 10625123</t>
  </si>
  <si>
    <t xml:space="preserve">Datum konce sledování: ? -&gt; 02/03/24; Čas konce sledování:  -&gt; 1040; Příznak fnzis: 0 -&gt; 1; Typ aktivity (takt): 1 -&gt; 4; </t>
  </si>
  <si>
    <t>na uzlu 2.CH-L37 od 27.02.24 do 01.03.24, pcsled: 10621203</t>
  </si>
  <si>
    <t xml:space="preserve">Datum konce sledování: ? -&gt; 01/03/24; Čas konce sledování:  -&gt; 1750; Příznak fnzis: 0 -&gt; 1; Typ aktivity (takt): 1 -&gt; 4; </t>
  </si>
  <si>
    <t>Maceček Dušan, číslo pojištěnce: 8205295307, pojišťovna: 201, scpac: 120505</t>
  </si>
  <si>
    <t>na uzlu 2.CH-L37 od 28.02.24 do 01.03.24, pcsled: 10623273</t>
  </si>
  <si>
    <t xml:space="preserve">Datum konce sledování: ? -&gt; 01/03/24; Čas konce sledování:  -&gt; 1749; Příznak fnzis: 0 -&gt; 1; Typ aktivity (takt): 1 -&gt; 4; </t>
  </si>
  <si>
    <t>Šindlerová Petra, číslo pojištěnce: 7753225788, pojišťovna: 205, scpac: 766628</t>
  </si>
  <si>
    <t>na uzlu 2.CH-L37 od 28.02.24 do 01.03.24, pcsled: 10623098</t>
  </si>
  <si>
    <t xml:space="preserve">Datum konce sledování: ? -&gt; 01/03/24; Čas konce sledování:  -&gt; 1748; Příznak fnzis: 0 -&gt; 1; Typ aktivity (takt): 1 -&gt; 5; </t>
  </si>
  <si>
    <t>na uzlu 2.CH-L37 od 20.02.24 do 01.03.24, pcsled: 10610373</t>
  </si>
  <si>
    <t xml:space="preserve">Datum konce sledování: ? -&gt; 01/03/24; Čas konce sledování:  -&gt; 0953; Příznak fnzis: 0 -&gt; 1; Typ aktivity (takt): 1 -&gt; 5; </t>
  </si>
  <si>
    <t>na uzlu 2.CH-L37 od 20.02.24 do 01.03.24, pcsled: 10610371</t>
  </si>
  <si>
    <t xml:space="preserve">Datum konce sledování: ? -&gt; 01/03/24; Čas konce sledování:  -&gt; 0952; Příznak fnzis: 0 -&gt; 1; Typ aktivity (takt): 1 -&gt; 5; </t>
  </si>
  <si>
    <t>Velecká Drahomíra, číslo pojištěnce: 6557101177, pojišťovna: 211, scpac: 665243</t>
  </si>
  <si>
    <t>na uzlu 2.CH-L37 od 25.02.24 do 01.03.24, pcsled: 10618506</t>
  </si>
  <si>
    <t xml:space="preserve">Datum konce sledování: ? -&gt; 01/03/24; Čas konce sledování:  -&gt; 0952; Příznak fnzis: 0 -&gt; 1; Typ aktivity (takt): 1 -&gt; 4; </t>
  </si>
  <si>
    <t>Rybka Antonín, číslo pojištěnce: 5704020454, pojišťovna: 111, scpac: 1555760</t>
  </si>
  <si>
    <t>na uzlu 2.CH-L37 od 27.02.24 do 29.02.24, pcsled: 10621205</t>
  </si>
  <si>
    <t xml:space="preserve">Datum konce sledování: ? -&gt; 29/02/24; Čas konce sledování:  -&gt; 1459; Příznak fnzis: 0 -&gt; 1; Typ aktivity (takt): 1 -&gt; 5; </t>
  </si>
  <si>
    <t>Pazdírková Marcela, číslo pojištěnce: 6460031721, pojišťovna: 205, scpac: 258506</t>
  </si>
  <si>
    <t>na uzlu 2.CH-L37 od 27.02.24 do 29.02.24, pcsled: 10621196</t>
  </si>
  <si>
    <t>na uzlu 2.CH-L37 od 26.02.24 do 29.02.24, pcsled: 10619061</t>
  </si>
  <si>
    <t xml:space="preserve">Datum konce sledování: ? -&gt; 29/02/24; Čas konce sledování:  -&gt; 1150; Příznak fnzis: 0 -&gt; 1; Typ aktivity (takt): 1 -&gt; 4; </t>
  </si>
  <si>
    <t>Suchánková Pavla, číslo pojištěnce: 496031082 , pojišťovna: 111, scpac: 1520196</t>
  </si>
  <si>
    <t>na uzlu 2.CH-L37 od 25.02.24 do 29.02.24, pcsled: 10618514</t>
  </si>
  <si>
    <t>Kulhánková Eva, číslo pojištěnce: 7153165679, pojišťovna: 111, scpac: 258217</t>
  </si>
  <si>
    <t>na uzlu 2.CH-L37 od 25.02.24 do 29.02.24, pcsled: 10618512</t>
  </si>
  <si>
    <t xml:space="preserve">Datum konce sledování: ? -&gt; 29/02/24; Čas konce sledování:  -&gt; 1149; Příznak fnzis: 0 -&gt; 1; Typ aktivity (takt): 1 -&gt; 4; </t>
  </si>
  <si>
    <t>Kipper František, číslo pojištěnce: 5511291313, pojišťovna: 201, scpac: 1283241</t>
  </si>
  <si>
    <t>na uzlu 2.CH-L37 od 26.02.24 do 29.02.24, pcsled: 10619058</t>
  </si>
  <si>
    <t xml:space="preserve">Datum konce sledování: ? -&gt; 29/02/24; Čas konce sledování:  -&gt; 1148; Příznak fnzis: 0 -&gt; 1; Typ aktivity (takt): 1 -&gt; 5; </t>
  </si>
  <si>
    <t>Vorálková Pavla, číslo pojištěnce: 7654085395, pojišťovna: 205, scpac: 175168</t>
  </si>
  <si>
    <t>na uzlu 2.CH-L37 od 27.02.24 do 29.02.24, pcsled: 10621194</t>
  </si>
  <si>
    <t>Dohnalová Veronika, číslo pojištěnce: 0752155371, pojišťovna: 211, scpac: 1224389</t>
  </si>
  <si>
    <t>na uzlu 2.CH-L37 od 28.02.24 do 29.02.24, pcsled: 10623096</t>
  </si>
  <si>
    <t xml:space="preserve">Datum konce sledování: ? -&gt; 29/02/24; Čas konce sledování:  -&gt; 1147; Příznak fnzis: 0 -&gt; 1; Typ aktivity (takt): 1 -&gt; 5; </t>
  </si>
  <si>
    <t>Abraham Pavel, číslo pojištěnce: 7001063498, pojišťovna: 111, scpac: 1552272</t>
  </si>
  <si>
    <t>na uzlu 2.CH-L37 od 26.02.24 do 29.02.24, pcsled: 10619038</t>
  </si>
  <si>
    <t xml:space="preserve">Datum konce sledování: ? -&gt; 29/02/24; Čas konce sledování:  -&gt; 1146; Příznak fnzis: 0 -&gt; 1; Typ aktivity (takt): 1 -&gt; 5; </t>
  </si>
  <si>
    <t>na uzlu 2.CH-L37 od 20.02.24 do 29.02.24, pcsled: 10610377</t>
  </si>
  <si>
    <t>Vepřková Věra, číslo pojištěnce: 495323118 , pojišťovna: 111, scpac: 1423777</t>
  </si>
  <si>
    <t>na uzlu 2.CH-L37 od 23.02.24 do 28.02.24, pcsled: 10615781</t>
  </si>
  <si>
    <t xml:space="preserve">Datum konce sledování: ? -&gt; 28/02/24; Čas konce sledování:  -&gt; 1515; Příznak fnzis: 0 -&gt; 1; Typ aktivity (takt): 1 -&gt; 5; </t>
  </si>
  <si>
    <t>Košťáková Marta, číslo pojištěnce: 5760220070, pojišťovna: 205, scpac: 1491403</t>
  </si>
  <si>
    <t>na uzlu 2.CH-L37 od 22.02.24 do 28.02.24, pcsled: 10614121</t>
  </si>
  <si>
    <t xml:space="preserve">Datum konce sledování: ? -&gt; 28/02/24; Čas konce sledování:  -&gt; 1514; Příznak fnzis: 0 -&gt; 1; Typ aktivity (takt): 1 -&gt; 5; </t>
  </si>
  <si>
    <t>Krištof Radim, číslo pojištěnce: 7507254535, pojišťovna: 201, scpac: 1213953</t>
  </si>
  <si>
    <t>na uzlu 2.CH-L37 od 26.02.24 do 28.02.24, pcsled: 10619045</t>
  </si>
  <si>
    <t>Smrček Petr, číslo pojištěnce: 7403035794, pojišťovna: 111, scpac: 976335</t>
  </si>
  <si>
    <t>na uzlu 2.CH-L37 od 26.02.24 do 28.02.24, pcsled: 10619048</t>
  </si>
  <si>
    <t xml:space="preserve">Datum konce sledování: ? -&gt; 28/02/24; Čas konce sledování:  -&gt; 1513; Příznak fnzis: 0 -&gt; 1; Typ aktivity (takt): 1 -&gt; 5; </t>
  </si>
  <si>
    <t>Novák Jiří , číslo pojištěnce: 9507024846, pojišťovna: 205, scpac: 156827</t>
  </si>
  <si>
    <t>na uzlu 2.CH-L37 od 27.02.24 do 28.02.24, pcsled: 10621192</t>
  </si>
  <si>
    <t>Petříková Lenka, číslo pojištěnce: 6952185306, pojišťovna: 201, scpac: 120291</t>
  </si>
  <si>
    <t>na uzlu 2.CH-L37 od 26.02.24 do 28.02.24, pcsled: 10619032</t>
  </si>
  <si>
    <t xml:space="preserve">Datum konce sledování: ? -&gt; 28/02/24; Čas konce sledování:  -&gt; 1511; Příznak fnzis: 0 -&gt; 1; Typ aktivity (takt): 1 -&gt; 5; </t>
  </si>
  <si>
    <t>Kolomazník Martin, číslo pojištěnce: 7104295330, pojišťovna: 211, scpac: 657698</t>
  </si>
  <si>
    <t>na uzlu 2.CH-L37 od 25.02.24 do 28.02.24, pcsled: 10618522</t>
  </si>
  <si>
    <t xml:space="preserve">Datum konce sledování: ? -&gt; 28/02/24; Čas konce sledování:  -&gt; 1023; Příznak fnzis: 0 -&gt; 1; Typ aktivity (takt): 1 -&gt; 5; </t>
  </si>
  <si>
    <t>Ilin Oleh, číslo pojištěnce: 8511785062, pojišťovna: 111, scpac: 1520226</t>
  </si>
  <si>
    <t>na uzlu 2.CH-L37 od 26.02.24 do 28.02.24, pcsled: 10619050</t>
  </si>
  <si>
    <t>Adamčík Marek, číslo pojištěnce: 7404164471, pojišťovna: 111, scpac: 179693</t>
  </si>
  <si>
    <t>na uzlu 2.CH-L37 od 26.02.24 do 28.02.24, pcsled: 10619043</t>
  </si>
  <si>
    <t xml:space="preserve">Datum konce sledování: ? -&gt; 28/02/24; Čas konce sledování:  -&gt; 1022; Příznak fnzis: 0 -&gt; 1; Typ aktivity (takt): 1 -&gt; 5; </t>
  </si>
  <si>
    <t>Gomola Martin, číslo pojištěnce: 8208035198, pojišťovna: 211, scpac: 971481</t>
  </si>
  <si>
    <t>na uzlu 2.CH-L37 od 26.02.24 do 28.02.24, pcsled: 10619055</t>
  </si>
  <si>
    <t xml:space="preserve">Datum konce sledování: ? -&gt; 28/02/24; Čas konce sledování:  -&gt; 1021; Příznak fnzis: 0 -&gt; 1; Typ aktivity (takt): 1 -&gt; 5; </t>
  </si>
  <si>
    <t>Vala Rudolf , číslo pojištěnce: 381219417 , pojišťovna: 111, scpac: 919990</t>
  </si>
  <si>
    <t>na uzlu 2.CH-L37 od 23.02.24 do 27.02.24, pcsled: 10615785</t>
  </si>
  <si>
    <t xml:space="preserve">Datum konce sledování: ? -&gt; 27/02/24; Čas konce sledování:  -&gt; 1652; Příznak fnzis: 0 -&gt; 1; Typ aktivity (takt): 1 -&gt; 5; </t>
  </si>
  <si>
    <t>Škurková Svatava , číslo pojištěnce: 525207097 , pojišťovna: 205, scpac: 204068</t>
  </si>
  <si>
    <t>na uzlu 2.CH-L37 od 23.02.24 do 27.02.24, pcsled: 10615783</t>
  </si>
  <si>
    <t xml:space="preserve">Datum konce sledování: ? -&gt; 27/02/24; Čas konce sledování:  -&gt; 1651; Příznak fnzis: 0 -&gt; 1; Typ aktivity (takt): 1 -&gt; 5; </t>
  </si>
  <si>
    <t>Pěgřimočová Veronika, číslo pojištěnce: 8259063560, pojišťovna: 207, scpac: 902619</t>
  </si>
  <si>
    <t>na uzlu 2.CH-L37 od 25.02.24 do 27.02.24, pcsled: 10618527</t>
  </si>
  <si>
    <t>Čermák Martin, číslo pojištěnce: 501009182 , pojišťovna: 205, scpac: 364680</t>
  </si>
  <si>
    <t>na uzlu 2.CH-L37 od 18.02.24 do 27.02.24, pcsled: 10608054</t>
  </si>
  <si>
    <t xml:space="preserve">Datum konce sledování: ? -&gt; 27/02/24; Čas konce sledování:  -&gt; 1650; Příznak fnzis: 0 -&gt; 1; Typ aktivity (takt): 1 -&gt; 5; </t>
  </si>
  <si>
    <t>Vlačuha Tomáš, číslo pojištěnce: 8908315295, pojišťovna: 211, scpac: 1552172</t>
  </si>
  <si>
    <t>na uzlu 2.CH-L37 od 21.02.24 do 26.02.24, pcsled: 10612188</t>
  </si>
  <si>
    <t xml:space="preserve">Datum konce sledování: ? -&gt; 26/02/24; Čas konce sledování:  -&gt; 2124; Příznak fnzis: 0 -&gt; 1; Typ aktivity (takt): 1 -&gt; 5; </t>
  </si>
  <si>
    <t>Leinweber Jiří, číslo pojištěnce: 5610270732, pojišťovna: 111, scpac: 1552271</t>
  </si>
  <si>
    <t>na uzlu 2.CH-L37 od 21.02.24 do 26.02.24, pcsled: 10612197</t>
  </si>
  <si>
    <t xml:space="preserve">Datum konce sledování: ? -&gt; 26/02/24; Čas konce sledování:  -&gt; 1601; Příznak fnzis: 0 -&gt; 1; Typ aktivity (takt): 1 -&gt; 5; </t>
  </si>
  <si>
    <t>Čep Jaroslav, číslo pojištěnce: 5907030118, pojišťovna: 111, scpac: 1270841</t>
  </si>
  <si>
    <t>na uzlu 2.CH-L37 od 18.02.24 do 26.02.24, pcsled: 10608218</t>
  </si>
  <si>
    <t xml:space="preserve">Datum konce sledování: ? -&gt; 26/02/24; Čas konce sledování:  -&gt; 1600; Příznak fnzis: 0 -&gt; 1; Typ aktivity (takt): 1 -&gt; 5; </t>
  </si>
  <si>
    <t>Fojtík František, číslo pojištěnce: 520416022 , pojišťovna: 201, scpac: 478154</t>
  </si>
  <si>
    <t>na uzlu 2.CH-L37 od 21.02.24 do 25.02.24, pcsled: 10612194</t>
  </si>
  <si>
    <t xml:space="preserve">Datum konce sledování: ? -&gt; 25/02/24; Čas konce sledování:  -&gt; 1124; Příznak fnzis: 0 -&gt; 1; Typ aktivity (takt): 1 -&gt; 4; </t>
  </si>
  <si>
    <t>Léharová Eva, číslo pojištěnce: 7451285765, pojišťovna: 111, scpac: 1238805</t>
  </si>
  <si>
    <t>na uzlu 2.CH-L37 od 22.02.24 do 25.02.24, pcsled: 10614117</t>
  </si>
  <si>
    <t xml:space="preserve">Datum konce sledování: ? -&gt; 25/02/24; Čas konce sledování:  -&gt; 1123; Příznak fnzis: 0 -&gt; 1; Typ aktivity (takt): 1 -&gt; 4; </t>
  </si>
  <si>
    <t>Grygárková Hana, číslo pojištěnce: 5460273093, pojišťovna: 205, scpac: 142485</t>
  </si>
  <si>
    <t>na uzlu 2.CH-L37 od 22.02.24 do 25.02.24, pcsled: 10614123</t>
  </si>
  <si>
    <t>Ducháček Jiří, číslo pojištěnce: 7601313533, pojišťovna: 207, scpac: 1500520</t>
  </si>
  <si>
    <t>na uzlu 2.CH-L37 od 21.02.24 do 25.02.24, pcsled: 10612190</t>
  </si>
  <si>
    <t xml:space="preserve">Datum konce sledování: ? -&gt; 25/02/24; Čas konce sledování:  -&gt; 1122; Příznak fnzis: 0 -&gt; 1; Typ aktivity (takt): 1 -&gt; 4; </t>
  </si>
  <si>
    <t>Tomek Zdeněk , číslo pojištěnce: 5607271252, pojišťovna: 111, scpac: 130067</t>
  </si>
  <si>
    <t>na uzlu 2.CH-L37 od 22.02.24 do 25.02.24, pcsled: 10614125</t>
  </si>
  <si>
    <t>Pavlíček Pavel, číslo pojištěnce: 480722157 , pojišťovna: 111, scpac: 1122661</t>
  </si>
  <si>
    <t>na uzlu 2.CH-L37 od 21.02.24 do 25.02.24, pcsled: 10612203</t>
  </si>
  <si>
    <t xml:space="preserve">Datum konce sledování: ? -&gt; 25/02/24; Čas konce sledování:  -&gt; 1121; Příznak fnzis: 0 -&gt; 1; Typ aktivity (takt): 1 -&gt; 4; </t>
  </si>
  <si>
    <t>Ondráčková Zdenka, číslo pojištěnce: 445722453 , pojišťovna: 111, scpac: 297231</t>
  </si>
  <si>
    <t>na uzlu 2.CH-L37 od 21.02.24 do 24.02.24, pcsled: 10612207</t>
  </si>
  <si>
    <t xml:space="preserve">Datum konce sledování: ? -&gt; 24/02/24; Čas konce sledování:  -&gt; 1125; Příznak fnzis: 0 -&gt; 1; Typ aktivity (takt): 1 -&gt; 4; </t>
  </si>
  <si>
    <t>Holinka Oldřich, číslo pojištěnce: 491019087 , pojišťovna: 205, scpac: 453923</t>
  </si>
  <si>
    <t>na uzlu 2.CH-L37 od 21.02.24 do 24.02.24, pcsled: 10612205</t>
  </si>
  <si>
    <t>Svoboda Pavel, číslo pojištěnce: 6704180461, pojišťovna: 205, scpac: 1489704</t>
  </si>
  <si>
    <t>na uzlu 2.CH-L37 od 21.02.24 do 24.02.24, pcsled: 10612201</t>
  </si>
  <si>
    <t xml:space="preserve">Datum konce sledování: ? -&gt; 24/02/24; Čas konce sledování:  -&gt; 1124; Příznak fnzis: 0 -&gt; 1; Typ aktivity (takt): 1 -&gt; 4; </t>
  </si>
  <si>
    <t>Lakomá Barbora, číslo pojištěnce: 8051305306, pojišťovna: 205, scpac: 303944</t>
  </si>
  <si>
    <t>na uzlu 2.CH-L37 od 22.02.24 do 24.02.24, pcsled: 10614115</t>
  </si>
  <si>
    <t xml:space="preserve">Datum konce sledování: ? -&gt; 24/02/24; Čas konce sledování:  -&gt; 1123; Příznak fnzis: 0 -&gt; 1; Typ aktivity (takt): 1 -&gt; 4; </t>
  </si>
  <si>
    <t>Kuchař Jaroslav, číslo pojištěnce: 7510015337, pojišťovna: 111, scpac: 377917</t>
  </si>
  <si>
    <t>na uzlu 2.CH-L37 od 19.02.24 do 23.02.24, pcsled: 10608487</t>
  </si>
  <si>
    <t xml:space="preserve">Datum konce sledování: ? -&gt; 23/02/24; Čas konce sledování:  -&gt; 1724; Příznak fnzis: 0 -&gt; 1; Typ aktivity (takt): 1 -&gt; 4; </t>
  </si>
  <si>
    <t>Viktorín Jiří, Ing., číslo pojištěnce: 521016198 , pojišťovna: 111, scpac: 1554998</t>
  </si>
  <si>
    <t>na uzlu 2.CH-L37 od 21.02.24 do 23.02.24, pcsled: 10612199</t>
  </si>
  <si>
    <t xml:space="preserve">Datum konce sledování: ? -&gt; 23/02/24; Čas konce sledování:  -&gt; 1724; Příznak fnzis: 0 -&gt; 1; Typ aktivity (takt): 1 -&gt; 5; </t>
  </si>
  <si>
    <t>Koudelková Gabriela, číslo pojištěnce: 8456091138, pojišťovna: 205, scpac: 629091</t>
  </si>
  <si>
    <t>na uzlu 2.CH-L37 od 19.02.24 do 23.02.24, pcsled: 10608489</t>
  </si>
  <si>
    <t xml:space="preserve">Datum konce sledování: ? -&gt; 23/02/24; Čas konce sledování:  -&gt; 1723; Příznak fnzis: 0 -&gt; 1; Typ aktivity (takt): 1 -&gt; 4; </t>
  </si>
  <si>
    <t>Řeháková Alice, číslo pojištěnce: 6260270390, pojišťovna: 205, scpac: 1218362</t>
  </si>
  <si>
    <t>na uzlu 2.CH-L37 od 20.02.24 do 23.02.24, pcsled: 10610375</t>
  </si>
  <si>
    <t>Vláčil František, číslo pojištěnce: 450307405 , pojišťovna: 111, scpac: 937127</t>
  </si>
  <si>
    <t>na uzlu KAR-LU51 od 21.02.24 do 23.02.24, pcsled: 10613824</t>
  </si>
  <si>
    <t xml:space="preserve">Datum konce sledování: ? -&gt; 23/02/24; Čas konce sledování:  -&gt; 1216; Příznak fnzis: 0 -&gt; 1; Typ aktivity (takt): 1 -&gt; 5; </t>
  </si>
  <si>
    <t>Staníková Jiřina, číslo pojištěnce: 486022200 , pojišťovna: 111, scpac: 1538313</t>
  </si>
  <si>
    <t>na uzlu 2.CH-L37 od 19.02.24 do 22.02.24, pcsled: 10608492</t>
  </si>
  <si>
    <t xml:space="preserve">Datum konce sledování: ? -&gt; 22/02/24; Čas konce sledování:  -&gt; 1401; Příznak fnzis: 0 -&gt; 1; Typ aktivity (takt): 1 -&gt; 4; </t>
  </si>
  <si>
    <t>Zemánek Josef, číslo pojištěnce: 6801161598, pojišťovna: 111, scpac: 408392</t>
  </si>
  <si>
    <t>na uzlu 2.CH-L37 od 19.02.24 do 22.02.24, pcsled: 10609705</t>
  </si>
  <si>
    <t xml:space="preserve">Datum konce sledování: ? -&gt; 22/02/24; Čas konce sledování:  -&gt; 1334; Příznak fnzis: 0 -&gt; 1; Typ aktivity (takt): 1 -&gt; 5; </t>
  </si>
  <si>
    <t>Vykopalová Eva , číslo pojištěnce: 435322438 , pojišťovna: 213, scpac: 1100802</t>
  </si>
  <si>
    <t>na uzlu 2.CH-L37 od 19.02.24 do 22.02.24, pcsled: 10608479</t>
  </si>
  <si>
    <t xml:space="preserve">Datum konce sledování: ? -&gt; 22/02/24; Čas konce sledování:  -&gt; 1333; Příznak fnzis: 0 -&gt; 1; Typ aktivity (takt): 1 -&gt; 5; </t>
  </si>
  <si>
    <t>Volčík Martin, číslo pojištěnce: 6811070563, pojišťovna: 205, scpac: 1416936</t>
  </si>
  <si>
    <t>na uzlu 2.CH-L37 od 18.02.24 do 22.02.24, pcsled: 10608172</t>
  </si>
  <si>
    <t xml:space="preserve">Datum konce sledování: ? -&gt; 22/02/24; Čas konce sledování:  -&gt; 1332; Příznak fnzis: 0 -&gt; 1; Typ aktivity (takt): 1 -&gt; 4; </t>
  </si>
  <si>
    <t>Valešová Vlasta, číslo pojištěnce: 435912431 , pojišťovna: 201, scpac: 409112</t>
  </si>
  <si>
    <t>na uzlu 2.CH-L37 od 16.02.24 do 22.02.24, pcsled: 10605517</t>
  </si>
  <si>
    <t xml:space="preserve">Datum konce sledování: ? -&gt; 22/02/24; Čas konce sledování:  -&gt; 1331; Příznak fnzis: 0 -&gt; 1; Typ aktivity (takt): 1 -&gt; 5; </t>
  </si>
  <si>
    <t>Švestáková Marcela, číslo pojištěnce: 7261295756, pojišťovna: 205, scpac: 923898</t>
  </si>
  <si>
    <t>na uzlu 2.CH-L37 od 19.02.24 do 22.02.24, pcsled: 10608482</t>
  </si>
  <si>
    <t xml:space="preserve">Datum konce sledování: ? -&gt; 22/02/24; Čas konce sledování:  -&gt; 1330; Příznak fnzis: 0 -&gt; 1; Typ aktivity (takt): 1 -&gt; 5; </t>
  </si>
  <si>
    <t>Kupka Antonín, číslo pojištěnce: 441227095 , pojišťovna: 111, scpac: 1550713</t>
  </si>
  <si>
    <t>na uzlu 2.CH-L37 od 15.02.24 do 22.02.24, pcsled: 10603862</t>
  </si>
  <si>
    <t xml:space="preserve">Datum konce sledování: ? -&gt; 22/02/24; Čas konce sledování:  -&gt; 1329; Příznak fnzis: 0 -&gt; 1; Typ aktivity (takt): 1 -&gt; 4; </t>
  </si>
  <si>
    <t>Pešková Blanka, číslo pojištěnce: 6258271965, pojišťovna: 205, scpac: 872846</t>
  </si>
  <si>
    <t>na uzlu 2.CH-L37 od 19.02.24 do 22.02.24, pcsled: 10608474</t>
  </si>
  <si>
    <t xml:space="preserve">Datum konce sledování: ? -&gt; 22/02/24; Čas konce sledování:  -&gt; 1328; Příznak fnzis: 0 -&gt; 1; Typ aktivity (takt): 1 -&gt; 5; </t>
  </si>
  <si>
    <t>Malík Petr, číslo pojištěnce: 460326182 , pojišťovna: 201, scpac: 692675</t>
  </si>
  <si>
    <t>na uzlu 2.CH-L37 od 16.02.24 do 22.02.24, pcsled: 10605523</t>
  </si>
  <si>
    <t xml:space="preserve">Datum konce sledování: ? -&gt; 22/02/24; Čas konce sledování:  -&gt; 1327; Příznak fnzis: 0 -&gt; 1; Typ aktivity (takt): 1 -&gt; 4; </t>
  </si>
  <si>
    <t>Frýdová Zdeňka, číslo pojištěnce: 6856130897, pojišťovna: 205, scpac: 749749</t>
  </si>
  <si>
    <t>na uzlu 2.CH-L37 od 18.02.24 do 22.02.24, pcsled: 10608143</t>
  </si>
  <si>
    <t xml:space="preserve">Datum konce sledování: ? -&gt; 22/02/24; Čas konce sledování:  -&gt; 1324; Příznak fnzis: 0 -&gt; 1; Typ aktivity (takt): 1 -&gt; 4; </t>
  </si>
  <si>
    <t>Salinger Tomáš, číslo pojištěnce: 7101144490, pojišťovna: 205, scpac: 1349068</t>
  </si>
  <si>
    <t>na uzlu 2.CH-L37 od 18.02.24 do 21.02.24, pcsled: 10608120</t>
  </si>
  <si>
    <t xml:space="preserve">Datum konce sledování: ? -&gt; 21/02/24; Čas konce sledování:  -&gt; 1350; Příznak fnzis: 0 -&gt; 1; Typ aktivity (takt): 1 -&gt; 4; </t>
  </si>
  <si>
    <t>Jaroščiak Jozef, číslo pojištěnce: 6210227089, pojišťovna: 205, scpac: 1261908</t>
  </si>
  <si>
    <t>na uzlu 2.CH-L37 od 19.02.24 do 21.02.24, pcsled: 10608472</t>
  </si>
  <si>
    <t xml:space="preserve">Datum konce sledování: ? -&gt; 21/02/24; Čas konce sledování:  -&gt; 1234; Příznak fnzis: 0 -&gt; 1; Typ aktivity (takt): 1 -&gt; 5; </t>
  </si>
  <si>
    <t>na uzlu 2.CH-L37 od 15.02.24 do 21.02.24, pcsled: 10604990</t>
  </si>
  <si>
    <t xml:space="preserve">Datum konce sledování: ? -&gt; 21/02/24; Čas konce sledování:  -&gt; 1233; Příznak fnzis: 0 -&gt; 1; Typ aktivity (takt): 1 -&gt; 5; </t>
  </si>
  <si>
    <t>Kostelníková Věra , číslo pojištěnce: 5653281370, pojišťovna: 111, scpac: 246048</t>
  </si>
  <si>
    <t>na uzlu 2.CH-L37 od 19.02.24 do 21.02.24, pcsled: 10608485</t>
  </si>
  <si>
    <t>na uzlu 2.CH-L37 od 18.02.24 do 21.02.24, pcsled: 10608242</t>
  </si>
  <si>
    <t xml:space="preserve">Datum konce sledování: ? -&gt; 21/02/24; Čas konce sledování:  -&gt; 1231; Příznak fnzis: 0 -&gt; 1; Typ aktivity (takt): 1 -&gt; 5; </t>
  </si>
  <si>
    <t>Zbránková Zdena, číslo pojištěnce: 6057186036, pojišťovna: 205, scpac: 489217</t>
  </si>
  <si>
    <t>na uzlu 2.CH-L37 od 16.02.24 do 21.02.24, pcsled: 10605519</t>
  </si>
  <si>
    <t>Zachrdlová Jarmila, číslo pojištěnce: 375408412 , pojišťovna: 111, scpac: 843635</t>
  </si>
  <si>
    <t>na uzlu 2.CH-L37 od 19.02.24 do 21.02.24, pcsled: 10608494</t>
  </si>
  <si>
    <t xml:space="preserve">Datum konce sledování: ? -&gt; 21/02/24; Čas konce sledování:  -&gt; 1138; Příznak fnzis: 0 -&gt; 1; Typ aktivity (takt): 1 -&gt; 4; </t>
  </si>
  <si>
    <t>Urbančok František, číslo pojištěnce: 470429447 , pojišťovna: 211, scpac: 1197027</t>
  </si>
  <si>
    <t>na uzlu 2.CH-L37 od 16.02.24 do 21.02.24, pcsled: 10605527</t>
  </si>
  <si>
    <t xml:space="preserve">Datum konce sledování: ? -&gt; 21/02/24; Čas konce sledování:  -&gt; 1135; Příznak fnzis: 0 -&gt; 1; Typ aktivity (takt): 1 -&gt; 5; </t>
  </si>
  <si>
    <t>Navara Zdeněk, číslo pojištěnce: 8507205773, pojišťovna: 111, scpac: 1495715</t>
  </si>
  <si>
    <t>na uzlu 2.CH-L37 od 18.02.24 do 21.02.24, pcsled: 10608101</t>
  </si>
  <si>
    <t xml:space="preserve">Datum konce sledování: ? -&gt; 21/02/24; Čas konce sledování:  -&gt; 1134; Příznak fnzis: 0 -&gt; 1; Typ aktivity (takt): 1 -&gt; 5; </t>
  </si>
  <si>
    <t>na uzlu 2.CH-L37 od 17.02.24 do 21.02.24, pcsled: 10607540</t>
  </si>
  <si>
    <t xml:space="preserve">Datum konce sledování: ? -&gt; 21/02/24; Čas konce sledování:  -&gt; 1133; Příznak fnzis: 0 -&gt; 1; Typ aktivity (takt): 1 -&gt; 5; </t>
  </si>
  <si>
    <t>Kuchař Viktor , číslo pojištěnce: 6809160798, pojišťovna: 205, scpac: 1154267</t>
  </si>
  <si>
    <t>na uzlu 2.CH-L37 od 15.02.24 do 20.02.24, pcsled: 10603864</t>
  </si>
  <si>
    <t xml:space="preserve">Datum konce sledování: ? -&gt; 20/02/24; Čas konce sledování:  -&gt; 1844; Příznak fnzis: 0 -&gt; 1; Typ aktivity (takt): 1 -&gt; 5; </t>
  </si>
  <si>
    <t>Velčický Pavel, číslo pojištěnce: 5902091140, pojišťovna: 205, scpac: 1131082</t>
  </si>
  <si>
    <t>na uzlu 2.CH-L37 od 05.02.24 do 20.02.24, pcsled: 10589442</t>
  </si>
  <si>
    <t xml:space="preserve">Datum konce sledování: ? -&gt; 20/02/24; Čas konce sledování:  -&gt; 1843; Příznak fnzis: 0 -&gt; 1; Typ aktivity (takt): 1 -&gt; 4; </t>
  </si>
  <si>
    <t>na uzlu 2.CH-L37 od 09.02.24 do 20.02.24, pcsled: 10596053</t>
  </si>
  <si>
    <t xml:space="preserve">Datum konce sledování: ? -&gt; 20/02/24; Čas konce sledování:  -&gt; 1842; Příznak fnzis: 0 -&gt; 1; Typ aktivity (takt): 1 -&gt; 4; </t>
  </si>
  <si>
    <t>na uzlu 2.CH-L37 od 12.02.24 do 19.02.24, pcsled: 10599193</t>
  </si>
  <si>
    <t xml:space="preserve">Datum konce sledování: ? -&gt; 19/02/24; Čas konce sledování:  -&gt; 1117; Příznak fnzis: 0 -&gt; 1; Typ aktivity (takt): 1 -&gt; 5; </t>
  </si>
  <si>
    <t>Dupalová Věra, číslo pojištěnce: 525429008 , pojišťovna: 201, scpac: 126016</t>
  </si>
  <si>
    <t>na uzlu 2.CH-L37 od 12.02.24 do 19.02.24, pcsled: 10599339</t>
  </si>
  <si>
    <t>Nagyová Jana, číslo pojištěnce: 6457270006, pojišťovna: 205, scpac: 1552174</t>
  </si>
  <si>
    <t>na uzlu 2.CH-L37 od 15.02.24 do 18.02.24, pcsled: 10603872</t>
  </si>
  <si>
    <t xml:space="preserve">Datum konce sledování: ? -&gt; 18/02/24; Čas konce sledování:  -&gt; 1515; Příznak fnzis: 0 -&gt; 1; Typ aktivity (takt): 1 -&gt; 5; </t>
  </si>
  <si>
    <t>Zouharová Daniela, číslo pojištěnce: 475314177 , pojišťovna: 111, scpac: 132163</t>
  </si>
  <si>
    <t>na uzlu 2.CH-L37 od 14.02.24 do 18.02.24, pcsled: 10602076</t>
  </si>
  <si>
    <t>Loufek Jaroslav , číslo pojištěnce: 420601414 , pojišťovna: 111, scpac: 1425036</t>
  </si>
  <si>
    <t>na uzlu 2.CH-L37 od 15.02.24 do 18.02.24, pcsled: 10603870</t>
  </si>
  <si>
    <t xml:space="preserve">Datum konce sledování: ? -&gt; 18/02/24; Čas konce sledování:  -&gt; 1058; Příznak fnzis: 0 -&gt; 1; Typ aktivity (takt): 1 -&gt; 5; </t>
  </si>
  <si>
    <t>Němečková Tereza, číslo pojištěnce: 9655090830, pojišťovna: 211, scpac: 1532431</t>
  </si>
  <si>
    <t>na uzlu 2.CH-L37 od 14.02.24 do 18.02.24, pcsled: 10602078</t>
  </si>
  <si>
    <t xml:space="preserve">Datum konce sledování: ? -&gt; 18/02/24; Čas konce sledování:  -&gt; 1057; Příznak fnzis: 0 -&gt; 1; Typ aktivity (takt): 1 -&gt; 5; </t>
  </si>
  <si>
    <t>Pudl Jaroslav, číslo pojištěnce: 381226457 , pojišťovna: 207, scpac: 469646</t>
  </si>
  <si>
    <t>na uzlu 2.CH-L37 od 11.02.24 do 18.02.24, pcsled: 10597864</t>
  </si>
  <si>
    <t xml:space="preserve">Datum konce sledování: ? -&gt; 18/02/24; Čas konce sledování:  -&gt; 1054; Příznak fnzis: 0 -&gt; 1; Typ aktivity (takt): 1 -&gt; 5; </t>
  </si>
  <si>
    <t>na uzlu 2.CH-L37 od 14.02.24 do 17.02.24, pcsled: 10602081</t>
  </si>
  <si>
    <t xml:space="preserve">Datum konce sledování: ? -&gt; 17/02/24; Čas konce sledování:  -&gt; 1353; Příznak fnzis: 0 -&gt; 1; Typ aktivity (takt): 1 -&gt; 5; </t>
  </si>
  <si>
    <t>Demetr František, číslo pojištěnce: 6403052502, pojišťovna: 201, scpac: 241538</t>
  </si>
  <si>
    <t>na uzlu 2.CH-L37 od 14.02.24 do 17.02.24, pcsled: 10602083</t>
  </si>
  <si>
    <t xml:space="preserve">Datum konce sledování: ? -&gt; 17/02/24; Čas konce sledování:  -&gt; 1352; Příznak fnzis: 0 -&gt; 1; Typ aktivity (takt): 1 -&gt; 5; </t>
  </si>
  <si>
    <t>Klaclová Jitka, číslo pojištěnce: 6853091410, pojišťovna: 211, scpac: 1539942</t>
  </si>
  <si>
    <t>na uzlu 2.CH-L37 od 15.02.24 do 17.02.24, pcsled: 10603866</t>
  </si>
  <si>
    <t>Paloncy Jaromír, číslo pojištěnce: 490802140 , pojišťovna: 111, scpac: 1549394</t>
  </si>
  <si>
    <t>na uzlu 2.CH-L37 od 14.02.24 do 17.02.24, pcsled: 10602086</t>
  </si>
  <si>
    <t>na uzlu 2.CH-L37 od 15.02.24 do 17.02.24, pcsled: 10603868</t>
  </si>
  <si>
    <t xml:space="preserve">Datum konce sledování: ? -&gt; 17/02/24; Čas konce sledování:  -&gt; 1351; Příznak fnzis: 0 -&gt; 1; Typ aktivity (takt): 1 -&gt; 5; </t>
  </si>
  <si>
    <t>Prozorovskij Leo, číslo pojištěnce: 6204170577, pojišťovna: 111, scpac: 1338025</t>
  </si>
  <si>
    <t>na uzlu 2.CH-L37 od 13.02.24 do 17.02.24, pcsled: 10600160</t>
  </si>
  <si>
    <t>Simončič Josef , číslo pojištěnce: 450119443 , pojišťovna: 111, scpac: 404729</t>
  </si>
  <si>
    <t>na uzlu 2.CH-L37 od 16.02.24 do 17.02.24, pcsled: 10605919</t>
  </si>
  <si>
    <t>Petruňová Anna, číslo pojištěnce: 495622117 , pojišťovna: 201, scpac: 915023</t>
  </si>
  <si>
    <t>na uzlu 2.CH-L37 od 14.02.24 do 17.02.24, pcsled: 10602074</t>
  </si>
  <si>
    <t xml:space="preserve">Datum konce sledování: ? -&gt; 17/02/24; Čas konce sledování:  -&gt; 1350; Příznak fnzis: 0 -&gt; 1; Typ aktivity (takt): 1 -&gt; 4; </t>
  </si>
  <si>
    <t>na uzlu KAR-LU51 od 15.02.24 do 17.02.24, pcsled: 10605469</t>
  </si>
  <si>
    <t xml:space="preserve">Datum konce sledování: ? -&gt; 17/02/24; Čas konce sledování:  -&gt; 1301; Příznak fnzis: 0 -&gt; 1; Typ aktivity (takt): 1 -&gt; 4; </t>
  </si>
  <si>
    <t>Hubka Barbora, číslo pojištěnce: 9559115720, pojišťovna: 205, scpac: 342594</t>
  </si>
  <si>
    <t>na uzlu 2.CH-L37 od 14.02.24 do 16.02.24, pcsled: 10602072</t>
  </si>
  <si>
    <t xml:space="preserve">Datum konce sledování: ? -&gt; 16/02/24; Čas konce sledování:  -&gt; 2009; Příznak fnzis: 0 -&gt; 1; Typ aktivity (takt): 1 -&gt; 5; </t>
  </si>
  <si>
    <t>Lukašík Ivo, číslo pojištěnce: 5706152023, pojišťovna: 211, scpac: 1402930</t>
  </si>
  <si>
    <t>na uzlu 2.CH-L37 od 11.02.24 do 16.02.24, pcsled: 10597793</t>
  </si>
  <si>
    <t xml:space="preserve">Datum konce sledování: ? -&gt; 16/02/24; Čas konce sledování:  -&gt; 2008; Příznak fnzis: 0 -&gt; 1; Typ aktivity (takt): 1 -&gt; 4; </t>
  </si>
  <si>
    <t>Tomková Naděžda, číslo pojištěnce: 465911156 , pojišťovna: 207, scpac: 1194839</t>
  </si>
  <si>
    <t>na uzlu 2.CH-L37 od 13.02.24 do 16.02.24, pcsled: 10600162</t>
  </si>
  <si>
    <t>Bílá Anna, číslo pojištěnce: 535315007 , pojišťovna: 205, scpac: 1231565</t>
  </si>
  <si>
    <t>na uzlu 2.CH-L37 od 14.02.24 do 16.02.24, pcsled: 10602088</t>
  </si>
  <si>
    <t xml:space="preserve">Datum konce sledování: ? -&gt; 16/02/24; Čas konce sledování:  -&gt; 2007; Příznak fnzis: 0 -&gt; 1; Typ aktivity (takt): 1 -&gt; 5; </t>
  </si>
  <si>
    <t>Nejezchleba David, číslo pojištěnce: 7607165775, pojišťovna: 205, scpac: 998703</t>
  </si>
  <si>
    <t>na uzlu 2.CH-L37 od 12.02.24 do 16.02.24, pcsled: 10598188</t>
  </si>
  <si>
    <t xml:space="preserve">Datum konce sledování: ? -&gt; 16/02/24; Čas konce sledování:  -&gt; 1327; Příznak fnzis: 0 -&gt; 1; Typ aktivity (takt): 1 -&gt; 5; </t>
  </si>
  <si>
    <t>Trunda Vladimír, číslo pojištěnce: 530905270 , pojišťovna: 205, scpac: 315775</t>
  </si>
  <si>
    <t>na uzlu 2.CH-L37 od 11.02.24 do 16.02.24, pcsled: 10597809</t>
  </si>
  <si>
    <t xml:space="preserve">Datum konce sledování: ? -&gt; 16/02/24; Čas konce sledování:  -&gt; 1326; Příznak fnzis: 0 -&gt; 1; Typ aktivity (takt): 1 -&gt; 5; </t>
  </si>
  <si>
    <t>Hampl Josef, číslo pojištěnce: 5606132433, pojišťovna: 205, scpac: 895246</t>
  </si>
  <si>
    <t>na uzlu 2.CH-L37 od 13.02.24 do 16.02.24, pcsled: 10600164</t>
  </si>
  <si>
    <t>Bolf Josef, číslo pojištěnce: 430219430 , pojišťovna: 211, scpac: 348830</t>
  </si>
  <si>
    <t>na uzlu 2.CH-L37 od 09.02.24 do 15.02.24, pcsled: 10596449</t>
  </si>
  <si>
    <t xml:space="preserve">Datum konce sledování: ? -&gt; 15/02/24; Čas konce sledování:  -&gt; 1852; Příznak fnzis: 0 -&gt; 1; Typ aktivity (takt): 1 -&gt; 4; </t>
  </si>
  <si>
    <t>Hrabalová Anna, číslo pojištěnce: 6062291334, pojišťovna: 201, scpac: 1352572</t>
  </si>
  <si>
    <t>na uzlu 2.CH-L37 od 12.02.24 do 15.02.24, pcsled: 10598190</t>
  </si>
  <si>
    <t xml:space="preserve">Datum konce sledování: ? -&gt; 15/02/24; Čas konce sledování:  -&gt; 1851; Příznak fnzis: 0 -&gt; 1; Typ aktivity (takt): 1 -&gt; 4; </t>
  </si>
  <si>
    <t>na uzlu 2.CH-L37 od 12.02.24 do 15.02.24, pcsled: 10598194</t>
  </si>
  <si>
    <t xml:space="preserve">Datum konce sledování: ? -&gt; 15/02/24; Čas konce sledování:  -&gt; 1851; Příznak fnzis: 0 -&gt; 1; Typ aktivity (takt): 1 -&gt; 5; </t>
  </si>
  <si>
    <t>Tomaštíková Miluše, číslo pojištěnce: 6161301355, pojišťovna: 205, scpac: 259343</t>
  </si>
  <si>
    <t>na uzlu 2.CH-L37 od 09.02.24 do 15.02.24, pcsled: 10595188</t>
  </si>
  <si>
    <t>na uzlu 2.CH-L37 od 04.02.24 do 15.02.24, pcsled: 10587702</t>
  </si>
  <si>
    <t xml:space="preserve">Datum konce sledování: ? -&gt; 15/02/24; Čas konce sledování:  -&gt; 1849; Příznak fnzis: 0 -&gt; 1; Typ aktivity (takt): 1 -&gt; 5; </t>
  </si>
  <si>
    <t>Galušková Miroslava, číslo pojištěnce: 5557290640, pojišťovna: 201, scpac: 1510900</t>
  </si>
  <si>
    <t>na uzlu 2.CH-L37 od 11.02.24 do 15.02.24, pcsled: 10597882</t>
  </si>
  <si>
    <t xml:space="preserve">Datum konce sledování: ? -&gt; 15/02/24; Čas konce sledování:  -&gt; 1848; Příznak fnzis: 0 -&gt; 1; Typ aktivity (takt): 1 -&gt; 4; </t>
  </si>
  <si>
    <t>Šimková Kateřina, číslo pojištěnce: 8058305695, pojišťovna: 111, scpac: 769627</t>
  </si>
  <si>
    <t>na uzlu 2.CH-L37 od 12.02.24 do 15.02.24, pcsled: 10598196</t>
  </si>
  <si>
    <t xml:space="preserve">Datum konce sledování: ? -&gt; 15/02/24; Čas konce sledování:  -&gt; 1847; Příznak fnzis: 0 -&gt; 1; Typ aktivity (takt): 1 -&gt; 5; </t>
  </si>
  <si>
    <t>Halcinová Eva, číslo pojištěnce: 7062014850, pojišťovna: 211, scpac: 1174513</t>
  </si>
  <si>
    <t>na uzlu 2.CH-L37 od 11.02.24 do 14.02.24, pcsled: 10597885</t>
  </si>
  <si>
    <t xml:space="preserve">Datum konce sledování: ? -&gt; 14/02/24; Čas konce sledování:  -&gt; 1757; Příznak fnzis: 0 -&gt; 1; Typ aktivity (takt): 1 -&gt; 4; </t>
  </si>
  <si>
    <t>Novotná Helena, číslo pojištěnce: 7958235714, pojišťovna: 211, scpac: 1490996</t>
  </si>
  <si>
    <t>na uzlu 2.CH-L37 od 11.02.24 do 14.02.24, pcsled: 10597902</t>
  </si>
  <si>
    <t xml:space="preserve">Datum konce sledování: ? -&gt; 14/02/24; Čas konce sledování:  -&gt; 1756; Příznak fnzis: 0 -&gt; 1; Typ aktivity (takt): 1 -&gt; 4; </t>
  </si>
  <si>
    <t>Čubíková Olga, číslo pojištěnce: 505223008 , pojišťovna: 205, scpac: 1078066</t>
  </si>
  <si>
    <t>na uzlu 2.CH-L37 od 05.02.24 do 14.02.24, pcsled: 10589245</t>
  </si>
  <si>
    <t xml:space="preserve">Datum konce sledování: ? -&gt; 14/02/24; Čas konce sledování:  -&gt; 1755; Příznak fnzis: 0 -&gt; 1; Typ aktivity (takt): 1 -&gt; 4; </t>
  </si>
  <si>
    <t>Jakešová Jaroslava, číslo pojištěnce: 5755071036, pojišťovna: 205, scpac: 725482</t>
  </si>
  <si>
    <t>na uzlu 2.CH-L37 od 08.02.24 do 14.02.24, pcsled: 10593454</t>
  </si>
  <si>
    <t xml:space="preserve">Datum konce sledování: ? -&gt; 14/02/24; Čas konce sledování:  -&gt; 1754; Příznak fnzis: 0 -&gt; 1; Typ aktivity (takt): 1 -&gt; 5; </t>
  </si>
  <si>
    <t>Bogaňová Petra, číslo pojištěnce: 7559215807, pojišťovna: 205, scpac: 764578</t>
  </si>
  <si>
    <t>na uzlu 2.CH-L37 od 11.02.24 do 14.02.24, pcsled: 10597835</t>
  </si>
  <si>
    <t xml:space="preserve">Datum konce sledování: ? -&gt; 14/02/24; Čas konce sledování:  -&gt; 1712; Příznak fnzis: 0 -&gt; 1; Typ aktivity (takt): 1 -&gt; 5; </t>
  </si>
  <si>
    <t>Šafářová Jana, číslo pojištěnce: 7954245365, pojišťovna: 205, scpac: 247971</t>
  </si>
  <si>
    <t>na uzlu 2.CH-L37 od 12.02.24 do 14.02.24, pcsled: 10598186</t>
  </si>
  <si>
    <t xml:space="preserve">Datum konce sledování: ? -&gt; 14/02/24; Čas konce sledování:  -&gt; 1710; Příznak fnzis: 0 -&gt; 1; Typ aktivity (takt): 1 -&gt; 5; </t>
  </si>
  <si>
    <t>Marecsek Štěpán, číslo pojištěnce: 520113280 , pojišťovna: 111, scpac: 1093032</t>
  </si>
  <si>
    <t>na uzlu 2.CH-L37 od 04.02.24 do 12.02.24, pcsled: 10587640</t>
  </si>
  <si>
    <t xml:space="preserve">Datum konce sledování: ? -&gt; 12/02/24; Čas konce sledování:  -&gt; 1547; Příznak fnzis: 0 -&gt; 1; Typ aktivity (takt): 1 -&gt; 5; </t>
  </si>
  <si>
    <t>Žáčková Anna, číslo pojištěnce: 7953024860, pojišťovna: 211, scpac: 768604</t>
  </si>
  <si>
    <t>na uzlu 2.CH-L37 od 07.02.24 do 11.02.24, pcsled: 10591620</t>
  </si>
  <si>
    <t xml:space="preserve">Datum konce sledování: ? -&gt; 11/02/24; Čas konce sledování:  -&gt; 0912; Příznak fnzis: 0 -&gt; 1; Typ aktivity (takt): 1 -&gt; 5; </t>
  </si>
  <si>
    <t>Pavlík Oldřich, číslo pojištěnce: 530503001 , pojišťovna: 111, scpac: 846368</t>
  </si>
  <si>
    <t>na uzlu 2.CH-L37 od 05.02.24 do 11.02.24, pcsled: 10589333</t>
  </si>
  <si>
    <t>na uzlu 2.CH-L37 od 08.02.24 do 11.02.24, pcsled: 10593456</t>
  </si>
  <si>
    <t xml:space="preserve">Datum konce sledování: ? -&gt; 11/02/24; Čas konce sledování:  -&gt; 0911; Příznak fnzis: 0 -&gt; 1; Typ aktivity (takt): 1 -&gt; 5; </t>
  </si>
  <si>
    <t>Mangl Josef, číslo pojištěnce: 6009160366, pojišťovna: 211, scpac: 1203025</t>
  </si>
  <si>
    <t>na uzlu 2.CH-L37 od 07.02.24 do 10.02.24, pcsled: 10591616</t>
  </si>
  <si>
    <t xml:space="preserve">Datum konce sledování: ? -&gt; 10/02/24; Čas konce sledování:  -&gt; 1539; Příznak fnzis: 0 -&gt; 1; Typ aktivity (takt): 1 -&gt; 4; </t>
  </si>
  <si>
    <t>Sachová Vlasta, Mgr., číslo pojištěnce: 515503034 , pojišťovna: 205, scpac: 205101</t>
  </si>
  <si>
    <t>na uzlu 2.CH-L37 od 08.02.24 do 10.02.24, pcsled: 10593450</t>
  </si>
  <si>
    <t xml:space="preserve">Datum konce sledování: ? -&gt; 10/02/24; Čas konce sledování:  -&gt; 1301; Příznak fnzis: 0 -&gt; 1; Typ aktivity (takt): 1 -&gt; 5; </t>
  </si>
  <si>
    <t>Vacová Irena , číslo pojištěnce: 7361284458, pojišťovna: 205, scpac: 179979</t>
  </si>
  <si>
    <t>na uzlu 2.CH-L37 od 08.02.24 do 10.02.24, pcsled: 10593448</t>
  </si>
  <si>
    <t xml:space="preserve">Datum konce sledování: ? -&gt; 10/02/24; Čas konce sledování:  -&gt; 1300; Příznak fnzis: 0 -&gt; 1; Typ aktivity (takt): 1 -&gt; 5; </t>
  </si>
  <si>
    <t>Pospíšilová Miroslav, číslo pojištěnce: 5754061709, pojišťovna: 111, scpac: 1270675</t>
  </si>
  <si>
    <t>na uzlu 2.CH-L37 od 07.02.24 do 10.02.24, pcsled: 10591618</t>
  </si>
  <si>
    <t xml:space="preserve">Datum konce sledování: ? -&gt; 10/02/24; Čas konce sledování:  -&gt; 1258; Příznak fnzis: 0 -&gt; 1; Typ aktivity (takt): 1 -&gt; 4; </t>
  </si>
  <si>
    <t>Biskup Jaroslav, číslo pojištěnce: 6108250005, pojišťovna: 111, scpac: 1292311</t>
  </si>
  <si>
    <t>na uzlu 2.CH-L37 od 08.02.24 do 10.02.24, pcsled: 10593452</t>
  </si>
  <si>
    <t xml:space="preserve">Datum konce sledování: ? -&gt; 10/02/24; Čas konce sledování:  -&gt; 1256; Příznak fnzis: 0 -&gt; 1; Typ aktivity (takt): 1 -&gt; 5; </t>
  </si>
  <si>
    <t>Breitkopf Jiří, číslo pojištěnce: 6702050597, pojišťovna: 211, scpac: 1054724</t>
  </si>
  <si>
    <t>na uzlu 2.CH-L37 od 07.02.24 do 10.02.24, pcsled: 10591623</t>
  </si>
  <si>
    <t>Heža Vladimír , číslo pojištěnce: 440223160 , pojišťovna: 205, scpac: 958628</t>
  </si>
  <si>
    <t>na uzlu 2.CH-L37 od 09.02.24 do 10.02.24, pcsled: 10595186</t>
  </si>
  <si>
    <t xml:space="preserve">Datum konce sledování: ? -&gt; 10/02/24; Čas konce sledování:  -&gt; 1255; Příznak fnzis: 0 -&gt; 1; Typ aktivity (takt): 1 -&gt; 5; </t>
  </si>
  <si>
    <t>Šajová Jarmila, číslo pojištěnce: 505502070 , pojišťovna: 111, scpac: 1022543</t>
  </si>
  <si>
    <t>na uzlu 2.CH-L37 od 06.02.24 do 09.02.24, pcsled: 10589828</t>
  </si>
  <si>
    <t xml:space="preserve">Datum konce sledování: ? -&gt; 09/02/24; Čas konce sledování:  -&gt; 1000; Příznak fnzis: 0 -&gt; 1; Typ aktivity (takt): 1 -&gt; 4; </t>
  </si>
  <si>
    <t>Bartošová Anna, číslo pojištěnce: 416001426 , pojišťovna: 111, scpac: 103112</t>
  </si>
  <si>
    <t>na uzlu 2.CH-L37 od 04.02.24 do 09.02.24, pcsled: 10587499</t>
  </si>
  <si>
    <t>Brychová Juliana, číslo pojištěnce: 5557307063, pojišťovna: 205, scpac: 1173500</t>
  </si>
  <si>
    <t>na uzlu 2.CH-L37 od 06.02.24 do 09.02.24, pcsled: 10589823</t>
  </si>
  <si>
    <t xml:space="preserve">Datum konce sledování: ? -&gt; 09/02/24; Čas konce sledování:  -&gt; 1000; Příznak fnzis: 0 -&gt; 1; Typ aktivity (takt): 1 -&gt; 5; </t>
  </si>
  <si>
    <t>Ondroušková Pavlína, číslo pojištěnce: 8053195678, pojišťovna: 201, scpac: 769356</t>
  </si>
  <si>
    <t>na uzlu 2.CH-L37 od 04.02.24 do 08.02.24, pcsled: 10587631</t>
  </si>
  <si>
    <t xml:space="preserve">Datum konce sledování: ? -&gt; 08/02/24; Čas konce sledování:  -&gt; 1132; Příznak fnzis: 0 -&gt; 1; Typ aktivity (takt): 1 -&gt; 4; </t>
  </si>
  <si>
    <t>Novotný Jiří, číslo pojištěnce: 490302107 , pojišťovna: 111, scpac: 1243081</t>
  </si>
  <si>
    <t>na uzlu 2.CH-L37 od 01.02.24 do 08.02.24, pcsled: 10583289</t>
  </si>
  <si>
    <t xml:space="preserve">Datum konce sledování: ? -&gt; 08/02/24; Čas konce sledování:  -&gt; 1131; Příznak fnzis: 0 -&gt; 1; Typ aktivity (takt): 1 -&gt; 5; </t>
  </si>
  <si>
    <t>Bramborová Marcela , číslo pojištěnce: 505926227 , pojišťovna: 111, scpac: 315137</t>
  </si>
  <si>
    <t>na uzlu 2.CH-L37 od 04.02.24 do 08.02.24, pcsled: 10587609</t>
  </si>
  <si>
    <t xml:space="preserve">Datum konce sledování: ? -&gt; 08/02/24; Čas konce sledování:  -&gt; 1129; Příznak fnzis: 0 -&gt; 1; Typ aktivity (takt): 1 -&gt; 4; </t>
  </si>
  <si>
    <t>Hofinger Milan, číslo pojištěnce: 7602213377, pojišťovna: 205, scpac: 416797</t>
  </si>
  <si>
    <t>na uzlu 2.CH-L37 od 04.02.24 do 08.02.24, pcsled: 10587601</t>
  </si>
  <si>
    <t xml:space="preserve">Datum konce sledování: ? -&gt; 08/02/24; Čas konce sledování:  -&gt; 1128; Příznak fnzis: 0 -&gt; 1; Typ aktivity (takt): 1 -&gt; 5; </t>
  </si>
  <si>
    <t>Vincenc Jana, Ing, číslo pojištěnce: 7152034263, pojišťovna: 111, scpac: 1541489</t>
  </si>
  <si>
    <t>na uzlu 2.CH-L37 od 05.02.24 do 07.02.24, pcsled: 10587893</t>
  </si>
  <si>
    <t xml:space="preserve">Datum konce sledování: ? -&gt; 07/02/24; Čas konce sledování:  -&gt; 1424; Příznak fnzis: 0 -&gt; 1; Typ aktivity (takt): 1 -&gt; 5; </t>
  </si>
  <si>
    <t>Kužilová Jana, číslo pojištěnce: 7056075774, pojišťovna: 205, scpac: 243335</t>
  </si>
  <si>
    <t>na uzlu 2.CH-L37 od 05.02.24 do 07.02.24, pcsled: 10587891</t>
  </si>
  <si>
    <t xml:space="preserve">Datum konce sledování: ? -&gt; 07/02/24; Čas konce sledování:  -&gt; 1423; Příznak fnzis: 0 -&gt; 1; Typ aktivity (takt): 1 -&gt; 5; </t>
  </si>
  <si>
    <t>Fabiánková Ludmila, číslo pojištěnce: 5860250352, pojišťovna: 111, scpac: 849366</t>
  </si>
  <si>
    <t>na uzlu 2.CH-L37 od 06.02.24 do 07.02.24, pcsled: 10589817</t>
  </si>
  <si>
    <t xml:space="preserve">Datum konce sledování: ? -&gt; 07/02/24; Čas konce sledování:  -&gt; 1423; Příznak fnzis: 0 -&gt; 1; Typ aktivity (takt): 1 -&gt; 4; </t>
  </si>
  <si>
    <t>Kotrlová Dagmar, číslo pojištěnce: 6857130489, pojišťovna: 211, scpac: 278617</t>
  </si>
  <si>
    <t>na uzlu 2.CH-L37 od 05.02.24 do 07.02.24, pcsled: 10587897</t>
  </si>
  <si>
    <t>Hamplová Věra, číslo pojištěnce: 6662151386, pojišťovna: 205, scpac: 146961</t>
  </si>
  <si>
    <t>na uzlu 2.CH-L37 od 05.02.24 do 07.02.24, pcsled: 10587901</t>
  </si>
  <si>
    <t xml:space="preserve">Datum konce sledování: ? -&gt; 07/02/24; Čas konce sledování:  -&gt; 1422; Příznak fnzis: 0 -&gt; 1; Typ aktivity (takt): 1 -&gt; 5; </t>
  </si>
  <si>
    <t>Simantka Miroslav, číslo pojištěnce: 510620244 , pojišťovna: 205, scpac: 435754</t>
  </si>
  <si>
    <t>na uzlu 2.CH-L37 od 04.02.24 do 07.02.24, pcsled: 10587850</t>
  </si>
  <si>
    <t>na uzlu 2.CH-L37 od 04.02.24 do 07.02.24, pcsled: 10587494</t>
  </si>
  <si>
    <t>na uzlu 2.CH-L37 od 02.02.24 do 07.02.24, pcsled: 10586264</t>
  </si>
  <si>
    <t xml:space="preserve">Datum konce sledování: ? -&gt; 07/02/24; Čas konce sledování:  -&gt; 1421; Příznak fnzis: 0 -&gt; 1; Typ aktivity (takt): 1 -&gt; 5; </t>
  </si>
  <si>
    <t>Ryšánek Pavel, číslo pojištěnce: 7409135360, pojišťovna: 111, scpac: 322442</t>
  </si>
  <si>
    <t>na uzlu 2.CH-L37 od 05.02.24 do 07.02.24, pcsled: 10587889</t>
  </si>
  <si>
    <t>Malaga Benedikt, číslo pojištěnce: 480304257 , pojišťovna: 205, scpac: 288615</t>
  </si>
  <si>
    <t>na uzlu 2.CH-L37 od 05.02.24 do 07.02.24, pcsled: 10587899</t>
  </si>
  <si>
    <t>Šimková Iveta , číslo pojištěnce: 8953095701, pojišťovna: 205, scpac: 748221</t>
  </si>
  <si>
    <t>na uzlu 2.CH-L37 od 05.02.24 do 07.02.24, pcsled: 10587895</t>
  </si>
  <si>
    <t xml:space="preserve">Datum konce sledování: ? -&gt; 07/02/24; Čas konce sledování:  -&gt; 1420; Příznak fnzis: 0 -&gt; 1; Typ aktivity (takt): 1 -&gt; 5; </t>
  </si>
  <si>
    <t>Harnayová Barbora, číslo pojištěnce: 0555036064, pojišťovna: 205, scpac: 699875</t>
  </si>
  <si>
    <t>na uzlu 2.CH-L37 od 02.02.24 do 07.02.24, pcsled: 10584989</t>
  </si>
  <si>
    <t xml:space="preserve">Datum konce sledování: ? -&gt; 07/02/24; Čas konce sledování:  -&gt; 1419; Příznak fnzis: 0 -&gt; 1; Typ aktivity (takt): 1 -&gt; 5; </t>
  </si>
  <si>
    <t>na uzlu 3IK-39C od 05.02.24 do 07.02.24, pcsled: 10588123</t>
  </si>
  <si>
    <t xml:space="preserve">Datum konce sledování: ? -&gt; 07/02/24; Čas konce sledování:  -&gt; 1008; Příznak fnzis: 0 -&gt; 1; Typ aktivity (takt): 1 -&gt; 5; </t>
  </si>
  <si>
    <t>na uzlu 2.CH-L37 od 31.01.24 do 06.02.24, pcsled: 10582679</t>
  </si>
  <si>
    <t xml:space="preserve">Datum konce sledování: ? -&gt; 06/02/24; Čas konce sledování:  -&gt; 1531; Příznak fnzis: 0 -&gt; 1; Typ aktivity (takt): 1 -&gt; 5; </t>
  </si>
  <si>
    <t>Závodný Jan, číslo pojištěnce: 450824442 , pojišťovna: 111, scpac: 662181</t>
  </si>
  <si>
    <t>na uzlu 2.CH-L37 od 28.01.24 do 06.02.24, pcsled: 10577160</t>
  </si>
  <si>
    <t>Barabáš Arnošt, číslo pojištěnce: 490818097 , pojišťovna: 111, scpac: 1059933</t>
  </si>
  <si>
    <t>na uzlu 2.CH-L37 od 02.02.24 do 06.02.24, pcsled: 10585004</t>
  </si>
  <si>
    <t xml:space="preserve">Datum konce sledování: ? -&gt; 06/02/24; Čas konce sledování:  -&gt; 1530; Příznak fnzis: 0 -&gt; 1; Typ aktivity (takt): 1 -&gt; 5; </t>
  </si>
  <si>
    <t>Retek Miloslav, číslo pojištěnce: 440428469 , pojišťovna: 211, scpac: 471693</t>
  </si>
  <si>
    <t>na uzlu 2.CH-L37 od 04.02.24 do 06.02.24, pcsled: 10587530</t>
  </si>
  <si>
    <t xml:space="preserve">Datum konce sledování: ? -&gt; 06/02/24; Čas konce sledování:  -&gt; 1152; Příznak fnzis: 0 -&gt; 1; Typ aktivity (takt): 1 -&gt; 5; </t>
  </si>
  <si>
    <t>na uzlu 2.CH-L37 od 31.01.24 do 06.02.24, pcsled: 10581468</t>
  </si>
  <si>
    <t xml:space="preserve">Datum konce sledování: ? -&gt; 06/02/24; Čas konce sledování:  -&gt; 1054; Příznak fnzis: 0 -&gt; 1; Typ aktivity (takt): 1 -&gt; 4; </t>
  </si>
  <si>
    <t>Štenclová Irena, číslo pojištěnce: 495709400 , pojišťovna: 111, scpac: 1551166</t>
  </si>
  <si>
    <t>na uzlu 2.CH-L37 od 02.02.24 do 06.02.24, pcsled: 10585910</t>
  </si>
  <si>
    <t>Postupka Stanislav, číslo pojištěnce: 7008115378, pojišťovna: 111, scpac: 916788</t>
  </si>
  <si>
    <t>na uzlu 2.CH-L37 od 02.02.24 do 06.02.24, pcsled: 10585002</t>
  </si>
  <si>
    <t xml:space="preserve">Datum konce sledování: ? -&gt; 06/02/24; Čas konce sledování:  -&gt; 1053; Příznak fnzis: 0 -&gt; 1; Typ aktivity (takt): 1 -&gt; 5; </t>
  </si>
  <si>
    <t>na uzlu 2.CH-L37 od 31.01.24 do 05.02.24, pcsled: 10582724</t>
  </si>
  <si>
    <t xml:space="preserve">Datum konce sledování: ? -&gt; 05/02/24; Čas konce sledování:  -&gt; 2108; Příznak fnzis: 0 -&gt; 1; Typ aktivity (takt): 1 -&gt; 5; </t>
  </si>
  <si>
    <t>Rončák Milan, číslo pojištěnce: 5411143243, pojišťovna: 111, scpac: 369317</t>
  </si>
  <si>
    <t>na uzlu 2.CH-L37 od 22.01.24 do 05.02.24, pcsled: 10567834</t>
  </si>
  <si>
    <t xml:space="preserve">Datum konce sledování: ? -&gt; 05/02/24; Čas konce sledování:  -&gt; 2107; Příznak fnzis: 0 -&gt; 1; Typ aktivity (takt): 1 -&gt; 5; </t>
  </si>
  <si>
    <t>Valíčková Jana, Mgr., číslo pojištěnce: 8061273506, pojišťovna: 111, scpac: 1208195</t>
  </si>
  <si>
    <t>na uzlu 2.CH-L37 od 02.02.24 do 05.02.24, pcsled: 10585000</t>
  </si>
  <si>
    <t xml:space="preserve">Datum konce sledování: ? -&gt; 05/02/24; Čas konce sledování:  -&gt; 2107; Příznak fnzis: 0 -&gt; 1; Typ aktivity (takt): 1 -&gt; 4; </t>
  </si>
  <si>
    <t>na uzlu KAR-LU51 od 30.01.24 do 05.02.24, pcsled: 10579525</t>
  </si>
  <si>
    <t xml:space="preserve">Datum konce sledování: ? -&gt; 05/02/24; Čas konce sledování:  -&gt; 1252; Příznak fnzis: 0 -&gt; 1; Typ aktivity (takt): 1 -&gt; 4; </t>
  </si>
  <si>
    <t>na uzlu 2.CH-L37 od 29.01.24 do 04.02.24, pcsled: 10579284</t>
  </si>
  <si>
    <t xml:space="preserve">Datum konce sledování: ? -&gt; 04/02/24; Čas konce sledování:  -&gt; 1257; Příznak fnzis: 0 -&gt; 1; Typ aktivity (takt): 1 -&gt; 4; </t>
  </si>
  <si>
    <t>Ševčík Jiří, číslo pojištěnce: 491107020 , pojišťovna: 211, scpac: 940973</t>
  </si>
  <si>
    <t>na uzlu 2.CH-L37 od 01.02.24 do 04.02.24, pcsled: 10583279</t>
  </si>
  <si>
    <t xml:space="preserve">Datum konce sledování: ? -&gt; 04/02/24; Čas konce sledování:  -&gt; 1256; Příznak fnzis: 0 -&gt; 1; Typ aktivity (takt): 1 -&gt; 4; </t>
  </si>
  <si>
    <t>Warenichová Petra, číslo pojištěnce: 7660035757, pojišťovna: 205, scpac: 174677</t>
  </si>
  <si>
    <t>na uzlu 2.CH-L37 od 30.01.24 do 04.02.24, pcsled: 10580488</t>
  </si>
  <si>
    <t xml:space="preserve">Datum konce sledování: ? -&gt; 04/02/24; Čas konce sledování:  -&gt; 1255; Příznak fnzis: 0 -&gt; 1; Typ aktivity (takt): 1 -&gt; 4; </t>
  </si>
  <si>
    <t>Pečenka Jaroslav, číslo pojištěnce: 491230188 , pojišťovna: 205, scpac: 1283299</t>
  </si>
  <si>
    <t>na uzlu 2.CH-L37 od 31.01.24 do 03.02.24, pcsled: 10581472</t>
  </si>
  <si>
    <t xml:space="preserve">Datum konce sledování: ? -&gt; 03/02/24; Čas konce sledování:  -&gt; 1120; Příznak fnzis: 0 -&gt; 1; Typ aktivity (takt): 1 -&gt; 4; </t>
  </si>
  <si>
    <t>Pinkava Roman , číslo pojištěnce: 7009185843, pojišťovna: 111, scpac: 1071638</t>
  </si>
  <si>
    <t>na uzlu 2.CH-L37 od 01.02.24 do 03.02.24, pcsled: 10583291</t>
  </si>
  <si>
    <t>Mašek Stanislav , číslo pojištěnce: 6103100179, pojišťovna: 211, scpac: 874365</t>
  </si>
  <si>
    <t>na uzlu 2.CH-L37 od 01.02.24 do 03.02.24, pcsled: 10583283</t>
  </si>
  <si>
    <t xml:space="preserve">Datum konce sledování: ? -&gt; 03/02/24; Čas konce sledování:  -&gt; 1119; Příznak fnzis: 0 -&gt; 1; Typ aktivity (takt): 1 -&gt; 4; </t>
  </si>
  <si>
    <t>Sedláková Kateřina , číslo pojištěnce: 9061235733, pojišťovna: 201, scpac: 434491</t>
  </si>
  <si>
    <t>na uzlu 2.CH-L37 od 31.01.24 do 03.02.24, pcsled: 10581470</t>
  </si>
  <si>
    <t>Plačková Šárka, číslo pojištěnce: 7451205355, pojišťovna: 201, scpac: 278100</t>
  </si>
  <si>
    <t>na uzlu 2.CH-L37 od 01.02.24 do 03.02.24, pcsled: 10583281</t>
  </si>
  <si>
    <t>Šťastný Jiří, číslo pojištěnce: 510922118 , pojišťovna: 205, scpac: 839109</t>
  </si>
  <si>
    <t>na uzlu 2.CH-L37 od 23.01.24 do 02.02.24, pcsled: 10570026</t>
  </si>
  <si>
    <t xml:space="preserve">Datum konce sledování: ? -&gt; 02/02/24; Čas konce sledování:  -&gt; 1421; Příznak fnzis: 0 -&gt; 1; Typ aktivity (takt): 1 -&gt; 4; </t>
  </si>
  <si>
    <t>Had Roman, číslo pojištěnce: 6709291765, pojišťovna: 111, scpac: 1059592</t>
  </si>
  <si>
    <t>na uzlu 2.CH-L37 od 28.01.24 do 02.02.24, pcsled: 10577131</t>
  </si>
  <si>
    <t xml:space="preserve">Datum konce sledování: ? -&gt; 02/02/24; Čas konce sledování:  -&gt; 1420; Příznak fnzis: 0 -&gt; 1; Typ aktivity (takt): 1 -&gt; 4; </t>
  </si>
  <si>
    <t>Bartošek Josef, číslo pojištěnce: 490225282 , pojišťovna: 111, scpac: 1372876</t>
  </si>
  <si>
    <t>na uzlu 2.CH-L37 od 30.01.24 do 02.02.24, pcsled: 10579552</t>
  </si>
  <si>
    <t>na uzlu KAR-LU51 od 31.01.24 do 02.02.24, pcsled: 10582554</t>
  </si>
  <si>
    <t xml:space="preserve">Datum konce sledování: ? -&gt; 02/02/24; Čas konce sledování:  -&gt; 1354; Příznak fnzis: 0 -&gt; 1; Typ aktivity (takt): 1 -&gt; 5; </t>
  </si>
  <si>
    <t>st2125 (?)</t>
  </si>
  <si>
    <t>Honichová Libuše, číslo pojištěnce: 535304358 , pojišťovna: 111, scpac: 1541348</t>
  </si>
  <si>
    <t>na uzlu 2.CH-L37 od 25.01.24 do 02.02.24, pcsled: 10572627</t>
  </si>
  <si>
    <t xml:space="preserve">Datum konce sledování: ? -&gt; 02/02/24; Čas konce sledování:  -&gt; 1113; Příznak fnzis: 0 -&gt; 1; Typ aktivity (takt): 1 -&gt; 4; </t>
  </si>
  <si>
    <t>Hegrová Olga, číslo pojištěnce: 315412471 , pojišťovna: 211, scpac: 893770</t>
  </si>
  <si>
    <t>na uzlu 2.CH-L37 od 30.01.24 do 02.02.24, pcsled: 10579556</t>
  </si>
  <si>
    <t xml:space="preserve">Datum konce sledování: ? -&gt; 02/02/24; Čas konce sledování:  -&gt; 1112; Příznak fnzis: 0 -&gt; 1; Typ aktivity (takt): 1 -&gt; 5; </t>
  </si>
  <si>
    <t>Sobotková Jarmila, číslo pojištěnce: 425315423 , pojišťovna: 205, scpac: 494848</t>
  </si>
  <si>
    <t>na uzlu 2.CH-L37 od 28.01.24 do 02.02.24, pcsled: 10577108</t>
  </si>
  <si>
    <t>Kotrle Jan, Ing, číslo pojištěnce: 6804110830, pojišťovna: 207, scpac: 1062902</t>
  </si>
  <si>
    <t>na uzlu 2.CH-L37 od 31.01.24 do 02.02.24, pcsled: 10581464</t>
  </si>
  <si>
    <t xml:space="preserve">Datum konce sledování: ? -&gt; 02/02/24; Čas konce sledování:  -&gt; 1111; Příznak fnzis: 0 -&gt; 1; Typ aktivity (takt): 1 -&gt; 5; </t>
  </si>
  <si>
    <t>Zharnasek Volha, číslo pojištěnce: 8657031372, pojišťovna: 205, scpac: 1411773</t>
  </si>
  <si>
    <t>na uzlu 2.CH-L37 od 29.01.24 do 01.02.24, pcsled: 10577557</t>
  </si>
  <si>
    <t xml:space="preserve">Datum konce sledování: ? -&gt; 01/02/24; Čas konce sledování:  -&gt; 1336; Příznak fnzis: 0 -&gt; 1; Typ aktivity (takt): 1 -&gt; 4; </t>
  </si>
  <si>
    <t>Jurka Alois , číslo pojištěnce: 480212404 , pojišťovna: 201, scpac: 697090</t>
  </si>
  <si>
    <t>na uzlu 2.CH-L37 od 26.01.24 do 01.02.24, pcsled: 10574378</t>
  </si>
  <si>
    <t>Nejedlá Jurana, číslo pojištěnce: 365919750 , pojišťovna: 205, scpac: 313042</t>
  </si>
  <si>
    <t>na uzlu 2.CH-L37 od 29.01.24 do 01.02.24, pcsled: 10577565</t>
  </si>
  <si>
    <t>Fiala Jaroslav, číslo pojištěnce: 8002245306, pojišťovna: 205, scpac: 170207</t>
  </si>
  <si>
    <t>na uzlu 2.CH-L37 od 28.01.24 do 01.02.24, pcsled: 10577287</t>
  </si>
  <si>
    <t xml:space="preserve">Datum konce sledování: ? -&gt; 01/02/24; Čas konce sledování:  -&gt; 1335; Příznak fnzis: 0 -&gt; 1; Typ aktivity (takt): 1 -&gt; 5; </t>
  </si>
  <si>
    <t>Hublarová Veronika, číslo pojištěnce: 8059265302, pojišťovna: 205, scpac: 721237</t>
  </si>
  <si>
    <t>na uzlu 2.CH-L37 od 29.01.24 do 01.02.24, pcsled: 10577555</t>
  </si>
  <si>
    <t>Šrubař Petr, Mgr., číslo pojištěnce: 7901185303, pojišťovna: 111, scpac: 1059502</t>
  </si>
  <si>
    <t>na uzlu 2.CH-L37 od 28.01.24 do 01.02.24, pcsled: 10577176</t>
  </si>
  <si>
    <t>Bystroňová Martina, číslo pojištěnce: 8855065175, pojišťovna: 205, scpac: 1297309</t>
  </si>
  <si>
    <t>na uzlu 2.CH-L37 od 28.01.24 do 01.02.24, pcsled: 10577235</t>
  </si>
  <si>
    <t xml:space="preserve">Datum konce sledování: ? -&gt; 01/02/24; Čas konce sledování:  -&gt; 1334; Příznak fnzis: 0 -&gt; 1; Typ aktivity (takt): 1 -&gt; 5; </t>
  </si>
  <si>
    <t>Zatloukalová Milada, číslo pojištěnce: 5753090090, pojišťovna: 205, scpac: 427893</t>
  </si>
  <si>
    <t>na uzlu 2.CH-L37 od 28.01.24 do 01.02.24, pcsled: 10577267</t>
  </si>
  <si>
    <t>Kauerová Alena , číslo pojištěnce: 6457051502, pojišťovna: 201, scpac: 278881</t>
  </si>
  <si>
    <t>na uzlu 2.CH-L37 od 26.01.24 do 01.02.24, pcsled: 10574382</t>
  </si>
  <si>
    <t xml:space="preserve">Datum konce sledování: ? -&gt; 01/02/24; Čas konce sledování:  -&gt; 1334; Příznak fnzis: 0 -&gt; 1; Typ aktivity (takt): 1 -&gt; 4; </t>
  </si>
  <si>
    <t>Habrluková Marta , číslo pojištěnce: 456030407 , pojišťovna: 205, scpac: 212141</t>
  </si>
  <si>
    <t>na uzlu 2.CH-L37 od 26.01.24 do 01.02.24, pcsled: 10574380</t>
  </si>
  <si>
    <t xml:space="preserve">Datum konce sledování: ? -&gt; 01/02/24; Čas konce sledování:  -&gt; 1333; Příznak fnzis: 0 -&gt; 1; Typ aktivity (takt): 1 -&gt; 4; </t>
  </si>
  <si>
    <t>Pustofka Václav, číslo pojištěnce: 5511041547, pojišťovna: 201, scpac: 898359</t>
  </si>
  <si>
    <t>na uzlu 2.CH-L37 od 29.01.24 do 01.02.24, pcsled: 10577567</t>
  </si>
  <si>
    <t xml:space="preserve">Datum konce sledování: ? -&gt; 01/02/24; Čas konce sledování:  -&gt; 1333; Příznak fnzis: 0 -&gt; 1; Typ aktivity (takt): 1 -&gt; 5; </t>
  </si>
  <si>
    <t>Procházková Oldřiška, číslo pojištěnce: 305701464 , pojišťovna: 211, scpac: 670169</t>
  </si>
  <si>
    <t>na uzlu KAR-LU51 od 30.01.24 do 01.02.24, pcsled: 10581412</t>
  </si>
  <si>
    <t xml:space="preserve">Datum konce sledování: ? -&gt; 01/02/24; Čas konce sledování:  -&gt; 0947; Příznak fnzis: 0 -&gt; 1; Typ aktivity (takt): 1 -&gt; 4; </t>
  </si>
  <si>
    <t>Tomalík Jan, Bc., číslo pojištěnce: 0008075507, pojišťovna: 213, scpac: 1551233</t>
  </si>
  <si>
    <t>na uzlu 2.CH-L37 od 30.01.24 do 31.01.24, pcsled: 10580515</t>
  </si>
  <si>
    <t xml:space="preserve">Datum konce sledování: ? -&gt; 31/01/24; Čas konce sledování:  -&gt; 1000; Příznak fnzis: 0 -&gt; 1; Typ aktivity (takt): 1 -&gt; 5; </t>
  </si>
  <si>
    <t>Polehňa Jan, číslo pojištěnce: 7405154625, pojišťovna: 111, scpac: 1544350</t>
  </si>
  <si>
    <t>na uzlu 2.CH-L37 od 29.01.24 do 31.01.24, pcsled: 10577560</t>
  </si>
  <si>
    <t xml:space="preserve">Datum konce sledování: ? -&gt; 31/01/24; Čas konce sledování:  -&gt; 1000; Příznak fnzis: 0 -&gt; 1; Typ aktivity (takt): 1 -&gt; 4; </t>
  </si>
  <si>
    <t>na uzlu 2.CH-L37 od 29.01.24 do 31.01.24, pcsled: 10577562</t>
  </si>
  <si>
    <t>Flašarová Anna, číslo pojištěnce: 5656071201, pojišťovna: 111, scpac: 1509473</t>
  </si>
  <si>
    <t>na uzlu 2.CH-L37 od 29.01.24 do 31.01.24, pcsled: 10577553</t>
  </si>
  <si>
    <t>Gieslová Kateřina, číslo pojištěnce: 8151225775, pojišťovna: 205, scpac: 769818</t>
  </si>
  <si>
    <t>na uzlu 2.CH-L37 od 28.01.24 do 31.01.24, pcsled: 10577230</t>
  </si>
  <si>
    <t xml:space="preserve">Datum konce sledování: ? -&gt; 31/01/24; Čas konce sledování:  -&gt; 1403; Příznak fnzis: 0 -&gt; 1; Typ aktivity (takt): 1 -&gt; 5; </t>
  </si>
  <si>
    <t>Chrobák Jakub Mgr.Ph, číslo pojištěnce: 7409165841, pojišťovna: 211, scpac: 1417310</t>
  </si>
  <si>
    <t>na uzlu 2.CH-L37 od 30.01.24 do 31.01.24, pcsled: 10579932</t>
  </si>
  <si>
    <t xml:space="preserve">Datum konce sledování: ? -&gt; 31/01/24; Čas konce sledování:  -&gt; 1402; Příznak fnzis: 0 -&gt; 1; Typ aktivity (takt): 1 -&gt; 5; </t>
  </si>
  <si>
    <t>na uzlu KAR-LU51 od 30.01.24 do 31.01.24, pcsled: 10580792</t>
  </si>
  <si>
    <t xml:space="preserve">Datum konce sledování: ? -&gt; 31/01/24; Čas konce sledování:  -&gt; 1156; Příznak fnzis: 0 -&gt; 1; Typ aktivity (takt): 1 -&gt; 5; </t>
  </si>
  <si>
    <t>Kovalčík Jiří, číslo pojištěnce: 520921112 , pojišťovna: 205, scpac: 683040</t>
  </si>
  <si>
    <t>na uzlu 2.CH-L37 od 26.01.24 do 30.01.24, pcsled: 10575940</t>
  </si>
  <si>
    <t xml:space="preserve">Datum konce sledování: ? -&gt; 30/01/24; Čas konce sledování:  -&gt; 1339; Příznak fnzis: 0 -&gt; 1; Typ aktivity (takt): 1 -&gt; 4; </t>
  </si>
  <si>
    <t>Suchý Jiří, číslo pojištěnce: 5701040917, pojišťovna: 201, scpac: 333186</t>
  </si>
  <si>
    <t>na uzlu 2.CH-L37 od 18.01.24 do 30.01.24, pcsled: 10563430</t>
  </si>
  <si>
    <t xml:space="preserve">Datum konce sledování: ? -&gt; 30/01/24; Čas konce sledování:  -&gt; 1337; Příznak fnzis: 0 -&gt; 1; Typ aktivity (takt): 1 -&gt; 5; </t>
  </si>
  <si>
    <t>Dračka Petr, číslo pojištěnce: 6406260135, pojišťovna: 205, scpac: 912207</t>
  </si>
  <si>
    <t>na uzlu 2.CH-L37 od 21.01.24 do 30.01.24, pcsled: 10566476</t>
  </si>
  <si>
    <t xml:space="preserve">Datum konce sledování: ? -&gt; 30/01/24; Čas konce sledování:  -&gt; 1336; Příznak fnzis: 0 -&gt; 1; Typ aktivity (takt): 1 -&gt; 5; </t>
  </si>
  <si>
    <t>na uzlu KAR-LU51 od 29.01.24 do 30.01.24, pcsled: 10579288</t>
  </si>
  <si>
    <t xml:space="preserve">Datum konce sledování: ? -&gt; 30/01/24; Čas konce sledování:  -&gt; 1017; Příznak fnzis: 0 -&gt; 1; Typ aktivity (takt): 1 -&gt; 5; </t>
  </si>
  <si>
    <t>Kejík Jiří, číslo pojištěnce: 5703150596, pojišťovna: 205, scpac: 382415</t>
  </si>
  <si>
    <t>na uzlu 2.CH-L37 od 26.01.24 do 29.01.24, pcsled: 10575732</t>
  </si>
  <si>
    <t xml:space="preserve">Datum konce sledování: ? -&gt; 29/01/24; Čas konce sledování:  -&gt; 1323; Příznak fnzis: 0 -&gt; 1; Typ aktivity (takt): 1 -&gt; 5; </t>
  </si>
  <si>
    <t>na uzlu KAR-LU51 od 12.01.24 do 29.01.24, pcsled: 10554995</t>
  </si>
  <si>
    <t xml:space="preserve">Datum konce sledování: ? -&gt; 29/01/24; Čas konce sledování:  -&gt; 0856; Příznak fnzis: 0 -&gt; 1; Typ aktivity (takt): 1 -&gt; 5; </t>
  </si>
  <si>
    <t>Rybár Rudolf, číslo pojištěnce: 441018762 , pojišťovna: 207, scpac: 1387397</t>
  </si>
  <si>
    <t>na uzlu 2.CH-L37 od 25.01.24 do 29.01.24, pcsled: 10573601</t>
  </si>
  <si>
    <t xml:space="preserve">Datum konce sledování: ? -&gt; 29/01/24; Čas konce sledování:  -&gt; 1013; Příznak fnzis: 0 -&gt; 1; Typ aktivity (takt): 1 -&gt; 5; </t>
  </si>
  <si>
    <t>Bednářová Marta, číslo pojištěnce: 455423135 , pojišťovna: 207, scpac: 437066</t>
  </si>
  <si>
    <t>na uzlu 2.CH-L37 od 24.01.24 do 29.01.24, pcsled: 10570626</t>
  </si>
  <si>
    <t xml:space="preserve">Datum konce sledování: ? -&gt; 29/01/24; Čas konce sledování:  -&gt; 0944; Příznak fnzis: 0 -&gt; 1; Typ aktivity (takt): 1 -&gt; 5; </t>
  </si>
  <si>
    <t>Dubanská Marie , číslo pojištěnce: 5655182291, pojišťovna: 205, scpac: 1318679</t>
  </si>
  <si>
    <t>na uzlu 2.CH-L37 od 24.01.24 do 28.01.24, pcsled: 10571724</t>
  </si>
  <si>
    <t xml:space="preserve">Datum konce sledování: ? -&gt; 28/01/24; Čas konce sledování:  -&gt; 1603; Příznak fnzis: 0 -&gt; 1; Typ aktivity (takt): 1 -&gt; 4; </t>
  </si>
  <si>
    <t>Kratinová Irena, číslo pojištěnce: 6355160042, pojišťovna: 111, scpac: 1530448</t>
  </si>
  <si>
    <t>na uzlu 2.CH-L37 od 24.01.24 do 28.01.24, pcsled: 10570640</t>
  </si>
  <si>
    <t xml:space="preserve">Datum konce sledování: ? -&gt; 28/01/24; Čas konce sledování:  -&gt; 1602; Příznak fnzis: 0 -&gt; 1; Typ aktivity (takt): 1 -&gt; 5; </t>
  </si>
  <si>
    <t>Dokoupilová Miroslav, číslo pojištěnce: 6462231776, pojišťovna: 205, scpac: 1536433</t>
  </si>
  <si>
    <t>na uzlu 2.CH-L37 od 25.01.24 do 28.01.24, pcsled: 10572631</t>
  </si>
  <si>
    <t xml:space="preserve">Datum konce sledování: ? -&gt; 28/01/24; Čas konce sledování:  -&gt; 1353; Příznak fnzis: 0 -&gt; 1; Typ aktivity (takt): 1 -&gt; 5; </t>
  </si>
  <si>
    <t>na uzlu 2.CH-L37 od 25.01.24 do 28.01.24, pcsled: 10572635</t>
  </si>
  <si>
    <t xml:space="preserve">Datum konce sledování: ? -&gt; 28/01/24; Čas konce sledování:  -&gt; 1336; Příznak fnzis: 0 -&gt; 1; Typ aktivity (takt): 1 -&gt; 4; </t>
  </si>
  <si>
    <t>Večeřová Anna, číslo pojištěnce: 5556082818, pojišťovna: 205, scpac: 406253</t>
  </si>
  <si>
    <t>na uzlu 2.CH-L37 od 25.01.24 do 28.01.24, pcsled: 10572633</t>
  </si>
  <si>
    <t xml:space="preserve">Datum konce sledování: ? -&gt; 28/01/24; Čas konce sledování:  -&gt; 1335; Příznak fnzis: 0 -&gt; 1; Typ aktivity (takt): 1 -&gt; 5; </t>
  </si>
  <si>
    <t>Šturmová Lenka, číslo pojištěnce: 7159231211, pojišťovna: 111, scpac: 886224</t>
  </si>
  <si>
    <t>na uzlu 2.CH-L37 od 24.01.24 do 28.01.24, pcsled: 10570628</t>
  </si>
  <si>
    <t>Jaklová Veronika, číslo pojištěnce: 0461286144, pojišťovna: 205, scpac: 726243</t>
  </si>
  <si>
    <t>na uzlu 2.CH-L37 od 24.01.24 do 28.01.24, pcsled: 10570624</t>
  </si>
  <si>
    <t xml:space="preserve">Datum konce sledování: ? -&gt; 28/01/24; Čas konce sledování:  -&gt; 1334; Příznak fnzis: 0 -&gt; 1; Typ aktivity (takt): 1 -&gt; 5; </t>
  </si>
  <si>
    <t>Kopeček Jiří Ing., číslo pojištěnce: 5504241105, pojišťovna: 111, scpac: 718408</t>
  </si>
  <si>
    <t>na uzlu 2.CH-L37 od 19.01.24 do 28.01.24, pcsled: 10564004</t>
  </si>
  <si>
    <t>Körnerová Lenka, číslo pojištěnce: 8455025315, pojišťovna: 205, scpac: 395452</t>
  </si>
  <si>
    <t>na uzlu 2.CH-L37 od 25.01.24 do 28.01.24, pcsled: 10572629</t>
  </si>
  <si>
    <t xml:space="preserve">Datum konce sledování: ? -&gt; 28/01/24; Čas konce sledování:  -&gt; 1333; Příznak fnzis: 0 -&gt; 1; Typ aktivity (takt): 1 -&gt; 4; </t>
  </si>
  <si>
    <t>Kováč Július, číslo pojištěnce: 490710409 , pojišťovna: 111, scpac: 295590</t>
  </si>
  <si>
    <t>na uzlu 2.CH-L37 od 18.01.24 do 27.01.24, pcsled: 10562383</t>
  </si>
  <si>
    <t xml:space="preserve">Datum konce sledování: ? -&gt; 27/01/24; Čas konce sledování:  -&gt; 1050; Příznak fnzis: 0 -&gt; 1; Typ aktivity (takt): 1 -&gt; 4; </t>
  </si>
  <si>
    <t>Šmída Vratislav, číslo pojištěnce: 6011131467, pojišťovna: 211, scpac: 131662</t>
  </si>
  <si>
    <t>na uzlu 2.CH-L37 od 23.01.24 do 26.01.24, pcsled: 10568685</t>
  </si>
  <si>
    <t xml:space="preserve">Datum konce sledování: ? -&gt; 26/01/24; Čas konce sledování:  -&gt; 2048; Příznak fnzis: 0 -&gt; 1; Typ aktivity (takt): 1 -&gt; 5; </t>
  </si>
  <si>
    <t>na uzlu 2.CH-L37 od 21.01.24 do 26.01.24, pcsled: 10566360</t>
  </si>
  <si>
    <t xml:space="preserve">Datum konce sledování: ? -&gt; 26/01/24; Čas konce sledování:  -&gt; 2047; Příznak fnzis: 0 -&gt; 1; Typ aktivity (takt): 1 -&gt; 4; </t>
  </si>
  <si>
    <t>Širgelová Petra, číslo pojištěnce: 8852045829, pojišťovna: 205, scpac: 329849</t>
  </si>
  <si>
    <t>na uzlu 2.CH-L37 od 22.01.24 do 26.01.24, pcsled: 10566779</t>
  </si>
  <si>
    <t>na uzlu KAR-LU51 od 22.01.24 do 26.01.24, pcsled: 10568472</t>
  </si>
  <si>
    <t xml:space="preserve">Datum konce sledování: ? -&gt; 26/01/24; Čas konce sledování:  -&gt; 1646; Příznak fnzis: 0 -&gt; 1; Typ aktivity (takt): 1 -&gt; 4; </t>
  </si>
  <si>
    <t>na uzlu 2.CH-L37 od 24.01.24 do 26.01.24, pcsled: 10570631</t>
  </si>
  <si>
    <t xml:space="preserve">Datum konce sledování: ? -&gt; 26/01/24; Čas konce sledování:  -&gt; 1033; Příznak fnzis: 0 -&gt; 1; Typ aktivity (takt): 1 -&gt; 5; </t>
  </si>
  <si>
    <t>Davídek Radek, číslo pojištěnce: 9901196250, pojišťovna: 111, scpac: 1530661</t>
  </si>
  <si>
    <t>na uzlu 2.CH-L37 od 22.01.24 do 26.01.24, pcsled: 10566777</t>
  </si>
  <si>
    <t xml:space="preserve">Datum konce sledování: ? -&gt; 26/01/24; Čas konce sledování:  -&gt; 1022; Příznak fnzis: 0 -&gt; 1; Typ aktivity (takt): 1 -&gt; 4; </t>
  </si>
  <si>
    <t xml:space="preserve">Datum konce sledování: ? -&gt; 26/01/24; Čas konce sledování:  -&gt; 1021; Příznak fnzis: 0 -&gt; 1; Typ aktivity (takt): 1 -&gt; 5; </t>
  </si>
  <si>
    <t>Studená Markéta Ing., číslo pojištěnce: 7458271359, pojišťovna: 111, scpac: 1529523</t>
  </si>
  <si>
    <t>na uzlu 2.CH-L37 od 23.01.24 do 26.01.24, pcsled: 10568678</t>
  </si>
  <si>
    <t xml:space="preserve">Datum konce sledování: ? -&gt; 26/01/24; Čas konce sledování:  -&gt; 1020; Příznak fnzis: 0 -&gt; 1; Typ aktivity (takt): 1 -&gt; 4; </t>
  </si>
  <si>
    <t xml:space="preserve">Datum konce sledování: ? -&gt; 26/01/24; Čas konce sledování:  -&gt; 0844; Příznak fnzis: 0 -&gt; 1; Typ aktivity (takt): 1 -&gt; 5; </t>
  </si>
  <si>
    <t>Šterclová Miluše, číslo pojištěnce: 7659165349, pojišťovna: 205, scpac: 765969</t>
  </si>
  <si>
    <t>na uzlu 2.CH-L37 od 21.01.24 do 25.01.24, pcsled: 10566505</t>
  </si>
  <si>
    <t xml:space="preserve">Datum konce sledování: ? -&gt; 25/01/24; Čas konce sledování:  -&gt; 1528; Příznak fnzis: 0 -&gt; 1; Typ aktivity (takt): 1 -&gt; 4; </t>
  </si>
  <si>
    <t>Holárková Jitka, číslo pojištěnce: 8051270568, pojišťovna: 201, scpac: 405092</t>
  </si>
  <si>
    <t>na uzlu 2.CH-L37 od 19.01.24 do 25.01.24, pcsled: 10564013</t>
  </si>
  <si>
    <t xml:space="preserve">Datum konce sledování: ? -&gt; 25/01/24; Čas konce sledování:  -&gt; 1525; Příznak fnzis: 0 -&gt; 1; Typ aktivity (takt): 1 -&gt; 5; </t>
  </si>
  <si>
    <t>Vlček Vladimír, číslo pojištěnce: 401223431 , pojišťovna: 201, scpac: 127450</t>
  </si>
  <si>
    <t>na uzlu 2.CH-L37 od 21.01.24 do 25.01.24, pcsled: 10566522</t>
  </si>
  <si>
    <t xml:space="preserve">Datum konce sledování: ? -&gt; 25/01/24; Čas konce sledování:  -&gt; 1525; Příznak fnzis: 0 -&gt; 1; Typ aktivity (takt): 1 -&gt; 4; </t>
  </si>
  <si>
    <t>Štukavec Lubomír, číslo pojištěnce: 530602007 , pojišťovna: 111, scpac: 1064135</t>
  </si>
  <si>
    <t>na uzlu 2.CH-L37 od 21.01.24 do 25.01.24, pcsled: 10566417</t>
  </si>
  <si>
    <t xml:space="preserve">Datum konce sledování: ? -&gt; 25/01/24; Čas konce sledování:  -&gt; 1524; Příznak fnzis: 0 -&gt; 1; Typ aktivity (takt): 1 -&gt; 4; </t>
  </si>
  <si>
    <t>Hrubý Martin, číslo pojištěnce: 7407085334, pojišťovna: 201, scpac: 1051732</t>
  </si>
  <si>
    <t>na uzlu 2.CH-L37 od 22.01.24 do 25.01.24, pcsled: 10566771</t>
  </si>
  <si>
    <t xml:space="preserve">Datum konce sledování: ? -&gt; 25/01/24; Čas konce sledování:  -&gt; 1523; Příznak fnzis: 0 -&gt; 1; Typ aktivity (takt): 1 -&gt; 5; </t>
  </si>
  <si>
    <t>Paseka Stanislav, číslo pojištěnce: 7810215688, pojišťovna: 211, scpac: 1160027</t>
  </si>
  <si>
    <t>na uzlu 2.CH-L37 od 23.01.24 do 25.01.24, pcsled: 10568674</t>
  </si>
  <si>
    <t xml:space="preserve">Datum konce sledování: ? -&gt; 25/01/24; Čas konce sledování:  -&gt; 1522; Příznak fnzis: 0 -&gt; 1; Typ aktivity (takt): 1 -&gt; 5; </t>
  </si>
  <si>
    <t>Polánek Pavel, číslo pojištěnce: 6806300600, pojišťovna: 111, scpac: 861235</t>
  </si>
  <si>
    <t>na uzlu 2.CH-L37 od 22.01.24 do 25.01.24, pcsled: 10566761</t>
  </si>
  <si>
    <t xml:space="preserve">Datum konce sledování: ? -&gt; 25/01/24; Čas konce sledování:  -&gt; 1521; Příznak fnzis: 0 -&gt; 1; Typ aktivity (takt): 1 -&gt; 4; </t>
  </si>
  <si>
    <t>Dočkal Miroslav, číslo pojištěnce: 8211075763, pojišťovna: 111, scpac: 1148475</t>
  </si>
  <si>
    <t>na uzlu 2.CH-L37 od 22.01.24 do 25.01.24, pcsled: 10566773</t>
  </si>
  <si>
    <t>Straka Václav, číslo pojištěnce: 9205278632, pojišťovna: 111, scpac: 1247721</t>
  </si>
  <si>
    <t>na uzlu 2.CH-L37 od 22.01.24 do 25.01.24, pcsled: 10566763</t>
  </si>
  <si>
    <t xml:space="preserve">Datum konce sledování: ? -&gt; 25/01/24; Čas konce sledování:  -&gt; 1520; Příznak fnzis: 0 -&gt; 1; Typ aktivity (takt): 1 -&gt; 4; </t>
  </si>
  <si>
    <t>Dvorská Jana, číslo pojištěnce: 6756040214, pojišťovna: 111, scpac: 249189</t>
  </si>
  <si>
    <t>na uzlu 2.CH-L37 od 22.01.24 do 25.01.24, pcsled: 10566769</t>
  </si>
  <si>
    <t xml:space="preserve">Datum konce sledování: ? -&gt; 25/01/24; Čas konce sledování:  -&gt; 1519; Příznak fnzis: 0 -&gt; 1; Typ aktivity (takt): 1 -&gt; 5; </t>
  </si>
  <si>
    <t>Sajfert Zdeněk , číslo pojištěnce: 531208041 , pojišťovna: 211, scpac: 203023</t>
  </si>
  <si>
    <t>na uzlu 2.CH-L37 od 19.01.24 do 25.01.24, pcsled: 10564002</t>
  </si>
  <si>
    <t>na uzlu KAR-LU51 od 24.01.24 do 25.01.24, pcsled: 10572000</t>
  </si>
  <si>
    <t xml:space="preserve">Datum konce sledování: ? -&gt; 25/01/24; Čas konce sledování:  -&gt; 0939; Příznak fnzis: 0 -&gt; 1; Typ aktivity (takt): 1 -&gt; 5; </t>
  </si>
  <si>
    <t>na uzlu 2.CH-L37 od 22.01.24 do 24.01.24, pcsled: 10566775</t>
  </si>
  <si>
    <t xml:space="preserve">Datum konce sledování: ? -&gt; 24/01/24; Čas konce sledování:  -&gt; 1632; Příznak fnzis: 0 -&gt; 1; Typ aktivity (takt): 1 -&gt; 5; </t>
  </si>
  <si>
    <t>na uzlu 2.CH-L37 od 17.01.24 do 24.01.24, pcsled: 10561585</t>
  </si>
  <si>
    <t xml:space="preserve">Datum konce sledování: ? -&gt; 24/01/24; Čas konce sledování:  -&gt; 1116; Příznak fnzis: 0 -&gt; 1; Typ aktivity (takt): 1 -&gt; 5; </t>
  </si>
  <si>
    <t>Roubíčková Simona, číslo pojištěnce: 7959185322, pojišťovna: 111, scpac: 170481</t>
  </si>
  <si>
    <t>na uzlu 2.CH-L37 od 21.01.24 do 24.01.24, pcsled: 10566469</t>
  </si>
  <si>
    <t xml:space="preserve">Datum konce sledování: ? -&gt; 24/01/24; Čas konce sledování:  -&gt; 1115; Příznak fnzis: 0 -&gt; 1; Typ aktivity (takt): 1 -&gt; 5; </t>
  </si>
  <si>
    <t>na uzlu KAR-LU51 od 22.01.24 do 24.01.24, pcsled: 10568568</t>
  </si>
  <si>
    <t xml:space="preserve">Datum konce sledování: ? -&gt; 24/01/24; Čas konce sledování:  -&gt; 1055; Příznak fnzis: 0 -&gt; 1; Typ aktivity (takt): 1 -&gt; 5; </t>
  </si>
  <si>
    <t>Životek Jaroslav, číslo pojištěnce: 5709132352, pojišťovna: 207, scpac: 268572</t>
  </si>
  <si>
    <t>na uzlu 2.CH-L37 od 19.01.24 do 23.01.24, pcsled: 10564006</t>
  </si>
  <si>
    <t xml:space="preserve">Datum konce sledování: ? -&gt; 23/01/24; Čas konce sledování:  -&gt; 1555; Příznak fnzis: 0 -&gt; 1; Typ aktivity (takt): 1 -&gt; 5; </t>
  </si>
  <si>
    <t>Zona Jiří , číslo pojištěnce: 6912060551, pojišťovna: 211, scpac: 449379</t>
  </si>
  <si>
    <t>na uzlu 2.CH-L37 od 16.01.24 do 23.01.24, pcsled: 10560233</t>
  </si>
  <si>
    <t xml:space="preserve">Datum konce sledování: ? -&gt; 23/01/24; Čas konce sledování:  -&gt; 1554; Příznak fnzis: 0 -&gt; 1; Typ aktivity (takt): 1 -&gt; 5; </t>
  </si>
  <si>
    <t>Laštůvka Karel, číslo pojištěnce: 5605121555, pojišťovna: 213, scpac: 1542039</t>
  </si>
  <si>
    <t>na uzlu 2.CH-L37 od 16.01.24 do 23.01.24, pcsled: 10558620</t>
  </si>
  <si>
    <t xml:space="preserve">Datum konce sledování: ? -&gt; 23/01/24; Čas konce sledování:  -&gt; 1553; Příznak fnzis: 0 -&gt; 1; Typ aktivity (takt): 1 -&gt; 5; </t>
  </si>
  <si>
    <t>Třetinová Vlasta , číslo pojištěnce: 435928439 , pojišťovna: 111, scpac: 1067677</t>
  </si>
  <si>
    <t>na uzlu 2.CH-L37 od 16.01.24 do 22.01.24, pcsled: 10560146</t>
  </si>
  <si>
    <t xml:space="preserve">Datum konce sledování: ? -&gt; 22/01/24; Čas konce sledování:  -&gt; 1454; Příznak fnzis: 0 -&gt; 1; Typ aktivity (takt): 1 -&gt; 5; </t>
  </si>
  <si>
    <t>Gregor Jan, číslo pojištěnce: 510428373 , pojišťovna: 111, scpac: 205704</t>
  </si>
  <si>
    <t>na uzlu 2.CH-L37 od 18.01.24 do 21.01.24, pcsled: 10562391</t>
  </si>
  <si>
    <t xml:space="preserve">Datum konce sledování: ? -&gt; 21/01/24; Čas konce sledování:  -&gt; 2117; Příznak fnzis: 0 -&gt; 1; Typ aktivity (takt): 1 -&gt; 5; </t>
  </si>
  <si>
    <t>Zatloukalová Jitka, číslo pojištěnce: 5660201866, pojišťovna: 201, scpac: 433862</t>
  </si>
  <si>
    <t>na uzlu 2.CH-L37 od 18.01.24 do 21.01.24, pcsled: 10562387</t>
  </si>
  <si>
    <t xml:space="preserve">Datum konce sledování: ? -&gt; 21/01/24; Čas konce sledování:  -&gt; 1000; Příznak fnzis: 0 -&gt; 1; Typ aktivity (takt): 1 -&gt; 5; </t>
  </si>
  <si>
    <t>Maholiak Josef, číslo pojištěnce: 500713092 , pojišťovna: 201, scpac: 315011</t>
  </si>
  <si>
    <t>na uzlu 2.CH-L37 od 18.01.24 do 21.01.24, pcsled: 10562389</t>
  </si>
  <si>
    <t>Dostálek Arnošt, číslo pojištěnce: 530906096 , pojišťovna: 111, scpac: 115145</t>
  </si>
  <si>
    <t>na uzlu 2.CH-L37 od 17.01.24 do 21.01.24, pcsled: 10560478</t>
  </si>
  <si>
    <t xml:space="preserve">Datum konce sledování: ? -&gt; 21/01/24; Čas konce sledování:  -&gt; 1000; Příznak fnzis: 0 -&gt; 1; Typ aktivity (takt): 1 -&gt; 4; </t>
  </si>
  <si>
    <t>Bednářová Dana, číslo pojištěnce: 6857260927, pojišťovna: 205, scpac: 1280500</t>
  </si>
  <si>
    <t>na uzlu 2.CH-L37 od 17.01.24 do 21.01.24, pcsled: 10560482</t>
  </si>
  <si>
    <t>Světlík Vladimír, číslo pojištěnce: 6102101731, pojišťovna: 111, scpac: 1406285</t>
  </si>
  <si>
    <t>na uzlu 2.CH-L37 od 17.01.24 do 21.01.24, pcsled: 10560480</t>
  </si>
  <si>
    <t xml:space="preserve">Datum konce sledování: ? -&gt; 21/01/24; Čas konce sledování:  -&gt; 0915; Příznak fnzis: 0 -&gt; 1; Typ aktivity (takt): 1 -&gt; 4; </t>
  </si>
  <si>
    <t>Schneiderová Pavlína, číslo pojištěnce: 7755245311, pojišťovna: 201, scpac: 173465</t>
  </si>
  <si>
    <t>na uzlu 2.CH-L37 od 18.01.24 do 20.01.24, pcsled: 10562381</t>
  </si>
  <si>
    <t xml:space="preserve">Datum konce sledování: ? -&gt; 20/01/24; Čas konce sledování:  -&gt; 1157; Příznak fnzis: 0 -&gt; 1; Typ aktivity (takt): 1 -&gt; 5; </t>
  </si>
  <si>
    <t>Miker Andrej, číslo pojištěnce: 6304227468, pojišťovna: 111, scpac: 1176642</t>
  </si>
  <si>
    <t>na uzlu 2.CH-L37 od 17.01.24 do 20.01.24, pcsled: 10560484</t>
  </si>
  <si>
    <t>Dvořák Jiří, číslo pojištěnce: 5702151103, pojišťovna: 211, scpac: 251267</t>
  </si>
  <si>
    <t>na uzlu 2.CH-L37 od 18.01.24 do 20.01.24, pcsled: 10562385</t>
  </si>
  <si>
    <t xml:space="preserve">Datum konce sledování: ? -&gt; 20/01/24; Čas konce sledování:  -&gt; 1156; Příznak fnzis: 0 -&gt; 1; Typ aktivity (takt): 1 -&gt; 5; </t>
  </si>
  <si>
    <t>Havíček Miroslav, číslo pojištěnce: 5706062153, pojišťovna: 111, scpac: 1113195</t>
  </si>
  <si>
    <t>na uzlu 2.CH-L37 od 17.01.24 do 20.01.24, pcsled: 10561268</t>
  </si>
  <si>
    <t xml:space="preserve">Datum konce sledování: ? -&gt; 20/01/24; Čas konce sledování:  -&gt; 1155; Příznak fnzis: 0 -&gt; 1; Typ aktivity (takt): 1 -&gt; 5; </t>
  </si>
  <si>
    <t>na uzlu 2.CH-L37 od 18.01.24 do 20.01.24, pcsled: 10562379</t>
  </si>
  <si>
    <t xml:space="preserve">Datum konce sledování: ? -&gt; 20/01/24; Čas konce sledování:  -&gt; 1155; Příznak fnzis: 0 -&gt; 1; Typ aktivity (takt): 1 -&gt; 4; </t>
  </si>
  <si>
    <t>na uzlu 2.CH-L37 od 12.01.24 do 19.01.24, pcsled: 10553885</t>
  </si>
  <si>
    <t xml:space="preserve">Datum konce sledování: ? -&gt; 19/01/24; Čas konce sledování:  -&gt; 1717; Příznak fnzis: 0 -&gt; 1; Typ aktivity (takt): 1 -&gt; 5; </t>
  </si>
  <si>
    <t>Konečný Jiří, Ing., číslo pojištěnce: 5712280629, pojišťovna: 201, scpac: 752576</t>
  </si>
  <si>
    <t>na uzlu 2.CH-L37 od 11.01.24 do 19.01.24, pcsled: 10552183</t>
  </si>
  <si>
    <t xml:space="preserve">Datum konce sledování: ? -&gt; 19/01/24; Čas konce sledování:  -&gt; 1716; Příznak fnzis: 0 -&gt; 1; Typ aktivity (takt): 1 -&gt; 5; </t>
  </si>
  <si>
    <t>Kubáček Miroslav, číslo pojištěnce: 6708170601, pojišťovna: 205, scpac: 674389</t>
  </si>
  <si>
    <t>na uzlu 2.CH-L37 od 17.01.24 do 19.01.24, pcsled: 10560476</t>
  </si>
  <si>
    <t xml:space="preserve">Datum konce sledování: ? -&gt; 19/01/24; Čas konce sledování:  -&gt; 1715; Příznak fnzis: 0 -&gt; 1; Typ aktivity (takt): 1 -&gt; 5; </t>
  </si>
  <si>
    <t>Koudeláková Věra, číslo pojištěnce: 475106438 , pojišťovna: 205, scpac: 210108</t>
  </si>
  <si>
    <t>na uzlu 2.CH-L37 od 08.01.24 do 19.01.24, pcsled: 10548133</t>
  </si>
  <si>
    <t xml:space="preserve">Datum konce sledování: ? -&gt; 19/01/24; Čas konce sledování:  -&gt; 1714; Příznak fnzis: 0 -&gt; 1; Typ aktivity (takt): 1 -&gt; 5; </t>
  </si>
  <si>
    <t>Krišková Daniela , číslo pojištěnce: 6254247307, pojišťovna: 201, scpac: 194654</t>
  </si>
  <si>
    <t>na uzlu 2.CH-L37 od 12.01.24 do 18.01.24, pcsled: 10553881</t>
  </si>
  <si>
    <t xml:space="preserve">Datum konce sledování: ? -&gt; 18/01/24; Čas konce sledování:  -&gt; 1920; Příznak fnzis: 0 -&gt; 1; Typ aktivity (takt): 1 -&gt; 5; </t>
  </si>
  <si>
    <t>na uzlu 2.CH-L37 od 15.01.24 do 18.01.24, pcsled: 10556793</t>
  </si>
  <si>
    <t xml:space="preserve">Datum konce sledování: ? -&gt; 18/01/24; Čas konce sledování:  -&gt; 1000; Příznak fnzis: 0 -&gt; 1; Typ aktivity (takt): 1 -&gt; 5; </t>
  </si>
  <si>
    <t>Langrová Marcela, číslo pojištěnce: 6359130811, pojišťovna: 211, scpac: 1507272</t>
  </si>
  <si>
    <t>na uzlu 2.CH-L37 od 14.01.24 do 18.01.24, pcsled: 10556414</t>
  </si>
  <si>
    <t xml:space="preserve">Datum konce sledování: ? -&gt; 18/01/24; Čas konce sledování:  -&gt; 1919; Příznak fnzis: 0 -&gt; 1; Typ aktivity (takt): 1 -&gt; 4; </t>
  </si>
  <si>
    <t>na uzlu 2.CH-L37 od 16.01.24 do 18.01.24, pcsled: 10558617</t>
  </si>
  <si>
    <t>Míková Iva, Mgr., číslo pojištěnce: 8454055313, pojišťovna: 205, scpac: 255046</t>
  </si>
  <si>
    <t>na uzlu 2.CH-L37 od 14.01.24 do 18.01.24, pcsled: 10556427</t>
  </si>
  <si>
    <t xml:space="preserve">Datum konce sledování: ? -&gt; 18/01/24; Čas konce sledování:  -&gt; 1000; Příznak fnzis: 0 -&gt; 1; Typ aktivity (takt): 1 -&gt; 4; </t>
  </si>
  <si>
    <t>na uzlu 2.CH-L37 od 15.01.24 do 18.01.24, pcsled: 10556790</t>
  </si>
  <si>
    <t xml:space="preserve">Datum konce sledování: ? -&gt; 18/01/24; Čas konce sledování:  -&gt; 1918; Příznak fnzis: 0 -&gt; 1; Typ aktivity (takt): 1 -&gt; 4; </t>
  </si>
  <si>
    <t>Anděl František, číslo pojištěnce: 490819028 , pojišťovna: 205, scpac: 1531673</t>
  </si>
  <si>
    <t>na uzlu 2.CH-L37 od 11.01.24 do 18.01.24, pcsled: 10552191</t>
  </si>
  <si>
    <t xml:space="preserve">Datum konce sledování: ? -&gt; 18/01/24; Čas konce sledování:  -&gt; 1918; Příznak fnzis: 0 -&gt; 1; Typ aktivity (takt): 1 -&gt; 5; </t>
  </si>
  <si>
    <t>Kapplová Leona, číslo pojištěnce: 7552184475, pojišťovna: 205, scpac: 763801</t>
  </si>
  <si>
    <t>na uzlu 2.CH-L37 od 14.01.24 do 18.01.24, pcsled: 10556424</t>
  </si>
  <si>
    <t>Tomšů Břetislav, číslo pojištěnce: 480319441 , pojišťovna: 201, scpac: 679673</t>
  </si>
  <si>
    <t>na uzlu 2.CH-L37 od 15.01.24 do 18.01.24, pcsled: 10556796</t>
  </si>
  <si>
    <t xml:space="preserve">Datum konce sledování: ? -&gt; 18/01/24; Čas konce sledování:  -&gt; 1917; Příznak fnzis: 0 -&gt; 1; Typ aktivity (takt): 1 -&gt; 5; </t>
  </si>
  <si>
    <t>na uzlu 2.CH-L37 od 12.01.24 do 18.01.24, pcsled: 10553887</t>
  </si>
  <si>
    <t>na uzlu KAR-LU51 od 17.01.24 do 18.01.24, pcsled: 10562189</t>
  </si>
  <si>
    <t xml:space="preserve">Datum konce sledování: ? -&gt; 18/01/24; Čas konce sledování:  -&gt; 1100; Příznak fnzis: 0 -&gt; 1; Typ aktivity (takt): 1 -&gt; 5; </t>
  </si>
  <si>
    <t>Kostřica Zdenek, číslo pojištěnce: 530404107 , pojišťovna: 201, scpac: 937955</t>
  </si>
  <si>
    <t>na uzlu 2.CH-L37 od 12.01.24 do 17.01.24, pcsled: 10553883</t>
  </si>
  <si>
    <t xml:space="preserve">Datum konce sledování: ? -&gt; 17/01/24; Čas konce sledování:  -&gt; 1608; Příznak fnzis: 0 -&gt; 1; Typ aktivity (takt): 1 -&gt; 5; </t>
  </si>
  <si>
    <t>Švejdík Milan , číslo pojištěnce: 6005041251, pojišťovna: 111, scpac: 441733</t>
  </si>
  <si>
    <t>na uzlu 2.CH-L37 od 14.01.24 do 17.01.24, pcsled: 10556405</t>
  </si>
  <si>
    <t xml:space="preserve">Datum konce sledování: ? -&gt; 17/01/24; Čas konce sledování:  -&gt; 1535; Příznak fnzis: 0 -&gt; 1; Typ aktivity (takt): 1 -&gt; 4; </t>
  </si>
  <si>
    <t>Skopalík Vojtěch , číslo pojištěnce: 510427128 , pojišťovna: 111, scpac: 496994</t>
  </si>
  <si>
    <t>na uzlu 2.CH-L37 od 09.01.24 do 17.01.24, pcsled: 10548515</t>
  </si>
  <si>
    <t xml:space="preserve">Datum konce sledování: ? -&gt; 17/01/24; Čas konce sledování:  -&gt; 1535; Příznak fnzis: 0 -&gt; 1; Typ aktivity (takt): 1 -&gt; 5; </t>
  </si>
  <si>
    <t>na uzlu 2.CH-L37 od 09.01.24 do 17.01.24, pcsled: 10548517</t>
  </si>
  <si>
    <t xml:space="preserve">Datum konce sledování: ? -&gt; 17/01/24; Čas konce sledování:  -&gt; 1533; Příznak fnzis: 0 -&gt; 1; Typ aktivity (takt): 1 -&gt; 5; </t>
  </si>
  <si>
    <t>Kleveta Petr, číslo pojištěnce: 5910031347, pojišťovna: 205, scpac: 1491214</t>
  </si>
  <si>
    <t>na uzlu 2.CH-L37 od 14.01.24 do 17.01.24, pcsled: 10556409</t>
  </si>
  <si>
    <t xml:space="preserve">Datum konce sledování: ? -&gt; 17/01/24; Čas konce sledování:  -&gt; 1532; Příznak fnzis: 0 -&gt; 1; Typ aktivity (takt): 1 -&gt; 5; </t>
  </si>
  <si>
    <t>Vincourek Zdeněk, číslo pojištěnce: 5410062966, pojišťovna: 111, scpac: 1546916</t>
  </si>
  <si>
    <t>na uzlu 2.CH-L37 od 11.01.24 do 17.01.24, pcsled: 10553628</t>
  </si>
  <si>
    <t xml:space="preserve">Datum konce sledování: ? -&gt; 17/01/24; Čas konce sledování:  -&gt; 1531; Příznak fnzis: 0 -&gt; 1; Typ aktivity (takt): 1 -&gt; 5; </t>
  </si>
  <si>
    <t>Zbranek Miroslav, číslo pojištěnce: 5702100833, pojišťovna: 111, scpac: 348626</t>
  </si>
  <si>
    <t>na uzlu 2.CH-L37 od 11.01.24 do 17.01.24, pcsled: 10552189</t>
  </si>
  <si>
    <t xml:space="preserve">Datum konce sledování: ? -&gt; 17/01/24; Čas konce sledování:  -&gt; 1530; Příznak fnzis: 0 -&gt; 1; Typ aktivity (takt): 1 -&gt; 5; </t>
  </si>
  <si>
    <t>Krikel Jan, číslo pojištěnce: 461129139 , pojišťovna: 211, scpac: 108045</t>
  </si>
  <si>
    <t>na uzlu 2.CH-L37 od 11.01.24 do 17.01.24, pcsled: 10552979</t>
  </si>
  <si>
    <t xml:space="preserve">Datum konce sledování: ? -&gt; 17/01/24; Čas konce sledování:  -&gt; 1529; Příznak fnzis: 0 -&gt; 1; Typ aktivity (takt): 1 -&gt; 5; </t>
  </si>
  <si>
    <t>Mikešová Růžena, číslo pojištěnce: 7062285780, pojišťovna: 205, scpac: 758520</t>
  </si>
  <si>
    <t>na uzlu 2.CH-L37 od 14.01.24 do 17.01.24, pcsled: 10556407</t>
  </si>
  <si>
    <t>na uzlu 2.CH-L37 od 07.01.24 do 15.01.24, pcsled: 10546186</t>
  </si>
  <si>
    <t xml:space="preserve">Datum konce sledování: ? -&gt; 15/01/24; Čas konce sledování:  -&gt; 1816; Příznak fnzis: 0 -&gt; 1; Typ aktivity (takt): 1 -&gt; 5; </t>
  </si>
  <si>
    <t>Píše Josef , číslo pojištěnce: 500909234 , pojišťovna: 111, scpac: 910832</t>
  </si>
  <si>
    <t>na uzlu 2.CH-L37 od 10.01.24 do 15.01.24, pcsled: 10550273</t>
  </si>
  <si>
    <t xml:space="preserve">Datum konce sledování: ? -&gt; 15/01/24; Čas konce sledování:  -&gt; 1815; Příznak fnzis: 0 -&gt; 1; Typ aktivity (takt): 1 -&gt; 4; </t>
  </si>
  <si>
    <t>Černík Rostislav, číslo pojištěnce: 6309040518, pojišťovna: 111, scpac: 1548280</t>
  </si>
  <si>
    <t>na uzlu 2.CH-L37 od 12.01.24 do 15.01.24, pcsled: 10555351</t>
  </si>
  <si>
    <t xml:space="preserve">Datum konce sledování: ? -&gt; 15/01/24; Čas konce sledování:  -&gt; 1446; Příznak fnzis: 0 -&gt; 1; Typ aktivity (takt): 1 -&gt; 5; </t>
  </si>
  <si>
    <t>na uzlu 2.CH-L37 od 07.01.24 do 14.01.24, pcsled: 10546076</t>
  </si>
  <si>
    <t xml:space="preserve">Datum konce sledování: ? -&gt; 14/01/24; Čas konce sledování:  -&gt; 1206; Příznak fnzis: 0 -&gt; 1; Typ aktivity (takt): 1 -&gt; 4; </t>
  </si>
  <si>
    <t>Kaláb Libor, číslo pojištěnce: 6702030049, pojišťovna: 205, scpac: 260295</t>
  </si>
  <si>
    <t>na uzlu 2.CH-L37 od 11.01.24 do 14.01.24, pcsled: 10552180</t>
  </si>
  <si>
    <t>Pospíšil František, číslo pojištěnce: 5902040012, pojišťovna: 111, scpac: 978265</t>
  </si>
  <si>
    <t>na uzlu 2.CH-L37 od 11.01.24 do 14.01.24, pcsled: 10552187</t>
  </si>
  <si>
    <t xml:space="preserve">Datum konce sledování: ? -&gt; 14/01/24; Čas konce sledování:  -&gt; 1205; Příznak fnzis: 0 -&gt; 1; Typ aktivity (takt): 1 -&gt; 4; </t>
  </si>
  <si>
    <t>Hrabčíková Hana, číslo pojištěnce: 525416269 , pojišťovna: 111, scpac: 203956</t>
  </si>
  <si>
    <t>na uzlu 2.CH-L37 od 10.01.24 do 14.01.24, pcsled: 10550271</t>
  </si>
  <si>
    <t>Klíma Tomáš, číslo pojištěnce: 8405125355, pojišťovna: 205, scpac: 1251957</t>
  </si>
  <si>
    <t>na uzlu 2.CH-L37 od 11.01.24 do 14.01.24, pcsled: 10552185</t>
  </si>
  <si>
    <t xml:space="preserve">Datum konce sledování: ? -&gt; 14/01/24; Čas konce sledování:  -&gt; 1204; Příznak fnzis: 0 -&gt; 1; Typ aktivity (takt): 1 -&gt; 4; </t>
  </si>
  <si>
    <t>Kolářová Klára, číslo pojištěnce: 0551140821, pojišťovna: 211, scpac: 1520200</t>
  </si>
  <si>
    <t>na uzlu 2.CH-L37 od 10.01.24 do 14.01.24, pcsled: 10550275</t>
  </si>
  <si>
    <t>Ondrová Květoslava, číslo pojištěnce: 475429404 , pojišťovna: 211, scpac: 209922</t>
  </si>
  <si>
    <t>na uzlu 2.CH-L37 od 11.01.24 do 14.01.24, pcsled: 10552193</t>
  </si>
  <si>
    <t xml:space="preserve">Datum konce sledování: ? -&gt; 14/01/24; Čas konce sledování:  -&gt; 1203; Příznak fnzis: 0 -&gt; 1; Typ aktivity (takt): 1 -&gt; 5; </t>
  </si>
  <si>
    <t>na uzlu 2.CH-L37 od 10.01.24 do 13.01.24, pcsled: 10550277</t>
  </si>
  <si>
    <t xml:space="preserve">Datum konce sledování: ? -&gt; 13/01/24; Čas konce sledování:  -&gt; 1736; Příznak fnzis: 0 -&gt; 1; Typ aktivity (takt): 1 -&gt; 5; </t>
  </si>
  <si>
    <t>Zbožínek František, číslo pojištěnce: 7203065705, pojišťovna: 205, scpac: 933589</t>
  </si>
  <si>
    <t>na uzlu 2.CH-L37 od 10.01.24 do 13.01.24, pcsled: 10550279</t>
  </si>
  <si>
    <t xml:space="preserve">Datum konce sledování: ? -&gt; 13/01/24; Čas konce sledování:  -&gt; 1735; Příznak fnzis: 0 -&gt; 1; Typ aktivity (takt): 1 -&gt; 5; </t>
  </si>
  <si>
    <t>na uzlu 2.CH-L37 od 10.01.24 do 13.01.24, pcsled: 10550281</t>
  </si>
  <si>
    <t xml:space="preserve">Datum konce sledování: ? -&gt; 13/01/24; Čas konce sledování:  -&gt; 1733; Příznak fnzis: 0 -&gt; 1; Typ aktivity (takt): 1 -&gt; 5; </t>
  </si>
  <si>
    <t>Hetmanová Marie, číslo pojištěnce: 495811054 , pojišťovna: 207, scpac: 412384</t>
  </si>
  <si>
    <t>na uzlu 2.CH-L37 od 04.01.24 do 12.01.24, pcsled: 10541799</t>
  </si>
  <si>
    <t xml:space="preserve">Datum konce sledování: ? -&gt; 12/01/24; Čas konce sledování:  -&gt; 1447; Příznak fnzis: 0 -&gt; 1; Typ aktivity (takt): 1 -&gt; 5; </t>
  </si>
  <si>
    <t>na uzlu 2.CH-L37 od 09.01.24 do 11.01.24, pcsled: 10548521</t>
  </si>
  <si>
    <t xml:space="preserve">Datum konce sledování: ? -&gt; 11/01/24; Čas konce sledování:  -&gt; 1251; Příznak fnzis: 0 -&gt; 1; Typ aktivity (takt): 1 -&gt; 4; </t>
  </si>
  <si>
    <t>Soukup Aleš, číslo pojištěnce: 7410195793, pojišťovna: 205, scpac: 982610</t>
  </si>
  <si>
    <t>na uzlu 2.CH-L37 od 07.01.24 do 11.01.24, pcsled: 10546173</t>
  </si>
  <si>
    <t xml:space="preserve">Datum konce sledování: ? -&gt; 11/01/24; Čas konce sledování:  -&gt; 1250; Příznak fnzis: 0 -&gt; 1; Typ aktivity (takt): 1 -&gt; 4; </t>
  </si>
  <si>
    <t>Chuděj Jiří, číslo pojištěnce: 8403145861, pojišťovna: 111, scpac: 1430809</t>
  </si>
  <si>
    <t>na uzlu 2.CH-L37 od 05.01.24 do 11.01.24, pcsled: 10543619</t>
  </si>
  <si>
    <t xml:space="preserve">Datum konce sledování: ? -&gt; 11/01/24; Čas konce sledování:  -&gt; 1241; Příznak fnzis: 0 -&gt; 1; Typ aktivity (takt): 1 -&gt; 5; </t>
  </si>
  <si>
    <t>Ryška Bohumil, číslo pojištěnce: 5503242349, pojišťovna: 111, scpac: 502884</t>
  </si>
  <si>
    <t>na uzlu 2.CH-L37 od 05.01.24 do 11.01.24, pcsled: 10544717</t>
  </si>
  <si>
    <t xml:space="preserve">Datum konce sledování: ? -&gt; 11/01/24; Čas konce sledování:  -&gt; 1240; Příznak fnzis: 0 -&gt; 1; Typ aktivity (takt): 1 -&gt; 5; </t>
  </si>
  <si>
    <t>Šteiniger Ondřej, číslo pojištěnce: 6308081340, pojišťovna: 205, scpac: 1133323</t>
  </si>
  <si>
    <t>na uzlu 2.CH-L37 od 04.01.24 do 11.01.24, pcsled: 10542862</t>
  </si>
  <si>
    <t xml:space="preserve">Datum konce sledování: ? -&gt; 11/01/24; Čas konce sledování:  -&gt; 1239; Příznak fnzis: 0 -&gt; 1; Typ aktivity (takt): 1 -&gt; 5; </t>
  </si>
  <si>
    <t>Lindnerová Inna , číslo pojištěnce: 7255239981, pojišťovna: 111, scpac: 332727</t>
  </si>
  <si>
    <t>na uzlu 2.CH-L37 od 07.01.24 do 11.01.24, pcsled: 10546140</t>
  </si>
  <si>
    <t xml:space="preserve">Datum konce sledování: ? -&gt; 11/01/24; Čas konce sledování:  -&gt; 1239; Příznak fnzis: 0 -&gt; 1; Typ aktivity (takt): 1 -&gt; 4; </t>
  </si>
  <si>
    <t>Bílková Zuzana, číslo pojištěnce: 8562056206, pojišťovna: 205, scpac: 1387886</t>
  </si>
  <si>
    <t>na uzlu 2.CH-L37 od 07.01.24 do 11.01.24, pcsled: 10546179</t>
  </si>
  <si>
    <t xml:space="preserve">Datum konce sledování: ? -&gt; 11/01/24; Čas konce sledování:  -&gt; 1238; Příznak fnzis: 0 -&gt; 1; Typ aktivity (takt): 1 -&gt; 4; </t>
  </si>
  <si>
    <t>na uzlu KAR-LU51 od 10.01.24 do 11.01.24, pcsled: 10551957</t>
  </si>
  <si>
    <t xml:space="preserve">Datum konce sledování: ? -&gt; 11/01/24; Čas konce sledování:  -&gt; 1022; Příznak fnzis: 0 -&gt; 1; Typ aktivity (takt): 1 -&gt; 5; </t>
  </si>
  <si>
    <t>Krejčíř Petr, číslo pojištěnce: 7905285322, pojišťovna: 205, scpac: 325249</t>
  </si>
  <si>
    <t>na uzlu 2.CH-L37 od 07.01.24 do 10.01.24, pcsled: 10546273</t>
  </si>
  <si>
    <t xml:space="preserve">Datum konce sledování: ? -&gt; 10/01/24; Čas konce sledování:  -&gt; 1705; Příznak fnzis: 0 -&gt; 1; Typ aktivity (takt): 1 -&gt; 4; </t>
  </si>
  <si>
    <t>na uzlu 2.CH-L37 od 08.01.24 do 10.01.24, pcsled: 10546581</t>
  </si>
  <si>
    <t xml:space="preserve">Datum konce sledování: ? -&gt; 10/01/24; Čas konce sledování:  -&gt; 1232; Příznak fnzis: 0 -&gt; 1; Typ aktivity (takt): 1 -&gt; 4; </t>
  </si>
  <si>
    <t>Šíbl Jan, číslo pojištěnce: 6407160221, pojišťovna: 211, scpac: 1536777</t>
  </si>
  <si>
    <t>na uzlu 2.CH-L37 od 08.01.24 do 10.01.24, pcsled: 10546579</t>
  </si>
  <si>
    <t xml:space="preserve">Datum konce sledování: ? -&gt; 10/01/24; Čas konce sledování:  -&gt; 1232; Příznak fnzis: 0 -&gt; 1; Typ aktivity (takt): 1 -&gt; 5; </t>
  </si>
  <si>
    <t>Rozman Tomáš, číslo pojištěnce: 7901055371, pojišťovna: 205, scpac: 421186</t>
  </si>
  <si>
    <t>na uzlu 2.CH-L37 od 08.01.24 do 10.01.24, pcsled: 10546567</t>
  </si>
  <si>
    <t xml:space="preserve">Datum konce sledování: ? -&gt; 10/01/24; Čas konce sledování:  -&gt; 1231; Příznak fnzis: 0 -&gt; 1; Typ aktivity (takt): 1 -&gt; 5; </t>
  </si>
  <si>
    <t>Bialončík Peter, číslo pojištěnce: 6708544095, pojišťovna: 111, scpac: 1496265</t>
  </si>
  <si>
    <t>na uzlu 2.CH-L37 od 03.01.24 do 10.01.24, pcsled: 10541111</t>
  </si>
  <si>
    <t>Hromek Zdeněk, číslo pojištěnce: 7307284457, pojišťovna: 205, scpac: 974984</t>
  </si>
  <si>
    <t>na uzlu 2.CH-L37 od 08.01.24 do 10.01.24, pcsled: 10546588</t>
  </si>
  <si>
    <t>Rémanová Drahomíra , číslo pojištěnce: 5855190242, pojišťovna: 201, scpac: 119956</t>
  </si>
  <si>
    <t>na uzlu 2.CH-L37 od 08.01.24 do 10.01.24, pcsled: 10546571</t>
  </si>
  <si>
    <t xml:space="preserve">Datum konce sledování: ? -&gt; 10/01/24; Čas konce sledování:  -&gt; 1230; Příznak fnzis: 0 -&gt; 1; Typ aktivity (takt): 1 -&gt; 5; </t>
  </si>
  <si>
    <t>Onyshchak Ivan, číslo pojištěnce: 8709685061, pojišťovna: 111, scpac: 1400788</t>
  </si>
  <si>
    <t>na uzlu 2.CH-L37 od 08.01.24 do 10.01.24, pcsled: 10546574</t>
  </si>
  <si>
    <t>Hallová Petra, Bc., číslo pojištěnce: 7154195345, pojišťovna: 111, scpac: 184071</t>
  </si>
  <si>
    <t>na uzlu 2.CH-L37 od 08.01.24 do 10.01.24, pcsled: 10546569</t>
  </si>
  <si>
    <t>Zrníková Věra, číslo pojištěnce: 5762260625, pojišťovna: 205, scpac: 687627</t>
  </si>
  <si>
    <t>na uzlu 2.CH-L37 od 08.01.24 do 10.01.24, pcsled: 10546583</t>
  </si>
  <si>
    <t xml:space="preserve">Datum konce sledování: ? -&gt; 10/01/24; Čas konce sledování:  -&gt; 1228; Příznak fnzis: 0 -&gt; 1; Typ aktivity (takt): 1 -&gt; 5; </t>
  </si>
  <si>
    <t>Kalábová Věra , číslo pojištěnce: 526111164 , pojišťovna: 211, scpac: 257742</t>
  </si>
  <si>
    <t>na uzlu 2.CH-L37 od 08.01.24 do 10.01.24, pcsled: 10546577</t>
  </si>
  <si>
    <t>Luňáčková Petra, číslo pojištěnce: 8353155338, pojišťovna: 111, scpac: 166980</t>
  </si>
  <si>
    <t>na uzlu 2.CH-L37 od 08.01.24 do 10.01.24, pcsled: 10546559</t>
  </si>
  <si>
    <t xml:space="preserve">Datum konce sledování: ? -&gt; 10/01/24; Čas konce sledování:  -&gt; 1228; Příznak fnzis: 0 -&gt; 1; Typ aktivity (takt): 1 -&gt; 4; </t>
  </si>
  <si>
    <t>Navrátilová Alice, číslo pojištěnce: 525106137 , pojišťovna: 205, scpac: 1534793</t>
  </si>
  <si>
    <t>na uzlu 2.CH-L37 od 04.01.24 do 10.01.24, pcsled: 10542681</t>
  </si>
  <si>
    <t xml:space="preserve">Datum konce sledování: ? -&gt; 10/01/24; Čas konce sledování:  -&gt; 1227; Příznak fnzis: 0 -&gt; 1; Typ aktivity (takt): 1 -&gt; 5; </t>
  </si>
  <si>
    <t>na uzlu 2.CH-L37 od 08.01.24 do 10.01.24, pcsled: 10546563</t>
  </si>
  <si>
    <t xml:space="preserve">Datum konce sledování: ? -&gt; 10/01/24; Čas konce sledování:  -&gt; 1226; Příznak fnzis: 0 -&gt; 1; Typ aktivity (takt): 1 -&gt; 5; </t>
  </si>
  <si>
    <t>Ellner Rudolf, číslo pojištěnce: 470525416 , pojišťovna: 201, scpac: 110811</t>
  </si>
  <si>
    <t>na uzlu 2.CH-L37 od 05.01.24 do 09.01.24, pcsled: 10543615</t>
  </si>
  <si>
    <t xml:space="preserve">Datum konce sledování: ? -&gt; 09/01/24; Čas konce sledování:  -&gt; 2120; Příznak fnzis: 0 -&gt; 1; Typ aktivity (takt): 1 -&gt; 5; </t>
  </si>
  <si>
    <t>Langmaierová Květosl, číslo pojištěnce: 6253160760, pojišťovna: 111, scpac: 104802</t>
  </si>
  <si>
    <t>na uzlu 2.CH-L37 od 08.01.24 do 09.01.24, pcsled: 10546561</t>
  </si>
  <si>
    <t xml:space="preserve">Datum konce sledování: ? -&gt; 09/01/24; Čas konce sledování:  -&gt; 1835; Příznak fnzis: 0 -&gt; 1; Typ aktivity (takt): 1 -&gt; 5; </t>
  </si>
  <si>
    <t>Fritscher Jaroslav, číslo pojištěnce: 5404270762, pojišťovna: 205, scpac: 424528</t>
  </si>
  <si>
    <t>na uzlu 2.CH-L37 od 02.01.24 do 09.01.24, pcsled: 10539708</t>
  </si>
  <si>
    <t xml:space="preserve">Datum konce sledování: ? -&gt; 09/01/24; Čas konce sledování:  -&gt; 1442; Příznak fnzis: 0 -&gt; 1; Typ aktivity (takt): 1 -&gt; 5; </t>
  </si>
  <si>
    <t>Janura Petr, číslo pojištěnce: 5706291162, pojišťovna: 205, scpac: 347666</t>
  </si>
  <si>
    <t>na uzlu 2.CH-L37 od 03.01.24 do 09.01.24, pcsled: 10539908</t>
  </si>
  <si>
    <t xml:space="preserve">Datum konce sledování: ? -&gt; 09/01/24; Čas konce sledování:  -&gt; 1441; Příznak fnzis: 0 -&gt; 1; Typ aktivity (takt): 1 -&gt; 4; </t>
  </si>
  <si>
    <t>Borecká Dagmar, číslo pojištěnce: 525916131 , pojišťovna: 211, scpac: 120088</t>
  </si>
  <si>
    <t>na uzlu 2.CH-L37 od 02.01.24 do 09.01.24, pcsled: 10537996</t>
  </si>
  <si>
    <t xml:space="preserve">Datum konce sledování: ? -&gt; 09/01/24; Čas konce sledování:  -&gt; 1440; Příznak fnzis: 0 -&gt; 1; Typ aktivity (takt): 1 -&gt; 5; </t>
  </si>
  <si>
    <t>Libigr Pavel , číslo pojištěnce: 530915384 , pojišťovna: 111, scpac: 916521</t>
  </si>
  <si>
    <t>na uzlu 2.CH-L37 od 30.12.23 do 08.01.24, pcsled: 10536131</t>
  </si>
  <si>
    <t xml:space="preserve">Datum konce sledování: ? -&gt; 08/01/24; Čas konce sledování:  -&gt; 1045; Příznak fnzis: 0 -&gt; 1; Typ aktivity (takt): 1 -&gt; 5; </t>
  </si>
  <si>
    <t>na uzlu 3IK-39B. od 05.01.24 do 07.01.24, pcsled: 10544525</t>
  </si>
  <si>
    <t xml:space="preserve">Datum konce sledování: ? -&gt; 07/01/24; Čas konce sledování:  -&gt; 1400; Příznak fnzis: 0 -&gt; 1; Typ aktivity (takt): 1 -&gt; 4; </t>
  </si>
  <si>
    <t>Krňávková Zdeňka, číslo pojištěnce: 6059080885, pojišťovna: 205, scpac: 753203</t>
  </si>
  <si>
    <t>na uzlu 2.CH-L37 od 04.01.24 do 07.01.24, pcsled: 10541797</t>
  </si>
  <si>
    <t xml:space="preserve">Datum konce sledování: ? -&gt; 07/01/24; Čas konce sledování:  -&gt; 1028; Příznak fnzis: 0 -&gt; 1; Typ aktivity (takt): 1 -&gt; 5; </t>
  </si>
  <si>
    <t>Kudínek Petr, číslo pojištěnce: 5605040518, pojišťovna: 111, scpac: 1506418</t>
  </si>
  <si>
    <t>na uzlu 2.CH-L37 od 04.01.24 do 07.01.24, pcsled: 10541808</t>
  </si>
  <si>
    <t xml:space="preserve">Datum konce sledování: ? -&gt; 07/01/24; Čas konce sledování:  -&gt; 1027; Příznak fnzis: 0 -&gt; 1; Typ aktivity (takt): 1 -&gt; 5; </t>
  </si>
  <si>
    <t>Werdichová Veronika, číslo pojištěnce: 8261174966, pojišťovna: 111, scpac: 996309</t>
  </si>
  <si>
    <t>na uzlu 2.CH-L37 od 03.01.24 do 07.01.24, pcsled: 10539910</t>
  </si>
  <si>
    <t xml:space="preserve">Datum konce sledování: ? -&gt; 07/01/24; Čas konce sledování:  -&gt; 1023; Příznak fnzis: 0 -&gt; 1; Typ aktivity (takt): 1 -&gt; 5; </t>
  </si>
  <si>
    <t>na uzlu 2.CH-L37 od 05.01.24 do 07.01.24, pcsled: 10543634</t>
  </si>
  <si>
    <t xml:space="preserve">Datum konce sledování: ? -&gt; 07/01/24; Čas konce sledování:  -&gt; 1022; Příznak fnzis: 0 -&gt; 1; Typ aktivity (takt): 1 -&gt; 5; </t>
  </si>
  <si>
    <t>Navrátilová Dana , číslo pojištěnce: 7054295369, pojišťovna: 205, scpac: 437631</t>
  </si>
  <si>
    <t>na uzlu 2.CH-L37 od 03.01.24 do 07.01.24, pcsled: 10539914</t>
  </si>
  <si>
    <t xml:space="preserve">Datum konce sledování: ? -&gt; 07/01/24; Čas konce sledování:  -&gt; 1021; Příznak fnzis: 0 -&gt; 1; Typ aktivity (takt): 1 -&gt; 4; </t>
  </si>
  <si>
    <t>na uzlu 2.CH-L37 od 04.01.24 do 07.01.24, pcsled: 10541806</t>
  </si>
  <si>
    <t xml:space="preserve">Datum konce sledování: ? -&gt; 07/01/24; Čas konce sledování:  -&gt; 1021; Příznak fnzis: 0 -&gt; 1; Typ aktivity (takt): 1 -&gt; 5; </t>
  </si>
  <si>
    <t>Hrdinová Dana, Ing., číslo pojištěnce: 505927215 , pojišťovna: 205, scpac: 1369114</t>
  </si>
  <si>
    <t>na uzlu 2.CH-L37 od 04.01.24 do 07.01.24, pcsled: 10541813</t>
  </si>
  <si>
    <t xml:space="preserve">Datum konce sledování: ? -&gt; 07/01/24; Čas konce sledování:  -&gt; 1020; Příznak fnzis: 0 -&gt; 1; Typ aktivity (takt): 1 -&gt; 5; </t>
  </si>
  <si>
    <t>Borovková Darina, číslo pojištěnce: 7157214955, pojišťovna: 111, scpac: 1296153</t>
  </si>
  <si>
    <t>na uzlu 2.CH-L37 od 03.01.24 do 07.01.24, pcsled: 10539912</t>
  </si>
  <si>
    <t>Hrochová Ludmila, číslo pojištěnce: 5558150576, pojišťovna: 111, scpac: 1292106</t>
  </si>
  <si>
    <t>na uzlu 2.CH-L37 od 03.01.24 do 06.01.24, pcsled: 10539906</t>
  </si>
  <si>
    <t xml:space="preserve">Datum konce sledování: ? -&gt; 06/01/24; Čas konce sledování:  -&gt; 1000; Příznak fnzis: 0 -&gt; 1; Typ aktivity (takt): 1 -&gt; 5; </t>
  </si>
  <si>
    <t>Peč Zbyněk, číslo pojištěnce: 8207193566, pojišťovna: 111, scpac: 135875</t>
  </si>
  <si>
    <t>na uzlu 2.CH-L37 od 03.01.24 do 06.01.24, pcsled: 10539904</t>
  </si>
  <si>
    <t xml:space="preserve">Datum konce sledování: ? -&gt; 06/01/24; Čas konce sledování:  -&gt; 1300; Příznak fnzis: 0 -&gt; 1; Typ aktivity (takt): 1 -&gt; 5; </t>
  </si>
  <si>
    <t>Ruská Martina, číslo pojištěnce: 7353235318, pojišťovna: 205, scpac: 278197</t>
  </si>
  <si>
    <t>na uzlu 2.CH-L37 od 04.01.24 do 06.01.24, pcsled: 10541795</t>
  </si>
  <si>
    <t xml:space="preserve">Datum konce sledování: ? -&gt; 06/01/24; Čas konce sledování:  -&gt; 1000; Příznak fnzis: 0 -&gt; 1; Typ aktivity (takt): 1 -&gt; 4; </t>
  </si>
  <si>
    <t>Brůnová Jana, číslo pojištěnce: 525526005 , pojišťovna: 205, scpac: 1545260</t>
  </si>
  <si>
    <t>na uzlu 2.CH-L37 od 02.01.24 do 06.01.24, pcsled: 10538003</t>
  </si>
  <si>
    <t>Francová Veronika, číslo pojištěnce: 7154165315, pojišťovna: 205, scpac: 414737</t>
  </si>
  <si>
    <t>na uzlu 2.CH-L37 od 03.01.24 do 05.01.24, pcsled: 10539902</t>
  </si>
  <si>
    <t xml:space="preserve">Datum konce sledování: ? -&gt; 05/01/24; Čas konce sledování:  -&gt; 1127; Příznak fnzis: 0 -&gt; 1; Typ aktivity (takt): 1 -&gt; 5; </t>
  </si>
  <si>
    <t>Voráčová Marie, číslo pojištěnce: 525906144 , pojišťovna: 201, scpac: 387179</t>
  </si>
  <si>
    <t>na uzlu 2.CH-L37 od 02.01.24 do 05.01.24, pcsled: 10538008</t>
  </si>
  <si>
    <t xml:space="preserve">Datum konce sledování: ? -&gt; 05/01/24; Čas konce sledování:  -&gt; 1127; Příznak fnzis: 0 -&gt; 1; Typ aktivity (takt): 1 -&gt; 4; </t>
  </si>
  <si>
    <t>Strnadlová Marie, číslo pojištěnce: 356124454 , pojišťovna: 111, scpac: 1100905</t>
  </si>
  <si>
    <t>na uzlu 2.CH-L37 od 02.01.24 do 05.01.24, pcsled: 10538006</t>
  </si>
  <si>
    <t xml:space="preserve">Datum konce sledování: ? -&gt; 05/01/24; Čas konce sledování:  -&gt; 1126; Příznak fnzis: 0 -&gt; 1; Typ aktivity (takt): 1 -&gt; 5; </t>
  </si>
  <si>
    <t>Zbruž Václav, číslo pojištěnce: 410221435 , pojišťovna: 111, scpac: 988849</t>
  </si>
  <si>
    <t>na uzlu 2.CH-L37 od 01.01.24 do 04.01.24, pcsled: 10537531</t>
  </si>
  <si>
    <t xml:space="preserve">Datum konce sledování: ? -&gt; 04/01/24; Čas konce sledování:  -&gt; 1134; Příznak fnzis: 0 -&gt; 1; Typ aktivity (takt): 1 -&gt; 4; </t>
  </si>
  <si>
    <t>na uzlu KAR-LU51 od 03.01.24 do 04.01.24, pcsled: 10541048</t>
  </si>
  <si>
    <t xml:space="preserve">Datum konce sledování: ? -&gt; 04/01/24; Čas konce sledování:  -&gt; 0845; Příznak fnzis: 0 -&gt; 1; Typ aktivity (takt): 1 -&gt; 5; </t>
  </si>
  <si>
    <t>st3653 (?)</t>
  </si>
  <si>
    <t>Koudelková Jana, číslo pojištěnce: 435111458 , pojišťovna: 201, scpac: 641330</t>
  </si>
  <si>
    <t>na uzlu 1.CH-6 J od 17.06.24 do 17.06.24, pcsled: 10776186</t>
  </si>
  <si>
    <t xml:space="preserve">Datum žádosti: 17/06/24; Čas žádosti: 233109; Datum překladu: 17/06/24; Čas překladu: 2330; Žádající uzel: 6265; Žádající uživatel: 60965; Přijímající uzel: 6515; Text žádosti: Žádost o překlad; Stav žádosti: 500; </t>
  </si>
  <si>
    <t xml:space="preserve">Datum žádosti: 17/06/24; Čas žádosti: 232949; Datum překladu: 17/06/24; Čas překladu: 2329; Žádající uzel: 6265; Žádající uživatel: 60965; Přijímající uzel: 6524; Text žádosti: Žádost o překlad; Stav žádosti: 500; </t>
  </si>
  <si>
    <t>na uzlu 1.CH-6 J od 04.06.24 do 06.06.24, pcsled: 10759739</t>
  </si>
  <si>
    <t xml:space="preserve">Datum žádosti: 06/06/24; Čas žádosti: 180618; Datum překladu: 06/06/24; Čas překladu: 1805; Žádající uzel: 6265; Žádající uživatel: 66652; Přijímající uzel: 6515; Text žádosti: Žádost o překlad; Stav žádosti: 500; </t>
  </si>
  <si>
    <t>st4152 (?)</t>
  </si>
  <si>
    <t>64330 (Riško Juraj MUDr.)</t>
  </si>
  <si>
    <t>na uzlu 1.CH-6 J od 24.05.24 do 28.05.24, pcsled: 10744045</t>
  </si>
  <si>
    <t xml:space="preserve">Datum žádosti: 28/05/24; Čas žádosti: 174746; Datum překladu: 28/05/24; Čas překladu: 1746; Žádající uzel: 6265; Žádající uživatel: 64330; Přijímající uzel: 6515; Text žádosti: Žádost o překlad; Stav žádosti: 500; </t>
  </si>
  <si>
    <t>01775 (Miškárová Jaroslava )</t>
  </si>
  <si>
    <t>na uzlu 1.CH-6 J od 08.05.24 do 24.05.24, pcsled: 10720661</t>
  </si>
  <si>
    <t xml:space="preserve">Datum žádosti: 24/05/24; Čas žádosti: 112134; Datum překladu: 24/05/24; Čas překladu: 1119; Žádající uzel: 6265; Žádající uživatel: 01775; Přijímající uzel: 6515; Text žádosti: Žádost o překlad; Stav žádosti: 500; </t>
  </si>
  <si>
    <t>st3206 (?)</t>
  </si>
  <si>
    <t>na uzlu 1.CH-6 J od 12.05.24 do 16.05.24, pcsled: 10725434</t>
  </si>
  <si>
    <t xml:space="preserve">Datum žádosti: 16/05/24; Čas žádosti: 060430; Datum překladu: 16/05/24; Čas překladu: 0602; Žádající uzel: 6265; Žádající uživatel: 65906; Přijímající uzel: 6515; Text žádosti: Žádost o překlad; Stav žádosti: 500; </t>
  </si>
  <si>
    <t>na uzlu 1.CH-6 J od 06.05.24 do 09.05.24, pcsled: 10717904</t>
  </si>
  <si>
    <t xml:space="preserve">Datum žádosti: 09/05/24; Čas žádosti: 114804; Datum překladu: 09/05/24; Čas překladu: 1147; Žádající uzel: 6265; Žádající uživatel: 62894; Přijímající uzel: 6073; Text žádosti: Žádost o překlad; Stav žádosti: 500; </t>
  </si>
  <si>
    <t>st1645 (?)</t>
  </si>
  <si>
    <t>na uzlu 1.CH-6 J od 28.04.24 do 02.05.24, pcsled: 10706934</t>
  </si>
  <si>
    <t xml:space="preserve">Datum žádosti: 02/05/24; Čas žádosti: 155642; Datum překladu: 02/05/24; Čas překladu: 1555; Žádající uzel: 6265; Žádající uživatel: 62755; Přijímající uzel: 6515; Text žádosti: Žádost o překlad; Stav žádosti: 500; </t>
  </si>
  <si>
    <t>na uzlu 1.CH-6 J od 21.04.24 do 30.04.24, pcsled: 10696732</t>
  </si>
  <si>
    <t xml:space="preserve">Datum žádosti: 30/04/24; Čas žádosti: 124341; Datum překladu: 30/04/24; Čas překladu: 1242; Žádající uzel: 6265; Žádající uživatel: 63745; Přijímající uzel: 6073; Text žádosti: Žádost o překlad; Stav žádosti: 500; </t>
  </si>
  <si>
    <t>Voráč Jaromír, číslo pojištěnce: 9212145767, pojišťovna: 111, scpac: 159687</t>
  </si>
  <si>
    <t>na uzlu 1.CH-6 J od 23.04.24 do 25.04.24, pcsled: 10699577</t>
  </si>
  <si>
    <t xml:space="preserve">Datum žádosti: 25/04/24; Čas žádosti: 104943; Datum překladu: 25/04/24; Čas překladu: 1049; Žádající uzel: 6265; Žádající uživatel: 63745; Přijímající uzel: 6515; Text žádosti: Žádost o překlad; Stav žádosti: 500; </t>
  </si>
  <si>
    <t>62419 (Dombiová Marie Mgr.)</t>
  </si>
  <si>
    <t>na uzlu 1.CH-6 J od 23.03.24 do 23.04.24, pcsled: 10657779</t>
  </si>
  <si>
    <t xml:space="preserve">Datum žádosti: 23/04/24; Čas žádosti: 014921; Datum překladu: 23/04/24; Čas překladu: 0146; Žádající uzel: 6265; Žádající uživatel: 62419; Přijímající uzel: 6515; Text žádosti: Žádost o překlad; Stav žádosti: 500; </t>
  </si>
  <si>
    <t>na uzlu 1.CH-6 J od 14.04.24 do 22.04.24, pcsled: 10686742</t>
  </si>
  <si>
    <t xml:space="preserve">Datum žádosti: 22/04/24; Čas žádosti: 225553; Datum překladu: 22/04/24; Čas překladu: 2255; Žádající uzel: 6265; Žádající uživatel: 60965; Přijímající uzel: 6073; Text žádosti: Žádost o překlad; Stav žádosti: 500; </t>
  </si>
  <si>
    <t>Hlavatý Pavel, číslo pojištěnce: 7401045322, pojišťovna: 211, scpac: 497094</t>
  </si>
  <si>
    <t>na uzlu 1.CH-6 J od 15.04.24 do 16.04.24, pcsled: 10689110</t>
  </si>
  <si>
    <t xml:space="preserve">Datum žádosti: 16/04/24; Čas žádosti: 185526; Datum překladu: 16/04/24; Čas překladu: 1852; Žádající uzel: 6265; Žádající uživatel: 62837; Přijímající uzel: 6109; Text žádosti: Žádost o překlad; Stav žádosti: 500; </t>
  </si>
  <si>
    <t>63676 (Strejček Jan DiS.)</t>
  </si>
  <si>
    <t>Polák Zdeněk, číslo pojištěnce: 7907205394, pojišťovna: 201, scpac: 171200</t>
  </si>
  <si>
    <t>na uzlu 1.CH-6 J od 12.04.24 do 12.04.24, pcsled: 10685367</t>
  </si>
  <si>
    <t xml:space="preserve">Datum žádosti: 12/04/24; Čas žádosti: 175751; Datum překladu: 12/04/24; Čas překladu: 1753; Žádající uzel: 6265; Žádající uživatel: 63676; Přijímající uzel: 6515; Text žádosti: Žádost o překlad; Stav žádosti: 500; </t>
  </si>
  <si>
    <t>Beranová Dobroslava, číslo pojištěnce: 425822418 , pojišťovna: 111, scpac: 919018</t>
  </si>
  <si>
    <t>na uzlu 1.CH-6 J od 07.04.24 do 09.04.24, pcsled: 10676618</t>
  </si>
  <si>
    <t xml:space="preserve">Datum žádosti: 09/04/24; Čas žádosti: 135538; Datum překladu: 09/04/24; Čas překladu: 1354; Žádající uzel: 6265; Žádající uživatel: 62894; Přijímající uzel: 6515; Text žádosti: Žádost o překlad; Stav žádosti: 500; </t>
  </si>
  <si>
    <t>Seryn Jiří, číslo pojištěnce: 440527191 , pojišťovna: 205, scpac: 143233</t>
  </si>
  <si>
    <t>na uzlu 1.CH-6 J od 31.03.24 do 04.04.24, pcsled: 10667587</t>
  </si>
  <si>
    <t xml:space="preserve">Datum žádosti: 04/04/24; Čas žádosti: 113619; Datum překladu: 04/04/24; Čas překladu: 1135; Žádající uzel: 6265; Žádající uživatel: 63745; Přijímající uzel: 6515; Text žádosti: Žádost o překlad; Stav žádosti: 500; </t>
  </si>
  <si>
    <t>st4995 (?)</t>
  </si>
  <si>
    <t>na uzlu 1.CH-6 J od 17.03.24 do 19.03.24, pcsled: 10647929</t>
  </si>
  <si>
    <t xml:space="preserve">Datum žádosti: 19/03/24; Čas žádosti: 020100; Datum překladu: 19/03/24; Čas překladu: 0200; Žádající uzel: 6265; Žádající uživatel: 60965; Přijímající uzel: 6073; Text žádosti: Žádost o překlad; Stav žádosti: 500; </t>
  </si>
  <si>
    <t>st4250 (?)</t>
  </si>
  <si>
    <t>na uzlu 1.CH-6 J od 28.02.24 do 01.03.24, pcsled: 10624796</t>
  </si>
  <si>
    <t xml:space="preserve">Datum žádosti: 01/03/24; Čas žádosti: 203133; Datum překladu: 01/03/24; Čas překladu: 2030; Žádající uzel: 6265; Žádající uživatel: 63745; Přijímající uzel: 6073; Text žádosti: Žádost o překlad; Stav žádosti: 500; </t>
  </si>
  <si>
    <t>st4415 (?)</t>
  </si>
  <si>
    <t>59790 (Klos Dušan prof. MUDr. JUDr., Ph.D. MHA LL.M.)</t>
  </si>
  <si>
    <t>Slavotínek Miroslav, číslo pojištěnce: 7909074470, pojišťovna: 111, scpac: 280377</t>
  </si>
  <si>
    <t>na uzlu 1.CH-6 J od 12.02.24 do 16.02.24, pcsled: 10599202</t>
  </si>
  <si>
    <t xml:space="preserve">Datum žádosti: 16/02/24; Čas žádosti: 093859; Datum překladu: 16/02/24; Čas překladu: 0938; Žádající uzel: 6265; Žádající uživatel: 59790; Přijímající uzel: 6515; Text žádosti: Žádost o překlad; Stav žádosti: 500; </t>
  </si>
  <si>
    <t>na uzlu 1.CH-6 J od 21.01.24 do 03.02.24, pcsled: 10566273</t>
  </si>
  <si>
    <t xml:space="preserve">Datum žádosti: 03/02/24; Čas žádosti: 153234; Datum překladu: 03/02/24; Čas překladu: 1531; Žádající uzel: 6265; Žádající uživatel: 63745; Přijímající uzel: 6515; Text žádosti: Žádost o překlad; Stav žádosti: 500; </t>
  </si>
  <si>
    <t>na uzlu 1.CH-6 J od 10.01.24 do 17.01.24, pcsled: 10551302</t>
  </si>
  <si>
    <t xml:space="preserve">Datum žádosti: 17/01/24; Čas žádosti: 112212; Datum překladu: 17/01/24; Čas překladu: 1121; Žádající uzel: 6265; Žádající uživatel: 63745; Přijímající uzel: 6072; Text žádosti: Žádost o překlad; Stav žádosti: 500; </t>
  </si>
  <si>
    <t>Havlíček Lubomír, číslo pojištěnce: 490521103 , pojišťovna: 211, scpac: 1321027</t>
  </si>
  <si>
    <t>na uzlu 1.CH-6 J od 11.01.24 do 12.01.24, pcsled: 10552343</t>
  </si>
  <si>
    <t xml:space="preserve">Datum žádosti: 12/01/24; Čas žádosti: 132605; Datum překladu: 12/01/24; Čas překladu: 1325; Žádající uzel: 6265; Žádající uživatel: 63745; Přijímající uzel: 6515; Text žádosti: Žádost o překlad; Stav žádosti: 500; </t>
  </si>
  <si>
    <t>Žáček František, číslo pojištěnce: 450323422 , pojišťovna: 111, scpac: 1571410</t>
  </si>
  <si>
    <t>na uzlu 1.CH-LU3 od 18.06.24 do 19.06.24, pcsled: 10778688</t>
  </si>
  <si>
    <t xml:space="preserve">Datum žádosti: 19/06/24; Čas žádosti: 144505; Datum překladu: 19/06/24; Čas překladu: 1444; Žádající uzel: 6396; Žádající uživatel: 65297; Přijímající uzel: 6515; Text žádosti: Žádost o překlad; Stav žádosti: 500; </t>
  </si>
  <si>
    <t>na uzlu 1.CH-LU3 od 16.06.24 do 16.06.24, pcsled: 10775968</t>
  </si>
  <si>
    <t xml:space="preserve">Datum žádosti: 16/06/24; Čas žádosti: 230900; Datum překladu: 16/06/24; Čas překladu: 2308; Žádající uzel: 6396; Žádající uživatel: 65297; Přijímající uzel: 6515; Text žádosti: Žádost o překlad; Stav žádosti: 500; </t>
  </si>
  <si>
    <t>Fellnerová Jindřiška, číslo pojištěnce: 406214473 , pojišťovna: 111, scpac: 464849</t>
  </si>
  <si>
    <t>na uzlu 1.CH-LU3 od 10.06.24 do 13.06.24, pcsled: 10767774</t>
  </si>
  <si>
    <t xml:space="preserve">Datum žádosti: 13/06/24; Čas žádosti: 112030; Datum překladu: 13/06/24; Čas překladu: 1119; Žádající uzel: 6396; Žádající uživatel: 30472; Přijímající uzel: 6037; Text žádosti: Žádost o překlad; Stav žádosti: 500; </t>
  </si>
  <si>
    <t>Olejníček Milan Ing., číslo pojištěnce: 6209272014, pojišťovna: 111, scpac: 417827</t>
  </si>
  <si>
    <t>na uzlu 1.CH-LU3 od 12.06.24 do 12.06.24, pcsled: 10771364</t>
  </si>
  <si>
    <t xml:space="preserve">Datum žádosti: 12/06/24; Čas žádosti: 234254; Datum překladu: 12/06/24; Čas překladu: 2341; Žádající uzel: 6396; Žádající uživatel: 64715; Přijímající uzel: 6072; Text žádosti: Žádost o překlad; Stav žádosti: 500; </t>
  </si>
  <si>
    <t>na uzlu 1.CH-LU3 od 03.06.24 do 12.06.24, pcsled: 10757450</t>
  </si>
  <si>
    <t xml:space="preserve">Datum žádosti: 12/06/24; Čas žádosti: 081209; Datum překladu: 12/06/24; Čas překladu: 0811; Žádající uzel: 6396; Žádající uživatel: 30472; Přijímající uzel: 6004; Text žádosti: Žádost o překlad; Stav žádosti: 500; </t>
  </si>
  <si>
    <t>na uzlu 1.CH-LU3 od 11.06.24 do 11.06.24, pcsled: 10769016</t>
  </si>
  <si>
    <t xml:space="preserve">Datum žádosti: 11/06/24; Čas žádosti: 185826; Datum překladu: 11/06/24; Čas překladu: 1857; Žádající uzel: 6396; Žádající uživatel: 62894; Přijímající uzel: 6515; Text žádosti: Žádost o překlad; Stav žádosti: 500; </t>
  </si>
  <si>
    <t>Skokanová Svatava, číslo pojištěnce: 5862141428, pojišťovna: 201, scpac: 117502</t>
  </si>
  <si>
    <t>na uzlu 1.CH-LU3 od 07.06.24 do 10.06.24, pcsled: 10764581</t>
  </si>
  <si>
    <t xml:space="preserve">Datum žádosti: 10/06/24; Čas žádosti: 133106; Datum překladu: 10/06/24; Čas překladu: 1329; Žádající uzel: 6396; Žádající uživatel: 30472; Přijímající uzel: 6526; Text žádosti: Žádost o překlad; Stav žádosti: 500; </t>
  </si>
  <si>
    <t>na uzlu 1.CH-LU3 od 05.06.24 do 07.06.24, pcsled: 10761574</t>
  </si>
  <si>
    <t xml:space="preserve">Datum žádosti: 07/06/24; Čas žádosti: 113738; Datum překladu: 07/06/24; Čas překladu: 1136; Žádající uzel: 6396; Žádající uživatel: 65015; Přijímající uzel: 6515; Text žádosti: Žádost o překlad; Stav žádosti: 500; </t>
  </si>
  <si>
    <t>na uzlu 1.CH-LU3 od 21.05.24 do 01.06.24, pcsled: 10739539</t>
  </si>
  <si>
    <t xml:space="preserve">Datum žádosti: 01/06/24; Čas žádosti: 003410; Datum překladu: 01/06/24; Čas překladu: 0033; Žádající uzel: 6396; Žádající uživatel: 65015; Přijímající uzel: 6515; Text žádosti: Žádost o překlad; Stav žádosti: 500; </t>
  </si>
  <si>
    <t>na uzlu 1.CH-LU3 od 31.05.24 do 31.05.24, pcsled: 10754810</t>
  </si>
  <si>
    <t xml:space="preserve">Datum žádosti: 31/05/24; Čas žádosti: 232520; Datum překladu: 31/05/24; Čas překladu: 2324; Žádající uzel: 6396; Žádající uživatel: 65015; Přijímající uzel: 6515; Text žádosti: Žádost o překlad; Stav žádosti: 500; </t>
  </si>
  <si>
    <t>na uzlu 1.CH-LU3 od 23.05.24 do 23.05.24, pcsled: 10743002</t>
  </si>
  <si>
    <t xml:space="preserve">Datum žádosti: 23/05/24; Čas žádosti: 165119; Datum překladu: 23/05/24; Čas překladu: 1650; Žádající uzel: 6396; Žádající uživatel: 62837; Přijímající uzel: 6073; Text žádosti: Žádost o překlad; Stav žádosti: 500; </t>
  </si>
  <si>
    <t>na uzlu 1.CH-LU3 od 21.05.24 do 21.05.24, pcsled: 10739446</t>
  </si>
  <si>
    <t xml:space="preserve">Datum žádosti: 21/05/24; Čas žádosti: 213848; Datum překladu: 21/05/24; Čas překladu: 2138; Žádající uzel: 6396; Žádající uživatel: 61050; Přijímající uzel: 6515; Text žádosti: Žádost o překlad; Stav žádosti: 500; </t>
  </si>
  <si>
    <t>62775 (Brachová Jitka DiS.)</t>
  </si>
  <si>
    <t>na uzlu 1.CH-LU3 od 20.05.24 do 20.05.24, pcsled: 10737445</t>
  </si>
  <si>
    <t xml:space="preserve">Datum žádosti: 20/05/24; Čas žádosti: 204158; Datum překladu: 20/05/24; Čas překladu: 2040; Žádající uzel: 6396; Žádající uživatel: 62775; Přijímající uzel: 6515; Text žádosti: Žádost o překlad; Stav žádosti: 500; </t>
  </si>
  <si>
    <t>na uzlu 1.CH-LU3 od 20.05.24 do 20.05.24, pcsled: 10735882</t>
  </si>
  <si>
    <t xml:space="preserve">Datum žádosti: 20/05/24; Čas žádosti: 141312; Datum překladu: 20/05/24; Čas překladu: 1412; Žádající uzel: 6396; Žádající uživatel: 30472; Přijímající uzel: 6073; Text žádosti: Žádost o překlad; Stav žádosti: 500; </t>
  </si>
  <si>
    <t>na uzlu 1.CH-LU3 od 12.05.24 do 17.05.24, pcsled: 10725386</t>
  </si>
  <si>
    <t xml:space="preserve">Datum žádosti: 17/05/24; Čas žádosti: 133639; Datum překladu: 17/05/24; Čas překladu: 1336; Žádající uzel: 6396; Žádající uživatel: 30472; Přijímající uzel: 6515; Text žádosti: Žádost o překlad; Stav žádosti: 500; </t>
  </si>
  <si>
    <t>na uzlu 1.CH-LU3 od 14.05.24 do 15.05.24, pcsled: 10728002</t>
  </si>
  <si>
    <t xml:space="preserve">Datum žádosti: 15/05/24; Čas žádosti: 143856; Datum překladu: 15/05/24; Čas překladu: 1438; Žádající uzel: 6396; Žádající uživatel: 58451; Přijímající uzel: 6515; Text žádosti: Žádost o překlad; Stav žádosti: 500; </t>
  </si>
  <si>
    <t>na uzlu 1.CH-LU3 od 13.05.24 do 15.05.24, pcsled: 10726924</t>
  </si>
  <si>
    <t xml:space="preserve">Datum žádosti: 15/05/24; Čas žádosti: 112303; Datum překladu: 15/05/24; Čas překladu: 1122; Žádající uzel: 6396; Žádající uživatel: 30472; Přijímající uzel: 6515; Text žádosti: Žádost o překlad; Stav žádosti: 500; </t>
  </si>
  <si>
    <t>Prokop David, číslo pojištěnce: 7901045779, pojišťovna: 111, scpac: 1040387</t>
  </si>
  <si>
    <t>na uzlu 1.CH-LU3 od 04.05.24 do 13.05.24, pcsled: 10715653</t>
  </si>
  <si>
    <t xml:space="preserve">Datum žádosti: 13/05/24; Čas žádosti: 124821; Datum překladu: 13/05/24; Čas překladu: 1247; Žádající uzel: 6396; Žádající uživatel: 30472; Přijímající uzel: 6159; Text žádosti: Žádost o překlad; Stav žádosti: 500; </t>
  </si>
  <si>
    <t>na uzlu 1.CH-LU3 od 12.05.24 do 12.05.24, pcsled: 10725555</t>
  </si>
  <si>
    <t xml:space="preserve">Datum žádosti: 12/05/24; Čas žádosti: 165746; Datum překladu: 12/05/24; Čas překladu: 1656; Žádající uzel: 6396; Žádající uživatel: 58451; Přijímající uzel: 6515; Text žádosti: Žádost o překlad; Stav žádosti: 500; </t>
  </si>
  <si>
    <t>na uzlu 1.CH-LU3 od 08.05.24 do 09.05.24, pcsled: 10721064</t>
  </si>
  <si>
    <t xml:space="preserve">Datum žádosti: 09/05/24; Čas žádosti: 175453; Datum překladu: 09/05/24; Čas překladu: 1753; Žádající uzel: 6396; Žádající uživatel: 58451; Přijímající uzel: 6515; Text žádosti: Žádost o překlad; Stav žádosti: 500; </t>
  </si>
  <si>
    <t>Jelínková Anna , číslo pojištěnce: 525907225 , pojišťovna: 201, scpac: 347667</t>
  </si>
  <si>
    <t>na uzlu 1.CH-LU3 od 05.05.24 do 05.05.24, pcsled: 10716363</t>
  </si>
  <si>
    <t xml:space="preserve">Datum žádosti: 05/05/24; Čas žádosti: 203114; Datum překladu: 05/05/24; Čas překladu: 2030; Žádající uzel: 6396; Žádající uživatel: 64715; Přijímající uzel: 6515; Text žádosti: Žádost o překlad; Stav žádosti: 500; </t>
  </si>
  <si>
    <t>st1438 (?)</t>
  </si>
  <si>
    <t>na uzlu 1.CH-LU3 od 03.05.24 do 03.05.24, pcsled: 10713704</t>
  </si>
  <si>
    <t xml:space="preserve">Datum žádosti: 03/05/24; Čas žádosti: 091712; Datum překladu: 03/05/24; Čas překladu: 0916; Žádající uzel: 6396; Žádající uživatel: 62837; Přijímající uzel: 6515; Text žádosti: Žádost o překlad; Stav žádosti: 500; </t>
  </si>
  <si>
    <t>na uzlu 1.CH-LU3 od 29.04.24 do 29.04.24, pcsled: 10709101</t>
  </si>
  <si>
    <t xml:space="preserve">Datum žádosti: 29/04/24; Čas žádosti: 191639; Datum překladu: 29/04/24; Čas překladu: 1914; Žádající uzel: 6396; Žádající uživatel: 62072; Přijímající uzel: 6515; Text žádosti: Žádost o překlad; Stav žádosti: 500; </t>
  </si>
  <si>
    <t>na uzlu 1.CH-LU3 od 22.04.24 do 22.04.24, pcsled: 10698655</t>
  </si>
  <si>
    <t xml:space="preserve">Datum žádosti: 22/04/24; Čas žádosti: 191322; Datum překladu: 22/04/24; Čas překladu: 1912; Žádající uzel: 6396; Žádající uživatel: 58451; Přijímající uzel: 6515; Text žádosti: Žádost o překlad; Stav žádosti: 500; </t>
  </si>
  <si>
    <t xml:space="preserve">Datum žádosti: 12/04/24; Čas žádosti: 081325; Datum překladu: 12/04/24; Čas překladu: 0812; Žádající uzel: 6396; Žádající uživatel: 30472; Přijímající uzel: 6004; Text žádosti: Žádost o překlad; Stav žádosti: 500; </t>
  </si>
  <si>
    <t>na uzlu 1.CH-LU3 od 06.04.24 do 10.04.24, pcsled: 10676423</t>
  </si>
  <si>
    <t xml:space="preserve">Datum žádosti: 10/04/24; Čas žádosti: 180157; Datum překladu: 10/04/24; Čas překladu: 1801; Žádající uzel: 6396; Žádající uživatel: 62837; Přijímající uzel: 6515; Text žádosti: Žádost o překlad; Stav žádosti: 500; </t>
  </si>
  <si>
    <t>na uzlu 1.CH-LU3 od 08.04.24 do 08.04.24, pcsled: 10679064</t>
  </si>
  <si>
    <t xml:space="preserve">Datum žádosti: 08/04/24; Čas žádosti: 231523; Datum překladu: 08/04/24; Čas překladu: 2314; Žádající uzel: 6396; Žádající uživatel: 62733; Přijímající uzel: 6515; Text žádosti: Žádost o překlad; Stav žádosti: 500; </t>
  </si>
  <si>
    <t>Stryk Miroslav, číslo pojištěnce: 430101477 , pojišťovna: 207, scpac: 344180</t>
  </si>
  <si>
    <t>na uzlu 1.CH-LU3 od 02.04.24 do 02.04.24, pcsled: 10670375</t>
  </si>
  <si>
    <t xml:space="preserve">Datum žádosti: 02/04/24; Čas žádosti: 210643; Datum překladu: 02/04/24; Čas překladu: 2103; Žádající uzel: 6396; Žádající uživatel: 68374; Přijímající uzel: 6515; Text žádosti: Žádost o překlad; Stav žádosti: 500; </t>
  </si>
  <si>
    <t>na uzlu 1.CH-LU3 od 01.04.24 do 01.04.24, pcsled: 10668381</t>
  </si>
  <si>
    <t xml:space="preserve">Datum žádosti: 01/04/24; Čas žádosti: 224848; Datum překladu: 01/04/24; Čas překladu: 2247; Žádající uzel: 6396; Žádající uživatel: 62072; Přijímající uzel: 6515; Text žádosti: Žádost o překlad; Stav žádosti: 500; </t>
  </si>
  <si>
    <t>na uzlu 1.CH-LU3 od 21.03.24 do 26.03.24, pcsled: 10655058</t>
  </si>
  <si>
    <t xml:space="preserve">Datum žádosti: 26/03/24; Čas žádosti: 094230; Datum překladu: 26/03/24; Čas překladu: 0942; Žádající uzel: 6396; Žádající uživatel: 30472; Přijímající uzel: 6049; Text žádosti: Žádost o překlad; Stav žádosti: 500; </t>
  </si>
  <si>
    <t>na uzlu 1.CH-LU3 od 25.03.24 do 25.03.24, pcsled: 10660643</t>
  </si>
  <si>
    <t xml:space="preserve">Datum žádosti: 25/03/24; Čas žádosti: 194837; Datum překladu: 25/03/24; Čas překladu: 1948; Žádající uzel: 6396; Žádající uživatel: 68374; Přijímající uzel: 6515; Text žádosti: Žádost o překlad; Stav žádosti: 500; </t>
  </si>
  <si>
    <t>na uzlu 1.CH-LU3 od 21.03.24 do 21.03.24, pcsled: 10654989</t>
  </si>
  <si>
    <t xml:space="preserve">Datum žádosti: 21/03/24; Čas žádosti: 192921; Datum překladu: 21/03/24; Čas překladu: 1927; Žádající uzel: 6396; Žádající uživatel: 58451; Přijímající uzel: 6515; Text žádosti: Žádost o překlad; Stav žádosti: 500; </t>
  </si>
  <si>
    <t>na uzlu 1.CH-LU3 od 19.03.24 do 21.03.24, pcsled: 10651019</t>
  </si>
  <si>
    <t xml:space="preserve">Datum žádosti: 21/03/24; Čas žádosti: 151704; Datum překladu: 21/03/24; Čas překladu: 1515; Žádající uzel: 6396; Žádající uživatel: 67702; Přijímající uzel: 6515; Text žádosti: Žádost o překlad; Stav žádosti: 500; </t>
  </si>
  <si>
    <t>na uzlu 1.CH-LU3 od 19.03.24 do 20.03.24, pcsled: 10650648</t>
  </si>
  <si>
    <t xml:space="preserve">Datum žádosti: 20/03/24; Čas žádosti: 132829; Datum překladu: 20/03/24; Čas překladu: 1327; Žádající uzel: 6396; Žádající uživatel: 18627; Přijímající uzel: 6515; Text žádosti: Žádost o překlad; Stav žádosti: 500; </t>
  </si>
  <si>
    <t>na uzlu 1.CH-LU3 od 19.03.24 do 19.03.24, pcsled: 10651771</t>
  </si>
  <si>
    <t xml:space="preserve">Datum žádosti: 19/03/24; Čas žádosti: 184833; Datum překladu: 19/03/24; Čas překladu: 1847; Žádající uzel: 6396; Žádající uživatel: 62733; Přijímající uzel: 6515; Text žádosti: Žádost o překlad; Stav žádosti: 500; </t>
  </si>
  <si>
    <t>na uzlu 1.CH-LU3 od 13.03.24 do 19.03.24, pcsled: 10642204</t>
  </si>
  <si>
    <t xml:space="preserve">Datum žádosti: 19/03/24; Čas žádosti: 143934; Datum překladu: 19/03/24; Čas překladu: 1438; Žádající uzel: 6396; Žádající uživatel: 65134; Přijímající uzel: 6515; Text žádosti: Žádost o překlad; Stav žádosti: 500; </t>
  </si>
  <si>
    <t>na uzlu 1.CH-LU3 od 13.03.24 do 13.03.24, pcsled: 10643438</t>
  </si>
  <si>
    <t xml:space="preserve">Datum žádosti: 13/03/24; Čas žádosti: 223650; Datum překladu: 13/03/24; Čas překladu: 2235; Žádající uzel: 6396; Žádající uživatel: 65015; Přijímající uzel: 6515; Text žádosti: Žádost o překlad; Stav žádosti: 500; </t>
  </si>
  <si>
    <t>st1929 (?)</t>
  </si>
  <si>
    <t>na uzlu 1.CH-LU3 od 13.03.24 do 13.03.24, pcsled: 10643108</t>
  </si>
  <si>
    <t xml:space="preserve">Datum žádosti: 13/03/24; Čas žádosti: 174037; Datum překladu: 13/03/24; Čas překladu: 1740; Žádající uzel: 6396; Žádající uživatel: 65015; Přijímající uzel: 6515; Text žádosti: Žádost o překlad; Stav žádosti: 500; </t>
  </si>
  <si>
    <t>na uzlu 1.CH-LU3 od 12.03.24 do 13.03.24, pcsled: 10640234</t>
  </si>
  <si>
    <t xml:space="preserve">Datum žádosti: 13/03/24; Čas žádosti: 173711; Datum překladu: 13/03/24; Čas překladu: 1731; Žádající uzel: 6396; Žádající uživatel: 65015; Přijímající uzel: 6515; Text žádosti: Žádost o překlad; Stav žádosti: 500; </t>
  </si>
  <si>
    <t>na uzlu 1.CH-LU3 od 12.03.24 do 12.03.24, pcsled: 10641813</t>
  </si>
  <si>
    <t xml:space="preserve">Datum žádosti: 12/03/24; Čas žádosti: 223134; Datum překladu: 12/03/24; Čas překladu: 2230; Žádající uzel: 6396; Žádající uživatel: 61050; Přijímající uzel: 6515; Text žádosti: Žádost o překlad; Stav žádosti: 500; </t>
  </si>
  <si>
    <t>na uzlu 1.CH-LU3 od 12.03.24 do 12.03.24, pcsled: 10641785</t>
  </si>
  <si>
    <t xml:space="preserve">Datum žádosti: 12/03/24; Čas žádosti: 212800; Datum překladu: 12/03/24; Čas překladu: 2127; Žádající uzel: 6396; Žádající uživatel: 61050; Přijímající uzel: 6073; Text žádosti: Žádost o překlad; Stav žádosti: 500; </t>
  </si>
  <si>
    <t>na uzlu 1.CH-LU3 od 11.03.24 do 12.03.24, pcsled: 10638326</t>
  </si>
  <si>
    <t xml:space="preserve">Datum žádosti: 12/03/24; Čas žádosti: 175038; Datum překladu: 12/03/24; Čas překladu: 1749; Žádající uzel: 6396; Žádající uživatel: 62837; Přijímající uzel: 6515; Text žádosti: Žádost o překlad; Stav žádosti: 500; </t>
  </si>
  <si>
    <t>na uzlu 1.CH-LU3 od 10.03.24 do 11.03.24, pcsled: 10637270</t>
  </si>
  <si>
    <t xml:space="preserve">Datum žádosti: 11/03/24; Čas žádosti: 150821; Datum překladu: 11/03/24; Čas překladu: 1505; Žádající uzel: 6396; Žádající uživatel: 65134; Přijímající uzel: 6515; Text žádosti: Žádost o překlad; Stav žádosti: 500; </t>
  </si>
  <si>
    <t>na uzlu 1.CH-LU3 od 24.02.24 do 24.02.24, pcsled: 10617900</t>
  </si>
  <si>
    <t xml:space="preserve">Datum žádosti: 24/02/24; Čas žádosti: 191415; Datum překladu: 24/02/24; Čas překladu: 1912; Žádající uzel: 6396; Žádající uživatel: 62072; Přijímající uzel: 6515; Text žádosti: Žádost o překlad; Stav žádosti: 500; </t>
  </si>
  <si>
    <t>00123 (Aujeský René doc. MUDr., CSc.)</t>
  </si>
  <si>
    <t>na uzlu 1.CH-LU3 od 20.02.24 do 21.02.24, pcsled: 10612103</t>
  </si>
  <si>
    <t xml:space="preserve">Datum žádosti: 21/02/24; Čas žádosti: 023951; Datum překladu: 21/02/24; Čas překladu: 0238; Žádající uzel: 6396; Žádající uživatel: 00123; Přijímající uzel: 6515; Text žádosti: Žádost o překlad; Stav žádosti: 500; </t>
  </si>
  <si>
    <t>na uzlu 1.CH-LU3 od 14.02.24 do 16.02.24, pcsled: 10602991</t>
  </si>
  <si>
    <t xml:space="preserve">Datum žádosti: 16/02/24; Čas žádosti: 200246; Datum překladu: 16/02/24; Čas překladu: 2001; Žádající uzel: 6396; Žádající uživatel: 58451; Přijímající uzel: 6515; Text žádosti: Žádost o překlad; Stav žádosti: 500; </t>
  </si>
  <si>
    <t>na uzlu 1.CH-LU3 od 16.02.24 do 16.02.24, pcsled: 10606945</t>
  </si>
  <si>
    <t xml:space="preserve">Datum žádosti: 16/02/24; Čas žádosti: 192144; Datum překladu: 16/02/24; Čas překladu: 1920; Žádající uzel: 6396; Žádající uživatel: 58451; Přijímající uzel: 6073; Text žádosti: Žádost o překlad; Stav žádosti: 500; </t>
  </si>
  <si>
    <t>na uzlu 1.CH-LU3 od 06.02.24 do 15.02.24, pcsled: 10591498</t>
  </si>
  <si>
    <t xml:space="preserve">Datum žádosti: 15/02/24; Čas žádosti: 121419; Datum překladu: 15/02/24; Čas překladu: 1213; Žádající uzel: 6396; Žádající uživatel: 30472; Přijímající uzel: 6515; Text žádosti: Žádost o překlad; Stav žádosti: 500; </t>
  </si>
  <si>
    <t>na uzlu 1.CH-LU3 od 30.01.24 do 15.02.24, pcsled: 10580674</t>
  </si>
  <si>
    <t xml:space="preserve">Datum žádosti: 15/02/24; Čas žádosti: 115607; Datum překladu: 15/02/24; Čas překladu: 1155; Žádající uzel: 6396; Žádající uživatel: 30472; Přijímající uzel: 6346; Text žádosti: Žádost o překlad; Stav žádosti: 500; </t>
  </si>
  <si>
    <t>na uzlu 1.CH-LU3 od 13.02.24 do 14.02.24, pcsled: 10600370</t>
  </si>
  <si>
    <t xml:space="preserve">Datum žádosti: 14/02/24; Čas žádosti: 152719; Datum překladu: 14/02/24; Čas překladu: 1526; Žádající uzel: 6396; Žádající uživatel: 61050; Přijímající uzel: 6515; Text žádosti: Žádost o překlad; Stav žádosti: 500; </t>
  </si>
  <si>
    <t>na uzlu 1.CH-LU3 od 13.02.24 do 14.02.24, pcsled: 10601839</t>
  </si>
  <si>
    <t xml:space="preserve">Datum žádosti: 14/02/24; Čas žádosti: 002431; Datum překladu: 14/02/24; Čas překladu: 0023; Žádající uzel: 6396; Žádající uživatel: 67702; Přijímající uzel: 6515; Text žádosti: Žádost o překlad; Stav žádosti: 500; </t>
  </si>
  <si>
    <t>na uzlu 1.CH-LU3 od 12.02.24 do 12.02.24, pcsled: 10599281</t>
  </si>
  <si>
    <t xml:space="preserve">Datum žádosti: 12/02/24; Čas žádosti: 212522; Datum překladu: 12/02/24; Čas překladu: 2124; Žádající uzel: 6396; Žádající uživatel: 61050; Přijímající uzel: 6515; Text žádosti: Žádost o překlad; Stav žádosti: 500; </t>
  </si>
  <si>
    <t>na uzlu 1.CH-LU3 od 11.02.24 do 11.02.24, pcsled: 10597816</t>
  </si>
  <si>
    <t xml:space="preserve">Datum žádosti: 11/02/24; Čas žádosti: 222039; Datum překladu: 11/02/24; Čas překladu: 2213; Žádající uzel: 6396; Žádající uživatel: 62072; Přijímající uzel: 6515; Text žádosti: Žádost o překlad; Stav žádosti: 500; </t>
  </si>
  <si>
    <t>na uzlu 1.CH-LU3 od 08.02.24 do 09.02.24, pcsled: 10593856</t>
  </si>
  <si>
    <t xml:space="preserve">Datum žádosti: 09/02/24; Čas žádosti: 104441; Datum překladu: 09/02/24; Čas překladu: 1044; Žádající uzel: 6396; Žádající uživatel: 59790; Přijímající uzel: 6515; Text žádosti: Žádost o překlad; Stav žádosti: 500; </t>
  </si>
  <si>
    <t>na uzlu 1.CH-LU3 od 31.01.24 do 06.02.24, pcsled: 10581766</t>
  </si>
  <si>
    <t xml:space="preserve">Datum žádosti: 06/02/24; Čas žádosti: 100704; Datum překladu: 06/02/24; Čas překladu: 1006; Žádající uzel: 6396; Žádající uživatel: 59790; Přijímající uzel: 6515; Text žádosti: Žádost o překlad; Stav žádosti: 500; </t>
  </si>
  <si>
    <t>na uzlu 1.CH-LU3 od 01.02.24 do 01.02.24, pcsled: 10583939</t>
  </si>
  <si>
    <t xml:space="preserve">Datum žádosti: 01/02/24; Čas žádosti: 150705; Datum překladu: 01/02/24; Čas překladu: 1505; Žádající uzel: 6396; Žádající uživatel: 30472; Přijímající uzel: 6515; Text žádosti: Žádost o překlad; Stav žádosti: 500; </t>
  </si>
  <si>
    <t>Svoboda Stanislav , číslo pojištěnce: 430809454 , pojišťovna: 205, scpac: 639202</t>
  </si>
  <si>
    <t>na uzlu 1.CH-LU3 od 31.01.24 do 31.01.24, pcsled: 10581446</t>
  </si>
  <si>
    <t xml:space="preserve">Datum žádosti: 31/01/24; Čas žádosti: 224644; Datum překladu: 31/01/24; Čas překladu: 2245; Žádající uzel: 6396; Žádající uživatel: 63019; Přijímající uzel: 6515; Text žádosti: Žádost o překlad; Stav žádosti: 500; </t>
  </si>
  <si>
    <t>na uzlu 1.CH-LU3 od 30.01.24 do 31.01.24, pcsled: 10579679</t>
  </si>
  <si>
    <t xml:space="preserve">Datum žádosti: 31/01/24; Čas žádosti: 122259; Datum překladu: 31/01/24; Čas překladu: 1222; Žádající uzel: 6396; Žádající uživatel: 64715; Přijímající uzel: 6515; Text žádosti: Žádost o překlad; Stav žádosti: 500; </t>
  </si>
  <si>
    <t>na uzlu 1.CH-LU3 od 26.01.24 do 28.01.24, pcsled: 10576030</t>
  </si>
  <si>
    <t xml:space="preserve">Datum žádosti: 28/01/24; Čas žádosti: 161522; Datum překladu: 28/01/24; Čas překladu: 1613; Žádající uzel: 6396; Žádající uživatel: 67702; Přijímající uzel: 6515; Text žádosti: Žádost o překlad; Stav žádosti: 500; </t>
  </si>
  <si>
    <t>na uzlu 1.CH-LU3 od 24.01.24 do 24.01.24, pcsled: 10572397</t>
  </si>
  <si>
    <t xml:space="preserve">Datum žádosti: 24/01/24; Čas žádosti: 234715; Datum překladu: 24/01/24; Čas překladu: 2346; Žádající uzel: 6396; Žádající uživatel: 62072; Přijímající uzel: 6515; Text žádosti: Žádost o překlad; Stav žádosti: 500; </t>
  </si>
  <si>
    <t>na uzlu 1.CH-LU3 od 05.01.24 do 17.01.24, pcsled: 10544675</t>
  </si>
  <si>
    <t xml:space="preserve">Datum žádosti: 17/01/24; Čas žádosti: 092132; Datum překladu: 17/01/24; Čas překladu: 0920; Žádající uzel: 6396; Žádající uživatel: 30472; Přijímající uzel: 6249; Text žádosti: Žádost o překlad; Stav žádosti: 500; </t>
  </si>
  <si>
    <t>na uzlu 1.CH-LU3 od 17.01.24 do 17.01.24, pcsled: 10560411</t>
  </si>
  <si>
    <t xml:space="preserve">Datum žádosti: 17/01/24; Čas žádosti: 012940; Datum překladu: 17/01/24; Čas překladu: 0128; Žádající uzel: 6396; Žádající uživatel: 65297; Přijímající uzel: 6073; Text žádosti: Žádost o překlad; Stav žádosti: 500; </t>
  </si>
  <si>
    <t>na uzlu 1.CH-LU3 od 12.01.24 do 16.01.24, pcsled: 10554597</t>
  </si>
  <si>
    <t xml:space="preserve">Datum žádosti: 16/01/24; Čas žádosti: 185102; Datum překladu: 16/01/24; Čas překladu: 1850; Žádající uzel: 6396; Žádající uživatel: 11870; Přijímající uzel: 6515; Text žádosti: Žádost o překlad; Stav žádosti: 500; </t>
  </si>
  <si>
    <t>na uzlu 1.CH-LU3 od 11.01.24 do 11.01.24, pcsled: 10553514</t>
  </si>
  <si>
    <t xml:space="preserve">Datum žádosti: 11/01/24; Čas žádosti: 165507; Datum překladu: 11/01/24; Čas překladu: 1654; Žádající uzel: 6396; Žádající uživatel: 59790; Přijímající uzel: 6515; Text žádosti: Žádost o překlad; Stav žádosti: 500; </t>
  </si>
  <si>
    <t>na uzlu 1.CH-LU3 od 09.01.24 do 09.01.24, pcsled: 10548705</t>
  </si>
  <si>
    <t xml:space="preserve">Datum žádosti: 09/01/24; Čas žádosti: 154501; Datum překladu: 09/01/24; Čas překladu: 1543; Žádající uzel: 6396; Žádající uživatel: 64715; Přijímající uzel: 6515; Text žádosti: Žádost o překlad; Stav žádosti: 500; </t>
  </si>
  <si>
    <t>na uzlu 1.CH-LU3 od 07.01.24 do 08.01.24, pcsled: 10546499</t>
  </si>
  <si>
    <t xml:space="preserve">Datum žádosti: 08/01/24; Čas žádosti: 003115; Datum překladu: 08/01/24; Čas překladu: 0029; Žádající uzel: 6396; Žádající uživatel: 65297; Přijímající uzel: 6515; Text žádosti: Žádost o překlad; Stav žádosti: 500; </t>
  </si>
  <si>
    <t>na uzlu 1.CH-LU8 od 11.06.24 do 13.06.24, pcsled: 10768472</t>
  </si>
  <si>
    <t xml:space="preserve">Datum žádosti: 13/06/24; Čas žádosti: 115203; Datum překladu: 13/06/24; Čas překladu: 1151; Žádající uzel: 6272; Žádající uživatel: 18970; Přijímající uzel: 6515; Text žádosti: Žádost o překlad; Stav žádosti: 500; </t>
  </si>
  <si>
    <t>na uzlu 1.CH-LU8 od 11.06.24 do 12.06.24, pcsled: 10768168</t>
  </si>
  <si>
    <t xml:space="preserve">Datum žádosti: 12/06/24; Čas žádosti: 114021; Datum překladu: 12/06/24; Čas překladu: 1139; Žádající uzel: 6272; Žádající uživatel: 18970; Přijímající uzel: 6073; Text žádosti: Žádost o překlad; Stav žádosti: 500; </t>
  </si>
  <si>
    <t>na uzlu 1.CH-LU8 od 10.06.24 do 11.06.24, pcsled: 10766279</t>
  </si>
  <si>
    <t xml:space="preserve">Datum žádosti: 11/06/24; Čas žádosti: 131526; Datum překladu: 11/06/24; Čas překladu: 1314; Žádající uzel: 6272; Žádající uživatel: 18970; Přijímající uzel: 6073; Text žádosti: Žádost o překlad; Stav žádosti: 500; </t>
  </si>
  <si>
    <t>na uzlu 1.CH-LU8 od 04.06.24 do 05.06.24, pcsled: 10758683</t>
  </si>
  <si>
    <t xml:space="preserve">Datum žádosti: 05/06/24; Čas žádosti: 151846; Datum překladu: 05/06/24; Čas překladu: 1517; Žádající uzel: 6272; Žádající uživatel: 38068; Přijímající uzel: 6515; Text žádosti: Žádost o překlad; Stav žádosti: 500; </t>
  </si>
  <si>
    <t>na uzlu 1.CH-LU8 od 21.05.24 do 25.05.24, pcsled: 10738261</t>
  </si>
  <si>
    <t xml:space="preserve">Datum žádosti: 25/05/24; Čas žádosti: 150313; Datum překladu: 25/05/24; Čas překladu: 1502; Žádající uzel: 6272; Žádající uživatel: 61787; Přijímající uzel: 6515; Text žádosti: Žádost o překlad; Stav žádosti: 500; </t>
  </si>
  <si>
    <t>na uzlu 1.CH-LU8 od 22.05.24 do 23.05.24, pcsled: 10740113</t>
  </si>
  <si>
    <t xml:space="preserve">Datum žádosti: 23/05/24; Čas žádosti: 112038; Datum překladu: 23/05/24; Čas překladu: 1119; Žádající uzel: 6272; Žádající uživatel: 67824; Přijímající uzel: 6515; Text žádosti: Žádost o překlad; Stav žádosti: 500; </t>
  </si>
  <si>
    <t>na uzlu 1.CH-LU8 od 13.05.24 do 22.05.24, pcsled: 10726521</t>
  </si>
  <si>
    <t xml:space="preserve">Datum žádosti: 22/05/24; Čas žádosti: 100840; Datum překladu: 22/05/24; Čas překladu: 1007; Žádající uzel: 6272; Žádající uživatel: 58962; Přijímající uzel: 6079; Text žádosti: Žádost o překlad; Stav žádosti: 500; </t>
  </si>
  <si>
    <t>na uzlu 1.CH-LU8 od 19.05.24 do 19.05.24, pcsled: 10735565</t>
  </si>
  <si>
    <t xml:space="preserve">Datum žádosti: 19/05/24; Čas žádosti: 164810; Datum překladu: 19/05/24; Čas překladu: 1646; Žádající uzel: 6272; Žádající uživatel: 58112; Přijímající uzel: 6515; Text žádosti: Žádost o překlad; Stav žádosti: 500; </t>
  </si>
  <si>
    <t>63684 (Lasáková Zdislava DiS.)</t>
  </si>
  <si>
    <t>na uzlu 1.CH-LU8 od 15.05.24 do 16.05.24, pcsled: 10730121</t>
  </si>
  <si>
    <t xml:space="preserve">Datum žádosti: 16/05/24; Čas žádosti: 103547; Datum překladu: 16/05/24; Čas překladu: 1035; Žádající uzel: 6272; Žádající uživatel: 63684; Přijímající uzel: 6515; Text žádosti: Žádost o překlad; Stav žádosti: 500; </t>
  </si>
  <si>
    <t>na uzlu 1.CH-LU8 od 13.05.24 do 14.05.24, pcsled: 10726464</t>
  </si>
  <si>
    <t xml:space="preserve">Datum žádosti: 14/05/24; Čas žádosti: 161549; Datum překladu: 14/05/24; Čas překladu: 1611; Žádající uzel: 6272; Žádající uživatel: 61507; Přijímající uzel: 6515; Text žádosti: Žádost o překlad; Stav žádosti: 500; </t>
  </si>
  <si>
    <t>Lašáková Alena, číslo pojištěnce: 7251145792, pojišťovna: 207, scpac: 182759</t>
  </si>
  <si>
    <t>na uzlu 1.CH-LU8 od 03.05.24 do 03.05.24, pcsled: 10715162</t>
  </si>
  <si>
    <t xml:space="preserve">Datum žádosti: 03/05/24; Čas žádosti: 233327; Datum překladu: 03/05/24; Čas překladu: 2332; Žádající uzel: 6272; Žádající uživatel: 58962; Přijímající uzel: 6515; Text žádosti: Žádost o překlad; Stav žádosti: 500; </t>
  </si>
  <si>
    <t>Toncrová Marie, Mgr., číslo pojištěnce: 455224420 , pojišťovna: 211, scpac: 212486</t>
  </si>
  <si>
    <t>na uzlu 1.CH-LU8 od 21.04.24 do 30.04.24, pcsled: 10696426</t>
  </si>
  <si>
    <t xml:space="preserve">Datum žádosti: 30/04/24; Čas žádosti: 093908; Datum překladu: 30/04/24; Čas překladu: 0938; Žádající uzel: 6272; Žádající uživatel: 58112; Přijímající uzel: 6079; Text žádosti: Žádost o překlad; Stav žádosti: 500; </t>
  </si>
  <si>
    <t>na uzlu 1.CH-LU8 od 22.04.24 do 25.04.24, pcsled: 10698336</t>
  </si>
  <si>
    <t xml:space="preserve">Datum žádosti: 25/04/24; Čas žádosti: 000919; Datum překladu: 25/04/24; Čas překladu: 0008; Žádající uzel: 6272; Žádající uživatel: 38068; Přijímající uzel: 6515; Text žádosti: Žádost o překlad; Stav žádosti: 500; </t>
  </si>
  <si>
    <t>na uzlu 1.CH-LU8 od 22.04.24 do 23.04.24, pcsled: 10697250</t>
  </si>
  <si>
    <t xml:space="preserve">Datum žádosti: 23/04/24; Čas žádosti: 110024; Datum překladu: 23/04/24; Čas překladu: 1059; Žádající uzel: 6272; Žádající uživatel: 18970; Přijímající uzel: 6515; Text žádosti: Žádost o překlad; Stav žádosti: 500; </t>
  </si>
  <si>
    <t>na uzlu 1.CH-LU8 od 16.04.24 do 23.04.24, pcsled: 10689999</t>
  </si>
  <si>
    <t xml:space="preserve">Datum žádosti: 23/04/24; Čas žádosti: 085401; Datum překladu: 23/04/24; Čas překladu: 0853; Žádající uzel: 6272; Žádající uživatel: 18970; Přijímající uzel: 6079; Text žádosti: Žádost o překlad; Stav žádosti: 500; </t>
  </si>
  <si>
    <t>Pimerová Helena , číslo pojištěnce: 5557090858, pojišťovna: 205, scpac: 136434</t>
  </si>
  <si>
    <t>na uzlu 1.CH-LU8 od 14.04.24 do 20.04.24, pcsled: 10686728</t>
  </si>
  <si>
    <t xml:space="preserve">Datum žádosti: 20/04/24; Čas žádosti: 141513; Datum překladu: 20/04/24; Čas překladu: 1404; Žádající uzel: 6272; Žádající uživatel: 67824; Přijímající uzel: 6115; Text žádosti: Žádost o překlad; Stav žádosti: 500; </t>
  </si>
  <si>
    <t xml:space="preserve">Datum žádosti: 18/04/24; Čas žádosti: 143136; Datum překladu: 18/04/24; Čas překladu: 1430; Žádající uzel: 6272; Žádající uživatel: 00123; Přijímající uzel: 6515; Text žádosti: Žádost o překlad; Stav žádosti: 500; </t>
  </si>
  <si>
    <t>na uzlu 1.CH-LU8 od 15.04.24 do 16.04.24, pcsled: 10687664</t>
  </si>
  <si>
    <t xml:space="preserve">Datum žádosti: 16/04/24; Čas žádosti: 165055; Datum překladu: 16/04/24; Čas překladu: 1650; Žádající uzel: 6272; Žádající uživatel: 08790; Přijímající uzel: 6515; Text žádosti: Žádost o překlad; Stav žádosti: 500; </t>
  </si>
  <si>
    <t>na uzlu 1.CH-LU8 od 02.04.24 do 03.04.24, pcsled: 10668829</t>
  </si>
  <si>
    <t xml:space="preserve">Datum žádosti: 03/04/24; Čas žádosti: 110026; Datum překladu: 03/04/24; Čas překladu: 1059; Žádající uzel: 6272; Žádající uživatel: 18970; Přijímající uzel: 6515; Text žádosti: Žádost o překlad; Stav žádosti: 500; </t>
  </si>
  <si>
    <t>na uzlu 1.CH-LU8 od 22.03.24 do 30.03.24, pcsled: 10656851</t>
  </si>
  <si>
    <t xml:space="preserve">Datum žádosti: 30/03/24; Čas žádosti: 170731; Datum překladu: 30/03/24; Čas překladu: 1706; Žádající uzel: 6272; Žádající uživatel: 62624; Přijímající uzel: 6515; Text žádosti: Žádost o překlad; Stav žádosti: 500; </t>
  </si>
  <si>
    <t>na uzlu 1.CH-LU8 od 27.03.24 do 28.03.24, pcsled: 10662937</t>
  </si>
  <si>
    <t xml:space="preserve">Datum žádosti: 28/03/24; Čas žádosti: 132317; Datum překladu: 28/03/24; Čas překladu: 1321; Žádající uzel: 6272; Žádající uživatel: 18970; Přijímající uzel: 6515; Text žádosti: Žádost o překlad; Stav žádosti: 500; </t>
  </si>
  <si>
    <t>na uzlu 1.CH-LU8 od 20.03.24 do 26.03.24, pcsled: 10653189</t>
  </si>
  <si>
    <t xml:space="preserve">Datum žádosti: 26/03/24; Čas žádosti: 111029; Datum překladu: 26/03/24; Čas překladu: 1109; Žádající uzel: 6272; Žádající uživatel: 18970; Přijímající uzel: 6073; Text žádosti: Žádost o překlad; Stav žádosti: 500; </t>
  </si>
  <si>
    <t>na uzlu 1.CH-LU8 od 21.03.24 do 22.03.24, pcsled: 10654993</t>
  </si>
  <si>
    <t xml:space="preserve">Datum žádosti: 22/03/24; Čas žádosti: 114157; Datum překladu: 22/03/24; Čas překladu: 1141; Žádající uzel: 6272; Žádající uživatel: 18970; Přijímající uzel: 6515; Text žádosti: Žádost o překlad; Stav žádosti: 500; </t>
  </si>
  <si>
    <t>na uzlu 1.CH-LU8 od 18.03.24 do 19.03.24, pcsled: 10648727</t>
  </si>
  <si>
    <t xml:space="preserve">Datum žádosti: 19/03/24; Čas žádosti: 142337; Datum překladu: 19/03/24; Čas překladu: 1422; Žádající uzel: 6272; Žádající uživatel: 18970; Přijímající uzel: 6515; Text žádosti: Žádost o překlad; Stav žádosti: 500; </t>
  </si>
  <si>
    <t>na uzlu 1.CH-LU8 od 28.02.24 do 29.02.24, pcsled: 10623689</t>
  </si>
  <si>
    <t xml:space="preserve">Datum žádosti: 29/02/24; Čas žádosti: 132554; Datum překladu: 29/02/24; Čas překladu: 1325; Žádající uzel: 6272; Žádající uživatel: 00123; Přijímající uzel: 6515; Text žádosti: Žádost o překlad; Stav žádosti: 500; </t>
  </si>
  <si>
    <t>na uzlu 1.CH-LU8 od 26.02.24 do 27.02.24, pcsled: 10619345</t>
  </si>
  <si>
    <t xml:space="preserve">Datum žádosti: 27/02/24; Čas žádosti: 121814; Datum překladu: 27/02/24; Čas překladu: 1216; Žádající uzel: 6272; Žádající uživatel: 18970; Přijímající uzel: 6515; Text žádosti: Žádost o překlad; Stav žádosti: 500; </t>
  </si>
  <si>
    <t>Urbánek Vladimír, číslo pojištěnce: 5607041198, pojišťovna: 111, scpac: 817210</t>
  </si>
  <si>
    <t>na uzlu 1.CH-LU8 od 12.02.24 do 22.02.24, pcsled: 10598626</t>
  </si>
  <si>
    <t xml:space="preserve">Datum žádosti: 22/02/24; Čas žádosti: 131512; Datum překladu: 22/02/24; Čas překladu: 1314; Žádající uzel: 6272; Žádající uživatel: 18970; Přijímající uzel: 6079; Text žádosti: Žádost o překlad; Stav žádosti: 500; </t>
  </si>
  <si>
    <t>na uzlu 1.CH-LU8 od 19.02.24 do 22.02.24, pcsled: 10609816</t>
  </si>
  <si>
    <t xml:space="preserve">Datum žádosti: 22/02/24; Čas žádosti: 131441; Datum překladu: 22/02/24; Čas překladu: 1314; Žádající uzel: 6272; Žádající uživatel: 18970; Přijímající uzel: 6079; Text žádosti: Žádost o překlad; Stav žádosti: 500; </t>
  </si>
  <si>
    <t>Hlavinka Radek, Ing., číslo pojištěnce: 6209151641, pojišťovna: 111, scpac: 878129</t>
  </si>
  <si>
    <t>na uzlu 1.CH-LU8 od 14.02.24 do 22.02.24, pcsled: 10603239</t>
  </si>
  <si>
    <t xml:space="preserve">Datum žádosti: 22/02/24; Čas žádosti: 084709; Datum překladu: 22/02/24; Čas překladu: 0846; Žádající uzel: 6272; Žádající uživatel: 18970; Přijímající uzel: 6157; Text žádosti: Žádost o překlad; Stav žádosti: 500; </t>
  </si>
  <si>
    <t>na uzlu 1.CH-LU8 od 13.02.24 do 14.02.24, pcsled: 10600356</t>
  </si>
  <si>
    <t xml:space="preserve">Datum žádosti: 14/02/24; Čas žádosti: 131008; Datum překladu: 14/02/24; Čas překladu: 1309; Žádající uzel: 6272; Žádající uživatel: 18970; Přijímající uzel: 6515; Text žádosti: Žádost o překlad; Stav žádosti: 500; </t>
  </si>
  <si>
    <t>Gronychová Milena, číslo pojištěnce: 526026230 , pojišťovna: 201, scpac: 102189</t>
  </si>
  <si>
    <t>na uzlu 1.CH-LU8 od 04.02.24 do 13.02.24, pcsled: 10587230</t>
  </si>
  <si>
    <t xml:space="preserve">Datum žádosti: 13/02/24; Čas žádosti: 093302; Datum překladu: 13/02/24; Čas překladu: 0932; Žádající uzel: 6272; Žádající uživatel: 18970; Přijímající uzel: 6079; Text žádosti: Žádost o překlad; Stav žádosti: 500; </t>
  </si>
  <si>
    <t>na uzlu 1.CH-LU8 od 07.02.24 do 08.02.24, pcsled: 10592616</t>
  </si>
  <si>
    <t xml:space="preserve">Datum žádosti: 08/02/24; Čas žádosti: 112231; Datum překladu: 08/02/24; Čas překladu: 1122; Žádající uzel: 6272; Žádající uživatel: 18970; Přijímající uzel: 6515; Text žádosti: Žádost o překlad; Stav žádosti: 500; </t>
  </si>
  <si>
    <t>na uzlu 1.CH-LU8 od 07.02.24 do 07.02.24, pcsled: 10592071</t>
  </si>
  <si>
    <t xml:space="preserve">Datum žádosti: 07/02/24; Čas žádosti: 154131; Datum překladu: 07/02/24; Čas překladu: 1539; Žádající uzel: 6272; Žádající uživatel: 64549; Přijímající uzel: 6515; Text žádosti: Žádost o překlad; Stav žádosti: 500; </t>
  </si>
  <si>
    <t>na uzlu 1.CH-LU8 od 05.02.24 do 06.02.24, pcsled: 10588221</t>
  </si>
  <si>
    <t xml:space="preserve">Datum žádosti: 06/02/24; Čas žádosti: 122326; Datum překladu: 06/02/24; Čas překladu: 1222; Žádající uzel: 6272; Žádající uživatel: 18970; Přijímající uzel: 6515; Text žádosti: Žádost o překlad; Stav žádosti: 500; </t>
  </si>
  <si>
    <t>na uzlu 1.CH-LU8 od 25.01.24 do 02.02.24, pcsled: 10573483</t>
  </si>
  <si>
    <t xml:space="preserve">Datum žádosti: 02/02/24; Čas žádosti: 115439; Datum překladu: 02/02/24; Čas překladu: 1154; Žádající uzel: 6272; Žádající uživatel: 60965; Přijímající uzel: 6079; Text žádosti: Žádost o překlad; Stav žádosti: 500; </t>
  </si>
  <si>
    <t>na uzlu 1.CH-LU8 od 01.02.24 do 02.02.24, pcsled: 10583469</t>
  </si>
  <si>
    <t xml:space="preserve">Datum žádosti: 02/02/24; Čas žádosti: 103056; Datum překladu: 02/02/24; Čas překladu: 1030; Žádající uzel: 6272; Žádající uživatel: 18970; Přijímající uzel: 6515; Text žádosti: Žádost o překlad; Stav žádosti: 500; </t>
  </si>
  <si>
    <t>na uzlu 1.CH-LU8 od 30.01.24 do 31.01.24, pcsled: 10579689</t>
  </si>
  <si>
    <t xml:space="preserve">Datum žádosti: 31/01/24; Čas žádosti: 103441; Datum překladu: 31/01/24; Čas překladu: 1034; Žádající uzel: 6272; Žádající uživatel: 59790; Přijímající uzel: 6515; Text žádosti: Žádost o překlad; Stav žádosti: 500; </t>
  </si>
  <si>
    <t>Sembdnerová Dana, číslo pojištěnce: 7961295694, pojišťovna: 211, scpac: 261371</t>
  </si>
  <si>
    <t>na uzlu 1.CH-LU8 od 16.01.24 do 26.01.24, pcsled: 10558823</t>
  </si>
  <si>
    <t xml:space="preserve">Datum žádosti: 26/01/24; Čas žádosti: 100534; Datum překladu: 26/01/24; Čas překladu: 1005; Žádající uzel: 6272; Žádající uživatel: 18970; Přijímající uzel: 6490; Text žádosti: Žádost o překlad; Stav žádosti: 500; </t>
  </si>
  <si>
    <t>Havlík Josef, číslo pojištěnce: 390322455 , pojišťovna: 205, scpac: 128179</t>
  </si>
  <si>
    <t>na uzlu 1.CH-LU8 od 23.01.24 do 24.01.24, pcsled: 10568892</t>
  </si>
  <si>
    <t xml:space="preserve">Datum žádosti: 24/01/24; Čas žádosti: 184820; Datum překladu: 24/01/24; Čas překladu: 1847; Žádající uzel: 6272; Žádající uživatel: 59600; Přijímající uzel: 6033; Text žádosti: Žádost o překlad; Stav žádosti: 500; </t>
  </si>
  <si>
    <t>62364 (Halířová Hana DiS.)</t>
  </si>
  <si>
    <t>na uzlu 1.CH-LU8 od 22.01.24 do 23.01.24, pcsled: 10567524</t>
  </si>
  <si>
    <t xml:space="preserve">Datum žádosti: 23/01/24; Čas žádosti: 145218; Datum překladu: 23/01/24; Čas překladu: 1450; Žádající uzel: 6272; Žádající uživatel: 62364; Přijímající uzel: 6073; Text žádosti: Žádost o překlad; Stav žádosti: 500; </t>
  </si>
  <si>
    <t>na uzlu 1.CH-LU8 od 09.01.24 do 10.01.24, pcsled: 10549557</t>
  </si>
  <si>
    <t xml:space="preserve">Datum žádosti: 10/01/24; Čas žádosti: 160251; Datum překladu: 10/01/24; Čas překladu: 1601; Žádající uzel: 6272; Žádající uživatel: 38068; Přijímající uzel: 6515; Text žádosti: Žádost o překlad; Stav žádosti: 500; </t>
  </si>
  <si>
    <t>na uzlu 1.CH-LU8 od 06.01.24 do 08.01.24, pcsled: 10545571</t>
  </si>
  <si>
    <t xml:space="preserve">Datum žádosti: 08/01/24; Čas žádosti: 114646; Datum překladu: 08/01/24; Čas překladu: 1146; Žádající uzel: 6272; Žádající uživatel: 18970; Přijímající uzel: 6032; Text žádosti: Žádost o překlad; Stav žádosti: 500; </t>
  </si>
  <si>
    <t>na uzlu 1.CH-LU8 od 02.01.24 do 02.01.24, pcsled: 10539721</t>
  </si>
  <si>
    <t xml:space="preserve">Datum žádosti: 02/01/24; Čas žádosti: 235143; Datum překladu: 02/01/24; Čas překladu: 2346; Žádající uzel: 6272; Žádající uživatel: 63684; Přijímající uzel: 6515; Text žádosti: Žádost o překlad; Stav žádosti: 500; </t>
  </si>
  <si>
    <t>na uzlu 1.CH-LU8 od 01.01.24 do 02.01.24, pcsled: 10537461</t>
  </si>
  <si>
    <t xml:space="preserve">Datum žádosti: 02/01/24; Čas žádosti: 134340; Datum překladu: 02/01/24; Čas překladu: 1341; Žádající uzel: 6272; Žádající uživatel: 18970; Přijímající uzel: 6515; Text žádosti: Žádost o překlad; Stav žádosti: 500; </t>
  </si>
  <si>
    <t>na uzlu 1.CH-LU8 od 01.01.24 do 02.01.24, pcsled: 10537435</t>
  </si>
  <si>
    <t xml:space="preserve">Datum žádosti: 02/01/24; Čas žádosti: 121958; Datum překladu: 02/01/24; Čas překladu: 1219; Žádající uzel: 6272; Žádající uživatel: 18970; Přijímající uzel: 6515; Text žádosti: Žádost o překlad; Stav žádosti: 500; </t>
  </si>
  <si>
    <t>Richter Josef, číslo pojištěnce: 420421413 , pojišťovna: 201, scpac: 941628</t>
  </si>
  <si>
    <t>na uzlu 1.CH-LU9 od 18.06.24 do 19.06.24, pcsled: 10779995</t>
  </si>
  <si>
    <t xml:space="preserve">Datum žádosti: 19/06/24; Čas žádosti: 011819; Datum překladu: 19/06/24; Čas překladu: 0117; Žádající uzel: 6225; Žádající uživatel: 60039; Přijímající uzel: 6515; Text žádosti: Žádost o překlad; Stav žádosti: 500; </t>
  </si>
  <si>
    <t>Štěpaníková Naděžda, číslo pojištěnce: 5956032005, pojišťovna: 205, scpac: 457909</t>
  </si>
  <si>
    <t>na uzlu 1.CH-LU9 od 17.06.24 do 18.06.24, pcsled: 10776877</t>
  </si>
  <si>
    <t xml:space="preserve">Datum žádosti: 18/06/24; Čas žádosti: 140718; Datum překladu: 18/06/24; Čas překladu: 1406; Žádající uzel: 6225; Žádající uživatel: 61525; Přijímající uzel: 6515; Text žádosti: Žádost o překlad; Stav žádosti: 500; </t>
  </si>
  <si>
    <t>Janůj Tomáš, číslo pojištěnce: 7706035425, pojišťovna: 213, scpac: 1565343</t>
  </si>
  <si>
    <t>na uzlu 1.CH-LU9 od 16.06.24 do 17.06.24, pcsled: 10775648</t>
  </si>
  <si>
    <t xml:space="preserve">Datum žádosti: 17/06/24; Čas žádosti: 185452; Datum překladu: 17/06/24; Čas překladu: 1852; Žádající uzel: 6225; Žádající uživatel: 60709; Přijímající uzel: 6073; Text žádosti: Žádost o překlad; Stav žádosti: 500; </t>
  </si>
  <si>
    <t>na uzlu 1.CH-LU9 od 12.06.24 do 13.06.24, pcsled: 10770270</t>
  </si>
  <si>
    <t xml:space="preserve">Datum žádosti: 13/06/24; Čas žádosti: 133711; Datum překladu: 13/06/24; Čas překladu: 1336; Žádající uzel: 6225; Žádající uživatel: 45562; Přijímající uzel: 6515; Text žádosti: Žádost o překlad; Stav žádosti: 500; </t>
  </si>
  <si>
    <t>na uzlu 1.CH-LU9 od 09.06.24 do 10.06.24, pcsled: 10765559</t>
  </si>
  <si>
    <t xml:space="preserve">Datum žádosti: 10/06/24; Čas žádosti: 124610; Datum překladu: 10/06/24; Čas překladu: 1245; Žádající uzel: 6225; Žádající uživatel: 45562; Přijímající uzel: 6515; Text žádosti: Žádost o překlad; Stav žádosti: 500; </t>
  </si>
  <si>
    <t>na uzlu 1.CH-LU9 od 09.06.24 do 10.06.24, pcsled: 10765579</t>
  </si>
  <si>
    <t xml:space="preserve">Datum žádosti: 10/06/24; Čas žádosti: 111117; Datum překladu: 10/06/24; Čas překladu: 1110; Žádající uzel: 6225; Žádající uživatel: 45562; Přijímající uzel: 6515; Text žádosti: Žádost o překlad; Stav žádosti: 500; </t>
  </si>
  <si>
    <t>na uzlu 1.CH-LU9 od 05.06.24 do 06.06.24, pcsled: 10760333</t>
  </si>
  <si>
    <t xml:space="preserve">Datum žádosti: 06/06/24; Čas žádosti: 121519; Datum překladu: 06/06/24; Čas překladu: 1214; Žádající uzel: 6225; Žádající uživatel: 63874; Přijímající uzel: 6515; Text žádosti: Žádost o překlad; Stav žádosti: 500; </t>
  </si>
  <si>
    <t>na uzlu 1.CH-LU9 od 03.06.24 do 04.06.24, pcsled: 10757405</t>
  </si>
  <si>
    <t xml:space="preserve">Datum žádosti: 04/06/24; Čas žádosti: 114700; Datum překladu: 04/06/24; Čas překladu: 1146; Žádající uzel: 6225; Žádající uživatel: 45562; Přijímající uzel: 6515; Text žádosti: Žádost o překlad; Stav žádosti: 500; </t>
  </si>
  <si>
    <t>na uzlu 1.CH-LU9 od 30.05.24 do 31.05.24, pcsled: 10751896</t>
  </si>
  <si>
    <t xml:space="preserve">Datum žádosti: 31/05/24; Čas žádosti: 143206; Datum překladu: 31/05/24; Čas překladu: 1431; Žádající uzel: 6225; Žádající uživatel: 65619; Přijímající uzel: 6515; Text žádosti: Žádost o překlad; Stav žádosti: 500; </t>
  </si>
  <si>
    <t>na uzlu 1.CH-LU9 od 29.05.24 do 30.05.24, pcsled: 10750945</t>
  </si>
  <si>
    <t xml:space="preserve">Datum žádosti: 30/05/24; Čas žádosti: 164330; Datum překladu: 30/05/24; Čas překladu: 1642; Žádající uzel: 6225; Žádající uživatel: 61526; Přijímající uzel: 6515; Text žádosti: Žádost o překlad; Stav žádosti: 500; </t>
  </si>
  <si>
    <t>na uzlu 1.CH-LU9 od 26.05.24 do 27.05.24, pcsled: 10745395</t>
  </si>
  <si>
    <t xml:space="preserve">Datum žádosti: 27/05/24; Čas žádosti: 152101; Datum překladu: 27/05/24; Čas překladu: 1520; Žádající uzel: 6225; Žádající uživatel: 61525; Přijímající uzel: 6515; Text žádosti: Žádost o překlad; Stav žádosti: 500; </t>
  </si>
  <si>
    <t>na uzlu 1.CH-LU9 od 15.05.24 do 27.05.24, pcsled: 10730842</t>
  </si>
  <si>
    <t xml:space="preserve">Datum žádosti: 27/05/24; Čas žádosti: 091859; Datum překladu: 27/05/24; Čas překladu: 0918; Žádající uzel: 6225; Žádající uživatel: 45562; Přijímající uzel: 6004; Text žádosti: Žádost o překlad; Stav žádosti: 500; </t>
  </si>
  <si>
    <t>na uzlu 1.CH-LU9 od 22.05.24 do 23.05.24, pcsled: 10740552</t>
  </si>
  <si>
    <t xml:space="preserve">Datum žádosti: 23/05/24; Čas žádosti: 164639; Datum překladu: 23/05/24; Čas překladu: 1645; Žádající uzel: 6225; Žádající uživatel: 60741; Přijímající uzel: 6515; Text žádosti: Žádost o překlad; Stav žádosti: 500; </t>
  </si>
  <si>
    <t>na uzlu 1.CH-LU9 od 22.05.24 do 23.05.24, pcsled: 10740022</t>
  </si>
  <si>
    <t xml:space="preserve">Datum žádosti: 23/05/24; Čas žádosti: 114936; Datum překladu: 23/05/24; Čas překladu: 1148; Žádající uzel: 6225; Žádající uživatel: 60741; Přijímající uzel: 6515; Text žádosti: Žádost o překlad; Stav žádosti: 500; </t>
  </si>
  <si>
    <t>na uzlu 1.CH-LU9 od 21.05.24 do 22.05.24, pcsled: 10738409</t>
  </si>
  <si>
    <t xml:space="preserve">Datum žádosti: 22/05/24; Čas žádosti: 190938; Datum překladu: 22/05/24; Čas překladu: 1908; Žádající uzel: 6225; Žádající uživatel: 61525; Přijímající uzel: 6515; Text žádosti: Žádost o překlad; Stav žádosti: 500; </t>
  </si>
  <si>
    <t>na uzlu 1.CH-LU9 od 20.05.24 do 21.05.24, pcsled: 10736067</t>
  </si>
  <si>
    <t xml:space="preserve">Datum žádosti: 21/05/24; Čas žádosti: 141722; Datum překladu: 21/05/24; Čas překladu: 1416; Žádající uzel: 6225; Žádající uživatel: 61525; Přijímající uzel: 6515; Text žádosti: Žádost o překlad; Stav žádosti: 500; </t>
  </si>
  <si>
    <t>na uzlu 1.CH-LU9 od 15.05.24 do 16.05.24, pcsled: 10730177</t>
  </si>
  <si>
    <t xml:space="preserve">Datum žádosti: 16/05/24; Čas žádosti: 160943; Datum překladu: 16/05/24; Čas překladu: 1608; Žádající uzel: 6225; Žádající uživatel: 60039; Přijímající uzel: 6515; Text žádosti: Žádost o překlad; Stav žádosti: 500; </t>
  </si>
  <si>
    <t>na uzlu 1.CH-LU9 od 12.05.24 do 13.05.24, pcsled: 10725342</t>
  </si>
  <si>
    <t xml:space="preserve">Datum žádosti: 13/05/24; Čas žádosti: 120414; Datum překladu: 13/05/24; Čas překladu: 1203; Žádající uzel: 6225; Žádající uživatel: 45562; Přijímající uzel: 6515; Text žádosti: Žádost o překlad; Stav žádosti: 500; </t>
  </si>
  <si>
    <t>na uzlu 1.CH-LU9 od 08.05.24 do 09.05.24, pcsled: 10720483</t>
  </si>
  <si>
    <t xml:space="preserve">Datum žádosti: 09/05/24; Čas žádosti: 150722; Datum překladu: 09/05/24; Čas překladu: 1506; Žádající uzel: 6225; Žádající uživatel: 61525; Přijímající uzel: 6515; Text žádosti: Žádost o překlad; Stav žádosti: 500; </t>
  </si>
  <si>
    <t>na uzlu 1.CH-LU9 od 05.05.24 do 06.05.24, pcsled: 10716128</t>
  </si>
  <si>
    <t xml:space="preserve">Datum žádosti: 06/05/24; Čas žádosti: 131007; Datum překladu: 06/05/24; Čas překladu: 1309; Žádající uzel: 6225; Žádající uživatel: 45562; Přijímající uzel: 6515; Text žádosti: Žádost o překlad; Stav žádosti: 500; </t>
  </si>
  <si>
    <t>na uzlu 1.CH-LU9 od 01.05.24 do 02.05.24, pcsled: 10711153</t>
  </si>
  <si>
    <t xml:space="preserve">Datum žádosti: 02/05/24; Čas žádosti: 131605; Datum překladu: 02/05/24; Čas překladu: 1315; Žádající uzel: 6225; Žádající uživatel: 45562; Přijímající uzel: 6515; Text žádosti: Žádost o překlad; Stav žádosti: 500; </t>
  </si>
  <si>
    <t>na uzlu 1.CH-LU9 od 29.04.24 do 30.04.24, pcsled: 10707693</t>
  </si>
  <si>
    <t xml:space="preserve">Datum žádosti: 30/04/24; Čas žádosti: 132051; Datum překladu: 30/04/24; Čas překladu: 1319; Žádající uzel: 6225; Žádající uživatel: 60469; Přijímající uzel: 6515; Text žádosti: Žádost o překlad; Stav žádosti: 500; </t>
  </si>
  <si>
    <t>na uzlu 1.CH-LU9 od 28.04.24 do 29.04.24, pcsled: 10706878</t>
  </si>
  <si>
    <t xml:space="preserve">Datum žádosti: 29/04/24; Čas žádosti: 130103; Datum překladu: 29/04/24; Čas překladu: 1300; Žádající uzel: 6225; Žádající uživatel: 45562; Přijímající uzel: 6515; Text žádosti: Žádost o překlad; Stav žádosti: 500; </t>
  </si>
  <si>
    <t>Coufalová Jarmila, číslo pojištěnce: 445718144 , pojišťovna: 111, scpac: 340364</t>
  </si>
  <si>
    <t>na uzlu 1.CH-LU9 od 24.04.24 do 26.04.24, pcsled: 10702265</t>
  </si>
  <si>
    <t xml:space="preserve">Datum žádosti: 26/04/24; Čas žádosti: 091252; Datum překladu: 26/04/24; Čas překladu: 0911; Žádající uzel: 6225; Žádající uživatel: 45562; Přijímající uzel: 6037; Text žádosti: Žádost o překlad; Stav žádosti: 500; </t>
  </si>
  <si>
    <t>na uzlu 1.CH-LU9 od 24.04.24 do 25.04.24, pcsled: 10701397</t>
  </si>
  <si>
    <t xml:space="preserve">Datum žádosti: 25/04/24; Čas žádosti: 135816; Datum překladu: 25/04/24; Čas překladu: 1357; Žádající uzel: 6225; Žádající uživatel: 45562; Přijímající uzel: 6515; Text žádosti: Žádost o překlad; Stav žádosti: 500; </t>
  </si>
  <si>
    <t>Dvořáková Radomíra, číslo pojištěnce: 6554211257, pojišťovna: 205, scpac: 283133</t>
  </si>
  <si>
    <t>na uzlu 1.CH-LU9 od 24.04.24 do 25.04.24, pcsled: 10702481</t>
  </si>
  <si>
    <t xml:space="preserve">Datum žádosti: 25/04/24; Čas žádosti: 112109; Datum překladu: 25/04/24; Čas překladu: 1119; Žádající uzel: 6225; Žádající uživatel: 60741; Přijímající uzel: 6037; Text žádosti: Žádost o překlad; Stav žádosti: 500; </t>
  </si>
  <si>
    <t>na uzlu 1.CH-LU9 od 23.04.24 do 24.04.24, pcsled: 10699254</t>
  </si>
  <si>
    <t xml:space="preserve">Datum žádosti: 24/04/24; Čas žádosti: 132410; Datum překladu: 24/04/24; Čas překladu: 1323; Žádající uzel: 6225; Žádající uživatel: 58282; Přijímající uzel: 6515; Text žádosti: Žádost o překlad; Stav žádosti: 500; </t>
  </si>
  <si>
    <t>na uzlu 1.CH-LU9 od 19.04.24 do 21.04.24, pcsled: 10695184</t>
  </si>
  <si>
    <t xml:space="preserve">Datum žádosti: 21/04/24; Čas žádosti: 131603; Datum překladu: 21/04/24; Čas překladu: 1314; Žádající uzel: 6225; Žádající uživatel: 64920; Přijímající uzel: 6515; Text žádosti: Žádost o překlad; Stav žádosti: 500; </t>
  </si>
  <si>
    <t>na uzlu 1.CH-LU9 od 08.04.24 do 17.04.24, pcsled: 10678694</t>
  </si>
  <si>
    <t xml:space="preserve">Datum žádosti: 17/04/24; Čas žádosti: 171044; Datum překladu: 17/04/24; Čas překladu: 1709; Žádající uzel: 6225; Žádající uživatel: 60039; Přijímající uzel: 6515; Text žádosti: Žádost o překlad; Stav žádosti: 500; </t>
  </si>
  <si>
    <t>na uzlu 1.CH-LU9 od 15.04.24 do 16.04.24, pcsled: 10687717</t>
  </si>
  <si>
    <t xml:space="preserve">Datum žádosti: 16/04/24; Čas žádosti: 145947; Datum překladu: 16/04/24; Čas překladu: 1458; Žádající uzel: 6225; Žádající uživatel: 64920; Přijímající uzel: 6515; Text žádosti: Žádost o překlad; Stav žádosti: 500; </t>
  </si>
  <si>
    <t>na uzlu 1.CH-LU9 od 14.04.24 do 15.04.24, pcsled: 10686685</t>
  </si>
  <si>
    <t xml:space="preserve">Datum žádosti: 15/04/24; Čas žádosti: 145629; Datum překladu: 15/04/24; Čas překladu: 1455; Žádající uzel: 6225; Žádající uživatel: 66814; Přijímající uzel: 6515; Text žádosti: Žádost o překlad; Stav žádosti: 500; </t>
  </si>
  <si>
    <t>na uzlu 1.CH-LU9 od 10.04.24 do 11.04.24, pcsled: 10681678</t>
  </si>
  <si>
    <t xml:space="preserve">Datum žádosti: 11/04/24; Čas žádosti: 172319; Datum překladu: 11/04/24; Čas překladu: 1722; Žádající uzel: 6225; Žádající uživatel: 60469; Přijímající uzel: 6515; Text žádosti: Žádost o překlad; Stav žádosti: 500; </t>
  </si>
  <si>
    <t>na uzlu 1.CH-LU9 od 09.04.24 do 10.04.24, pcsled: 10679359</t>
  </si>
  <si>
    <t xml:space="preserve">Datum žádosti: 10/04/24; Čas žádosti: 181713; Datum překladu: 10/04/24; Čas překladu: 1816; Žádající uzel: 6225; Žádající uživatel: 60175; Přijímající uzel: 6515; Text žádosti: Žádost o překlad; Stav žádosti: 500; </t>
  </si>
  <si>
    <t>na uzlu 1.CH-LU9 od 08.04.24 do 09.04.24, pcsled: 10677483</t>
  </si>
  <si>
    <t xml:space="preserve">Datum žádosti: 09/04/24; Čas žádosti: 131240; Datum překladu: 09/04/24; Čas překladu: 1312; Žádající uzel: 6225; Žádající uživatel: 45562; Přijímající uzel: 6515; Text žádosti: Žádost o překlad; Stav žádosti: 500; </t>
  </si>
  <si>
    <t>na uzlu 1.CH-LU9 od 07.04.24 do 08.04.24, pcsled: 10676573</t>
  </si>
  <si>
    <t xml:space="preserve">Datum žádosti: 08/04/24; Čas žádosti: 143926; Datum překladu: 08/04/24; Čas překladu: 1438; Žádající uzel: 6225; Žádající uživatel: 60709; Přijímající uzel: 6515; Text žádosti: Žádost o překlad; Stav žádosti: 500; </t>
  </si>
  <si>
    <t>na uzlu 1.CH-LU9 od 03.04.24 do 04.04.24, pcsled: 10671071</t>
  </si>
  <si>
    <t xml:space="preserve">Datum žádosti: 04/04/24; Čas žádosti: 123341; Datum překladu: 04/04/24; Čas překladu: 1232; Žádající uzel: 6225; Žádající uživatel: 63874; Přijímající uzel: 6515; Text žádosti: Žádost o překlad; Stav žádosti: 500; </t>
  </si>
  <si>
    <t>na uzlu 1.CH-LU9 od 01.04.24 do 02.04.24, pcsled: 10667940</t>
  </si>
  <si>
    <t xml:space="preserve">Datum žádosti: 02/04/24; Čas žádosti: 131958; Datum překladu: 02/04/24; Čas překladu: 1319; Žádající uzel: 6225; Žádající uživatel: 61525; Přijímající uzel: 6515; Text žádosti: Žádost o překlad; Stav žádosti: 500; </t>
  </si>
  <si>
    <t>na uzlu 1.CH-LU9 od 27.03.24 do 28.03.24, pcsled: 10663570</t>
  </si>
  <si>
    <t xml:space="preserve">Datum žádosti: 28/03/24; Čas žádosti: 095233; Datum překladu: 28/03/24; Čas překladu: 0952; Žádající uzel: 6225; Žádající uživatel: 63874; Přijímající uzel: 6515; Text žádosti: Žádost o překlad; Stav žádosti: 500; </t>
  </si>
  <si>
    <t>na uzlu 1.CH-LU9 od 26.03.24 do 27.03.24, pcsled: 10661263</t>
  </si>
  <si>
    <t xml:space="preserve">Datum žádosti: 27/03/24; Čas žádosti: 115411; Datum překladu: 27/03/24; Čas překladu: 1153; Žádající uzel: 6225; Žádající uživatel: 45562; Přijímající uzel: 6515; Text žádosti: Žádost o překlad; Stav žádosti: 500; </t>
  </si>
  <si>
    <t>na uzlu 1.CH-LU9 od 26.03.24 do 27.03.24, pcsled: 10660930</t>
  </si>
  <si>
    <t xml:space="preserve">Datum žádosti: 27/03/24; Čas žádosti: 113543; Datum překladu: 27/03/24; Čas překladu: 1135; Žádající uzel: 6225; Žádající uživatel: 59790; Přijímající uzel: 6515; Text žádosti: Žádost o překlad; Stav žádosti: 500; </t>
  </si>
  <si>
    <t>na uzlu 1.CH-LU9 od 25.03.24 do 26.03.24, pcsled: 10659536</t>
  </si>
  <si>
    <t xml:space="preserve">Datum žádosti: 26/03/24; Čas žádosti: 115734; Datum překladu: 26/03/24; Čas překladu: 1157; Žádající uzel: 6225; Žádající uživatel: 59790; Přijímající uzel: 6515; Text žádosti: Žádost o překlad; Stav žádosti: 500; </t>
  </si>
  <si>
    <t>na uzlu 1.CH-LU9 od 24.03.24 do 25.03.24, pcsled: 10658146</t>
  </si>
  <si>
    <t xml:space="preserve">Datum žádosti: 25/03/24; Čas žádosti: 150837; Datum překladu: 25/03/24; Čas překladu: 1507; Žádající uzel: 6225; Žádající uživatel: 68220; Přijímající uzel: 6515; Text žádosti: Žádost o překlad; Stav žádosti: 500; </t>
  </si>
  <si>
    <t>na uzlu 1.CH-LU9 od 24.03.24 do 25.03.24, pcsled: 10658165</t>
  </si>
  <si>
    <t xml:space="preserve">Datum žádosti: 25/03/24; Čas žádosti: 133445; Datum překladu: 25/03/24; Čas překladu: 1333; Žádající uzel: 6225; Žádající uživatel: 45562; Přijímající uzel: 6515; Text žádosti: Žádost o překlad; Stav žádosti: 500; </t>
  </si>
  <si>
    <t>na uzlu 1.CH-LU9 od 24.03.24 do 24.03.24, pcsled: 10658662</t>
  </si>
  <si>
    <t xml:space="preserve">Datum žádosti: 24/03/24; Čas žádosti: 194628; Datum překladu: 24/03/24; Čas překladu: 1943; Žádající uzel: 6225; Žádající uživatel: 60039; Přijímající uzel: 6515; Text žádosti: Žádost o překlad; Stav žádosti: 500; </t>
  </si>
  <si>
    <t>na uzlu 1.CH-LU9 od 20.03.24 do 21.03.24, pcsled: 10652898</t>
  </si>
  <si>
    <t xml:space="preserve">Datum žádosti: 21/03/24; Čas žádosti: 122931; Datum překladu: 21/03/24; Čas překladu: 1229; Žádající uzel: 6225; Žádající uživatel: 45562; Přijímající uzel: 6515; Text žádosti: Žádost o překlad; Stav žádosti: 500; </t>
  </si>
  <si>
    <t>na uzlu 1.CH-LU9 od 17.03.24 do 18.03.24, pcsled: 10647873</t>
  </si>
  <si>
    <t xml:space="preserve">Datum žádosti: 18/03/24; Čas žádosti: 130314; Datum překladu: 18/03/24; Čas překladu: 1302; Žádající uzel: 6225; Žádající uživatel: 65619; Přijímající uzel: 6515; Text žádosti: Žádost o překlad; Stav žádosti: 500; </t>
  </si>
  <si>
    <t>na uzlu 1.CH-LU9 od 17.03.24 do 18.03.24, pcsled: 10647960</t>
  </si>
  <si>
    <t xml:space="preserve">Datum žádosti: 18/03/24; Čas žádosti: 120225; Datum překladu: 18/03/24; Čas překladu: 1201; Žádající uzel: 6225; Žádající uživatel: 45562; Přijímající uzel: 6515; Text žádosti: Žádost o překlad; Stav žádosti: 500; </t>
  </si>
  <si>
    <t>na uzlu 1.CH-LU9 od 14.03.24 do 15.03.24, pcsled: 10644020</t>
  </si>
  <si>
    <t xml:space="preserve">Datum žádosti: 15/03/24; Čas žádosti: 144535; Datum překladu: 15/03/24; Čas překladu: 1445; Žádající uzel: 6225; Žádající uživatel: 61525; Přijímající uzel: 6073; Text žádosti: Žádost o překlad; Stav žádosti: 500; </t>
  </si>
  <si>
    <t>na uzlu 1.CH-LU9 od 13.03.24 do 14.03.24, pcsled: 10642880</t>
  </si>
  <si>
    <t xml:space="preserve">Datum žádosti: 14/03/24; Čas žádosti: 140257; Datum překladu: 14/03/24; Čas překladu: 1402; Žádající uzel: 6225; Žádající uživatel: 45562; Přijímající uzel: 6515; Text žádosti: Žádost o překlad; Stav žádosti: 500; </t>
  </si>
  <si>
    <t>Polínková Eliška, číslo pojištěnce: 6453261353, pojišťovna: 201, scpac: 192709</t>
  </si>
  <si>
    <t>na uzlu 1.CH-LU9 od 13.03.24 do 14.03.24, pcsled: 10643780</t>
  </si>
  <si>
    <t xml:space="preserve">Datum žádosti: 14/03/24; Čas žádosti: 093755; Datum překladu: 14/03/24; Čas překladu: 0937; Žádající uzel: 6225; Žádající uživatel: 45562; Přijímající uzel: 6037; Text žádosti: Žádost o překlad; Stav žádosti: 500; </t>
  </si>
  <si>
    <t>na uzlu 1.CH-LU9 od 12.03.24 do 13.03.24, pcsled: 10640214</t>
  </si>
  <si>
    <t xml:space="preserve">Datum žádosti: 13/03/24; Čas žádosti: 123534; Datum překladu: 13/03/24; Čas překladu: 1235; Žádající uzel: 6225; Žádající uživatel: 45562; Přijímající uzel: 6515; Text žádosti: Žádost o překlad; Stav žádosti: 500; </t>
  </si>
  <si>
    <t>na uzlu 1.CH-LU9 od 10.03.24 do 11.03.24, pcsled: 10637596</t>
  </si>
  <si>
    <t xml:space="preserve">Datum žádosti: 11/03/24; Čas žádosti: 151138; Datum překladu: 11/03/24; Čas překladu: 1505; Žádající uzel: 6225; Žádající uživatel: 66814; Přijímající uzel: 6515; Text žádosti: Žádost o překlad; Stav žádosti: 500; </t>
  </si>
  <si>
    <t>na uzlu 1.CH-LU9 od 28.02.24 do 29.02.24, pcsled: 10623341</t>
  </si>
  <si>
    <t xml:space="preserve">Datum žádosti: 29/02/24; Čas žádosti: 134618; Datum překladu: 29/02/24; Čas překladu: 1345; Žádající uzel: 6225; Žádající uživatel: 45562; Přijímající uzel: 6515; Text žádosti: Žádost o překlad; Stav žádosti: 500; </t>
  </si>
  <si>
    <t>st4989 (?)</t>
  </si>
  <si>
    <t>64416 (Mozoľa Michal MDDr.)</t>
  </si>
  <si>
    <t>na uzlu 1.CH-LU9 od 27.02.24 do 28.02.24, pcsled: 10621353</t>
  </si>
  <si>
    <t xml:space="preserve">Datum žádosti: 28/02/24; Čas žádosti: 184434; Datum překladu: 28/02/24; Čas překladu: 1843; Žádající uzel: 6225; Žádající uživatel: 64416; Přijímající uzel: 6515; Text žádosti: Žádost o překlad; Stav žádosti: 500; </t>
  </si>
  <si>
    <t>na uzlu 1.CH-LU9 od 25.02.24 do 26.02.24, pcsled: 10618405</t>
  </si>
  <si>
    <t xml:space="preserve">Datum žádosti: 26/02/24; Čas žádosti: 124732; Datum překladu: 26/02/24; Čas překladu: 1246; Žádající uzel: 6225; Žádající uživatel: 60175; Přijímající uzel: 6515; Text žádosti: Žádost o překlad; Stav žádosti: 500; </t>
  </si>
  <si>
    <t>na uzlu 1.CH-LU9 od 10.02.24 do 20.02.24, pcsled: 10597219</t>
  </si>
  <si>
    <t xml:space="preserve">Datum žádosti: 20/02/24; Čas žádosti: 091312; Datum překladu: 20/02/24; Čas překladu: 0911; Žádající uzel: 6225; Žádající uživatel: 45562; Přijímající uzel: 6004; Text žádosti: Žádost o překlad; Stav žádosti: 500; </t>
  </si>
  <si>
    <t>na uzlu 1.CH-LU9 od 18.02.24 do 19.02.24, pcsled: 10607941</t>
  </si>
  <si>
    <t xml:space="preserve">Datum žádosti: 19/02/24; Čas žádosti: 120850; Datum překladu: 19/02/24; Čas překladu: 1207; Žádající uzel: 6225; Žádající uživatel: 60741; Přijímající uzel: 6515; Text žádosti: Žádost o překlad; Stav žádosti: 500; </t>
  </si>
  <si>
    <t>na uzlu 1.CH-LU9 od 16.02.24 do 17.02.24, pcsled: 10607089</t>
  </si>
  <si>
    <t xml:space="preserve">Datum žádosti: 17/02/24; Čas žádosti: 135706; Datum překladu: 17/02/24; Čas překladu: 1356; Žádající uzel: 6225; Žádající uživatel: 59790; Přijímající uzel: 6515; Text žádosti: Žádost o překlad; Stav žádosti: 500; </t>
  </si>
  <si>
    <t>na uzlu 1.CH-LU9 od 15.02.24 do 15.02.24, pcsled: 10605248</t>
  </si>
  <si>
    <t xml:space="preserve">Datum žádosti: 15/02/24; Čas žádosti: 181434; Datum překladu: 15/02/24; Čas překladu: 1813; Žádající uzel: 6225; Žádající uživatel: 64920; Přijímající uzel: 6515; Text žádosti: Žádost o překlad; Stav žádosti: 500; </t>
  </si>
  <si>
    <t>na uzlu 1.CH-LU9 od 14.02.24 do 15.02.24, pcsled: 10602449</t>
  </si>
  <si>
    <t xml:space="preserve">Datum žádosti: 15/02/24; Čas žádosti: 151823; Datum překladu: 15/02/24; Čas překladu: 1517; Žádající uzel: 6225; Žádající uživatel: 60039; Přijímající uzel: 6515; Text žádosti: Žádost o překlad; Stav žádosti: 500; </t>
  </si>
  <si>
    <t>na uzlu 1.CH-LU9 od 13.02.24 do 13.02.24, pcsled: 10601743</t>
  </si>
  <si>
    <t xml:space="preserve">Datum žádosti: 13/02/24; Čas žádosti: 204451; Datum překladu: 13/02/24; Čas překladu: 2043; Žádající uzel: 6225; Žádající uživatel: 64920; Přijímající uzel: 6515; Text žádosti: Žádost o překlad; Stav žádosti: 500; </t>
  </si>
  <si>
    <t>na uzlu 1.CH-LU9 od 12.02.24 do 13.02.24, pcsled: 10598765</t>
  </si>
  <si>
    <t xml:space="preserve">Datum žádosti: 13/02/24; Čas žádosti: 143042; Datum překladu: 13/02/24; Čas překladu: 1429; Žádající uzel: 6225; Žádající uživatel: 61525; Přijímající uzel: 6515; Text žádosti: Žádost o překlad; Stav žádosti: 500; </t>
  </si>
  <si>
    <t>na uzlu 1.CH-LU9 od 11.02.24 do 12.02.24, pcsled: 10597602</t>
  </si>
  <si>
    <t xml:space="preserve">Datum žádosti: 12/02/24; Čas žádosti: 162700; Datum překladu: 12/02/24; Čas překladu: 1625; Žádající uzel: 6225; Žádající uživatel: 64416; Přijímající uzel: 6515; Text žádosti: Žádost o překlad; Stav žádosti: 500; </t>
  </si>
  <si>
    <t>na uzlu 1.CH-LU9 od 08.02.24 do 08.02.24, pcsled: 10595000</t>
  </si>
  <si>
    <t xml:space="preserve">Datum žádosti: 08/02/24; Čas žádosti: 200645; Datum překladu: 08/02/24; Čas překladu: 2005; Žádající uzel: 6225; Žádající uživatel: 61526; Přijímající uzel: 6515; Text žádosti: Žádost o překlad; Stav žádosti: 500; </t>
  </si>
  <si>
    <t>na uzlu 1.CH-LU9 od 06.02.24 do 07.02.24, pcsled: 10591566</t>
  </si>
  <si>
    <t xml:space="preserve">Datum žádosti: 07/02/24; Čas žádosti: 193458; Datum překladu: 07/02/24; Čas překladu: 1934; Žádající uzel: 6225; Žádající uživatel: 61526; Přijímající uzel: 6515; Text žádosti: Žádost o překlad; Stav žádosti: 500; </t>
  </si>
  <si>
    <t>na uzlu 1.CH-LU9 od 06.02.24 do 07.02.24, pcsled: 10590008</t>
  </si>
  <si>
    <t xml:space="preserve">Datum žádosti: 07/02/24; Čas žádosti: 171158; Datum překladu: 07/02/24; Čas překladu: 1711; Žádající uzel: 6225; Žádající uživatel: 65619; Přijímající uzel: 6515; Text žádosti: Žádost o překlad; Stav žádosti: 500; </t>
  </si>
  <si>
    <t>na uzlu 1.CH-LU9 od 28.01.24 do 03.02.24, pcsled: 10577475</t>
  </si>
  <si>
    <t xml:space="preserve">Datum žádosti: 03/02/24; Čas žádosti: 123701; Datum překladu: 03/02/24; Čas překladu: 1236; Žádající uzel: 6225; Žádající uživatel: 59790; Přijímající uzel: 6515; Text žádosti: Žádost o překlad; Stav žádosti: 500; </t>
  </si>
  <si>
    <t>na uzlu 1.CH-LU9 od 31.01.24 do 01.02.24, pcsled: 10581674</t>
  </si>
  <si>
    <t xml:space="preserve">Datum žádosti: 01/02/24; Čas žádosti: 164352; Datum překladu: 01/02/24; Čas překladu: 1642; Žádající uzel: 6225; Žádající uživatel: 64920; Přijímající uzel: 6515; Text žádosti: Žádost o překlad; Stav žádosti: 500; </t>
  </si>
  <si>
    <t>na uzlu 1.CH-LU9 od 29.01.24 do 30.01.24, pcsled: 10577702</t>
  </si>
  <si>
    <t xml:space="preserve">Datum žádosti: 30/01/24; Čas žádosti: 123435; Datum překladu: 30/01/24; Čas překladu: 1234; Žádající uzel: 6225; Žádající uživatel: 45562; Přijímající uzel: 6515; Text žádosti: Žádost o překlad; Stav žádosti: 500; </t>
  </si>
  <si>
    <t>na uzlu 1.CH-LU9 od 27.01.24 do 29.01.24, pcsled: 10576610</t>
  </si>
  <si>
    <t xml:space="preserve">Datum žádosti: 29/01/24; Čas žádosti: 180058; Datum překladu: 29/01/24; Čas překladu: 1800; Žádající uzel: 6225; Žádající uživatel: 61525; Přijímající uzel: 6515; Text žádosti: Žádost o překlad; Stav žádosti: 500; </t>
  </si>
  <si>
    <t>na uzlu 1.CH-LU9 od 23.01.24 do 24.01.24, pcsled: 10568885</t>
  </si>
  <si>
    <t xml:space="preserve">Datum žádosti: 24/01/24; Čas žádosti: 111500; Datum překladu: 24/01/24; Čas překladu: 1114; Žádající uzel: 6225; Žádající uživatel: 59790; Přijímající uzel: 6515; Text žádosti: Žádost o překlad; Stav žádosti: 500; </t>
  </si>
  <si>
    <t>na uzlu 1.CH-LU9 od 22.01.24 do 23.01.24, pcsled: 10566954</t>
  </si>
  <si>
    <t xml:space="preserve">Datum žádosti: 23/01/24; Čas žádosti: 160051; Datum překladu: 23/01/24; Čas překladu: 1600; Žádající uzel: 6225; Žádající uživatel: 60469; Přijímající uzel: 6515; Text žádosti: Žádost o překlad; Stav žádosti: 500; </t>
  </si>
  <si>
    <t>na uzlu 1.CH-LU9 od 21.01.24 do 22.01.24, pcsled: 10566216</t>
  </si>
  <si>
    <t xml:space="preserve">Datum žádosti: 22/01/24; Čas žádosti: 174426; Datum překladu: 22/01/24; Čas překladu: 1743; Žádající uzel: 6225; Žádající uživatel: 61525; Přijímající uzel: 6515; Text žádosti: Žádost o překlad; Stav žádosti: 500; </t>
  </si>
  <si>
    <t>na uzlu 1.CH-LU9 od 17.01.24 do 18.01.24, pcsled: 10561170</t>
  </si>
  <si>
    <t xml:space="preserve">Datum žádosti: 18/01/24; Čas žádosti: 120115; Datum překladu: 18/01/24; Čas překladu: 1200; Žádající uzel: 6225; Žádající uživatel: 45562; Přijímající uzel: 6515; Text žádosti: Žádost o překlad; Stav žádosti: 500; </t>
  </si>
  <si>
    <t>na uzlu 1.CH-LU9 od 16.01.24 do 17.01.24, pcsled: 10558860</t>
  </si>
  <si>
    <t xml:space="preserve">Datum žádosti: 17/01/24; Čas žádosti: 194126; Datum překladu: 17/01/24; Čas překladu: 1940; Žádající uzel: 6225; Žádající uživatel: 60709; Přijímající uzel: 6073; Text žádosti: Žádost o překlad; Stav žádosti: 500; </t>
  </si>
  <si>
    <t>na uzlu 1.CH-LU9 od 17.01.24 do 17.01.24, pcsled: 10562018</t>
  </si>
  <si>
    <t xml:space="preserve">Datum žádosti: 17/01/24; Čas žádosti: 181852; Datum překladu: 17/01/24; Čas překladu: 1816; Žádající uzel: 6225; Žádající uživatel: 60175; Přijímající uzel: 6515; Text žádosti: Žádost o překlad; Stav žádosti: 500; </t>
  </si>
  <si>
    <t>na uzlu 1.CH-LU9 od 15.01.24 do 16.01.24, pcsled: 10556975</t>
  </si>
  <si>
    <t xml:space="preserve">Datum žádosti: 16/01/24; Čas žádosti: 135419; Datum překladu: 16/01/24; Čas překladu: 1353; Žádající uzel: 6225; Žádající uživatel: 45562; Přijímající uzel: 6515; Text žádosti: Žádost o překlad; Stav žádosti: 500; </t>
  </si>
  <si>
    <t>na uzlu 1.CH-LU9 od 14.01.24 do 15.01.24, pcsled: 10556201</t>
  </si>
  <si>
    <t xml:space="preserve">Datum žádosti: 15/01/24; Čas žádosti: 115508; Datum překladu: 15/01/24; Čas překladu: 1153; Žádající uzel: 6225; Žádající uživatel: 45562; Přijímající uzel: 6515; Text žádosti: Žádost o překlad; Stav žádosti: 500; </t>
  </si>
  <si>
    <t>na uzlu 1.CH-LU9 od 11.01.24 do 12.01.24, pcsled: 10553346</t>
  </si>
  <si>
    <t xml:space="preserve">Datum žádosti: 12/01/24; Čas žádosti: 132510; Datum překladu: 12/01/24; Čas překladu: 1324; Žádající uzel: 6225; Žádající uživatel: 63874; Přijímající uzel: 6515; Text žádosti: Žádost o překlad; Stav žádosti: 500; </t>
  </si>
  <si>
    <t>Hermanová Petra, DiS, číslo pojištěnce: 9752215704, pojišťovna: 205, scpac: 152922</t>
  </si>
  <si>
    <t>na uzlu 1.CH-LU9 od 10.01.24 do 11.01.24, pcsled: 10551779</t>
  </si>
  <si>
    <t xml:space="preserve">Datum žádosti: 11/01/24; Čas žádosti: 090631; Datum překladu: 11/01/24; Čas překladu: 0905; Žádající uzel: 6225; Žádající uživatel: 45562; Přijímající uzel: 6010; Text žádosti: Žádost o překlad; Stav žádosti: 500; </t>
  </si>
  <si>
    <t>na uzlu 1.CH-LU9 od 08.01.24 do 09.01.24, pcsled: 10547568</t>
  </si>
  <si>
    <t xml:space="preserve">Datum žádosti: 09/01/24; Čas žádosti: 152706; Datum překladu: 09/01/24; Čas překladu: 1525; Žádající uzel: 6225; Žádající uživatel: 60039; Přijímající uzel: 6515; Text žádosti: Žádost o překlad; Stav žádosti: 500; </t>
  </si>
  <si>
    <t>na uzlu 1.CH-LU9 od 03.01.24 do 04.01.24, pcsled: 10540810</t>
  </si>
  <si>
    <t xml:space="preserve">Datum žádosti: 04/01/24; Čas žádosti: 122339; Datum překladu: 04/01/24; Čas překladu: 1223; Žádající uzel: 6225; Žádající uživatel: 45562; Přijímající uzel: 6515; Text žádosti: Žádost o překlad; Stav žádosti: 500; </t>
  </si>
  <si>
    <t>na uzlu 1.CH-LU9 od 02.01.24 do 03.01.24, pcsled: 10538184</t>
  </si>
  <si>
    <t xml:space="preserve">Datum žádosti: 03/01/24; Čas žádosti: 180451; Datum překladu: 03/01/24; Čas překladu: 1804; Žádající uzel: 6225; Žádající uživatel: 60175; Přijímající uzel: 6515; Text žádosti: Žádost o překlad; Stav žádosti: 500; </t>
  </si>
  <si>
    <t>st2427 ()</t>
  </si>
  <si>
    <t>na uzlu 2.CH-37a od 08.06.24 do 12.06.24, pcsled: 10764795</t>
  </si>
  <si>
    <t xml:space="preserve">Datum žádosti: 12/06/24; Čas žádosti: 110104; Datum překladu: 12/06/24; Čas překladu: 1100; Žádající uzel: 6270; Žádající uživatel: 59845; Přijímající uzel: 6066; Text žádosti: Žádost o překlad; Stav žádosti: 500; </t>
  </si>
  <si>
    <t>na uzlu 2.CH-37a od 08.06.24 do 12.06.24, pcsled: 10764793</t>
  </si>
  <si>
    <t xml:space="preserve">Datum žádosti: 12/06/24; Čas žádosti: 110008; Datum překladu: 12/06/24; Čas překladu: 1059; Žádající uzel: 6270; Žádající uživatel: 59845; Přijímající uzel: 6066; Text žádosti: Žádost o překlad; Stav žádosti: 500; </t>
  </si>
  <si>
    <t>na uzlu 2.CH-37a od 01.06.24 do 06.06.24, pcsled: 10755487</t>
  </si>
  <si>
    <t xml:space="preserve">Datum žádosti: 06/06/24; Čas žádosti: 093128; Datum překladu: 06/06/24; Čas překladu: 0930; Žádající uzel: 6270; Žádající uživatel: 58338; Přijímající uzel: 6066; Text žádosti: Žádost o překlad; Stav žádosti: 500; </t>
  </si>
  <si>
    <t>na uzlu 2.CH-37a od 30.05.24 do 03.06.24, pcsled: 10751701</t>
  </si>
  <si>
    <t xml:space="preserve">Datum žádosti: 03/06/24; Čas žádosti: 095005; Datum překladu: 03/06/24; Čas překladu: 0948; Žádající uzel: 6270; Žádající uživatel: 60492; Přijímající uzel: 6066; Text žádosti: Žádost o překlad; Stav žádosti: 500; </t>
  </si>
  <si>
    <t>Uhrová Marie, číslo pojištěnce: 345805436 , pojišťovna: 205, scpac: 107367</t>
  </si>
  <si>
    <t>na uzlu 2.CH-37a od 02.06.24 do 02.06.24, pcsled: 10756140</t>
  </si>
  <si>
    <t xml:space="preserve">Datum žádosti: 02/06/24; Čas žádosti: 173630; Datum překladu: 02/06/24; Čas překladu: 1734; Žádající uzel: 6270; Žádající uživatel: 12322; Přijímající uzel: 6073; Text žádosti: Žádost o překlad; Stav žádosti: 500; </t>
  </si>
  <si>
    <t>st3610 (?)</t>
  </si>
  <si>
    <t>Krajcová Růžena, číslo pojištěnce: 315311432 , pojišťovna: 111, scpac: 1108177</t>
  </si>
  <si>
    <t>na uzlu 2.CH-37a od 27.05.24 do 27.05.24, pcsled: 10747731</t>
  </si>
  <si>
    <t xml:space="preserve">Datum žádosti: 27/05/24; Čas žádosti: 193459; Datum překladu: 27/05/24; Čas překladu: 1932; Žádající uzel: 6270; Žádající uživatel: 25385; Přijímající uzel: 6515; Text žádosti: Žádost o překlad; Stav žádosti: 500; </t>
  </si>
  <si>
    <t>68734 (Petrášová Tereza DiS.)</t>
  </si>
  <si>
    <t>na uzlu 2.CH-37a od 23.05.24 do 26.05.24, pcsled: 10741554</t>
  </si>
  <si>
    <t xml:space="preserve">Datum žádosti: 26/05/24; Čas žádosti: 095645; Datum překladu: 26/05/24; Čas překladu: 0952; Žádající uzel: 6270; Žádající uživatel: 68734; Přijímající uzel: 6066; Text žádosti: Žádost o překlad; Stav žádosti: 500; </t>
  </si>
  <si>
    <t>na uzlu 2.CH-37a od 09.05.24 do 10.05.24, pcsled: 10721095</t>
  </si>
  <si>
    <t xml:space="preserve">Datum žádosti: 10/05/24; Čas žádosti: 151731; Datum překladu: 10/05/24; Čas překladu: 1516; Žádající uzel: 6270; Žádající uživatel: 18796; Přijímající uzel: 6515; Text žádosti: Žádost o překlad; Stav žádosti: 500; </t>
  </si>
  <si>
    <t>Soukup Josef, číslo pojištěnce: 530101145 , pojišťovna: 111, scpac: 1558341</t>
  </si>
  <si>
    <t>na uzlu 2.CH-37a od 23.04.24 do 26.04.24, pcsled: 10699010</t>
  </si>
  <si>
    <t xml:space="preserve">Datum žádosti: 26/04/24; Čas žádosti: 130939; Datum překladu: 26/04/24; Čas překladu: 1308; Žádající uzel: 6270; Žádající uživatel: 68734; Přijímající uzel: 6073; Text žádosti: Žádost o překlad; Stav žádosti: 500; </t>
  </si>
  <si>
    <t>na uzlu 2.CH-37a od 13.03.24 do 18.03.24, pcsled: 10643067</t>
  </si>
  <si>
    <t xml:space="preserve">Datum žádosti: 18/03/24; Čas žádosti: 094958; Datum překladu: 18/03/24; Čas překladu: 0948; Žádající uzel: 6270; Žádající uživatel: 68413; Přijímající uzel: 6047; Text žádosti: Žádost o překlad; Stav žádosti: 500; </t>
  </si>
  <si>
    <t>na uzlu 2.CH-37a od 14.03.24 do 14.03.24, pcsled: 10644364</t>
  </si>
  <si>
    <t xml:space="preserve">Datum žádosti: 14/03/24; Čas žádosti: 134729; Datum překladu: 14/03/24; Čas překladu: 1343; Žádající uzel: 6270; Žádající uživatel: 60492; Přijímající uzel: 6064; Text žádosti: Žádost o překlad; Stav žádosti: 500; </t>
  </si>
  <si>
    <t>na uzlu 2.CH-37a od 29.02.24 do 06.03.24, pcsled: 10625132</t>
  </si>
  <si>
    <t xml:space="preserve">Datum žádosti: 06/03/24; Čas žádosti: 092416; Datum překladu: 06/03/24; Čas překladu: 0922; Žádající uzel: 6270; Žádající uživatel: 63178; Přijímající uzel: 6049; Text žádosti: Žádost o překlad; Stav žádosti: 500; </t>
  </si>
  <si>
    <t>na uzlu 2.CH-37a od 28.02.24 do 04.03.24, pcsled: 10624958</t>
  </si>
  <si>
    <t xml:space="preserve">Datum žádosti: 04/03/24; Čas žádosti: 092221; Datum překladu: 04/03/24; Čas překladu: 0921; Žádající uzel: 6270; Žádající uživatel: 61734; Přijímající uzel: 6066; Text žádosti: Žádost o překlad; Stav žádosti: 500; </t>
  </si>
  <si>
    <t>na uzlu 2.CH-37a od 26.02.24 do 01.03.24, pcsled: 10619028</t>
  </si>
  <si>
    <t xml:space="preserve">Datum žádosti: 01/03/24; Čas žádosti: 094026; Datum překladu: 01/03/24; Čas překladu: 0939; Žádající uzel: 6270; Žádající uživatel: 37707; Přijímající uzel: 6066; Text žádosti: Žádost o překlad; Stav žádosti: 500; </t>
  </si>
  <si>
    <t>na uzlu 2.CH-37a od 26.02.24 do 01.03.24, pcsled: 10619026</t>
  </si>
  <si>
    <t xml:space="preserve">Datum žádosti: 01/03/24; Čas žádosti: 093927; Datum překladu: 01/03/24; Čas překladu: 0938; Žádající uzel: 6270; Žádající uživatel: 37707; Přijímající uzel: 6066; Text žádosti: Žádost o překlad; Stav žádosti: 500; </t>
  </si>
  <si>
    <t>na uzlu 2.CH-37a od 13.02.24 do 16.02.24, pcsled: 10601906</t>
  </si>
  <si>
    <t xml:space="preserve">Datum žádosti: 16/02/24; Čas žádosti: 125958; Datum překladu: 16/02/24; Čas překladu: 1258; Žádající uzel: 6270; Žádající uživatel: 12322; Přijímající uzel: 6066; Text žádosti: Žádost o překlad; Stav žádosti: 500; </t>
  </si>
  <si>
    <t>na uzlu 2.CH-37a od 06.02.24 do 12.02.24, pcsled: 10591558</t>
  </si>
  <si>
    <t xml:space="preserve">Datum žádosti: 12/02/24; Čas žádosti: 102029; Datum překladu: 12/02/24; Čas překladu: 1019; Žádající uzel: 6270; Žádající uživatel: 60492; Přijímající uzel: 6066; Text žádosti: Žádost o překlad; Stav žádosti: 500; </t>
  </si>
  <si>
    <t>na uzlu 2.CH-37a od 06.02.24 do 12.02.24, pcsled: 10591506</t>
  </si>
  <si>
    <t xml:space="preserve">Datum žádosti: 12/02/24; Čas žádosti: 101936; Datum překladu: 12/02/24; Čas překladu: 1018; Žádající uzel: 6270; Žádající uživatel: 60492; Přijímající uzel: 6066; Text žádosti: Žádost o překlad; Stav žádosti: 500; </t>
  </si>
  <si>
    <t>na uzlu 2.CH-37a od 06.02.24 do 09.02.24, pcsled: 10591151</t>
  </si>
  <si>
    <t xml:space="preserve">Datum žádosti: 09/02/24; Čas žádosti: 100813; Datum překladu: 09/02/24; Čas překladu: 1006; Žádající uzel: 6270; Žádající uživatel: 68545; Přijímající uzel: 6066; Text žádosti: Žádost o překlad; Stav žádosti: 500; </t>
  </si>
  <si>
    <t>na uzlu 2.CH-37a od 30.01.24 do 05.02.24, pcsled: 10581395</t>
  </si>
  <si>
    <t xml:space="preserve">Datum žádosti: 05/02/24; Čas žádosti: 123426; Datum překladu: 05/02/24; Čas překladu: 1233; Žádající uzel: 6270; Žádající uživatel: 66140; Přijímající uzel: 6490; Text žádosti: Žádost o překlad; Stav žádosti: 500; </t>
  </si>
  <si>
    <t>na uzlu 2.CH-37a od 30.01.24 do 02.02.24, pcsled: 10581367</t>
  </si>
  <si>
    <t xml:space="preserve">Datum žádosti: 02/02/24; Čas žádosti: 110700; Datum překladu: 02/02/24; Čas překladu: 1105; Žádající uzel: 6270; Žádající uživatel: 58338; Přijímající uzel: 6066; Text žádosti: Žádost o překlad; Stav žádosti: 500; </t>
  </si>
  <si>
    <t>na uzlu 2.CH-L37 od 30.01.24 do 31.01.24, pcsled: 10579548</t>
  </si>
  <si>
    <t xml:space="preserve">Datum žádosti: 31/01/24; Čas žádosti: 110904; Datum překladu: 31/01/24; Čas překladu: 1108; Žádající uzel: 6223; Žádající uživatel: 37707; Přijímající uzel: 6515; Text žádosti: Žádost o překlad; Stav žádosti: 500; </t>
  </si>
  <si>
    <t>Pecha Petr, číslo pojištěnce: 531229228 , pojišťovna: 111, scpac: 1534553</t>
  </si>
  <si>
    <t>na uzlu 2.CH-37a od 23.01.24 do 29.01.24, pcsled: 10568676</t>
  </si>
  <si>
    <t xml:space="preserve">Datum žádosti: 29/01/24; Čas žádosti: 045625; Datum překladu: 29/01/24; Čas překladu: 0455; Žádající uzel: 6270; Žádající uživatel: 64275; Přijímající uzel: 6073; Text žádosti: Žádost o překlad; Stav žádosti: 500; </t>
  </si>
  <si>
    <t>Radin-Mačukatová Ane, číslo pojištěnce: 505116058 , pojišťovna: 111, scpac: 206496</t>
  </si>
  <si>
    <t>na uzlu 2.CH-37a od 28.01.24 do 28.01.24, pcsled: 10577285</t>
  </si>
  <si>
    <t xml:space="preserve">Datum žádosti: 28/01/24; Čas žádosti: 201010; Datum překladu: 28/01/24; Čas překladu: 2009; Žádající uzel: 6270; Žádající uživatel: 66140; Přijímající uzel: 6515; Text žádosti: Žádost o překlad; Stav žádosti: 500; </t>
  </si>
  <si>
    <t>Soldán Richard, číslo pojištěnce: 6103110387, pojišťovna: 111, scpac: 1498127</t>
  </si>
  <si>
    <t>na uzlu 2.CH-37a od 13.01.24 do 17.01.24, pcsled: 10555983</t>
  </si>
  <si>
    <t xml:space="preserve">Datum žádosti: 17/01/24; Čas žádosti: 100142; Datum překladu: 17/01/24; Čas překladu: 0959; Žádající uzel: 6270; Žádající uživatel: 60492; Přijímající uzel: 6066; Text žádosti: Žádost o překlad; Stav žádosti: 500; </t>
  </si>
  <si>
    <t>Peřina Miroslav, číslo pojištěnce: 511119178 , pojišťovna: 111, scpac: 898706</t>
  </si>
  <si>
    <t>na uzlu 2.CH-37a od 16.01.24 do 16.01.24, pcsled: 10560031</t>
  </si>
  <si>
    <t xml:space="preserve">Datum žádosti: 16/01/24; Čas žádosti: 234157; Datum překladu: 16/01/24; Čas překladu: 2341; Žádající uzel: 6270; Žádající uživatel: 65461; Přijímající uzel: 6073; Text žádosti: Žádost o překlad; Stav žádosti: 500; </t>
  </si>
  <si>
    <t>68162 (Hanzlová Jana Mgr.)</t>
  </si>
  <si>
    <t>Petruželová Irena, číslo pojištěnce: 8159135842, pojišťovna: 213, scpac: 738283</t>
  </si>
  <si>
    <t>na uzlu 2.CH-37a od 12.01.24 do 13.01.24, pcsled: 10555372</t>
  </si>
  <si>
    <t xml:space="preserve">Datum žádosti: 13/01/24; Čas žádosti: 005653; Datum překladu: 13/01/24; Čas překladu: 0055; Žádající uzel: 6270; Žádající uživatel: 68162; Přijímající uzel: 6073; Text žádosti: Žádost o překlad; Stav žádosti: 500; </t>
  </si>
  <si>
    <t>na uzlu 2.CH-37a od 26.12.23 do 04.01.24, pcsled: 10532595</t>
  </si>
  <si>
    <t xml:space="preserve">Datum žádosti: 04/01/24; Čas žádosti: 121838; Datum překladu: 04/01/24; Čas překladu: 1217; Žádající uzel: 6270; Žádající uživatel: 60492; Přijímající uzel: 6066; Text žádosti: Žádost o překlad; Stav žádosti: 500; </t>
  </si>
  <si>
    <t>Görlichová Andrea, číslo pojištěnce: 8953015742, pojišťovna: 205, scpac: 837765</t>
  </si>
  <si>
    <t>na uzlu 2.CH-37a od 29.12.23 do 04.01.24, pcsled: 10534962</t>
  </si>
  <si>
    <t xml:space="preserve">Datum žádosti: 04/01/24; Čas žádosti: 093806; Datum překladu: 04/01/24; Čas překladu: 0937; Žádající uzel: 6270; Žádající uživatel: 61734; Přijímající uzel: 6066; Text žádosti: Žádost o překlad; Stav žádosti: 500; </t>
  </si>
  <si>
    <t>Vařeka Jaroslav, číslo pojištěnce: 6605212185, pojišťovna: 205, scpac: 190876</t>
  </si>
  <si>
    <t>na uzlu 2.CH-L37 od 12.06.24 do 18.06.24, pcsled: 10770114</t>
  </si>
  <si>
    <t xml:space="preserve">Datum žádosti: 18/06/24; Čas žádosti: 165531; Datum překladu: 18/06/24; Čas překladu: 1654; Žádající uzel: 6223; Žádající uživatel: 18796; Přijímající uzel: 6515; Text žádosti: Žádost o překlad; Stav žádosti: 500; </t>
  </si>
  <si>
    <t>Straková Pavla, číslo pojištěnce: 525522183 , pojišťovna: 211, scpac: 125845</t>
  </si>
  <si>
    <t>na uzlu 2.CH-L37 od 16.06.24 do 18.06.24, pcsled: 10775846</t>
  </si>
  <si>
    <t xml:space="preserve">Datum žádosti: 18/06/24; Čas žádosti: 113007; Datum překladu: 18/06/24; Čas překladu: 1128; Žádající uzel: 6223; Žádající uživatel: 62350; Přijímající uzel: 6515; Text žádosti: Žádost o překlad; Stav žádosti: 500; </t>
  </si>
  <si>
    <t>na uzlu 2.CH-L37 od 15.06.24 do 17.06.24, pcsled: 10775108</t>
  </si>
  <si>
    <t xml:space="preserve">Datum žádosti: 17/06/24; Čas žádosti: 154628; Datum překladu: 17/06/24; Čas překladu: 1545; Žádající uzel: 6223; Žádající uživatel: 65611; Přijímající uzel: 6515; Text žádosti: Žádost o překlad; Stav žádosti: 500; </t>
  </si>
  <si>
    <t>na uzlu 2.CH-L37 od 14.06.24 do 14.06.24, pcsled: 10773511</t>
  </si>
  <si>
    <t xml:space="preserve">Datum žádosti: 14/06/24; Čas žádosti: 152747; Datum překladu: 14/06/24; Čas překladu: 1527; Žádající uzel: 6223; Žádající uživatel: 63862; Přijímající uzel: 6515; Text žádosti: Žádost o překlad; Stav žádosti: 500; </t>
  </si>
  <si>
    <t>na uzlu 2.CH-L37 od 13.06.24 do 14.06.24, pcsled: 10771534</t>
  </si>
  <si>
    <t xml:space="preserve">Datum žádosti: 14/06/24; Čas žádosti: 141432; Datum překladu: 14/06/24; Čas překladu: 1413; Žádající uzel: 6223; Žádající uživatel: 62350; Přijímající uzel: 6515; Text žádosti: Žádost o překlad; Stav žádosti: 500; </t>
  </si>
  <si>
    <t>Caleková Jitka, číslo pojištěnce: 7359174856, pojišťovna: 201, scpac: 120021</t>
  </si>
  <si>
    <t>na uzlu 2.CH-L37 od 11.06.24 do 14.06.24, pcsled: 10769114</t>
  </si>
  <si>
    <t xml:space="preserve">Datum žádosti: 14/06/24; Čas žádosti: 093532; Datum překladu: 14/06/24; Čas překladu: 0934; Žádající uzel: 6223; Žádající uživatel: 62350; Přijímající uzel: 6407; Text žádosti: Žádost o překlad; Stav žádosti: 500; </t>
  </si>
  <si>
    <t>na uzlu 2.CH-L37 od 06.06.24 do 12.06.24, pcsled: 10761633</t>
  </si>
  <si>
    <t xml:space="preserve">Datum žádosti: 12/06/24; Čas žádosti: 100537; Datum překladu: 12/06/24; Čas překladu: 1004; Žádající uzel: 6223; Žádající uživatel: 63862; Přijímající uzel: 6515; Text žádosti: Žádost o překlad; Stav žádosti: 500; </t>
  </si>
  <si>
    <t>na uzlu 2.CH-L37 od 09.06.24 do 10.06.24, pcsled: 10765529</t>
  </si>
  <si>
    <t xml:space="preserve">Datum žádosti: 10/06/24; Čas žádosti: 152711; Datum překladu: 10/06/24; Čas překladu: 1525; Žádající uzel: 6223; Žádající uživatel: 64753; Přijímající uzel: 6515; Text žádosti: Žádost o překlad; Stav žádosti: 500; </t>
  </si>
  <si>
    <t>na uzlu 2.CH-L37 od 02.06.24 do 04.06.24, pcsled: 10755978</t>
  </si>
  <si>
    <t xml:space="preserve">Datum žádosti: 04/06/24; Čas žádosti: 165321; Datum překladu: 04/06/24; Čas překladu: 1652; Žádající uzel: 6223; Žádající uživatel: 65611; Přijímající uzel: 6515; Text žádosti: Žádost o překlad; Stav žádosti: 500; </t>
  </si>
  <si>
    <t>na uzlu 2.CH-L37 od 28.05.24 do 29.05.24, pcsled: 10747986</t>
  </si>
  <si>
    <t xml:space="preserve">Datum žádosti: 29/05/24; Čas žádosti: 114739; Datum překladu: 29/05/24; Čas překladu: 1143; Žádající uzel: 6223; Žádající uživatel: 66132; Přijímající uzel: 6515; Text žádosti: Žádost o překlad; Stav žádosti: 500; </t>
  </si>
  <si>
    <t>na uzlu 2.CH-L37 od 14.05.24 do 20.05.24, pcsled: 10728753</t>
  </si>
  <si>
    <t xml:space="preserve">Datum žádosti: 20/05/24; Čas žádosti: 095645; Datum překladu: 20/05/24; Čas překladu: 0955; Žádající uzel: 6223; Žádající uživatel: 62350; Přijímající uzel: 6004; Text žádosti: Žádost o překlad; Stav žádosti: 500; </t>
  </si>
  <si>
    <t>na uzlu 2.CH-L37 od 14.05.24 do 15.05.24, pcsled: 10727829</t>
  </si>
  <si>
    <t xml:space="preserve">Datum žádosti: 15/05/24; Čas žádosti: 160437; Datum překladu: 15/05/24; Čas překladu: 1603; Žádající uzel: 6223; Žádající uživatel: 60515; Přijímající uzel: 6515; Text žádosti: Žádost o překlad; Stav žádosti: 500; </t>
  </si>
  <si>
    <t xml:space="preserve">Datum žádosti: 13/05/24; Čas žádosti: 133012; Datum překladu: 13/05/24; Čas překladu: 1329; Žádající uzel: 6223; Žádající uživatel: 66132; Přijímající uzel: 6073; Text žádosti: Žádost o překlad; Stav žádosti: 500; </t>
  </si>
  <si>
    <t>na uzlu 2.CH-L37 od 12.05.24 do 12.05.24, pcsled: 10725773</t>
  </si>
  <si>
    <t xml:space="preserve">Datum žádosti: 12/05/24; Čas žádosti: 224829; Datum překladu: 12/05/24; Čas překladu: 2246; Žádající uzel: 6223; Žádající uživatel: 63990; Přijímající uzel: 6515; Text žádosti: Žádost o překlad; Stav žádosti: 500; </t>
  </si>
  <si>
    <t>na uzlu 2.CH-L37 od 29.04.24 do 30.04.24, pcsled: 10708160</t>
  </si>
  <si>
    <t xml:space="preserve">Datum žádosti: 30/04/24; Čas žádosti: 114050; Datum překladu: 30/04/24; Čas překladu: 1140; Žádající uzel: 6223; Žádající uživatel: 48831; Přijímající uzel: 6515; Text žádosti: Žádost o překlad; Stav žádosti: 500; </t>
  </si>
  <si>
    <t>na uzlu 2.CH-L37 od 29.04.24 do 29.04.24, pcsled: 10709240</t>
  </si>
  <si>
    <t xml:space="preserve">Datum žádosti: 29/04/24; Čas žádosti: 223830; Datum překladu: 29/04/24; Čas překladu: 2235; Žádající uzel: 6223; Žádající uživatel: 66132; Přijímající uzel: 6515; Text žádosti: Žádost o překlad; Stav žádosti: 500; </t>
  </si>
  <si>
    <t>na uzlu 2.CH-L37 od 23.04.24 do 24.04.24, pcsled: 10699008</t>
  </si>
  <si>
    <t xml:space="preserve">Datum žádosti: 24/04/24; Čas žádosti: 131557; Datum překladu: 24/04/24; Čas překladu: 1315; Žádající uzel: 6223; Žádající uživatel: 65461; Přijímající uzel: 6515; Text žádosti: Žádost o překlad; Stav žádosti: 500; </t>
  </si>
  <si>
    <t>na uzlu 2.CH-L37 od 22.04.24 do 24.04.24, pcsled: 10697787</t>
  </si>
  <si>
    <t xml:space="preserve">Datum žádosti: 24/04/24; Čas žádosti: 104008; Datum překladu: 24/04/24; Čas překladu: 1039; Žádající uzel: 6223; Žádající uživatel: 65461; Přijímající uzel: 6407; Text žádosti: Žádost o překlad; Stav žádosti: 500; </t>
  </si>
  <si>
    <t>na uzlu 2.CH-L37 od 18.04.24 do 23.04.24, pcsled: 10693444</t>
  </si>
  <si>
    <t xml:space="preserve">Datum žádosti: 23/04/24; Čas žádosti: 175051; Datum překladu: 23/04/24; Čas překladu: 1749; Žádající uzel: 6223; Žádající uživatel: 66132; Přijímající uzel: 6515; Text žádosti: Žádost o překlad; Stav žádosti: 500; </t>
  </si>
  <si>
    <t>Pavel Alois, číslo pojištěnce: 500331110 , pojišťovna: 111, scpac: 451073</t>
  </si>
  <si>
    <t>na uzlu 2.CH-L37 od 21.04.24 do 22.04.24, pcsled: 10696658</t>
  </si>
  <si>
    <t xml:space="preserve">Datum žádosti: 22/04/24; Čas žádosti: 110026; Datum překladu: 22/04/24; Čas překladu: 1059; Žádající uzel: 6223; Žádající uživatel: 63862; Přijímající uzel: 6073; Text žádosti: Žádost o překlad; Stav žádosti: 500; </t>
  </si>
  <si>
    <t>na uzlu 2.CH-L37 od 16.04.24 do 17.04.24, pcsled: 10689185</t>
  </si>
  <si>
    <t xml:space="preserve">Datum žádosti: 17/04/24; Čas žádosti: 165016; Datum překladu: 17/04/24; Čas překladu: 1649; Žádající uzel: 6223; Žádající uživatel: 62350; Přijímající uzel: 6515; Text žádosti: Žádost o překlad; Stav žádosti: 500; </t>
  </si>
  <si>
    <t>na uzlu 2.CH-L37 od 10.04.24 do 17.04.24, pcsled: 10681927</t>
  </si>
  <si>
    <t xml:space="preserve">Datum žádosti: 17/04/24; Čas žádosti: 150937; Datum překladu: 17/04/24; Čas překladu: 1508; Žádající uzel: 6223; Žádající uživatel: 59695; Přijímající uzel: 6515; Text žádosti: Žádost o překlad; Stav žádosti: 500; </t>
  </si>
  <si>
    <t>na uzlu 2.CH-L37 od 04.04.24 do 15.04.24, pcsled: 10674099</t>
  </si>
  <si>
    <t xml:space="preserve">Datum žádosti: 15/04/24; Čas žádosti: 091711; Datum překladu: 15/04/24; Čas překladu: 0915; Žádající uzel: 6223; Žádající uživatel: 48831; Přijímající uzel: 6004; Text žádosti: Žádost o překlad; Stav žádosti: 500; </t>
  </si>
  <si>
    <t>na uzlu 2.CH-L37 od 09.04.24 do 10.04.24, pcsled: 10680467</t>
  </si>
  <si>
    <t xml:space="preserve">Datum žádosti: 10/04/24; Čas žádosti: 173921; Datum překladu: 10/04/24; Čas překladu: 1738; Žádající uzel: 6223; Žádající uživatel: 66132; Přijímající uzel: 6515; Text žádosti: Žádost o překlad; Stav žádosti: 500; </t>
  </si>
  <si>
    <t>na uzlu 2.CH-37a od 07.04.24 do 08.04.24, pcsled: 10676795</t>
  </si>
  <si>
    <t xml:space="preserve">Datum žádosti: 08/04/24; Čas žádosti: 115904; Datum překladu: 08/04/24; Čas překladu: 1158; Žádající uzel: 6223; Žádající uživatel: 65611; Přijímající uzel: 6515; Text žádosti: Žádost o překlad; Stav žádosti: 500; </t>
  </si>
  <si>
    <t>na uzlu 2.CH-L37 od 24.03.24 do 03.04.24, pcsled: 10658293</t>
  </si>
  <si>
    <t xml:space="preserve">Datum žádosti: 03/04/24; Čas žádosti: 103926; Datum překladu: 03/04/24; Čas překladu: 1038; Žádající uzel: 6223; Žádající uživatel: 48831; Přijímající uzel: 6004; Text žádosti: Žádost o překlad; Stav žádosti: 500; </t>
  </si>
  <si>
    <t>na uzlu 2.CH-L37 od 02.04.24 do 03.04.24, pcsled: 10669576</t>
  </si>
  <si>
    <t xml:space="preserve">Datum žádosti: 03/04/24; Čas žádosti: 095606; Datum překladu: 03/04/24; Čas překladu: 0955; Žádající uzel: 6223; Žádající uživatel: 63862; Přijímající uzel: 6073; Text žádosti: Žádost o překlad; Stav žádosti: 500; </t>
  </si>
  <si>
    <t>na uzlu 2.CH-L37 od 27.03.24 do 28.03.24, pcsled: 10662618</t>
  </si>
  <si>
    <t xml:space="preserve">Datum žádosti: 28/03/24; Čas žádosti: 120231; Datum překladu: 28/03/24; Čas překladu: 1202; Žádající uzel: 6223; Žádající uživatel: 64753; Přijímající uzel: 6073; Text žádosti: Žádost o překlad; Stav žádosti: 500; </t>
  </si>
  <si>
    <t>na uzlu 2.CH-L37 od 22.03.24 do 23.03.24, pcsled: 10655861</t>
  </si>
  <si>
    <t xml:space="preserve">Datum žádosti: 23/03/24; Čas žádosti: 100036; Datum překladu: 23/03/24; Čas překladu: 0959; Žádající uzel: 6223; Žádající uživatel: 63008; Přijímající uzel: 6515; Text žádosti: Žádost o překlad; Stav žádosti: 500; </t>
  </si>
  <si>
    <t>na uzlu 2.CH-L37 od 17.03.24 do 22.03.24, pcsled: 10648354</t>
  </si>
  <si>
    <t xml:space="preserve">Datum žádosti: 22/03/24; Čas žádosti: 172003; Datum překladu: 22/03/24; Čas překladu: 1719; Žádající uzel: 6223; Žádající uživatel: 64275; Přijímající uzel: 6515; Text žádosti: Žádost o překlad; Stav žádosti: 500; </t>
  </si>
  <si>
    <t>Martinec Miroslav, číslo pojištěnce: 5601270268, pojišťovna: 207, scpac: 1487090</t>
  </si>
  <si>
    <t>na uzlu 2.CH-L37 od 22.03.24 do 22.03.24, pcsled: 10656350</t>
  </si>
  <si>
    <t xml:space="preserve">Datum žádosti: 22/03/24; Čas žádosti: 133543; Datum překladu: 22/03/24; Čas překladu: 1334; Žádající uzel: 6223; Žádající uživatel: 48831; Přijímající uzel: 6515; Text žádosti: Žádost o překlad; Stav žádosti: 500; </t>
  </si>
  <si>
    <t>na uzlu 2.CH-L37 od 13.03.24 do 20.03.24, pcsled: 10643074</t>
  </si>
  <si>
    <t xml:space="preserve">Datum žádosti: 20/03/24; Čas žádosti: 105336; Datum překladu: 20/03/24; Čas překladu: 1052; Žádající uzel: 6223; Žádající uživatel: 18796; Přijímající uzel: 6157; Text žádosti: Žádost o překlad; Stav žádosti: 500; </t>
  </si>
  <si>
    <t>Dvořáčková Věra , číslo pojištěnce: 475123480 , pojišťovna: 205, scpac: 1206823</t>
  </si>
  <si>
    <t>na uzlu 2.CH-L37 od 20.03.24 do 20.03.24, pcsled: 10652244</t>
  </si>
  <si>
    <t xml:space="preserve">Datum žádosti: 20/03/24; Čas žádosti: 070458; Datum překladu: 20/03/24; Čas překladu: 0701; Žádající uzel: 6223; Žádající uživatel: 63863; Přijímající uzel: 6515; Text žádosti: Žádost o překlad; Stav žádosti: 500; </t>
  </si>
  <si>
    <t>na uzlu 2.CH-L37 od 05.03.24 do 15.03.24, pcsled: 10631358</t>
  </si>
  <si>
    <t xml:space="preserve">Datum žádosti: 15/03/24; Čas žádosti: 101842; Datum překladu: 15/03/24; Čas překladu: 1018; Žádající uzel: 6223; Žádající uživatel: 64753; Přijímající uzel: 6515; Text žádosti: Žádost o překlad; Stav žádosti: 500; </t>
  </si>
  <si>
    <t>Pavlus Nikola, číslo pojištěnce: 8807235382, pojišťovna: 111, scpac: 1558229</t>
  </si>
  <si>
    <t>na uzlu 2.CH-L37 od 11.03.24 do 15.03.24, pcsled: 10638044</t>
  </si>
  <si>
    <t xml:space="preserve">Datum žádosti: 15/03/24; Čas žádosti: 093425; Datum překladu: 15/03/24; Čas překladu: 0933; Žádající uzel: 6223; Žádající uživatel: 64753; Přijímající uzel: 6159; Text žádosti: Žádost o překlad; Stav žádosti: 500; </t>
  </si>
  <si>
    <t>na uzlu 2.CH-L37 od 10.03.24 do 12.03.24, pcsled: 10637688</t>
  </si>
  <si>
    <t xml:space="preserve">Datum žádosti: 12/03/24; Čas žádosti: 112800; Datum překladu: 12/03/24; Čas překladu: 1126; Žádající uzel: 6223; Žádající uživatel: 64753; Přijímající uzel: 6515; Text žádosti: Žádost o překlad; Stav žádosti: 500; </t>
  </si>
  <si>
    <t>na uzlu 2.CH-L37 od 29.02.24 do 29.02.24, pcsled: 10626542</t>
  </si>
  <si>
    <t xml:space="preserve">Datum žádosti: 29/02/24; Čas žádosti: 191531; Datum překladu: 29/02/24; Čas překladu: 1914; Žádající uzel: 6223; Žádající uživatel: 25385; Přijímající uzel: 6515; Text žádosti: Žádost o překlad; Stav žádosti: 500; </t>
  </si>
  <si>
    <t>na uzlu 2.CH-L37 od 23.02.24 do 23.02.24, pcsled: 10616878</t>
  </si>
  <si>
    <t xml:space="preserve">Datum žádosti: 23/02/24; Čas žádosti: 191421; Datum překladu: 23/02/24; Čas překladu: 1912; Žádající uzel: 6223; Žádající uživatel: 63863; Přijímající uzel: 6515; Text žádosti: Žádost o překlad; Stav žádosti: 500; </t>
  </si>
  <si>
    <t>na uzlu 2.CH-L37 od 19.02.24 do 21.02.24, pcsled: 10609133</t>
  </si>
  <si>
    <t xml:space="preserve">Datum žádosti: 21/02/24; Čas žádosti: 145955; Datum překladu: 21/02/24; Čas překladu: 1459; Žádající uzel: 6223; Žádající uživatel: 60515; Přijímající uzel: 6515; Text žádosti: Žádost o překlad; Stav žádosti: 500; </t>
  </si>
  <si>
    <t>na uzlu 2.CH-L37 od 09.02.24 do 15.02.24, pcsled: 10595194</t>
  </si>
  <si>
    <t xml:space="preserve">Datum žádosti: 15/02/24; Čas žádosti: 214913; Datum překladu: 15/02/24; Čas překladu: 2148; Žádající uzel: 6223; Žádající uživatel: 62350; Přijímající uzel: 6515; Text žádosti: Žádost o překlad; Stav žádosti: 500; </t>
  </si>
  <si>
    <t>Čunderlová Ludmila, číslo pojištěnce: 525205255 , pojišťovna: 205, scpac: 276118</t>
  </si>
  <si>
    <t>na uzlu 2.CH-L37 od 04.02.24 do 15.02.24, pcsled: 10587625</t>
  </si>
  <si>
    <t xml:space="preserve">Datum žádosti: 15/02/24; Čas žádosti: 101958; Datum překladu: 15/02/24; Čas překladu: 1018; Žádající uzel: 6223; Žádající uživatel: 18796; Přijímající uzel: 6162; Text žádosti: Žádost o překlad; Stav žádosti: 500; </t>
  </si>
  <si>
    <t>na uzlu 2.CH-L37 od 13.02.24 do 14.02.24, pcsled: 10600156</t>
  </si>
  <si>
    <t xml:space="preserve">Datum žádosti: 14/02/24; Čas žádosti: 132937; Datum překladu: 14/02/24; Čas překladu: 1328; Žádající uzel: 6223; Žádající uživatel: 48831; Přijímající uzel: 6515; Text žádosti: Žádost o překlad; Stav žádosti: 500; </t>
  </si>
  <si>
    <t>st4902 (?)</t>
  </si>
  <si>
    <t>64932 (Přivřel Zdeněk MUDr.)</t>
  </si>
  <si>
    <t>na uzlu 2.CH-L37 od 08.02.24 do 08.02.24, pcsled: 10595047</t>
  </si>
  <si>
    <t xml:space="preserve">Datum žádosti: 08/02/24; Čas žádosti: 192917; Datum překladu: 08/02/24; Čas překladu: 1928; Žádající uzel: 6223; Žádající uživatel: 64932; Přijímající uzel: 6021; Text žádosti: Žádost o překlad; Stav žádosti: 500; </t>
  </si>
  <si>
    <t>na uzlu 2.CH-L37 od 07.02.24 do 08.02.24, pcsled: 10592447</t>
  </si>
  <si>
    <t xml:space="preserve">Datum žádosti: 08/02/24; Čas žádosti: 131835; Datum překladu: 08/02/24; Čas překladu: 1318; Žádající uzel: 6223; Žádající uživatel: 58051; Přijímající uzel: 6066; Text žádosti: Žádost o překlad; Stav žádosti: 500; </t>
  </si>
  <si>
    <t>na uzlu 2.CH-L37 od 06.02.24 do 07.02.24, pcsled: 10589826</t>
  </si>
  <si>
    <t xml:space="preserve">Datum žádosti: 07/02/24; Čas žádosti: 121852; Datum překladu: 07/02/24; Čas překladu: 1217; Žádající uzel: 6223; Žádající uživatel: 63008; Přijímající uzel: 6515; Text žádosti: Žádost o překlad; Stav žádosti: 500; </t>
  </si>
  <si>
    <t>na uzlu 2.CH-L37 od 01.02.24 do 02.02.24, pcsled: 10584260</t>
  </si>
  <si>
    <t xml:space="preserve">Datum žádosti: 02/02/24; Čas žádosti: 121033; Datum překladu: 02/02/24; Čas překladu: 1209; Žádající uzel: 6223; Žádající uživatel: 60515; Přijímající uzel: 6490; Text žádosti: Žádost o překlad; Stav žádosti: 500; </t>
  </si>
  <si>
    <t>na uzlu 2.CH-L37 od 30.01.24 do 30.01.24, pcsled: 10581345</t>
  </si>
  <si>
    <t xml:space="preserve">Datum žádosti: 30/01/24; Čas žádosti: 224553; Datum překladu: 30/01/24; Čas překladu: 2244; Žádající uzel: 6223; Žádající uživatel: 66132; Přijímající uzel: 6515; Text žádosti: Žádost o překlad; Stav žádosti: 500; </t>
  </si>
  <si>
    <t>na uzlu 2.CH-L37 od 28.01.24 do 30.01.24, pcsled: 10577179</t>
  </si>
  <si>
    <t xml:space="preserve">Datum žádosti: 30/01/24; Čas žádosti: 115155; Datum překladu: 30/01/24; Čas překladu: 1150; Žádající uzel: 6223; Žádající uživatel: 48831; Přijímající uzel: 6515; Text žádosti: Žádost o překlad; Stav žádosti: 500; </t>
  </si>
  <si>
    <t>na uzlu 2.CH-L37 od 29.01.24 do 30.01.24, pcsled: 10578568</t>
  </si>
  <si>
    <t xml:space="preserve">Datum žádosti: 30/01/24; Čas žádosti: 045549; Datum překladu: 30/01/24; Čas překladu: 0455; Žádající uzel: 6223; Žádající uživatel: 64753; Přijímající uzel: 6515; Text žádosti: Žádost o překlad; Stav žádosti: 500; </t>
  </si>
  <si>
    <t>na uzlu 2.CH-L37 od 28.01.24 do 29.01.24, pcsled: 10577251</t>
  </si>
  <si>
    <t xml:space="preserve">Datum žádosti: 29/01/24; Čas žádosti: 153043; Datum překladu: 29/01/24; Čas překladu: 1529; Žádající uzel: 6223; Žádající uživatel: 48831; Přijímající uzel: 6515; Text žádosti: Žádost o překlad; Stav žádosti: 500; </t>
  </si>
  <si>
    <t>na uzlu 2.CH-L37 od 23.01.24 do 24.01.24, pcsled: 10568680</t>
  </si>
  <si>
    <t xml:space="preserve">Datum žádosti: 24/01/24; Čas žádosti: 120851; Datum překladu: 24/01/24; Čas překladu: 1208; Žádající uzel: 6223; Žádající uživatel: 48831; Přijímající uzel: 6515; Text žádosti: Žádost o překlad; Stav žádosti: 500; </t>
  </si>
  <si>
    <t xml:space="preserve">Datum žádosti: 23/01/24; Čas žádosti: 091808; Datum překladu: 23/01/24; Čas překladu: 0916; Žádající uzel: 6223; Žádající uživatel: 12322; Přijímající uzel: 6536; Text žádosti: Žádost o překlad; Stav žádosti: 500; </t>
  </si>
  <si>
    <t>na uzlu 2.CH-L37 od 22.01.24 do 22.01.24, pcsled: 10567959</t>
  </si>
  <si>
    <t xml:space="preserve">Datum žádosti: 22/01/24; Čas žádosti: 192814; Datum překladu: 22/01/24; Čas překladu: 1927; Žádající uzel: 6223; Žádající uživatel: 58051; Přijímající uzel: 6515; Text žádosti: Žádost o překlad; Stav žádosti: 500; </t>
  </si>
  <si>
    <t>na uzlu 2.CH-L37 od 21.01.24 do 22.01.24, pcsled: 10566458</t>
  </si>
  <si>
    <t xml:space="preserve">Datum žádosti: 22/01/24; Čas žádosti: 162521; Datum překladu: 22/01/24; Čas překladu: 1623; Žádající uzel: 6223; Žádající uživatel: 25385; Přijímající uzel: 6515; Text žádosti: Žádost o překlad; Stav žádosti: 500; </t>
  </si>
  <si>
    <t>Tůma Vlastimil , číslo pojištěnce: 471012411 , pojišťovna: 111, scpac: 309258</t>
  </si>
  <si>
    <t>na uzlu 2.CH-L37 od 04.01.24 do 19.01.24, pcsled: 10541804</t>
  </si>
  <si>
    <t xml:space="preserve">Datum žádosti: 19/01/24; Čas žádosti: 100907; Datum překladu: 19/01/24; Čas překladu: 1008; Žádající uzel: 6223; Žádající uživatel: 18796; Přijímající uzel: 6004; Text žádosti: Žádost o překlad; Stav žádosti: 500; </t>
  </si>
  <si>
    <t>na uzlu 2.CH-L37 od 16.01.24 do 17.01.24, pcsled: 10558622</t>
  </si>
  <si>
    <t xml:space="preserve">Datum žádosti: 17/01/24; Čas žádosti: 165351; Datum překladu: 17/01/24; Čas překladu: 1652; Žádající uzel: 6223; Žádající uživatel: 60492; Přijímající uzel: 6515; Text žádosti: Žádost o překlad; Stav žádosti: 500; </t>
  </si>
  <si>
    <t>na uzlu 2.CH-L37 od 15.01.24 do 16.01.24, pcsled: 10556788</t>
  </si>
  <si>
    <t xml:space="preserve">Datum žádosti: 16/01/24; Čas žádosti: 114406; Datum překladu: 16/01/24; Čas překladu: 1141; Žádající uzel: 6223; Žádající uživatel: 58051; Přijímající uzel: 6515; Text žádosti: Žádost o překlad; Stav žádosti: 500; </t>
  </si>
  <si>
    <t>st4523 (?)</t>
  </si>
  <si>
    <t>Přikryl Alois, číslo pojištěnce: 5512051446, pojišťovna: 205, scpac: 113837</t>
  </si>
  <si>
    <t>na uzlu 2.CH-L37 od 14.01.24 do 14.01.24, pcsled: 10556634</t>
  </si>
  <si>
    <t xml:space="preserve">Datum žádosti: 14/01/24; Čas žádosti: 213527; Datum překladu: 14/01/24; Čas překladu: 2133; Žádající uzel: 6223; Žádající uživatel: 12322; Přijímající uzel: 6073; Text žádosti: Žádost o překlad; Stav žádosti: 500; </t>
  </si>
  <si>
    <t>na uzlu 2.CH-L37 od 09.01.24 do 10.01.24, pcsled: 10548519</t>
  </si>
  <si>
    <t xml:space="preserve">Datum žádosti: 10/01/24; Čas žádosti: 152904; Datum překladu: 10/01/24; Čas překladu: 1528; Žádající uzel: 6223; Žádající uživatel: 58070; Přijímající uzel: 6515; Text žádosti: Žádost o překlad; Stav žádosti: 500; </t>
  </si>
  <si>
    <t>na uzlu 2.CH-L37 od 02.01.24 do 03.01.24, pcsled: 10537998</t>
  </si>
  <si>
    <t xml:space="preserve">Datum žádosti: 03/01/24; Čas žádosti: 112642; Datum překladu: 03/01/24; Čas překladu: 1126; Žádající uzel: 6223; Žádající uživatel: 64753; Přijímající uzel: 6515; Text žádosti: Žádost o překlad; Stav žádosti: 500; </t>
  </si>
  <si>
    <t>Blaha Stanislav, číslo pojištěnce: 6301180930, pojišťovna: 111, scpac: 1462189</t>
  </si>
  <si>
    <t>na uzlu 2.CH-L37 od 02.01.24 do 02.01.24, pcsled: 10539444</t>
  </si>
  <si>
    <t xml:space="preserve">Datum žádosti: 02/01/24; Čas žádosti: 164158; Datum překladu: 02/01/24; Čas překladu: 1641; Žádající uzel: 6223; Žádající uživatel: 66132; Přijímající uzel: 6515; Text žádosti: Žádost o překlad; Stav žádosti: 500; </t>
  </si>
  <si>
    <t>Rybková Ludmila, číslo pojištěnce: 525215156 , pojišťovna: 211, scpac: 1567758</t>
  </si>
  <si>
    <t>na uzlu 1.CH-LU8 od 16.06.24 do -, pcsled: 10775550</t>
  </si>
  <si>
    <t xml:space="preserve">Kód uzlu zařízení: 2001; Datum malého překladu: 19/06/24; Čas malého překladu: 0912; Kód původního uzlu: 6265; Kód nového uzlu: 6272; </t>
  </si>
  <si>
    <t>Pekárek Josef, číslo pojištěnce: 6101041881, pojišťovna: 211, scpac: 1158653</t>
  </si>
  <si>
    <t>na uzlu 1.CH-LU3 od 16.06.24 do -, pcsled: 10775531</t>
  </si>
  <si>
    <t xml:space="preserve">Kód uzlu zařízení: 2001; Datum malého překladu: 19/06/24; Čas malého překladu: 0854; Kód původního uzlu: 6265; Kód nového uzlu: 6396; </t>
  </si>
  <si>
    <t>60303 (Barkociová Lucie )</t>
  </si>
  <si>
    <t>na uzlu 1.CH-LU9 od 12.06.24 do -, pcsled: 10770646</t>
  </si>
  <si>
    <t xml:space="preserve">Kód uzlu zařízení: 2001; Datum malého překladu: 18/06/24; Čas malého překladu: 0915; Kód původního uzlu: 6265; Kód nového uzlu: 6225; </t>
  </si>
  <si>
    <t>Pěčková Alena, číslo pojištěnce: 7553065311, pojišťovna: 111, scpac: 684667</t>
  </si>
  <si>
    <t>na uzlu 1.CH-LU3 od 12.06.24 do -, pcsled: 10770376</t>
  </si>
  <si>
    <t xml:space="preserve">Kód uzlu zařízení: 2001; Datum malého překladu: 17/06/24; Čas malého překladu: 1141; Kód původního uzlu: 6265; Kód nového uzlu: 6396; </t>
  </si>
  <si>
    <t>na uzlu 1.CH-LU8 od 13.06.24 do -, pcsled: 10771657</t>
  </si>
  <si>
    <t xml:space="preserve">Kód uzlu zařízení: 2001; Datum malého překladu: 17/06/24; Čas malého překladu: 0931; Kód původního uzlu: 6265; Kód nového uzlu: 6272; </t>
  </si>
  <si>
    <t xml:space="preserve">Kód uzlu zařízení: 2001; Datum malého překladu: 17/06/24; Čas malého překladu: 0907; Kód původního uzlu: 6265; Kód nového uzlu: 6272; </t>
  </si>
  <si>
    <t xml:space="preserve">Kód uzlu zařízení: 2001; Datum malého překladu: 16/06/24; Čas malého překladu: 1034; Kód původního uzlu: 6265; Kód nového uzlu: 6396; </t>
  </si>
  <si>
    <t xml:space="preserve">Kód uzlu zařízení: 2001; Datum malého překladu: 16/06/24; Čas malého překladu: 1013; Kód původního uzlu: 6265; Kód nového uzlu: 6272; </t>
  </si>
  <si>
    <t xml:space="preserve">Kód uzlu zařízení: 2001; Datum malého překladu: 14/06/24; Čas malého překladu: 1038; Kód původního uzlu: 6265; Kód nového uzlu: 6396; </t>
  </si>
  <si>
    <t xml:space="preserve">Kód uzlu zařízení: 2001; Datum malého překladu: 14/06/24; Čas malého překladu: 0952; Kód původního uzlu: 6265; Kód nového uzlu: 6396; </t>
  </si>
  <si>
    <t xml:space="preserve">Kód uzlu zařízení: 2001; Datum malého překladu: 14/06/24; Čas malého překladu: 0940; Kód původního uzlu: 6265; Kód nového uzlu: 6272; </t>
  </si>
  <si>
    <t xml:space="preserve">Kód uzlu zařízení: 2001; Datum malého překladu: 14/06/24; Čas malého překladu: 0912; Kód původního uzlu: 6265; Kód nového uzlu: 6272; </t>
  </si>
  <si>
    <t xml:space="preserve">Kód uzlu zařízení: 2001; Datum malého překladu: 13/06/24; Čas malého překladu: 1252; Kód původního uzlu: 6265; Kód nového uzlu: 6396; </t>
  </si>
  <si>
    <t>Keller František, číslo pojištěnce: 6006111364, pojišťovna: 207, scpac: 1550352</t>
  </si>
  <si>
    <t>na uzlu 1.CH-LU3 od 10.06.24 do -, pcsled: 10766955</t>
  </si>
  <si>
    <t xml:space="preserve">Kód uzlu zařízení: 2001; Datum malého překladu: 13/06/24; Čas malého překladu: 0951; Kód původního uzlu: 6265; Kód nového uzlu: 6396; </t>
  </si>
  <si>
    <t xml:space="preserve">Kód uzlu zařízení: 2001; Datum malého překladu: 13/06/24; Čas malého překladu: 0918; Kód původního uzlu: 6265; Kód nového uzlu: 6225; </t>
  </si>
  <si>
    <t xml:space="preserve">Kód uzlu zařízení: 2001; Datum malého překladu: 13/06/24; Čas malého překladu: 0908; Kód původního uzlu: 6265; Kód nového uzlu: 6396; </t>
  </si>
  <si>
    <t>st3633 (?)</t>
  </si>
  <si>
    <t>37178 (Bögiová Pavlína )</t>
  </si>
  <si>
    <t xml:space="preserve">Kód uzlu zařízení: 2001; Datum malého překladu: 12/06/24; Čas malého překladu: 1124; Kód původního uzlu: 6265; Kód nového uzlu: 6396; </t>
  </si>
  <si>
    <t>na uzlu 1.CH-LU3 od 09.06.24 do 19.06.24, pcsled: 10765616</t>
  </si>
  <si>
    <t xml:space="preserve">Kód uzlu zařízení: 2001; Datum malého překladu: 12/06/24; Čas malého překladu: 1040; Kód původního uzlu: 6265; Kód nového uzlu: 6396; </t>
  </si>
  <si>
    <t xml:space="preserve">Kód uzlu zařízení: 2001; Datum malého překladu: 12/06/24; Čas malého překladu: 0937; Kód původního uzlu: 6265; Kód nového uzlu: 6272; </t>
  </si>
  <si>
    <t xml:space="preserve">Kód uzlu zařízení: 2001; Datum malého překladu: 12/06/24; Čas malého překladu: 0842; Kód původního uzlu: 6265; Kód nového uzlu: 6272; </t>
  </si>
  <si>
    <t xml:space="preserve">Kód uzlu zařízení: 2001; Datum malého překladu: 11/06/24; Čas malého překladu: 1041; Kód původního uzlu: 6265; Kód nového uzlu: 6272; </t>
  </si>
  <si>
    <t xml:space="preserve">Kód uzlu zařízení: 2001; Datum malého překladu: 11/06/24; Čas malého překladu: 0908; Kód původního uzlu: 6265; Kód nového uzlu: 6396; </t>
  </si>
  <si>
    <t xml:space="preserve">Kód uzlu zařízení: 2001; Datum malého překladu: 11/06/24; Čas malého překladu: 0857; Kód původního uzlu: 6265; Kód nového uzlu: 6396; </t>
  </si>
  <si>
    <t>63750 (Zrotalová Jana DiS.)</t>
  </si>
  <si>
    <t xml:space="preserve">Kód uzlu zařízení: 2001; Datum malého překladu: 09/06/24; Čas malého překladu: 1341; Kód původního uzlu: 6265; Kód nového uzlu: 6272; </t>
  </si>
  <si>
    <t xml:space="preserve">Kód uzlu zařízení: 2001; Datum malého překladu: 08/06/24; Čas malého překladu: 1126; Kód původního uzlu: 6265; Kód nového uzlu: 6396; </t>
  </si>
  <si>
    <t xml:space="preserve">Kód uzlu zařízení: 2001; Datum malého překladu: 08/06/24; Čas malého překladu: 1113; Kód původního uzlu: 6265; Kód nového uzlu: 6396; </t>
  </si>
  <si>
    <t xml:space="preserve">Kód uzlu zařízení: 2001; Datum malého překladu: 08/06/24; Čas malého překladu: 1121; Kód původního uzlu: 6265; Kód nového uzlu: 6225; </t>
  </si>
  <si>
    <t xml:space="preserve">Kód uzlu zařízení: 2001; Datum malého překladu: 08/06/24; Čas malého překladu: 1040; Kód původního uzlu: 6265; Kód nového uzlu: 6396; </t>
  </si>
  <si>
    <t xml:space="preserve">Kód uzlu zařízení: 2001; Datum malého překladu: 07/06/24; Čas malého překladu: 0942; Kód původního uzlu: 6265; Kód nového uzlu: 6272; </t>
  </si>
  <si>
    <t xml:space="preserve">Kód uzlu zařízení: 2001; Datum malého překladu: 06/06/24; Čas malého překladu: 1016; Kód původního uzlu: 6265; Kód nového uzlu: 6272; </t>
  </si>
  <si>
    <t xml:space="preserve">Kód uzlu zařízení: 2001; Datum malého překladu: 05/06/24; Čas malého překladu: 1136; Kód původního uzlu: 6265; Kód nového uzlu: 6272; </t>
  </si>
  <si>
    <t xml:space="preserve">Kód uzlu zařízení: 2001; Datum malého překladu: 05/06/24; Čas malého překladu: 1049; Kód původního uzlu: 6265; Kód nového uzlu: 6225; </t>
  </si>
  <si>
    <t xml:space="preserve">Kód uzlu zařízení: 2001; Datum malého překladu: 05/06/24; Čas malého překladu: 0946; Kód původního uzlu: 6265; Kód nového uzlu: 6272; </t>
  </si>
  <si>
    <t xml:space="preserve">Kód uzlu zařízení: 2001; Datum malého překladu: 05/06/24; Čas malého překladu: 0935; Kód původního uzlu: 6265; Kód nového uzlu: 6396; </t>
  </si>
  <si>
    <t xml:space="preserve">Kód uzlu zařízení: 2001; Datum malého překladu: 05/06/24; Čas malého překladu: 0908; Kód původního uzlu: 6265; Kód nového uzlu: 6396; </t>
  </si>
  <si>
    <t xml:space="preserve">Kód uzlu zařízení: 2001; Datum malého překladu: 05/06/24; Čas malého překladu: 0907; Kód původního uzlu: 6265; Kód nového uzlu: 6272; </t>
  </si>
  <si>
    <t>na uzlu 1.CH-LU9 od 28.05.24 do -, pcsled: 10749067</t>
  </si>
  <si>
    <t xml:space="preserve">Kód uzlu zařízení: 2001; Datum malého překladu: 04/06/24; Čas malého překladu: 1033; Kód původního uzlu: 6265; Kód nového uzlu: 6225; </t>
  </si>
  <si>
    <t xml:space="preserve">Kód uzlu zařízení: 2001; Datum malého překladu: 03/06/24; Čas malého překladu: 0950; Kód původního uzlu: 6265; Kód nového uzlu: 6225; </t>
  </si>
  <si>
    <t xml:space="preserve">Kód uzlu zařízení: 2001; Datum malého překladu: 03/06/24; Čas malého překladu: 0948; Kód původního uzlu: 6265; Kód nového uzlu: 6396; </t>
  </si>
  <si>
    <t xml:space="preserve">Kód uzlu zařízení: 2001; Datum malého překladu: 03/06/24; Čas malého překladu: 0919; Kód původního uzlu: 6265; Kód nového uzlu: 6396; </t>
  </si>
  <si>
    <t xml:space="preserve">Kód uzlu zařízení: 2001; Datum malého překladu: 03/06/24; Čas malého překladu: 0902; Kód původního uzlu: 6265; Kód nového uzlu: 6396; </t>
  </si>
  <si>
    <t xml:space="preserve">Kód uzlu zařízení: 2001; Datum malého překladu: 03/06/24; Čas malého překladu: 0839; Kód původního uzlu: 6265; Kód nového uzlu: 6272; </t>
  </si>
  <si>
    <t xml:space="preserve">Kód uzlu zařízení: 2001; Datum malého překladu: 02/06/24; Čas malého překladu: 1042; Kód původního uzlu: 6265; Kód nového uzlu: 6225; </t>
  </si>
  <si>
    <t xml:space="preserve">Kód uzlu zařízení: 2001; Datum malého překladu: 02/06/24; Čas malého překladu: 1036; Kód původního uzlu: 6265; Kód nového uzlu: 6396; </t>
  </si>
  <si>
    <t xml:space="preserve">Kód uzlu zařízení: 2001; Datum malého překladu: 31/05/24; Čas malého překladu: 1024; Kód původního uzlu: 6265; Kód nového uzlu: 6225; </t>
  </si>
  <si>
    <t xml:space="preserve">Kód uzlu zařízení: 2001; Datum malého překladu: 31/05/24; Čas malého překladu: 0928; Kód původního uzlu: 6265; Kód nového uzlu: 6272; </t>
  </si>
  <si>
    <t xml:space="preserve">Kód uzlu zařízení: 2001; Datum malého překladu: 30/05/24; Čas malého překladu: 1056; Kód původního uzlu: 6265; Kód nového uzlu: 6272; </t>
  </si>
  <si>
    <t xml:space="preserve">Kód uzlu zařízení: 2001; Datum malého překladu: 30/05/24; Čas malého překladu: 0936; Kód původního uzlu: 6265; Kód nového uzlu: 6272; </t>
  </si>
  <si>
    <t xml:space="preserve">Kód uzlu zařízení: 2001; Datum malého překladu: 30/05/24; Čas malého překladu: 0906; Kód původního uzlu: 6265; Kód nového uzlu: 6396; </t>
  </si>
  <si>
    <t xml:space="preserve">Kód uzlu zařízení: 2001; Datum malého překladu: 29/05/24; Čas malého překladu: 0959; Kód původního uzlu: 6265; Kód nového uzlu: 6272; </t>
  </si>
  <si>
    <t xml:space="preserve">Kód uzlu zařízení: 2001; Datum malého překladu: 29/05/24; Čas malého překladu: 0935; Kód původního uzlu: 6265; Kód nového uzlu: 6396; </t>
  </si>
  <si>
    <t xml:space="preserve">Kód uzlu zařízení: 2001; Datum malého překladu: 29/05/24; Čas malého překladu: 0918; Kód původního uzlu: 6265; Kód nového uzlu: 6396; </t>
  </si>
  <si>
    <t xml:space="preserve">Kód uzlu zařízení: 2001; Datum malého překladu: 29/05/24; Čas malého překladu: 0836; Kód původního uzlu: 6265; Kód nového uzlu: 6272; </t>
  </si>
  <si>
    <t xml:space="preserve">Kód uzlu zařízení: 2001; Datum malého překladu: 28/05/24; Čas malého překladu: 1044; Kód původního uzlu: 6265; Kód nového uzlu: 6396; </t>
  </si>
  <si>
    <t xml:space="preserve">Kód uzlu zařízení: 2001; Datum malého překladu: 28/05/24; Čas malého překladu: 0907; Kód původního uzlu: 6265; Kód nového uzlu: 6396; </t>
  </si>
  <si>
    <t xml:space="preserve">Kód uzlu zařízení: 2001; Datum malého překladu: 28/05/24; Čas malého překladu: 0854; Kód původního uzlu: 6265; Kód nového uzlu: 6272; </t>
  </si>
  <si>
    <t xml:space="preserve">Kód uzlu zařízení: 2001; Datum malého překladu: 27/05/24; Čas malého překladu: 0926; Kód původního uzlu: 6265; Kód nového uzlu: 6272; </t>
  </si>
  <si>
    <t xml:space="preserve">Kód uzlu zařízení: 2001; Datum malého překladu: 27/05/24; Čas malého překladu: 0924; Kód původního uzlu: 6265; Kód nového uzlu: 6396; </t>
  </si>
  <si>
    <t xml:space="preserve">Kód uzlu zařízení: 2001; Datum malého překladu: 26/05/24; Čas malého překladu: 1124; Kód původního uzlu: 6265; Kód nového uzlu: 6272; </t>
  </si>
  <si>
    <t xml:space="preserve">Kód uzlu zařízení: 2001; Datum malého překladu: 25/05/24; Čas malého překladu: 1019; Kód původního uzlu: 6265; Kód nového uzlu: 6396; </t>
  </si>
  <si>
    <t xml:space="preserve">Kód uzlu zařízení: 2001; Datum malého překladu: 24/05/24; Čas malého překladu: 0926; Kód původního uzlu: 6265; Kód nového uzlu: 6272; </t>
  </si>
  <si>
    <t xml:space="preserve">Kód uzlu zařízení: 2001; Datum malého překladu: 24/05/24; Čas malého překladu: 0911; Kód původního uzlu: 6265; Kód nového uzlu: 6396; </t>
  </si>
  <si>
    <t xml:space="preserve">Kód uzlu zařízení: 2001; Datum malého překladu: 23/05/24; Čas malého překladu: 1606; Kód původního uzlu: 6265; Kód nového uzlu: 6396; </t>
  </si>
  <si>
    <t xml:space="preserve">Kód uzlu zařízení: 2001; Datum malého překladu: 23/05/24; Čas malého překladu: 1025; Kód původního uzlu: 6265; Kód nového uzlu: 6396; </t>
  </si>
  <si>
    <t xml:space="preserve">Kód uzlu zařízení: 2001; Datum malého překladu: 22/05/24; Čas malého překladu: 1310; Kód původního uzlu: 6265; Kód nového uzlu: 6396; </t>
  </si>
  <si>
    <t xml:space="preserve">Kód uzlu zařízení: 2001; Datum malého překladu: 22/05/24; Čas malého překladu: 1142; Kód původního uzlu: 6265; Kód nového uzlu: 6272; </t>
  </si>
  <si>
    <t xml:space="preserve">Kód uzlu zařízení: 2001; Datum malého překladu: 22/05/24; Čas malého překladu: 1054; Kód původního uzlu: 6265; Kód nového uzlu: 6396; </t>
  </si>
  <si>
    <t xml:space="preserve">Kód uzlu zařízení: 2001; Datum malého překladu: 22/05/24; Čas malého překladu: 1009; Kód původního uzlu: 6265; Kód nového uzlu: 6225; </t>
  </si>
  <si>
    <t xml:space="preserve">Kód uzlu zařízení: 2001; Datum malého překladu: 22/05/24; Čas malého překladu: 0932; Kód původního uzlu: 6265; Kód nového uzlu: 6396; </t>
  </si>
  <si>
    <t xml:space="preserve">Kód uzlu zařízení: 2001; Datum malého překladu: 22/05/24; Čas malého překladu: 0931; Kód původního uzlu: 6265; Kód nového uzlu: 6396; </t>
  </si>
  <si>
    <t xml:space="preserve">Kód uzlu zařízení: 2001; Datum malého překladu: 21/05/24; Čas malého překladu: 1656; Kód původního uzlu: 6265; Kód nového uzlu: 6396; </t>
  </si>
  <si>
    <t xml:space="preserve">Kód uzlu zařízení: 2001; Datum malého překladu: 20/05/24; Čas malého překladu: 1118; Kód původního uzlu: 6265; Kód nového uzlu: 6396; </t>
  </si>
  <si>
    <t xml:space="preserve">Kód uzlu zařízení: 2001; Datum malého překladu: 20/05/24; Čas malého překladu: 1026; Kód původního uzlu: 6265; Kód nového uzlu: 6225; </t>
  </si>
  <si>
    <t xml:space="preserve">Kód uzlu zařízení: 2001; Datum malého překladu: 20/05/24; Čas malého překladu: 0925; Kód původního uzlu: 6265; Kód nového uzlu: 6396; </t>
  </si>
  <si>
    <t xml:space="preserve">Kód uzlu zařízení: 2001; Datum malého překladu: 20/05/24; Čas malého překladu: 0920; Kód původního uzlu: 6265; Kód nového uzlu: 6225; </t>
  </si>
  <si>
    <t xml:space="preserve">Kód uzlu zařízení: 2001; Datum malého překladu: 20/05/24; Čas malého překladu: 0842; Kód původního uzlu: 6265; Kód nového uzlu: 6272; </t>
  </si>
  <si>
    <t>37863 (Šubíková Pavla )</t>
  </si>
  <si>
    <t xml:space="preserve">Kód uzlu zařízení: 2001; Datum malého překladu: 18/05/24; Čas malého překladu: 1122; Kód původního uzlu: 6265; Kód nového uzlu: 6396; </t>
  </si>
  <si>
    <t xml:space="preserve">Kód uzlu zařízení: 2001; Datum malého překladu: 18/05/24; Čas malého překladu: 1121; Kód původního uzlu: 6265; Kód nového uzlu: 6396; </t>
  </si>
  <si>
    <t xml:space="preserve">Kód uzlu zařízení: 2001; Datum malého překladu: 17/05/24; Čas malého překladu: 1330; Kód původního uzlu: 6265; Kód nového uzlu: 6272; </t>
  </si>
  <si>
    <t>64583 (Orálková Dita Bc.)</t>
  </si>
  <si>
    <t xml:space="preserve">Kód uzlu zařízení: 2001; Datum malého překladu: 17/05/24; Čas malého překladu: 1029; Kód původního uzlu: 6265; Kód nového uzlu: 6396; </t>
  </si>
  <si>
    <t>64335 (Gregořík Michal MUDr.)</t>
  </si>
  <si>
    <t xml:space="preserve">Kód uzlu zařízení: 2001; Datum malého překladu: 16/05/24; Čas malého překladu: 1943; Kód původního uzlu: 6265; Kód nového uzlu: 6396; </t>
  </si>
  <si>
    <t xml:space="preserve">Kód uzlu zařízení: 2001; Datum malého překladu: 16/05/24; Čas malého překladu: 0928; Kód původního uzlu: 6265; Kód nového uzlu: 6272; </t>
  </si>
  <si>
    <t xml:space="preserve">Kód uzlu zařízení: 2001; Datum malého překladu: 16/05/24; Čas malého překladu: 0915; Kód původního uzlu: 6265; Kód nového uzlu: 6272; </t>
  </si>
  <si>
    <t xml:space="preserve">Kód uzlu zařízení: 2001; Datum malého překladu: 16/05/24; Čas malého překladu: 0303; Kód původního uzlu: 6265; Kód nového uzlu: 6272; </t>
  </si>
  <si>
    <t xml:space="preserve">Kód uzlu zařízení: 2001; Datum malého překladu: 15/05/24; Čas malého překladu: 1110; Kód původního uzlu: 6265; Kód nového uzlu: 6396; </t>
  </si>
  <si>
    <t xml:space="preserve">Kód uzlu zařízení: 2001; Datum malého překladu: 15/05/24; Čas malého překladu: 1105; Kód původního uzlu: 6265; Kód nového uzlu: 6272; </t>
  </si>
  <si>
    <t xml:space="preserve">Kód uzlu zařízení: 2001; Datum malého překladu: 15/05/24; Čas malého překladu: 1057; Kód původního uzlu: 6265; Kód nového uzlu: 6396; </t>
  </si>
  <si>
    <t xml:space="preserve">Kód uzlu zařízení: 2001; Datum malého překladu: 15/05/24; Čas malého překladu: 0916; Kód původního uzlu: 6265; Kód nového uzlu: 6225; </t>
  </si>
  <si>
    <t xml:space="preserve">Kód uzlu zařízení: 2001; Datum malého překladu: 15/05/24; Čas malého překladu: 0914; Kód původního uzlu: 6265; Kód nového uzlu: 6396; </t>
  </si>
  <si>
    <t xml:space="preserve">Kód uzlu zařízení: 2001; Datum malého překladu: 14/05/24; Čas malého překladu: 1031; Kód původního uzlu: 6265; Kód nového uzlu: 6272; </t>
  </si>
  <si>
    <t xml:space="preserve">Kód uzlu zařízení: 2001; Datum malého překladu: 14/05/24; Čas malého překladu: 0957; Kód původního uzlu: 6265; Kód nového uzlu: 6396; </t>
  </si>
  <si>
    <t xml:space="preserve">Kód uzlu zařízení: 2001; Datum malého překladu: 14/05/24; Čas malého překladu: 0832; Kód původního uzlu: 6265; Kód nového uzlu: 6272; </t>
  </si>
  <si>
    <t xml:space="preserve">Kód uzlu zařízení: 2001; Datum malého překladu: 13/05/24; Čas malého překladu: 1015; Kód původního uzlu: 6265; Kód nového uzlu: 6396; </t>
  </si>
  <si>
    <t xml:space="preserve">Kód uzlu zařízení: 2001; Datum malého překladu: 13/05/24; Čas malého překladu: 1003; Kód původního uzlu: 6265; Kód nového uzlu: 6272; </t>
  </si>
  <si>
    <t xml:space="preserve">Kód uzlu zařízení: 2001; Datum malého překladu: 13/05/24; Čas malého překladu: 0937; Kód původního uzlu: 6265; Kód nového uzlu: 6225; </t>
  </si>
  <si>
    <t xml:space="preserve">Kód uzlu zařízení: 2001; Datum malého překladu: 12/05/24; Čas malého překladu: 0955; Kód původního uzlu: 6265; Kód nového uzlu: 6272; </t>
  </si>
  <si>
    <t xml:space="preserve">Kód uzlu zařízení: 2001; Datum malého překladu: 10/05/24; Čas malého překladu: 1113; Kód původního uzlu: 6265; Kód nového uzlu: 6272; </t>
  </si>
  <si>
    <t xml:space="preserve">Kód uzlu zařízení: 2001; Datum malého překladu: 10/05/24; Čas malého překladu: 0852; Kód původního uzlu: 6265; Kód nového uzlu: 6225; </t>
  </si>
  <si>
    <t xml:space="preserve">Kód uzlu zařízení: 2001; Datum malého překladu: 09/05/24; Čas malého překladu: 0948; Kód původního uzlu: 6265; Kód nového uzlu: 6396; </t>
  </si>
  <si>
    <t xml:space="preserve">Kód uzlu zařízení: 2001; Datum malého překladu: 09/05/24; Čas malého překladu: 0948; Kód původního uzlu: 6265; Kód nového uzlu: 6272; </t>
  </si>
  <si>
    <t xml:space="preserve">Kód uzlu zařízení: 2001; Datum malého překladu: 09/05/24; Čas malého překladu: 0901; Kód původního uzlu: 6265; Kód nového uzlu: 6225; </t>
  </si>
  <si>
    <t xml:space="preserve">Kód uzlu zařízení: 2001; Datum malého překladu: 09/05/24; Čas malého překladu: 0851; Kód původního uzlu: 6265; Kód nového uzlu: 6272; </t>
  </si>
  <si>
    <t xml:space="preserve">Kód uzlu zařízení: 2001; Datum malého překladu: 08/05/24; Čas malého překladu: 1746; Kód původního uzlu: 6265; Kód nového uzlu: 6272; </t>
  </si>
  <si>
    <t xml:space="preserve">Kód uzlu zařízení: 2001; Datum malého překladu: 07/05/24; Čas malého překladu: 1112; Kód původního uzlu: 6265; Kód nového uzlu: 6225; </t>
  </si>
  <si>
    <t xml:space="preserve">Kód uzlu zařízení: 2001; Datum malého překladu: 06/05/24; Čas malého překladu: 0947; Kód původního uzlu: 6265; Kód nového uzlu: 6225; </t>
  </si>
  <si>
    <t xml:space="preserve">Kód uzlu zařízení: 2001; Datum malého překladu: 06/05/24; Čas malého překladu: 0938; Kód původního uzlu: 6265; Kód nového uzlu: 6396; </t>
  </si>
  <si>
    <t xml:space="preserve">Kód uzlu zařízení: 2001; Datum malého překladu: 05/05/24; Čas malého překladu: 1157; Kód původního uzlu: 6265; Kód nového uzlu: 6396; </t>
  </si>
  <si>
    <t>66507 (Augustínová Aneta Bc.)</t>
  </si>
  <si>
    <t xml:space="preserve">Kód uzlu zařízení: 2001; Datum malého překladu: 05/05/24; Čas malého překladu: 1025; Kód původního uzlu: 6265; Kód nového uzlu: 6225; </t>
  </si>
  <si>
    <t xml:space="preserve">Kód uzlu zařízení: 2001; Datum malého překladu: 05/05/24; Čas malého překladu: 1010; Kód původního uzlu: 6265; Kód nového uzlu: 6272; </t>
  </si>
  <si>
    <t xml:space="preserve">Kód uzlu zařízení: 2001; Datum malého překladu: 04/05/24; Čas malého překladu: 1102; Kód původního uzlu: 6265; Kód nového uzlu: 6225; </t>
  </si>
  <si>
    <t xml:space="preserve">Kód uzlu zařízení: 2001; Datum malého překladu: 03/05/24; Čas malého překladu: 1038; Kód původního uzlu: 6265; Kód nového uzlu: 6396; </t>
  </si>
  <si>
    <t xml:space="preserve">Kód uzlu zařízení: 2001; Datum malého překladu: 03/05/24; Čas malého překladu: 1038; Kód původního uzlu: 6265; Kód nového uzlu: 6272; </t>
  </si>
  <si>
    <t>17911 (Koloušková Hana Mgr., MBA)</t>
  </si>
  <si>
    <t xml:space="preserve">Kód uzlu zařízení: 2001; Datum malého překladu: 03/05/24; Čas malého překladu: 0837; Kód původního uzlu: 6265; Kód nového uzlu: 6225; </t>
  </si>
  <si>
    <t xml:space="preserve">Kód uzlu zařízení: 2001; Datum malého překladu: 02/05/24; Čas malého překladu: 0919; Kód původního uzlu: 6265; Kód nového uzlu: 6396; </t>
  </si>
  <si>
    <t xml:space="preserve">Kód uzlu zařízení: 2001; Datum malého překladu: 01/05/24; Čas malého překladu: 1343; Kód původního uzlu: 6265; Kód nového uzlu: 6396; </t>
  </si>
  <si>
    <t xml:space="preserve">Kód uzlu zařízení: 2001; Datum malého překladu: 01/05/24; Čas malého překladu: 1028; Kód původního uzlu: 6265; Kód nového uzlu: 6272; </t>
  </si>
  <si>
    <t xml:space="preserve">Kód uzlu zařízení: 2001; Datum malého překladu: 30/04/24; Čas malého překladu: 1348; Kód původního uzlu: 6265; Kód nového uzlu: 6272; </t>
  </si>
  <si>
    <t xml:space="preserve">Kód uzlu zařízení: 2001; Datum malého překladu: 30/04/24; Čas malého překladu: 1156; Kód původního uzlu: 6265; Kód nového uzlu: 6272; </t>
  </si>
  <si>
    <t xml:space="preserve">Kód uzlu zařízení: 2001; Datum malého překladu: 29/04/24; Čas malého překladu: 0900; Kód původního uzlu: 6265; Kód nového uzlu: 6225; </t>
  </si>
  <si>
    <t xml:space="preserve">Kód uzlu zařízení: 2001; Datum malého překladu: 27/04/24; Čas malého překladu: 1117; Kód původního uzlu: 6265; Kód nového uzlu: 6272; </t>
  </si>
  <si>
    <t xml:space="preserve">Kód uzlu zařízení: 2001; Datum malého překladu: 27/04/24; Čas malého překladu: 1051; Kód původního uzlu: 6265; Kód nového uzlu: 6225; </t>
  </si>
  <si>
    <t xml:space="preserve">Kód uzlu zařízení: 2001; Datum malého překladu: 26/04/24; Čas malého překladu: 0946; Kód původního uzlu: 6265; Kód nového uzlu: 6396; </t>
  </si>
  <si>
    <t xml:space="preserve">Kód uzlu zařízení: 2001; Datum malého překladu: 26/04/24; Čas malého překladu: 0938; Kód původního uzlu: 6265; Kód nového uzlu: 6396; </t>
  </si>
  <si>
    <t xml:space="preserve">Kód uzlu zařízení: 2001; Datum malého překladu: 26/04/24; Čas malého překladu: 0923; Kód původního uzlu: 6265; Kód nového uzlu: 6396; </t>
  </si>
  <si>
    <t xml:space="preserve">Kód uzlu zařízení: 2001; Datum malého překladu: 25/04/24; Čas malého překladu: 0953; Kód původního uzlu: 6265; Kód nového uzlu: 6396; </t>
  </si>
  <si>
    <t xml:space="preserve">Kód uzlu zařízení: 2001; Datum malého překladu: 25/04/24; Čas malého překladu: 0854; Kód původního uzlu: 6265; Kód nového uzlu: 6272; </t>
  </si>
  <si>
    <t xml:space="preserve">Kód uzlu zařízení: 2001; Datum malého překladu: 24/04/24; Čas malého překladu: 1010; Kód původního uzlu: 6265; Kód nového uzlu: 6272; </t>
  </si>
  <si>
    <t xml:space="preserve">Kód uzlu zařízení: 2001; Datum malého překladu: 24/04/24; Čas malého překladu: 1005; Kód původního uzlu: 6265; Kód nového uzlu: 6272; </t>
  </si>
  <si>
    <t>61131 (Carbolová Jaroslava )</t>
  </si>
  <si>
    <t xml:space="preserve">Kód uzlu zařízení: 2001; Datum malého překladu: 24/04/24; Čas malého překladu: 0929; Kód původního uzlu: 6265; Kód nového uzlu: 6396; </t>
  </si>
  <si>
    <t xml:space="preserve">Kód uzlu zařízení: 2001; Datum malého překladu: 23/04/24; Čas malého překladu: 1132; Kód původního uzlu: 6265; Kód nového uzlu: 6396; </t>
  </si>
  <si>
    <t xml:space="preserve">Kód uzlu zařízení: 2001; Datum malého překladu: 23/04/24; Čas malého překladu: 1127; Kód původního uzlu: 6265; Kód nového uzlu: 6225; </t>
  </si>
  <si>
    <t xml:space="preserve">Kód uzlu zařízení: 2001; Datum malého překladu: 23/04/24; Čas malého překladu: 1121; Kód původního uzlu: 6265; Kód nového uzlu: 6272; </t>
  </si>
  <si>
    <t xml:space="preserve">Kód uzlu zařízení: 2001; Datum malého překladu: 23/04/24; Čas malého překladu: 0946; Kód původního uzlu: 6265; Kód nového uzlu: 6272; </t>
  </si>
  <si>
    <t xml:space="preserve">Kód uzlu zařízení: 2001; Datum malého překladu: 22/04/24; Čas malého překladu: 1021; Kód původního uzlu: 6265; Kód nového uzlu: 6396; </t>
  </si>
  <si>
    <t xml:space="preserve">Kód uzlu zařízení: 2001; Datum malého překladu: 22/04/24; Čas malého překladu: 0847; Kód původního uzlu: 6265; Kód nového uzlu: 6272; </t>
  </si>
  <si>
    <t>61239 (Thünelová Ivana )</t>
  </si>
  <si>
    <t xml:space="preserve">Kód uzlu zařízení: 2001; Datum malého překladu: 21/04/24; Čas malého překladu: 1058; Kód původního uzlu: 6265; Kód nového uzlu: 6396; </t>
  </si>
  <si>
    <t xml:space="preserve">Kód uzlu zařízení: 2001; Datum malého překladu: 19/04/24; Čas malého překladu: 1103; Kód původního uzlu: 6265; Kód nového uzlu: 6272; </t>
  </si>
  <si>
    <t xml:space="preserve">Kód uzlu zařízení: 2001; Datum malého překladu: 19/04/24; Čas malého překladu: 1027; Kód původního uzlu: 6265; Kód nového uzlu: 6272; </t>
  </si>
  <si>
    <t xml:space="preserve">Kód uzlu zařízení: 2001; Datum malého překladu: 18/04/24; Čas malého překladu: 1250; Kód původního uzlu: 6265; Kód nového uzlu: 6396; </t>
  </si>
  <si>
    <t xml:space="preserve">Kód uzlu zařízení: 2001; Datum malého překladu: 18/04/24; Čas malého překladu: 1008; Kód původního uzlu: 6265; Kód nového uzlu: 6396; </t>
  </si>
  <si>
    <t xml:space="preserve">Kód uzlu zařízení: 2001; Datum malého překladu: 18/04/24; Čas malého překladu: 0852; Kód původního uzlu: 6265; Kód nového uzlu: 6272; </t>
  </si>
  <si>
    <t xml:space="preserve">Kód uzlu zařízení: 2001; Datum malého překladu: 17/04/24; Čas malého překladu: 1114; Kód původního uzlu: 6265; Kód nového uzlu: 6396; </t>
  </si>
  <si>
    <t xml:space="preserve">Kód uzlu zařízení: 2001; Datum malého překladu: 17/04/24; Čas malého překladu: 1014; Kód původního uzlu: 6265; Kód nového uzlu: 6396; </t>
  </si>
  <si>
    <t xml:space="preserve">Kód uzlu zařízení: 2001; Datum malého překladu: 16/04/24; Čas malého překladu: 1331; Kód původního uzlu: 6265; Kód nového uzlu: 6272; </t>
  </si>
  <si>
    <t xml:space="preserve">Kód uzlu zařízení: 2001; Datum malého překladu: 16/04/24; Čas malého překladu: 0905; Kód původního uzlu: 6265; Kód nového uzlu: 6272; </t>
  </si>
  <si>
    <t xml:space="preserve">Kód uzlu zařízení: 2001; Datum malého překladu: 15/04/24; Čas malého překladu: 1124; Kód původního uzlu: 6265; Kód nového uzlu: 6396; </t>
  </si>
  <si>
    <t xml:space="preserve">Kód uzlu zařízení: 2001; Datum malého překladu: 15/04/24; Čas malého překladu: 0951; Kód původního uzlu: 6265; Kód nového uzlu: 6225; </t>
  </si>
  <si>
    <t xml:space="preserve">Kód uzlu zařízení: 2001; Datum malého překladu: 15/04/24; Čas malého překladu: 0907; Kód původního uzlu: 6265; Kód nového uzlu: 6396; </t>
  </si>
  <si>
    <t xml:space="preserve">Kód uzlu zařízení: 2001; Datum malého překladu: 14/04/24; Čas malého překladu: 1034; Kód původního uzlu: 6265; Kód nového uzlu: 6272; </t>
  </si>
  <si>
    <t xml:space="preserve">Kód uzlu zařízení: 2001; Datum malého překladu: 14/04/24; Čas malého překladu: 1023; Kód původního uzlu: 6265; Kód nového uzlu: 6396; </t>
  </si>
  <si>
    <t xml:space="preserve">Kód uzlu zařízení: 2001; Datum malého překladu: 12/04/24; Čas malého překladu: 1258; Kód původního uzlu: 6265; Kód nového uzlu: 6272; </t>
  </si>
  <si>
    <t xml:space="preserve">Kód uzlu zařízení: 2001; Datum malého překladu: 12/04/24; Čas malého překladu: 0959; Kód původního uzlu: 6265; Kód nového uzlu: 6272; </t>
  </si>
  <si>
    <t xml:space="preserve">Kód uzlu zařízení: 2001; Datum malého překladu: 12/04/24; Čas malého překladu: 0930; Kód původního uzlu: 6265; Kód nového uzlu: 6225; </t>
  </si>
  <si>
    <t xml:space="preserve">Kód uzlu zařízení: 2001; Datum malého překladu: 11/04/24; Čas malého překladu: 2033; Kód původního uzlu: 6265; Kód nového uzlu: 6396; </t>
  </si>
  <si>
    <t>60238 (Frajtová Lada )</t>
  </si>
  <si>
    <t xml:space="preserve">Kód uzlu zařízení: 2001; Datum malého překladu: 11/04/24; Čas malého překladu: 0949; Kód původního uzlu: 6265; Kód nového uzlu: 6396; </t>
  </si>
  <si>
    <t xml:space="preserve">Kód uzlu zařízení: 2001; Datum malého překladu: 11/04/24; Čas malého překladu: 0852; Kód původního uzlu: 6265; Kód nového uzlu: 6272; </t>
  </si>
  <si>
    <t xml:space="preserve">Kód uzlu zařízení: 2001; Datum malého překladu: 10/04/24; Čas malého překladu: 1819; Kód původního uzlu: 6265; Kód nového uzlu: 6396; </t>
  </si>
  <si>
    <t xml:space="preserve">Kód uzlu zařízení: 2001; Datum malého překladu: 10/04/24; Čas malého překladu: 1310; Kód původního uzlu: 6265; Kód nového uzlu: 6396; </t>
  </si>
  <si>
    <t xml:space="preserve">Kód uzlu zařízení: 2001; Datum malého překladu: 10/04/24; Čas malého překladu: 0942; Kód původního uzlu: 6265; Kód nového uzlu: 6272; </t>
  </si>
  <si>
    <t xml:space="preserve">Kód uzlu zařízení: 2001; Datum malého překladu: 10/04/24; Čas malého překladu: 0919; Kód původního uzlu: 6265; Kód nového uzlu: 6396; </t>
  </si>
  <si>
    <t xml:space="preserve">Kód uzlu zařízení: 2001; Datum malého překladu: 09/04/24; Čas malého překladu: 0936; Kód původního uzlu: 6265; Kód nového uzlu: 6272; </t>
  </si>
  <si>
    <t xml:space="preserve">Kód uzlu zařízení: 2001; Datum malého překladu: 09/04/24; Čas malého překladu: 0902; Kód původního uzlu: 6265; Kód nového uzlu: 6272; </t>
  </si>
  <si>
    <t xml:space="preserve">Kód uzlu zařízení: 2001; Datum malého překladu: 08/04/24; Čas malého překladu: 1031; Kód původního uzlu: 6265; Kód nového uzlu: 6396; </t>
  </si>
  <si>
    <t xml:space="preserve">Kód uzlu zařízení: 2001; Datum malého překladu: 08/04/24; Čas malého překladu: 1013; Kód původního uzlu: 6265; Kód nového uzlu: 6225; </t>
  </si>
  <si>
    <t xml:space="preserve">Kód uzlu zařízení: 2001; Datum malého překladu: 08/04/24; Čas malého překladu: 1012; Kód původního uzlu: 6265; Kód nového uzlu: 6225; </t>
  </si>
  <si>
    <t xml:space="preserve">Kód uzlu zařízení: 2001; Datum malého překladu: 07/04/24; Čas malého překladu: 0956; Kód původního uzlu: 6265; Kód nového uzlu: 6272; </t>
  </si>
  <si>
    <t xml:space="preserve">Kód uzlu zařízení: 2001; Datum malého překladu: 07/04/24; Čas malého překladu: 0928; Kód původního uzlu: 6265; Kód nového uzlu: 6272; </t>
  </si>
  <si>
    <t xml:space="preserve">Kód uzlu zařízení: 2001; Datum malého překladu: 05/04/24; Čas malého překladu: 1513; Kód původního uzlu: 6265; Kód nového uzlu: 6396; </t>
  </si>
  <si>
    <t xml:space="preserve">Kód uzlu zařízení: 2001; Datum malého překladu: 05/04/24; Čas malého překladu: 1406; Kód původního uzlu: 6265; Kód nového uzlu: 6396; </t>
  </si>
  <si>
    <t xml:space="preserve">Kód uzlu zařízení: 2001; Datum malého překladu: 05/04/24; Čas malého překladu: 0956; Kód původního uzlu: 6265; Kód nového uzlu: 6272; </t>
  </si>
  <si>
    <t xml:space="preserve">Kód uzlu zařízení: 2001; Datum malého překladu: 05/04/24; Čas malého překladu: 0906; Kód původního uzlu: 6265; Kód nového uzlu: 6225; </t>
  </si>
  <si>
    <t xml:space="preserve">Kód uzlu zařízení: 2001; Datum malého překladu: 04/04/24; Čas malého překladu: 1301; Kód původního uzlu: 6265; Kód nového uzlu: 6225; </t>
  </si>
  <si>
    <t xml:space="preserve">Kód uzlu zařízení: 2001; Datum malého překladu: 03/04/24; Čas malého překladu: 0920; Kód původního uzlu: 6265; Kód nového uzlu: 6272; </t>
  </si>
  <si>
    <t xml:space="preserve">Kód uzlu zařízení: 2001; Datum malého překladu: 03/04/24; Čas malého překladu: 0850; Kód původního uzlu: 6265; Kód nového uzlu: 6396; </t>
  </si>
  <si>
    <t xml:space="preserve">Kód uzlu zařízení: 2001; Datum malého překladu: 03/04/24; Čas malého překladu: 0847; Kód původního uzlu: 6265; Kód nového uzlu: 6272; </t>
  </si>
  <si>
    <t xml:space="preserve">Kód uzlu zařízení: 2001; Datum malého překladu: 02/04/24; Čas malého překladu: 1115; Kód původního uzlu: 6265; Kód nového uzlu: 6396; </t>
  </si>
  <si>
    <t xml:space="preserve">Kód uzlu zařízení: 2001; Datum malého překladu: 02/04/24; Čas malého překladu: 0944; Kód původního uzlu: 6265; Kód nového uzlu: 6225; </t>
  </si>
  <si>
    <t xml:space="preserve">Kód uzlu zařízení: 2001; Datum malého překladu: 01/04/24; Čas malého překladu: 1758; Kód původního uzlu: 6265; Kód nového uzlu: 6272; </t>
  </si>
  <si>
    <t xml:space="preserve">Kód uzlu zařízení: 2001; Datum malého překladu: 31/03/24; Čas malého překladu: 1245; Kód původního uzlu: 6265; Kód nového uzlu: 6396; </t>
  </si>
  <si>
    <t xml:space="preserve">Kód uzlu zařízení: 2001; Datum malého překladu: 31/03/24; Čas malého překladu: 1055; Kód původního uzlu: 6265; Kód nového uzlu: 6272; </t>
  </si>
  <si>
    <t xml:space="preserve">Kód uzlu zařízení: 2001; Datum malého překladu: 30/03/24; Čas malého překladu: 1216; Kód původního uzlu: 6265; Kód nového uzlu: 6225; </t>
  </si>
  <si>
    <t xml:space="preserve">Kód uzlu zařízení: 2001; Datum malého překladu: 30/03/24; Čas malého překladu: 1012; Kód původního uzlu: 6265; Kód nového uzlu: 6396; </t>
  </si>
  <si>
    <t xml:space="preserve">Kód uzlu zařízení: 2001; Datum malého překladu: 27/03/24; Čas malého překladu: 0923; Kód původního uzlu: 6265; Kód nového uzlu: 6272; </t>
  </si>
  <si>
    <t xml:space="preserve">Kód uzlu zařízení: 2001; Datum malého překladu: 27/03/24; Čas malého překladu: 0907; Kód původního uzlu: 6265; Kód nového uzlu: 6396; </t>
  </si>
  <si>
    <t xml:space="preserve">Kód uzlu zařízení: 2001; Datum malého překladu: 27/03/24; Čas malého překladu: 0844; Kód původního uzlu: 6265; Kód nového uzlu: 6272; </t>
  </si>
  <si>
    <t xml:space="preserve">Kód uzlu zařízení: 2001; Datum malého překladu: 26/03/24; Čas malého překladu: 1111; Kód původního uzlu: 6265; Kód nového uzlu: 6396; </t>
  </si>
  <si>
    <t xml:space="preserve">Kód uzlu zařízení: 2001; Datum malého překladu: 25/03/24; Čas malého překladu: 1022; Kód původního uzlu: 6265; Kód nového uzlu: 6396; </t>
  </si>
  <si>
    <t xml:space="preserve">Kód uzlu zařízení: 2001; Datum malého překladu: 25/03/24; Čas malého překladu: 1015; Kód původního uzlu: 6265; Kód nového uzlu: 6396; </t>
  </si>
  <si>
    <t xml:space="preserve">Kód uzlu zařízení: 2001; Datum malého překladu: 25/03/24; Čas malého překladu: 0939; Kód původního uzlu: 6265; Kód nového uzlu: 6272; </t>
  </si>
  <si>
    <t xml:space="preserve">Kód uzlu zařízení: 2001; Datum malého překladu: 25/03/24; Čas malého překladu: 0915; Kód původního uzlu: 6265; Kód nového uzlu: 6225; </t>
  </si>
  <si>
    <t xml:space="preserve">Kód uzlu zařízení: 2001; Datum malého překladu: 24/03/24; Čas malého překladu: 1400; Kód původního uzlu: 6265; Kód nového uzlu: 6272; </t>
  </si>
  <si>
    <t xml:space="preserve">Kód uzlu zařízení: 2001; Datum malého překladu: 22/03/24; Čas malého překladu: 1046; Kód původního uzlu: 6265; Kód nového uzlu: 6396; </t>
  </si>
  <si>
    <t xml:space="preserve">Kód uzlu zařízení: 2001; Datum malého překladu: 22/03/24; Čas malého překladu: 1041; Kód původního uzlu: 6265; Kód nového uzlu: 6396; </t>
  </si>
  <si>
    <t xml:space="preserve">Kód uzlu zařízení: 2001; Datum malého překladu: 21/03/24; Čas malého překladu: 0929; Kód původního uzlu: 6265; Kód nového uzlu: 6225; </t>
  </si>
  <si>
    <t xml:space="preserve">Kód uzlu zařízení: 2001; Datum malého překladu: 21/03/24; Čas malého překladu: 0908; Kód původního uzlu: 6265; Kód nového uzlu: 6225; </t>
  </si>
  <si>
    <t xml:space="preserve">Kód uzlu zařízení: 2001; Datum malého překladu: 21/03/24; Čas malého překladu: 0856; Kód původního uzlu: 6265; Kód nového uzlu: 6272; </t>
  </si>
  <si>
    <t xml:space="preserve">Kód uzlu zařízení: 2001; Datum malého překladu: 21/03/24; Čas malého překladu: 0846; Kód původního uzlu: 6265; Kód nového uzlu: 6272; </t>
  </si>
  <si>
    <t xml:space="preserve">Kód uzlu zařízení: 2001; Datum malého překladu: 20/03/24; Čas malého překladu: 1058; Kód původního uzlu: 6265; Kód nového uzlu: 6396; </t>
  </si>
  <si>
    <t xml:space="preserve">Kód uzlu zařízení: 2001; Datum malého překladu: 20/03/24; Čas malého překladu: 1004; Kód původního uzlu: 6265; Kód nového uzlu: 6396; </t>
  </si>
  <si>
    <t xml:space="preserve">Kód uzlu zařízení: 2001; Datum malého překladu: 20/03/24; Čas malého překladu: 0902; Kód původního uzlu: 6265; Kód nového uzlu: 6396; </t>
  </si>
  <si>
    <t>58961 (Königová Miroslava DiS.)</t>
  </si>
  <si>
    <t xml:space="preserve">Kód uzlu zařízení: 2001; Datum malého překladu: 20/03/24; Čas malého překladu: 0855; Kód původního uzlu: 6265; Kód nového uzlu: 6272; </t>
  </si>
  <si>
    <t xml:space="preserve">Kód uzlu zařízení: 2001; Datum malého překladu: 18/03/24; Čas malého překladu: 1009; Kód původního uzlu: 6265; Kód nového uzlu: 6396; </t>
  </si>
  <si>
    <t xml:space="preserve">Kód uzlu zařízení: 2001; Datum malého překladu: 18/03/24; Čas malého překladu: 0859; Kód původního uzlu: 6265; Kód nového uzlu: 6396; </t>
  </si>
  <si>
    <t xml:space="preserve">Kód uzlu zařízení: 2001; Datum malého překladu: 17/03/24; Čas malého překladu: 1246; Kód původního uzlu: 6265; Kód nového uzlu: 6396; </t>
  </si>
  <si>
    <t xml:space="preserve">Kód uzlu zařízení: 2001; Datum malého překladu: 17/03/24; Čas malého překladu: 1011; Kód původního uzlu: 6265; Kód nového uzlu: 6396; </t>
  </si>
  <si>
    <t xml:space="preserve">Kód uzlu zařízení: 2001; Datum malého překladu: 15/03/24; Čas malého překladu: 1253; Kód původního uzlu: 6265; Kód nového uzlu: 6396; </t>
  </si>
  <si>
    <t xml:space="preserve">Kód uzlu zařízení: 2001; Datum malého překladu: 15/03/24; Čas malého překladu: 1204; Kód původního uzlu: 6265; Kód nového uzlu: 6396; </t>
  </si>
  <si>
    <t xml:space="preserve">Kód uzlu zařízení: 2001; Datum malého překladu: 15/03/24; Čas malého překladu: 1007; Kód původního uzlu: 6265; Kód nového uzlu: 6396; </t>
  </si>
  <si>
    <t xml:space="preserve">Kód uzlu zařízení: 2001; Datum malého překladu: 15/03/24; Čas malého překladu: 0928; Kód původního uzlu: 6265; Kód nového uzlu: 6272; </t>
  </si>
  <si>
    <t xml:space="preserve">Kód uzlu zařízení: 2001; Datum malého překladu: 14/03/24; Čas malého překladu: 1047; Kód původního uzlu: 6265; Kód nového uzlu: 6272; </t>
  </si>
  <si>
    <t xml:space="preserve">Kód uzlu zařízení: 2001; Datum malého překladu: 14/03/24; Čas malého překladu: 1045; Kód původního uzlu: 6265; Kód nového uzlu: 6396; </t>
  </si>
  <si>
    <t xml:space="preserve">Kód uzlu zařízení: 2001; Datum malého překladu: 14/03/24; Čas malého překladu: 0900; Kód původního uzlu: 6265; Kód nového uzlu: 6272; </t>
  </si>
  <si>
    <t xml:space="preserve">Kód uzlu zařízení: 2001; Datum malého překladu: 13/03/24; Čas malého překladu: 0940; Kód původního uzlu: 6265; Kód nového uzlu: 6396; </t>
  </si>
  <si>
    <t xml:space="preserve">Kód uzlu zařízení: 2001; Datum malého překladu: 13/03/24; Čas malého překladu: 0938; Kód původního uzlu: 6265; Kód nového uzlu: 6272; </t>
  </si>
  <si>
    <t xml:space="preserve">Kód uzlu zařízení: 2001; Datum malého překladu: 13/03/24; Čas malého překladu: 0854; Kód původního uzlu: 6265; Kód nového uzlu: 6272; </t>
  </si>
  <si>
    <t xml:space="preserve">Kód uzlu zařízení: 2001; Datum malého překladu: 12/03/24; Čas malého překladu: 2320; Kód původního uzlu: 6265; Kód nového uzlu: 6396; </t>
  </si>
  <si>
    <t xml:space="preserve">Kód uzlu zařízení: 2001; Datum malého překladu: 12/03/24; Čas malého překladu: 1009; Kód původního uzlu: 6265; Kód nového uzlu: 6272; </t>
  </si>
  <si>
    <t xml:space="preserve">Kód uzlu zařízení: 2001; Datum malého překladu: 12/03/24; Čas malého překladu: 0952; Kód původního uzlu: 6265; Kód nového uzlu: 6396; </t>
  </si>
  <si>
    <t xml:space="preserve">Kód uzlu zařízení: 2001; Datum malého překladu: 12/03/24; Čas malého překladu: 0914; Kód původního uzlu: 6265; Kód nového uzlu: 6225; </t>
  </si>
  <si>
    <t xml:space="preserve">Kód uzlu zařízení: 2001; Datum malého překladu: 12/03/24; Čas malého překladu: 0909; Kód původního uzlu: 6265; Kód nového uzlu: 6272; </t>
  </si>
  <si>
    <t xml:space="preserve">Kód uzlu zařízení: 2001; Datum malého překladu: 11/03/24; Čas malého překladu: 1237; Kód původního uzlu: 6265; Kód nového uzlu: 6272; </t>
  </si>
  <si>
    <t xml:space="preserve">Kód uzlu zařízení: 2001; Datum malého překladu: 11/03/24; Čas malého překladu: 1052; Kód původního uzlu: 6265; Kód nového uzlu: 6396; </t>
  </si>
  <si>
    <t xml:space="preserve">Kód uzlu zařízení: 2001; Datum malého překladu: 11/03/24; Čas malého překladu: 0906; Kód původního uzlu: 6265; Kód nového uzlu: 6396; </t>
  </si>
  <si>
    <t xml:space="preserve">Kód uzlu zařízení: 2001; Datum malého překladu: 09/03/24; Čas malého překladu: 0941; Kód původního uzlu: 6265; Kód nového uzlu: 6272; </t>
  </si>
  <si>
    <t xml:space="preserve">Kód uzlu zařízení: 2001; Datum malého překladu: 08/03/24; Čas malého překladu: 0917; Kód původního uzlu: 6265; Kód nového uzlu: 6225; </t>
  </si>
  <si>
    <t xml:space="preserve">Kód uzlu zařízení: 2001; Datum malého překladu: 08/03/24; Čas malého překladu: 0839; Kód původního uzlu: 6265; Kód nového uzlu: 6396; </t>
  </si>
  <si>
    <t xml:space="preserve">Kód uzlu zařízení: 2001; Datum malého překladu: 07/03/24; Čas malého překladu: 1034; Kód původního uzlu: 6265; Kód nového uzlu: 6396; </t>
  </si>
  <si>
    <t xml:space="preserve">Kód uzlu zařízení: 2001; Datum malého překladu: 07/03/24; Čas malého překladu: 0903; Kód původního uzlu: 6265; Kód nového uzlu: 6396; </t>
  </si>
  <si>
    <t xml:space="preserve">Kód uzlu zařízení: 2001; Datum malého překladu: 06/03/24; Čas malého překladu: 0915; Kód původního uzlu: 6265; Kód nového uzlu: 6272; </t>
  </si>
  <si>
    <t xml:space="preserve">Kód uzlu zařízení: 2001; Datum malého překladu: 05/03/24; Čas malého překladu: 0856; Kód původního uzlu: 6265; Kód nového uzlu: 6396; </t>
  </si>
  <si>
    <t xml:space="preserve">Kód uzlu zařízení: 2001; Datum malého překladu: 04/03/24; Čas malého překladu: 0912; Kód původního uzlu: 6265; Kód nového uzlu: 6396; </t>
  </si>
  <si>
    <t xml:space="preserve">Kód uzlu zařízení: 2001; Datum malého překladu: 04/03/24; Čas malého překladu: 0855; Kód původního uzlu: 6265; Kód nového uzlu: 6272; </t>
  </si>
  <si>
    <t xml:space="preserve">Kód uzlu zařízení: 2001; Datum malého překladu: 03/03/24; Čas malého překladu: 1239; Kód původního uzlu: 6265; Kód nového uzlu: 6272; </t>
  </si>
  <si>
    <t xml:space="preserve">Kód uzlu zařízení: 2001; Datum malého překladu: 03/03/24; Čas malého překladu: 1238; Kód původního uzlu: 6265; Kód nového uzlu: 6272; </t>
  </si>
  <si>
    <t xml:space="preserve">Kód uzlu zařízení: 2001; Datum malého překladu: 02/03/24; Čas malého překladu: 1115; Kód původního uzlu: 6265; Kód nového uzlu: 6396; </t>
  </si>
  <si>
    <t xml:space="preserve">Kód uzlu zařízení: 2001; Datum malého překladu: 29/02/24; Čas malého překladu: 0956; Kód původního uzlu: 6265; Kód nového uzlu: 6225; </t>
  </si>
  <si>
    <t xml:space="preserve">Kód uzlu zařízení: 2001; Datum malého překladu: 29/02/24; Čas malého překladu: 0928; Kód původního uzlu: 6265; Kód nového uzlu: 6396; </t>
  </si>
  <si>
    <t xml:space="preserve">Kód uzlu zařízení: 2001; Datum malého překladu: 29/02/24; Čas malého překladu: 0922; Kód původního uzlu: 6265; Kód nového uzlu: 6396; </t>
  </si>
  <si>
    <t xml:space="preserve">Kód uzlu zařízení: 2001; Datum malého překladu: 28/02/24; Čas malého překladu: 1008; Kód původního uzlu: 6265; Kód nového uzlu: 6396; </t>
  </si>
  <si>
    <t xml:space="preserve">Kód uzlu zařízení: 2001; Datum malého překladu: 28/02/24; Čas malého překladu: 0930; Kód původního uzlu: 6265; Kód nového uzlu: 6272; </t>
  </si>
  <si>
    <t xml:space="preserve">Kód uzlu zařízení: 2001; Datum malého překladu: 28/02/24; Čas malého překladu: 0914; Kód původního uzlu: 6265; Kód nového uzlu: 6396; </t>
  </si>
  <si>
    <t xml:space="preserve">Kód uzlu zařízení: 2001; Datum malého překladu: 28/02/24; Čas malého překladu: 0913; Kód původního uzlu: 6265; Kód nového uzlu: 6396; </t>
  </si>
  <si>
    <t xml:space="preserve">Kód uzlu zařízení: 2001; Datum malého překladu: 28/02/24; Čas malého překladu: 0847; Kód původního uzlu: 6265; Kód nového uzlu: 6272; </t>
  </si>
  <si>
    <t xml:space="preserve">Kód uzlu zařízení: 2001; Datum malého překladu: 27/02/24; Čas malého překladu: 1421; Kód původního uzlu: 6265; Kód nového uzlu: 6396; </t>
  </si>
  <si>
    <t>62284 (Reimerová Veronika DiS.)</t>
  </si>
  <si>
    <t xml:space="preserve">Kód uzlu zařízení: 2001; Datum malého překladu: 27/02/24; Čas malého překladu: 1030; Kód původního uzlu: 6265; Kód nového uzlu: 6396; </t>
  </si>
  <si>
    <t xml:space="preserve">Kód uzlu zařízení: 2001; Datum malého překladu: 27/02/24; Čas malého překladu: 1029; Kód původního uzlu: 6265; Kód nového uzlu: 6396; </t>
  </si>
  <si>
    <t xml:space="preserve">Kód uzlu zařízení: 2001; Datum malého překladu: 27/02/24; Čas malého překladu: 0924; Kód původního uzlu: 6265; Kód nového uzlu: 6272; </t>
  </si>
  <si>
    <t xml:space="preserve">Kód uzlu zařízení: 2001; Datum malého překladu: 26/02/24; Čas malého překladu: 1047; Kód původního uzlu: 6265; Kód nového uzlu: 6396; </t>
  </si>
  <si>
    <t xml:space="preserve">Kód uzlu zařízení: 2001; Datum malého překladu: 25/02/24; Čas malého překladu: 1031; Kód původního uzlu: 6265; Kód nového uzlu: 6272; </t>
  </si>
  <si>
    <t xml:space="preserve">Kód uzlu zařízení: 2001; Datum malého překladu: 25/02/24; Čas malého překladu: 0954; Kód původního uzlu: 6265; Kód nového uzlu: 6396; </t>
  </si>
  <si>
    <t xml:space="preserve">Kód uzlu zařízení: 2001; Datum malého překladu: 23/02/24; Čas malého překladu: 1211; Kód původního uzlu: 6265; Kód nového uzlu: 6396; </t>
  </si>
  <si>
    <t xml:space="preserve">Kód uzlu zařízení: 2001; Datum malého překladu: 23/02/24; Čas malého překladu: 1040; Kód původního uzlu: 6265; Kód nového uzlu: 6272; </t>
  </si>
  <si>
    <t xml:space="preserve">Kód uzlu zařízení: 2001; Datum malého překladu: 23/02/24; Čas malého překladu: 1011; Kód původního uzlu: 6265; Kód nového uzlu: 6272; </t>
  </si>
  <si>
    <t xml:space="preserve">Kód uzlu zařízení: 2001; Datum malého překladu: 23/02/24; Čas malého překladu: 0934; Kód původního uzlu: 6265; Kód nového uzlu: 6272; </t>
  </si>
  <si>
    <t xml:space="preserve">Kód uzlu zařízení: 2001; Datum malého překladu: 23/02/24; Čas malého překladu: 0858; Kód původního uzlu: 6265; Kód nového uzlu: 6396; </t>
  </si>
  <si>
    <t xml:space="preserve">Kód uzlu zařízení: 2001; Datum malého překladu: 22/02/24; Čas malého překladu: 1109; Kód původního uzlu: 6265; Kód nového uzlu: 6272; </t>
  </si>
  <si>
    <t xml:space="preserve">Kód uzlu zařízení: 2001; Datum malého překladu: 22/02/24; Čas malého překladu: 0928; Kód původního uzlu: 6265; Kód nového uzlu: 6272; </t>
  </si>
  <si>
    <t xml:space="preserve">Kód uzlu zařízení: 2001; Datum malého překladu: 22/02/24; Čas malého překladu: 0855; Kód původního uzlu: 6265; Kód nového uzlu: 6225; </t>
  </si>
  <si>
    <t xml:space="preserve">Kód uzlu zařízení: 2001; Datum malého překladu: 21/02/24; Čas malého překladu: 0937; Kód původního uzlu: 6265; Kód nového uzlu: 6396; </t>
  </si>
  <si>
    <t xml:space="preserve">Kód uzlu zařízení: 2001; Datum malého překladu: 21/02/24; Čas malého překladu: 0923; Kód původního uzlu: 6265; Kód nového uzlu: 6396; </t>
  </si>
  <si>
    <t xml:space="preserve">Kód uzlu zařízení: 2001; Datum malého překladu: 21/02/24; Čas malého překladu: 0912; Kód původního uzlu: 6265; Kód nového uzlu: 6396; </t>
  </si>
  <si>
    <t xml:space="preserve">Kód uzlu zařízení: 2001; Datum malého překladu: 20/02/24; Čas malého překladu: 1232; Kód původního uzlu: 6265; Kód nového uzlu: 6272; </t>
  </si>
  <si>
    <t xml:space="preserve">Kód uzlu zařízení: 2001; Datum malého překladu: 20/02/24; Čas malého překladu: 0912; Kód původního uzlu: 6265; Kód nového uzlu: 6396; </t>
  </si>
  <si>
    <t xml:space="preserve">Kód uzlu zařízení: 2001; Datum malého překladu: 20/02/24; Čas malého překladu: 0906; Kód původního uzlu: 6265; Kód nového uzlu: 6272; </t>
  </si>
  <si>
    <t xml:space="preserve">Kód uzlu zařízení: 2001; Datum malého překladu: 19/02/24; Čas malého překladu: 1357; Kód původního uzlu: 6265; Kód nového uzlu: 6272; </t>
  </si>
  <si>
    <t xml:space="preserve">Kód uzlu zařízení: 2001; Datum malého překladu: 19/02/24; Čas malého překladu: 0950; Kód původního uzlu: 6265; Kód nového uzlu: 6396; </t>
  </si>
  <si>
    <t xml:space="preserve">Kód uzlu zařízení: 2001; Datum malého překladu: 19/02/24; Čas malého překladu: 0857; Kód původního uzlu: 6265; Kód nového uzlu: 6272; </t>
  </si>
  <si>
    <t>30260 (Gregorová Ivana )</t>
  </si>
  <si>
    <t xml:space="preserve">Kód uzlu zařízení: 2001; Datum malého překladu: 19/02/24; Čas malého překladu: 0852; Kód původního uzlu: 6265; Kód nového uzlu: 6396; </t>
  </si>
  <si>
    <t xml:space="preserve">Kód uzlu zařízení: 2001; Datum malého překladu: 17/02/24; Čas malého překladu: 1042; Kód původního uzlu: 6265; Kód nového uzlu: 6225; </t>
  </si>
  <si>
    <t xml:space="preserve">Kód uzlu zařízení: 2001; Datum malého překladu: 16/02/24; Čas malého překladu: 1050; Kód původního uzlu: 6265; Kód nového uzlu: 6396; </t>
  </si>
  <si>
    <t xml:space="preserve">Kód uzlu zařízení: 2001; Datum malého překladu: 16/02/24; Čas malého překladu: 1005; Kód původního uzlu: 6265; Kód nového uzlu: 6225; </t>
  </si>
  <si>
    <t xml:space="preserve">Kód uzlu zařízení: 2001; Datum malého překladu: 16/02/24; Čas malého překladu: 0925; Kód původního uzlu: 6265; Kód nového uzlu: 6272; </t>
  </si>
  <si>
    <t xml:space="preserve">Kód uzlu zařízení: 2001; Datum malého překladu: 16/02/24; Čas malého překladu: 0902; Kód původního uzlu: 6265; Kód nového uzlu: 6396; </t>
  </si>
  <si>
    <t xml:space="preserve">Kód uzlu zařízení: 2001; Datum malého překladu: 14/02/24; Čas malého překladu: 1800; Kód původního uzlu: 6265; Kód nového uzlu: 6396; </t>
  </si>
  <si>
    <t xml:space="preserve">Kód uzlu zařízení: 2001; Datum malého překladu: 14/02/24; Čas malého překladu: 1040; Kód původního uzlu: 6265; Kód nového uzlu: 6396; </t>
  </si>
  <si>
    <t xml:space="preserve">Kód uzlu zařízení: 2001; Datum malého překladu: 14/02/24; Čas malého překladu: 0852; Kód původního uzlu: 6265; Kód nového uzlu: 6272; </t>
  </si>
  <si>
    <t xml:space="preserve">Kód uzlu zařízení: 2001; Datum malého překladu: 14/02/24; Čas malého překladu: 0841; Kód původního uzlu: 6265; Kód nového uzlu: 6272; </t>
  </si>
  <si>
    <t xml:space="preserve">Kód uzlu zařízení: 2001; Datum malého překladu: 14/02/24; Čas malého překladu: 0830; Kód původního uzlu: 6265; Kód nového uzlu: 6272; </t>
  </si>
  <si>
    <t xml:space="preserve">Kód uzlu zařízení: 2001; Datum malého překladu: 12/02/24; Čas malého překladu: 1257; Kód původního uzlu: 6265; Kód nového uzlu: 6272; </t>
  </si>
  <si>
    <t xml:space="preserve">Kód uzlu zařízení: 2001; Datum malého překladu: 12/02/24; Čas malého překladu: 0957; Kód původního uzlu: 6265; Kód nového uzlu: 6225; </t>
  </si>
  <si>
    <t xml:space="preserve">Kód uzlu zařízení: 2001; Datum malého překladu: 12/02/24; Čas malého překladu: 0956; Kód původního uzlu: 6265; Kód nového uzlu: 6396; </t>
  </si>
  <si>
    <t xml:space="preserve">Kód uzlu zařízení: 2001; Datum malého překladu: 12/02/24; Čas malého překladu: 0955; Kód původního uzlu: 6265; Kód nového uzlu: 6396; </t>
  </si>
  <si>
    <t xml:space="preserve">Kód uzlu zařízení: 2001; Datum malého překladu: 12/02/24; Čas malého překladu: 0851; Kód původního uzlu: 6265; Kód nového uzlu: 6272; </t>
  </si>
  <si>
    <t xml:space="preserve">Kód uzlu zařízení: 2001; Datum malého překladu: 09/02/24; Čas malého překladu: 1504; Kód původního uzlu: 6265; Kód nového uzlu: 6272; </t>
  </si>
  <si>
    <t xml:space="preserve">Kód uzlu zařízení: 2001; Datum malého překladu: 09/02/24; Čas malého překladu: 0957; Kód původního uzlu: 6265; Kód nového uzlu: 6396; </t>
  </si>
  <si>
    <t xml:space="preserve">Kód uzlu zařízení: 2001; Datum malého překladu: 09/02/24; Čas malého překladu: 0851; Kód původního uzlu: 6265; Kód nového uzlu: 6272; </t>
  </si>
  <si>
    <t xml:space="preserve">Kód uzlu zařízení: 2001; Datum malého překladu: 08/02/24; Čas malého překladu: 0920; Kód původního uzlu: 6265; Kód nového uzlu: 6396; </t>
  </si>
  <si>
    <t xml:space="preserve">Kód uzlu zařízení: 2001; Datum malého překladu: 07/02/24; Čas malého překladu: 1224; Kód původního uzlu: 6265; Kód nového uzlu: 6396; </t>
  </si>
  <si>
    <t xml:space="preserve">Kód uzlu zařízení: 2001; Datum malého překladu: 07/02/24; Čas malého překladu: 1156; Kód původního uzlu: 6265; Kód nového uzlu: 6272; </t>
  </si>
  <si>
    <t xml:space="preserve">Kód uzlu zařízení: 2001; Datum malého překladu: 07/02/24; Čas malého překladu: 0927; Kód původního uzlu: 6265; Kód nového uzlu: 6396; </t>
  </si>
  <si>
    <t xml:space="preserve">Kód uzlu zařízení: 2001; Datum malého překladu: 07/02/24; Čas malého překladu: 0919; Kód původního uzlu: 6265; Kód nového uzlu: 6225; </t>
  </si>
  <si>
    <t xml:space="preserve">Kód uzlu zařízení: 2001; Datum malého překladu: 07/02/24; Čas malého překladu: 0912; Kód původního uzlu: 6265; Kód nového uzlu: 6396; </t>
  </si>
  <si>
    <t xml:space="preserve">Kód uzlu zařízení: 2001; Datum malého překladu: 06/02/24; Čas malého překladu: 1240; Kód původního uzlu: 6265; Kód nového uzlu: 6225; </t>
  </si>
  <si>
    <t xml:space="preserve">Kód uzlu zařízení: 2001; Datum malého překladu: 06/02/24; Čas malého překladu: 0931; Kód původního uzlu: 6265; Kód nového uzlu: 6396; </t>
  </si>
  <si>
    <t xml:space="preserve">Kód uzlu zařízení: 2001; Datum malého překladu: 06/02/24; Čas malého překladu: 0859; Kód původního uzlu: 6265; Kód nového uzlu: 6396; </t>
  </si>
  <si>
    <t xml:space="preserve">Kód uzlu zařízení: 2001; Datum malého překladu: 06/02/24; Čas malého překladu: 0835; Kód původního uzlu: 6265; Kód nového uzlu: 6272; </t>
  </si>
  <si>
    <t xml:space="preserve">Kód uzlu zařízení: 2001; Datum malého překladu: 05/02/24; Čas malého překladu: 1737; Kód původního uzlu: 6265; Kód nového uzlu: 6396; </t>
  </si>
  <si>
    <t xml:space="preserve">Kód uzlu zařízení: 2001; Datum malého překladu: 05/02/24; Čas malého překladu: 1032; Kód původního uzlu: 6265; Kód nového uzlu: 6225; </t>
  </si>
  <si>
    <t xml:space="preserve">Kód uzlu zařízení: 2001; Datum malého překladu: 05/02/24; Čas malého překladu: 0902; Kód původního uzlu: 6265; Kód nového uzlu: 6225; </t>
  </si>
  <si>
    <t xml:space="preserve">Kód uzlu zařízení: 2001; Datum malého překladu: 05/02/24; Čas malého překladu: 0858; Kód původního uzlu: 6265; Kód nového uzlu: 6225; </t>
  </si>
  <si>
    <t xml:space="preserve">Kód uzlu zařízení: 2001; Datum malého překladu: 02/02/24; Čas malého překladu: 0953; Kód původního uzlu: 6265; Kód nového uzlu: 6272; </t>
  </si>
  <si>
    <t xml:space="preserve">Kód uzlu zařízení: 2001; Datum malého překladu: 02/02/24; Čas malého překladu: 0929; Kód původního uzlu: 6265; Kód nového uzlu: 6396; </t>
  </si>
  <si>
    <t xml:space="preserve">Kód uzlu zařízení: 2001; Datum malého překladu: 01/02/24; Čas malého překladu: 1042; Kód původního uzlu: 6265; Kód nového uzlu: 6225; </t>
  </si>
  <si>
    <t xml:space="preserve">Kód uzlu zařízení: 2001; Datum malého překladu: 31/01/24; Čas malého překladu: 1053; Kód původního uzlu: 6265; Kód nového uzlu: 6396; </t>
  </si>
  <si>
    <t xml:space="preserve">Kód uzlu zařízení: 2001; Datum malého překladu: 31/01/24; Čas malého překladu: 0923; Kód původního uzlu: 6265; Kód nového uzlu: 6396; </t>
  </si>
  <si>
    <t xml:space="preserve">Kód uzlu zařízení: 2001; Datum malého překladu: 31/01/24; Čas malého překladu: 0851; Kód původního uzlu: 6265; Kód nového uzlu: 6272; </t>
  </si>
  <si>
    <t xml:space="preserve">Kód uzlu zařízení: 2001; Datum malého překladu: 30/01/24; Čas malého překladu: 1331; Kód původního uzlu: 6265; Kód nového uzlu: 6272; </t>
  </si>
  <si>
    <t xml:space="preserve">Kód uzlu zařízení: 2001; Datum malého překladu: 30/01/24; Čas malého překladu: 1031; Kód původního uzlu: 6265; Kód nového uzlu: 6225; </t>
  </si>
  <si>
    <t xml:space="preserve">Kód uzlu zařízení: 2001; Datum malého překladu: 30/01/24; Čas malého překladu: 0922; Kód původního uzlu: 6265; Kód nového uzlu: 6396; </t>
  </si>
  <si>
    <t xml:space="preserve">Kód uzlu zařízení: 2001; Datum malého překladu: 29/01/24; Čas malého překladu: 1723; Kód původního uzlu: 6265; Kód nového uzlu: 6225; </t>
  </si>
  <si>
    <t xml:space="preserve">Kód uzlu zařízení: 2001; Datum malého překladu: 29/01/24; Čas malého překladu: 1052; Kód původního uzlu: 6265; Kód nového uzlu: 6396; </t>
  </si>
  <si>
    <t xml:space="preserve">Kód uzlu zařízení: 2001; Datum malého překladu: 29/01/24; Čas malého překladu: 1021; Kód původního uzlu: 6265; Kód nového uzlu: 6396; </t>
  </si>
  <si>
    <t xml:space="preserve">Kód uzlu zařízení: 2001; Datum malého překladu: 28/01/24; Čas malého překladu: 1123; Kód původního uzlu: 6265; Kód nového uzlu: 6396; </t>
  </si>
  <si>
    <t xml:space="preserve">Kód uzlu zařízení: 2001; Datum malého překladu: 27/01/24; Čas malého překladu: 1245; Kód původního uzlu: 6265; Kód nového uzlu: 6396; </t>
  </si>
  <si>
    <t xml:space="preserve">Kód uzlu zařízení: 2001; Datum malého překladu: 26/01/24; Čas malého překladu: 1238; Kód původního uzlu: 6265; Kód nového uzlu: 6225; </t>
  </si>
  <si>
    <t xml:space="preserve">Kód uzlu zařízení: 2001; Datum malého překladu: 26/01/24; Čas malého překladu: 0925; Kód původního uzlu: 6265; Kód nového uzlu: 6272; </t>
  </si>
  <si>
    <t xml:space="preserve">Kód uzlu zařízení: 2001; Datum malého překladu: 26/01/24; Čas malého překladu: 0923; Kód původního uzlu: 6265; Kód nového uzlu: 6396; </t>
  </si>
  <si>
    <t>65314 (Tomčalová Eliška Mgr.)</t>
  </si>
  <si>
    <t xml:space="preserve">Kód uzlu zařízení: 2001; Datum malého překladu: 25/01/24; Čas malého překladu: 1126; Kód původního uzlu: 6265; Kód nového uzlu: 6396; </t>
  </si>
  <si>
    <t xml:space="preserve">Kód uzlu zařízení: 2001; Datum malého překladu: 25/01/24; Čas malého překladu: 1046; Kód původního uzlu: 6265; Kód nového uzlu: 6272; </t>
  </si>
  <si>
    <t xml:space="preserve">Kód uzlu zařízení: 2001; Datum malého překladu: 25/01/24; Čas malého překladu: 0905; Kód původního uzlu: 6265; Kód nového uzlu: 6225; </t>
  </si>
  <si>
    <t xml:space="preserve">Kód uzlu zařízení: 2001; Datum malého překladu: 24/01/24; Čas malého překladu: 2053; Kód původního uzlu: 6265; Kód nového uzlu: 6396; </t>
  </si>
  <si>
    <t xml:space="preserve">Kód uzlu zařízení: 2001; Datum malého překladu: 24/01/24; Čas malého překladu: 1927; Kód původního uzlu: 6265; Kód nového uzlu: 6396; </t>
  </si>
  <si>
    <t xml:space="preserve">Kód uzlu zařízení: 2001; Datum malého překladu: 24/01/24; Čas malého překladu: 1116; Kód původního uzlu: 6265; Kód nového uzlu: 6272; </t>
  </si>
  <si>
    <t xml:space="preserve">Kód uzlu zařízení: 2001; Datum malého překladu: 24/01/24; Čas malého překladu: 1032; Kód původního uzlu: 6265; Kód nového uzlu: 6272; </t>
  </si>
  <si>
    <t xml:space="preserve">Kód uzlu zařízení: 2001; Datum malého překladu: 24/01/24; Čas malého překladu: 0947; Kód původního uzlu: 6265; Kód nového uzlu: 6396; </t>
  </si>
  <si>
    <t xml:space="preserve">Kód uzlu zařízení: 2001; Datum malého překladu: 24/01/24; Čas malého překladu: 0835; Kód původního uzlu: 6265; Kód nového uzlu: 6272; </t>
  </si>
  <si>
    <t xml:space="preserve">Kód uzlu zařízení: 2001; Datum malého překladu: 23/01/24; Čas malého překladu: 1332; Kód původního uzlu: 6265; Kód nového uzlu: 6272; </t>
  </si>
  <si>
    <t xml:space="preserve">Kód uzlu zařízení: 2001; Datum malého překladu: 23/01/24; Čas malého překladu: 0949; Kód původního uzlu: 6265; Kód nového uzlu: 6272; </t>
  </si>
  <si>
    <t xml:space="preserve">Kód uzlu zařízení: 2001; Datum malého překladu: 22/01/24; Čas malého překladu: 1013; Kód původního uzlu: 6265; Kód nového uzlu: 6396; </t>
  </si>
  <si>
    <t xml:space="preserve">Kód uzlu zařízení: 2001; Datum malého překladu: 22/01/24; Čas malého překladu: 1012; Kód původního uzlu: 6265; Kód nového uzlu: 6396; </t>
  </si>
  <si>
    <t xml:space="preserve">Kód uzlu zařízení: 2001; Datum malého překladu: 22/01/24; Čas malého překladu: 0906; Kód původního uzlu: 6265; Kód nového uzlu: 6225; </t>
  </si>
  <si>
    <t xml:space="preserve">Kód uzlu zařízení: 2001; Datum malého překladu: 22/01/24; Čas malého překladu: 0901; Kód původního uzlu: 6265; Kód nového uzlu: 6225; </t>
  </si>
  <si>
    <t xml:space="preserve">Kód uzlu zařízení: 2001; Datum malého překladu: 20/01/24; Čas malého překladu: 1538; Kód původního uzlu: 6265; Kód nového uzlu: 6396; </t>
  </si>
  <si>
    <t xml:space="preserve">Kód uzlu zařízení: 2001; Datum malého překladu: 20/01/24; Čas malého překladu: 1045; Kód původního uzlu: 6265; Kód nového uzlu: 6396; </t>
  </si>
  <si>
    <t xml:space="preserve">Kód uzlu zařízení: 2001; Datum malého překladu: 18/01/24; Čas malého překladu: 1108; Kód původního uzlu: 6265; Kód nového uzlu: 6396; </t>
  </si>
  <si>
    <t xml:space="preserve">Kód uzlu zařízení: 2001; Datum malého překladu: 18/01/24; Čas malého překladu: 0944; Kód původního uzlu: 6265; Kód nového uzlu: 6272; </t>
  </si>
  <si>
    <t xml:space="preserve">Kód uzlu zařízení: 2001; Datum malého překladu: 18/01/24; Čas malého překladu: 0847; Kód původního uzlu: 6265; Kód nového uzlu: 6396; </t>
  </si>
  <si>
    <t xml:space="preserve">Kód uzlu zařízení: 2001; Datum malého překladu: 17/01/24; Čas malého překladu: 1056; Kód původního uzlu: 6265; Kód nového uzlu: 6396; </t>
  </si>
  <si>
    <t xml:space="preserve">Kód uzlu zařízení: 2001; Datum malého překladu: 17/01/24; Čas malého překladu: 1026; Kód původního uzlu: 6265; Kód nového uzlu: 6272; </t>
  </si>
  <si>
    <t xml:space="preserve">Kód uzlu zařízení: 2001; Datum malého překladu: 17/01/24; Čas malého překladu: 0918; Kód původního uzlu: 6265; Kód nového uzlu: 6396; </t>
  </si>
  <si>
    <t xml:space="preserve">Kód uzlu zařízení: 2001; Datum malého překladu: 16/01/24; Čas malého překladu: 0918; Kód původního uzlu: 6265; Kód nového uzlu: 6396; </t>
  </si>
  <si>
    <t xml:space="preserve">Kód uzlu zařízení: 2001; Datum malého překladu: 15/01/24; Čas malého překladu: 0948; Kód původního uzlu: 6265; Kód nového uzlu: 6396; </t>
  </si>
  <si>
    <t xml:space="preserve">Kód uzlu zařízení: 2001; Datum malého překladu: 15/01/24; Čas malého překladu: 0931; Kód původního uzlu: 6265; Kód nového uzlu: 6396; </t>
  </si>
  <si>
    <t xml:space="preserve">Kód uzlu zařízení: 2001; Datum malého překladu: 15/01/24; Čas malého překladu: 0909; Kód původního uzlu: 6265; Kód nového uzlu: 6225; </t>
  </si>
  <si>
    <t xml:space="preserve">Kód uzlu zařízení: 2001; Datum malého překladu: 15/01/24; Čas malého překladu: 0901; Kód původního uzlu: 6265; Kód nového uzlu: 6225; </t>
  </si>
  <si>
    <t xml:space="preserve">Kód uzlu zařízení: 2001; Datum malého překladu: 15/01/24; Čas malého překladu: 0838; Kód původního uzlu: 6265; Kód nového uzlu: 6272; </t>
  </si>
  <si>
    <t xml:space="preserve">Kód uzlu zařízení: 2001; Datum malého překladu: 12/01/24; Čas malého překladu: 1028; Kód původního uzlu: 6265; Kód nového uzlu: 6396; </t>
  </si>
  <si>
    <t xml:space="preserve">Kód uzlu zařízení: 2001; Datum malého překladu: 12/01/24; Čas malého překladu: 0914; Kód původního uzlu: 6265; Kód nového uzlu: 6396; </t>
  </si>
  <si>
    <t xml:space="preserve">Kód uzlu zařízení: 2001; Datum malého překladu: 11/01/24; Čas malého překladu: 1327; Kód původního uzlu: 6265; Kód nového uzlu: 6396; </t>
  </si>
  <si>
    <t xml:space="preserve">Kód uzlu zařízení: 2001; Datum malého překladu: 11/01/24; Čas malého překladu: 0947; Kód původního uzlu: 6265; Kód nového uzlu: 6272; </t>
  </si>
  <si>
    <t xml:space="preserve">Kód uzlu zařízení: 2001; Datum malého překladu: 11/01/24; Čas malého překladu: 0901; Kód původního uzlu: 6265; Kód nového uzlu: 6272; </t>
  </si>
  <si>
    <t xml:space="preserve">Kód uzlu zařízení: 2001; Datum malého překladu: 10/01/24; Čas malého překladu: 2031; Kód původního uzlu: 6265; Kód nového uzlu: 6272; </t>
  </si>
  <si>
    <t xml:space="preserve">Kód uzlu zařízení: 2001; Datum malého překladu: 10/01/24; Čas malého překladu: 1135; Kód původního uzlu: 6265; Kód nového uzlu: 6396; </t>
  </si>
  <si>
    <t xml:space="preserve">Kód uzlu zařízení: 2001; Datum malého překladu: 10/01/24; Čas malého překladu: 0857; Kód původního uzlu: 6265; Kód nového uzlu: 6272; </t>
  </si>
  <si>
    <t xml:space="preserve">Kód uzlu zařízení: 2001; Datum malého překladu: 09/01/24; Čas malého překladu: 1109; Kód původního uzlu: 6265; Kód nového uzlu: 6396; </t>
  </si>
  <si>
    <t xml:space="preserve">Kód uzlu zařízení: 2001; Datum malého překladu: 09/01/24; Čas malého překladu: 0916; Kód původního uzlu: 6265; Kód nového uzlu: 6272; </t>
  </si>
  <si>
    <t xml:space="preserve">Kód uzlu zařízení: 2001; Datum malého překladu: 08/01/24; Čas malého překladu: 1057; Kód původního uzlu: 6265; Kód nového uzlu: 6396; </t>
  </si>
  <si>
    <t xml:space="preserve">Kód uzlu zařízení: 2001; Datum malého překladu: 08/01/24; Čas malého překladu: 1039; Kód původního uzlu: 6265; Kód nového uzlu: 6396; </t>
  </si>
  <si>
    <t xml:space="preserve">Kód uzlu zařízení: 2001; Datum malého překladu: 08/01/24; Čas malého překladu: 1022; Kód původního uzlu: 6265; Kód nového uzlu: 6396; </t>
  </si>
  <si>
    <t xml:space="preserve">Kód uzlu zařízení: 2001; Datum malého překladu: 08/01/24; Čas malého překladu: 0914; Kód původního uzlu: 6265; Kód nového uzlu: 6396; </t>
  </si>
  <si>
    <t xml:space="preserve">Kód uzlu zařízení: 2001; Datum malého překladu: 06/01/24; Čas malého překladu: 1328; Kód původního uzlu: 6265; Kód nového uzlu: 6272; </t>
  </si>
  <si>
    <t xml:space="preserve">Kód uzlu zařízení: 2001; Datum malého překladu: 04/01/24; Čas malého překladu: 0937; Kód původního uzlu: 6265; Kód nového uzlu: 6225; </t>
  </si>
  <si>
    <t xml:space="preserve">Kód uzlu zařízení: 2001; Datum malého překladu: 04/01/24; Čas malého překladu: 0917; Kód původního uzlu: 6265; Kód nového uzlu: 6225; </t>
  </si>
  <si>
    <t xml:space="preserve">Kód uzlu zařízení: 2001; Datum malého překladu: 03/01/24; Čas malého překladu: 0845; Kód původního uzlu: 6265; Kód nového uzlu: 6272; </t>
  </si>
  <si>
    <t>Dostálová Milada, číslo pojištěnce: 5762271449, pojišťovna: 211, scpac: 690802</t>
  </si>
  <si>
    <t>na uzlu 1.CH-6 J od 17.06.24 do -, pcsled: 10776733</t>
  </si>
  <si>
    <t xml:space="preserve">Kód uzlu zařízení: 2001; Datum malého překladu: 18/06/24; Čas malého překladu: 1229; Kód původního uzlu: 6396; Kód nového uzlu: 6265; </t>
  </si>
  <si>
    <t>Vozhol Yaroslav, číslo pojištěnce: 5221348550, pojišťovna: 333, scpac: 1357060</t>
  </si>
  <si>
    <t>na uzlu 1.CH-LU3 od 17.06.24 do 20.06.24, pcsled: 10777392</t>
  </si>
  <si>
    <t xml:space="preserve">Kód uzlu zařízení: 2001; Datum malého překladu: 17/06/24; Čas malého překladu: 1925; Kód původního uzlu: 6396; Kód nového uzlu: 6272; </t>
  </si>
  <si>
    <t>Jakubálová Růžena, číslo pojištěnce: 5962261338, pojišťovna: 111, scpac: 1498706</t>
  </si>
  <si>
    <t>na uzlu 1.CH-LU3 od 16.06.24 do -, pcsled: 10775609</t>
  </si>
  <si>
    <t xml:space="preserve">Kód uzlu zařízení: 2001; Datum malého překladu: 17/06/24; Čas malého překladu: 1454; Kód původního uzlu: 6396; Kód nového uzlu: 6265; </t>
  </si>
  <si>
    <t>Vacín Luboš, číslo pojištěnce: 5401010296, pojišťovna: 201, scpac: 202448</t>
  </si>
  <si>
    <t>na uzlu 1.CH-LU3 od 16.06.24 do -, pcsled: 10775578</t>
  </si>
  <si>
    <t xml:space="preserve">Kód uzlu zařízení: 2001; Datum malého překladu: 17/06/24; Čas malého překladu: 1313; Kód původního uzlu: 6396; Kód nového uzlu: 6265; </t>
  </si>
  <si>
    <t xml:space="preserve">Kód uzlu zařízení: 2001; Datum malého překladu: 17/06/24; Čas malého překladu: 1007; Kód původního uzlu: 6396; Kód nového uzlu: 6265; </t>
  </si>
  <si>
    <t xml:space="preserve">Kód uzlu zařízení: 2001; Datum malého překladu: 14/06/24; Čas malého překladu: 1003; Kód původního uzlu: 6396; Kód nového uzlu: 6265; </t>
  </si>
  <si>
    <t xml:space="preserve">Kód uzlu zařízení: 2001; Datum malého překladu: 13/06/24; Čas malého překladu: 1035; Kód původního uzlu: 6396; Kód nového uzlu: 6265; </t>
  </si>
  <si>
    <t xml:space="preserve">Kód uzlu zařízení: 2001; Datum malého překladu: 12/06/24; Čas malého překladu: 1521; Kód původního uzlu: 6396; Kód nového uzlu: 6265; </t>
  </si>
  <si>
    <t xml:space="preserve">Kód uzlu zařízení: 2001; Datum malého překladu: 12/06/24; Čas malého překladu: 1402; Kód původního uzlu: 6396; Kód nového uzlu: 6265; </t>
  </si>
  <si>
    <t xml:space="preserve">Kód uzlu zařízení: 2001; Datum malého překladu: 12/06/24; Čas malého překladu: 1213; Kód původního uzlu: 6396; Kód nového uzlu: 6265; </t>
  </si>
  <si>
    <t xml:space="preserve">Kód uzlu zařízení: 2001; Datum malého překladu: 12/06/24; Čas malého překladu: 1203; Kód původního uzlu: 6396; Kód nového uzlu: 6265; </t>
  </si>
  <si>
    <t xml:space="preserve">Kód uzlu zařízení: 2001; Datum malého překladu: 11/06/24; Čas malého překladu: 0944; Kód původního uzlu: 6396; Kód nového uzlu: 6265; </t>
  </si>
  <si>
    <t xml:space="preserve">Kód uzlu zařízení: 2001; Datum malého překladu: 10/06/24; Čas malého překladu: 1718; Kód původního uzlu: 6396; Kód nového uzlu: 6272; </t>
  </si>
  <si>
    <t xml:space="preserve">Kód uzlu zařízení: 2001; Datum malého překladu: 10/06/24; Čas malého překladu: 1514; Kód původního uzlu: 6396; Kód nového uzlu: 6265; </t>
  </si>
  <si>
    <t xml:space="preserve">Kód uzlu zařízení: 2001; Datum malého překladu: 10/06/24; Čas malého překladu: 1356; Kód původního uzlu: 6396; Kód nového uzlu: 6265; </t>
  </si>
  <si>
    <t xml:space="preserve">Kód uzlu zařízení: 2001; Datum malého překladu: 10/06/24; Čas malého překladu: 1244; Kód původního uzlu: 6396; Kód nového uzlu: 6265; </t>
  </si>
  <si>
    <t xml:space="preserve">Kód uzlu zařízení: 2001; Datum malého překladu: 10/06/24; Čas malého překladu: 1143; Kód původního uzlu: 6396; Kód nového uzlu: 6265; </t>
  </si>
  <si>
    <t xml:space="preserve">Kód uzlu zařízení: 2001; Datum malého překladu: 07/06/24; Čas malého překladu: 2130; Kód původního uzlu: 6396; Kód nového uzlu: 6265; </t>
  </si>
  <si>
    <t xml:space="preserve">Kód uzlu zařízení: 2001; Datum malého překladu: 06/06/24; Čas malého překladu: 1336; Kód původního uzlu: 6396; Kód nového uzlu: 6265; </t>
  </si>
  <si>
    <t xml:space="preserve">Kód uzlu zařízení: 2001; Datum malého překladu: 05/06/24; Čas malého překladu: 1450; Kód původního uzlu: 6396; Kód nového uzlu: 6265; </t>
  </si>
  <si>
    <t xml:space="preserve">Kód uzlu zařízení: 2001; Datum malého překladu: 05/06/24; Čas malého překladu: 1113; Kód původního uzlu: 6396; Kód nového uzlu: 6265; </t>
  </si>
  <si>
    <t xml:space="preserve">Kód uzlu zařízení: 2001; Datum malého překladu: 04/06/24; Čas malého překladu: 2231; Kód původního uzlu: 6396; Kód nového uzlu: 6265; </t>
  </si>
  <si>
    <t xml:space="preserve">Kód uzlu zařízení: 2001; Datum malého překladu: 03/06/24; Čas malého překladu: 1041; Kód původního uzlu: 6396; Kód nového uzlu: 6265; </t>
  </si>
  <si>
    <t xml:space="preserve">Kód uzlu zařízení: 2001; Datum malého překladu: 03/06/24; Čas malého překladu: 0724; Kód původního uzlu: 6396; Kód nového uzlu: 6265; </t>
  </si>
  <si>
    <t xml:space="preserve">Kód uzlu zařízení: 2001; Datum malého překladu: 31/05/24; Čas malého překladu: 2027; Kód původního uzlu: 6396; Kód nového uzlu: 6265; </t>
  </si>
  <si>
    <t xml:space="preserve">Kód uzlu zařízení: 2001; Datum malého překladu: 30/05/24; Čas malého překladu: 0911; Kód původního uzlu: 6396; Kód nového uzlu: 6265; </t>
  </si>
  <si>
    <t xml:space="preserve">Kód uzlu zařízení: 2001; Datum malého překladu: 29/05/24; Čas malého překladu: 1657; Kód původního uzlu: 6396; Kód nového uzlu: 6272; </t>
  </si>
  <si>
    <t xml:space="preserve">Kód uzlu zařízení: 2001; Datum malého překladu: 29/05/24; Čas malého překladu: 1424; Kód původního uzlu: 6396; Kód nového uzlu: 6265; </t>
  </si>
  <si>
    <t xml:space="preserve">Kód uzlu zařízení: 2001; Datum malého překladu: 29/05/24; Čas malého překladu: 0858; Kód původního uzlu: 6396; Kód nového uzlu: 6265; </t>
  </si>
  <si>
    <t xml:space="preserve">Kód uzlu zařízení: 2001; Datum malého překladu: 28/05/24; Čas malého překladu: 0954; Kód původního uzlu: 6396; Kód nového uzlu: 6265; </t>
  </si>
  <si>
    <t xml:space="preserve">Kód uzlu zařízení: 2001; Datum malého překladu: 27/05/24; Čas malého překladu: 1300; Kód původního uzlu: 6396; Kód nového uzlu: 6265; </t>
  </si>
  <si>
    <t xml:space="preserve">Kód uzlu zařízení: 2001; Datum malého překladu: 27/05/24; Čas malého překladu: 1028; Kód původního uzlu: 6396; Kód nového uzlu: 6265; </t>
  </si>
  <si>
    <t xml:space="preserve">Kód uzlu zařízení: 2001; Datum malého překladu: 25/05/24; Čas malého překladu: 0756; Kód původního uzlu: 6396; Kód nového uzlu: 6265; </t>
  </si>
  <si>
    <t xml:space="preserve">Kód uzlu zařízení: 2001; Datum malého překladu: 23/05/24; Čas malého překladu: 1710; Kód původního uzlu: 6396; Kód nového uzlu: 6265; </t>
  </si>
  <si>
    <t xml:space="preserve">Kód uzlu zařízení: 2001; Datum malého překladu: 23/05/24; Čas malého překladu: 0201; Kód původního uzlu: 6396; Kód nového uzlu: 6265; </t>
  </si>
  <si>
    <t xml:space="preserve">Kód uzlu zařízení: 2001; Datum malého překladu: 22/05/24; Čas malého překladu: 1434; Kód původního uzlu: 6396; Kód nového uzlu: 6265; </t>
  </si>
  <si>
    <t xml:space="preserve">Kód uzlu zařízení: 2001; Datum malého překladu: 22/05/24; Čas malého překladu: 1228; Kód původního uzlu: 6396; Kód nového uzlu: 6265; </t>
  </si>
  <si>
    <t xml:space="preserve">Kód uzlu zařízení: 2001; Datum malého překladu: 22/05/24; Čas malého překladu: 0955; Kód původního uzlu: 6396; Kód nového uzlu: 6265; </t>
  </si>
  <si>
    <t xml:space="preserve">Kód uzlu zařízení: 2001; Datum malého překladu: 21/05/24; Čas malého překladu: 1022; Kód původního uzlu: 6396; Kód nového uzlu: 6265; </t>
  </si>
  <si>
    <t xml:space="preserve">Kód uzlu zařízení: 2001; Datum malého překladu: 20/05/24; Čas malého překladu: 1822; Kód původního uzlu: 6396; Kód nového uzlu: 6265; </t>
  </si>
  <si>
    <t xml:space="preserve">Kód uzlu zařízení: 2001; Datum malého překladu: 20/05/24; Čas malého překladu: 1529; Kód původního uzlu: 6396; Kód nového uzlu: 6265; </t>
  </si>
  <si>
    <t xml:space="preserve">Kód uzlu zařízení: 2001; Datum malého překladu: 20/05/24; Čas malého překladu: 1458; Kód původního uzlu: 6396; Kód nového uzlu: 6265; </t>
  </si>
  <si>
    <t xml:space="preserve">Kód uzlu zařízení: 2001; Datum malého překladu: 20/05/24; Čas malého překladu: 1104; Kód původního uzlu: 6396; Kód nového uzlu: 6265; </t>
  </si>
  <si>
    <t xml:space="preserve">Kód uzlu zařízení: 2001; Datum malého překladu: 17/05/24; Čas malého překladu: 1050; Kód původního uzlu: 6396; Kód nového uzlu: 6265; </t>
  </si>
  <si>
    <t xml:space="preserve">Kód uzlu zařízení: 2001; Datum malého překladu: 16/05/24; Čas malého překladu: 1949; Kód původního uzlu: 6396; Kód nového uzlu: 6265; </t>
  </si>
  <si>
    <t xml:space="preserve">Kód uzlu zařízení: 2001; Datum malého překladu: 16/05/24; Čas malého překladu: 1349; Kód původního uzlu: 6396; Kód nového uzlu: 6265; </t>
  </si>
  <si>
    <t xml:space="preserve">Kód uzlu zařízení: 2001; Datum malého překladu: 16/05/24; Čas malého překladu: 0304; Kód původního uzlu: 6396; Kód nového uzlu: 6265; </t>
  </si>
  <si>
    <t xml:space="preserve">Kód uzlu zařízení: 2001; Datum malého překladu: 15/05/24; Čas malého překladu: 1353; Kód původního uzlu: 6396; Kód nového uzlu: 6265; </t>
  </si>
  <si>
    <t xml:space="preserve">Kód uzlu zařízení: 2001; Datum malého překladu: 13/05/24; Čas malého překladu: 1433; Kód původního uzlu: 6396; Kód nového uzlu: 6265; </t>
  </si>
  <si>
    <t xml:space="preserve">Kód uzlu zařízení: 2001; Datum malého překladu: 13/05/24; Čas malého překladu: 1123; Kód původního uzlu: 6396; Kód nového uzlu: 6265; </t>
  </si>
  <si>
    <t xml:space="preserve">Kód uzlu zařízení: 2001; Datum malého překladu: 13/05/24; Čas malého překladu: 1121; Kód původního uzlu: 6396; Kód nového uzlu: 6265; </t>
  </si>
  <si>
    <t xml:space="preserve">Kód uzlu zařízení: 2001; Datum malého překladu: 11/05/24; Čas malého překladu: 1527; Kód původního uzlu: 6396; Kód nového uzlu: 6265; </t>
  </si>
  <si>
    <t xml:space="preserve">Kód uzlu zařízení: 2001; Datum malého překladu: 11/05/24; Čas malého překladu: 0918; Kód původního uzlu: 6396; Kód nového uzlu: 6265; </t>
  </si>
  <si>
    <t xml:space="preserve">Kód uzlu zařízení: 2001; Datum malého překladu: 09/05/24; Čas malého překladu: 1153; Kód původního uzlu: 6396; Kód nového uzlu: 6272; </t>
  </si>
  <si>
    <t xml:space="preserve">Kód uzlu zařízení: 2001; Datum malého překladu: 08/05/24; Čas malého překladu: 1747; Kód původního uzlu: 6396; Kód nového uzlu: 6265; </t>
  </si>
  <si>
    <t xml:space="preserve">Kód uzlu zařízení: 2001; Datum malého překladu: 06/05/24; Čas malého překladu: 1145; Kód původního uzlu: 6396; Kód nového uzlu: 6265; </t>
  </si>
  <si>
    <t xml:space="preserve">Kód uzlu zařízení: 2001; Datum malého překladu: 03/05/24; Čas malého překladu: 1324; Kód původního uzlu: 6396; Kód nového uzlu: 6272; </t>
  </si>
  <si>
    <t>67954 (Kojecký Zdeněk MUDr., Ph.D.)</t>
  </si>
  <si>
    <t xml:space="preserve">Kód uzlu zařízení: 2001; Datum malého překladu: 30/04/24; Čas malého překladu: 1721; Kód původního uzlu: 6396; Kód nového uzlu: 6265; </t>
  </si>
  <si>
    <t xml:space="preserve">Kód uzlu zařízení: 2001; Datum malého překladu: 29/04/24; Čas malého překladu: 1327; Kód původního uzlu: 6396; Kód nového uzlu: 6265; </t>
  </si>
  <si>
    <t xml:space="preserve">Kód uzlu zařízení: 2001; Datum malého překladu: 29/04/24; Čas malého překladu: 1021; Kód původního uzlu: 6396; Kód nového uzlu: 6265; </t>
  </si>
  <si>
    <t xml:space="preserve">Kód uzlu zařízení: 2001; Datum malého překladu: 25/04/24; Čas malého překladu: 1500; Kód původního uzlu: 6396; Kód nového uzlu: 6265; </t>
  </si>
  <si>
    <t xml:space="preserve">Kód uzlu zařízení: 2001; Datum malého překladu: 24/04/24; Čas malého překladu: 1427; Kód původního uzlu: 6396; Kód nového uzlu: 6265; </t>
  </si>
  <si>
    <t>67960 (Mačuga Filip MUDr.)</t>
  </si>
  <si>
    <t xml:space="preserve">Kód uzlu zařízení: 2001; Datum malého překladu: 24/04/24; Čas malého překladu: 1200; Kód původního uzlu: 6396; Kód nového uzlu: 6265; </t>
  </si>
  <si>
    <t xml:space="preserve">Kód uzlu zařízení: 2001; Datum malého překladu: 23/04/24; Čas malého překladu: 1532; Kód původního uzlu: 6396; Kód nového uzlu: 6265; </t>
  </si>
  <si>
    <t xml:space="preserve">Kód uzlu zařízení: 2001; Datum malého překladu: 23/04/24; Čas malého překladu: 1519; Kód původního uzlu: 6396; Kód nového uzlu: 6265; </t>
  </si>
  <si>
    <t xml:space="preserve">Kód uzlu zařízení: 2001; Datum malého překladu: 23/04/24; Čas malého překladu: 1020; Kód původního uzlu: 6396; Kód nového uzlu: 6265; </t>
  </si>
  <si>
    <t xml:space="preserve">Kód uzlu zařízení: 2001; Datum malého překladu: 22/04/24; Čas malého překladu: 2325; Kód původního uzlu: 6396; Kód nového uzlu: 6265; </t>
  </si>
  <si>
    <t xml:space="preserve">Kód uzlu zařízení: 2001; Datum malého překladu: 22/04/24; Čas malého překladu: 1432; Kód původního uzlu: 6396; Kód nového uzlu: 6265; </t>
  </si>
  <si>
    <t xml:space="preserve">Kód uzlu zařízení: 2001; Datum malého překladu: 18/04/24; Čas malého překladu: 1737; Kód původního uzlu: 6396; Kód nového uzlu: 6265; </t>
  </si>
  <si>
    <t xml:space="preserve">Kód uzlu zařízení: 2001; Datum malého překladu: 18/04/24; Čas malého překladu: 1725; Kód původního uzlu: 6396; Kód nového uzlu: 6272; </t>
  </si>
  <si>
    <t xml:space="preserve">Kód uzlu zařízení: 2001; Datum malého překladu: 17/04/24; Čas malého překladu: 1856; Kód původního uzlu: 6396; Kód nového uzlu: 6265; </t>
  </si>
  <si>
    <t>59710 (Kysučan Jiří MUDr., Ph.D.)</t>
  </si>
  <si>
    <t xml:space="preserve">Kód uzlu zařízení: 2001; Datum malého překladu: 17/04/24; Čas malého překladu: 1505; Kód původního uzlu: 6396; Kód nového uzlu: 6265; </t>
  </si>
  <si>
    <t xml:space="preserve">Kód uzlu zařízení: 2001; Datum malého překladu: 17/04/24; Čas malého překladu: 1323; Kód původního uzlu: 6396; Kód nového uzlu: 6265; </t>
  </si>
  <si>
    <t xml:space="preserve">Kód uzlu zařízení: 2001; Datum malého překladu: 17/04/24; Čas malého překladu: 0955; Kód původního uzlu: 6396; Kód nového uzlu: 6265; </t>
  </si>
  <si>
    <t xml:space="preserve">Kód uzlu zařízení: 2001; Datum malého překladu: 16/04/24; Čas malého překladu: 1503; Kód původního uzlu: 6396; Kód nového uzlu: 6265; </t>
  </si>
  <si>
    <t xml:space="preserve">Kód uzlu zařízení: 2001; Datum malého překladu: 15/04/24; Čas malého překladu: 1505; Kód původního uzlu: 6396; Kód nového uzlu: 6265; </t>
  </si>
  <si>
    <t xml:space="preserve">Kód uzlu zařízení: 2001; Datum malého překladu: 15/04/24; Čas malého překladu: 1329; Kód původního uzlu: 6396; Kód nového uzlu: 6272; </t>
  </si>
  <si>
    <t xml:space="preserve">Kód uzlu zařízení: 2001; Datum malého překladu: 15/04/24; Čas malého překladu: 0946; Kód původního uzlu: 6396; Kód nového uzlu: 6265; </t>
  </si>
  <si>
    <t xml:space="preserve">Kód uzlu zařízení: 2001; Datum malého překladu: 11/04/24; Čas malého překladu: 2046; Kód původního uzlu: 6396; Kód nového uzlu: 6265; </t>
  </si>
  <si>
    <t xml:space="preserve">Kód uzlu zařízení: 2001; Datum malého překladu: 11/04/24; Čas malého překladu: 1618; Kód původního uzlu: 6396; Kód nového uzlu: 6272; </t>
  </si>
  <si>
    <t xml:space="preserve">Kód uzlu zařízení: 2001; Datum malého překladu: 11/04/24; Čas malého překladu: 1548; Kód původního uzlu: 6396; Kód nového uzlu: 6272; </t>
  </si>
  <si>
    <t xml:space="preserve">Kód uzlu zařízení: 2001; Datum malého překladu: 10/04/24; Čas malého překladu: 1558; Kód původního uzlu: 6396; Kód nového uzlu: 6265; </t>
  </si>
  <si>
    <t xml:space="preserve">Kód uzlu zařízení: 2001; Datum malého překladu: 10/04/24; Čas malého překladu: 1557; Kód původního uzlu: 6396; Kód nového uzlu: 6265; </t>
  </si>
  <si>
    <t xml:space="preserve">Kód uzlu zařízení: 2001; Datum malého překladu: 10/04/24; Čas malého překladu: 1122; Kód původního uzlu: 6396; Kód nového uzlu: 6265; </t>
  </si>
  <si>
    <t xml:space="preserve">Kód uzlu zařízení: 2001; Datum malého překladu: 09/04/24; Čas malého překladu: 1308; Kód původního uzlu: 6396; Kód nového uzlu: 6265; </t>
  </si>
  <si>
    <t xml:space="preserve">Kód uzlu zařízení: 2001; Datum malého překladu: 08/04/24; Čas malého překladu: 1617; Kód původního uzlu: 6396; Kód nového uzlu: 6265; </t>
  </si>
  <si>
    <t xml:space="preserve">Kód uzlu zařízení: 2001; Datum malého překladu: 08/04/24; Čas malého překladu: 1309; Kód původního uzlu: 6396; Kód nového uzlu: 6265; </t>
  </si>
  <si>
    <t xml:space="preserve">Kód uzlu zařízení: 2001; Datum malého překladu: 08/04/24; Čas malého překladu: 1048; Kód původního uzlu: 6396; Kód nového uzlu: 6265; </t>
  </si>
  <si>
    <t xml:space="preserve">Kód uzlu zařízení: 2001; Datum malého překladu: 04/04/24; Čas malého překladu: 1541; Kód původního uzlu: 6396; Kód nového uzlu: 6265; </t>
  </si>
  <si>
    <t xml:space="preserve">Kód uzlu zařízení: 2001; Datum malého překladu: 03/04/24; Čas malého překladu: 2348; Kód původního uzlu: 6396; Kód nového uzlu: 6272; </t>
  </si>
  <si>
    <t xml:space="preserve">Kód uzlu zařízení: 2001; Datum malého překladu: 03/04/24; Čas malého překladu: 2014; Kód původního uzlu: 6396; Kód nového uzlu: 6265; </t>
  </si>
  <si>
    <t xml:space="preserve">Kód uzlu zařízení: 2001; Datum malého překladu: 03/04/24; Čas malého překladu: 1453; Kód původního uzlu: 6396; Kód nového uzlu: 6265; </t>
  </si>
  <si>
    <t xml:space="preserve">Kód uzlu zařízení: 2001; Datum malého překladu: 02/04/24; Čas malého překladu: 1520; Kód původního uzlu: 6396; Kód nového uzlu: 6265; </t>
  </si>
  <si>
    <t xml:space="preserve">Kód uzlu zařízení: 2001; Datum malého překladu: 02/04/24; Čas malého překladu: 1451; Kód původního uzlu: 6396; Kód nového uzlu: 6265; </t>
  </si>
  <si>
    <t xml:space="preserve">Kód uzlu zařízení: 2001; Datum malého překladu: 27/03/24; Čas malého překladu: 1644; Kód původního uzlu: 6396; Kód nového uzlu: 6272; </t>
  </si>
  <si>
    <t xml:space="preserve">Kód uzlu zařízení: 2001; Datum malého překladu: 27/03/24; Čas malého překladu: 1124; Kód původního uzlu: 6396; Kód nového uzlu: 6265; </t>
  </si>
  <si>
    <t xml:space="preserve">Kód uzlu zařízení: 2001; Datum malého překladu: 26/03/24; Čas malého překladu: 1507; Kód původního uzlu: 6396; Kód nového uzlu: 6265; </t>
  </si>
  <si>
    <t xml:space="preserve">Kód uzlu zařízení: 2001; Datum malého překladu: 25/03/24; Čas malého překladu: 1053; Kód původního uzlu: 6396; Kód nového uzlu: 6272; </t>
  </si>
  <si>
    <t xml:space="preserve">Kód uzlu zařízení: 2001; Datum malého překladu: 23/03/24; Čas malého překladu: 1105; Kód původního uzlu: 6396; Kód nového uzlu: 6272; </t>
  </si>
  <si>
    <t xml:space="preserve">Kód uzlu zařízení: 2001; Datum malého překladu: 22/03/24; Čas malého překladu: 2323; Kód původního uzlu: 6396; Kód nového uzlu: 6265; </t>
  </si>
  <si>
    <t>16419 (Janda Petr MUDr.)</t>
  </si>
  <si>
    <t xml:space="preserve">Kód uzlu zařízení: 2001; Datum malého překladu: 21/03/24; Čas malého překladu: 1531; Kód původního uzlu: 6396; Kód nového uzlu: 6265; </t>
  </si>
  <si>
    <t xml:space="preserve">Kód uzlu zařízení: 2001; Datum malého překladu: 21/03/24; Čas malého překladu: 1213; Kód původního uzlu: 6396; Kód nového uzlu: 6265; </t>
  </si>
  <si>
    <t xml:space="preserve">Kód uzlu zařízení: 2001; Datum malého překladu: 20/03/24; Čas malého překladu: 1952; Kód původního uzlu: 6396; Kód nového uzlu: 6265; </t>
  </si>
  <si>
    <t xml:space="preserve">Kód uzlu zařízení: 2001; Datum malého překladu: 20/03/24; Čas malého překladu: 1518; Kód původního uzlu: 6396; Kód nového uzlu: 6265; </t>
  </si>
  <si>
    <t xml:space="preserve">Kód uzlu zařízení: 2001; Datum malého překladu: 20/03/24; Čas malého překladu: 1006; Kód původního uzlu: 6396; Kód nového uzlu: 6265; </t>
  </si>
  <si>
    <t xml:space="preserve">Kód uzlu zařízení: 2001; Datum malého překladu: 18/03/24; Čas malého překladu: 1523; Kód původního uzlu: 6396; Kód nového uzlu: 6265; </t>
  </si>
  <si>
    <t xml:space="preserve">Kód uzlu zařízení: 2001; Datum malého překladu: 18/03/24; Čas malého překladu: 1419; Kód původního uzlu: 6396; Kód nového uzlu: 6265; </t>
  </si>
  <si>
    <t xml:space="preserve">Kód uzlu zařízení: 2001; Datum malého překladu: 18/03/24; Čas malého překladu: 1117; Kód původního uzlu: 6396; Kód nového uzlu: 6265; </t>
  </si>
  <si>
    <t xml:space="preserve">Kód uzlu zařízení: 2001; Datum malého překladu: 18/03/24; Čas malého překladu: 0306; Kód původního uzlu: 6396; Kód nového uzlu: 6265; </t>
  </si>
  <si>
    <t xml:space="preserve">Kód uzlu zařízení: 2001; Datum malého překladu: 17/03/24; Čas malého překladu: 1612; Kód původního uzlu: 6396; Kód nového uzlu: 6265; </t>
  </si>
  <si>
    <t xml:space="preserve">Kód uzlu zařízení: 2001; Datum malého překladu: 15/03/24; Čas malého překladu: 1442; Kód původního uzlu: 6396; Kód nového uzlu: 6272; </t>
  </si>
  <si>
    <t xml:space="preserve">Kód uzlu zařízení: 2001; Datum malého překladu: 15/03/24; Čas malého překladu: 1157; Kód původního uzlu: 6396; Kód nového uzlu: 6265; </t>
  </si>
  <si>
    <t xml:space="preserve">Kód uzlu zařízení: 2001; Datum malého překladu: 14/03/24; Čas malého překladu: 1410; Kód původního uzlu: 6396; Kód nového uzlu: 6265; </t>
  </si>
  <si>
    <t xml:space="preserve">Kód uzlu zařízení: 2001; Datum malého překladu: 14/03/24; Čas malého překladu: 1042; Kód původního uzlu: 6396; Kód nového uzlu: 6265; </t>
  </si>
  <si>
    <t xml:space="preserve">Kód uzlu zařízení: 2001; Datum malého překladu: 13/03/24; Čas malého překladu: 1249; Kód původního uzlu: 6396; Kód nového uzlu: 6265; </t>
  </si>
  <si>
    <t xml:space="preserve">Kód uzlu zařízení: 2001; Datum malého překladu: 13/03/24; Čas malého překladu: 0953; Kód původního uzlu: 6396; Kód nového uzlu: 6265; </t>
  </si>
  <si>
    <t xml:space="preserve">Kód uzlu zařízení: 2001; Datum malého překladu: 11/03/24; Čas malého překladu: 1727; Kód původního uzlu: 6396; Kód nového uzlu: 6272; </t>
  </si>
  <si>
    <t xml:space="preserve">Kód uzlu zařízení: 2001; Datum malého překladu: 11/03/24; Čas malého překladu: 1225; Kód původního uzlu: 6396; Kód nového uzlu: 6265; </t>
  </si>
  <si>
    <t xml:space="preserve">Kód uzlu zařízení: 2001; Datum malého překladu: 11/03/24; Čas malého překladu: 0957; Kód původního uzlu: 6396; Kód nového uzlu: 6265; </t>
  </si>
  <si>
    <t xml:space="preserve">Kód uzlu zařízení: 2001; Datum malého překladu: 10/03/24; Čas malého překladu: 2017; Kód původního uzlu: 6396; Kód nového uzlu: 6265; </t>
  </si>
  <si>
    <t xml:space="preserve">Kód uzlu zařízení: 2001; Datum malého překladu: 08/03/24; Čas malého překladu: 1003; Kód původního uzlu: 6396; Kód nového uzlu: 6265; </t>
  </si>
  <si>
    <t xml:space="preserve">Kód uzlu zařízení: 2001; Datum malého překladu: 07/03/24; Čas malého překladu: 1753; Kód původního uzlu: 6396; Kód nového uzlu: 6265; </t>
  </si>
  <si>
    <t xml:space="preserve">Kód uzlu zařízení: 2001; Datum malého překladu: 07/03/24; Čas malého překladu: 1606; Kód původního uzlu: 6396; Kód nového uzlu: 6272; </t>
  </si>
  <si>
    <t xml:space="preserve">Kód uzlu zařízení: 2001; Datum malého překladu: 07/03/24; Čas malého překladu: 1144; Kód původního uzlu: 6396; Kód nového uzlu: 6265; </t>
  </si>
  <si>
    <t xml:space="preserve">Kód uzlu zařízení: 2001; Datum malého překladu: 05/03/24; Čas malého překladu: 2211; Kód původního uzlu: 6396; Kód nového uzlu: 6265; </t>
  </si>
  <si>
    <t xml:space="preserve">Kód uzlu zařízení: 2001; Datum malého překladu: 04/03/24; Čas malého překladu: 1418; Kód původního uzlu: 6396; Kód nového uzlu: 6265; </t>
  </si>
  <si>
    <t xml:space="preserve">Kód uzlu zařízení: 2001; Datum malého překladu: 29/02/24; Čas malého překladu: 2011; Kód původního uzlu: 6396; Kód nového uzlu: 6265; </t>
  </si>
  <si>
    <t xml:space="preserve">Kód uzlu zařízení: 2001; Datum malého překladu: 29/02/24; Čas malého překladu: 1521; Kód původního uzlu: 6396; Kód nového uzlu: 6265; </t>
  </si>
  <si>
    <t xml:space="preserve">Kód uzlu zařízení: 2001; Datum malého překladu: 28/02/24; Čas malého překladu: 1815; Kód původního uzlu: 6396; Kód nového uzlu: 6265; </t>
  </si>
  <si>
    <t xml:space="preserve">Kód uzlu zařízení: 2001; Datum malého překladu: 28/02/24; Čas malého překladu: 1410; Kód původního uzlu: 6396; Kód nového uzlu: 6265; </t>
  </si>
  <si>
    <t xml:space="preserve">Kód uzlu zařízení: 2001; Datum malého překladu: 28/02/24; Čas malého překladu: 1331; Kód původního uzlu: 6396; Kód nového uzlu: 6265; </t>
  </si>
  <si>
    <t xml:space="preserve">Kód uzlu zařízení: 2001; Datum malého překladu: 27/02/24; Čas malého překladu: 2020; Kód původního uzlu: 6396; Kód nového uzlu: 6265; </t>
  </si>
  <si>
    <t xml:space="preserve">Kód uzlu zařízení: 2001; Datum malého překladu: 27/02/24; Čas malého překladu: 1359; Kód původního uzlu: 6396; Kód nového uzlu: 6265; </t>
  </si>
  <si>
    <t xml:space="preserve">Kód uzlu zařízení: 2001; Datum malého překladu: 26/02/24; Čas malého překladu: 1601; Kód původního uzlu: 6396; Kód nového uzlu: 6265; </t>
  </si>
  <si>
    <t xml:space="preserve">Kód uzlu zařízení: 2001; Datum malého překladu: 26/02/24; Čas malého překladu: 1537; Kód původního uzlu: 6396; Kód nového uzlu: 6265; </t>
  </si>
  <si>
    <t xml:space="preserve">Kód uzlu zařízení: 2001; Datum malého překladu: 26/02/24; Čas malého překladu: 1307; Kód původního uzlu: 6396; Kód nového uzlu: 6265; </t>
  </si>
  <si>
    <t xml:space="preserve">Kód uzlu zařízení: 2001; Datum malého překladu: 26/02/24; Čas malého překladu: 1009; Kód původního uzlu: 6396; Kód nového uzlu: 6265; </t>
  </si>
  <si>
    <t xml:space="preserve">Kód uzlu zařízení: 2001; Datum malého překladu: 24/02/24; Čas malého překladu: 1554; Kód původního uzlu: 6396; Kód nového uzlu: 6265; </t>
  </si>
  <si>
    <t xml:space="preserve">Kód uzlu zařízení: 2001; Datum malého překladu: 23/02/24; Čas malého překladu: 1750; Kód původního uzlu: 6396; Kód nového uzlu: 6265; </t>
  </si>
  <si>
    <t xml:space="preserve">Kód uzlu zařízení: 2001; Datum malého překladu: 22/02/24; Čas malého překladu: 1317; Kód původního uzlu: 6396; Kód nového uzlu: 6265; </t>
  </si>
  <si>
    <t xml:space="preserve">Kód uzlu zařízení: 2001; Datum malého překladu: 22/02/24; Čas malého překladu: 1027; Kód původního uzlu: 6396; Kód nového uzlu: 6265; </t>
  </si>
  <si>
    <t xml:space="preserve">Kód uzlu zařízení: 2001; Datum malého překladu: 21/02/24; Čas malého překladu: 1751; Kód původního uzlu: 6396; Kód nového uzlu: 6265; </t>
  </si>
  <si>
    <t xml:space="preserve">Kód uzlu zařízení: 2001; Datum malého překladu: 21/02/24; Čas malého překladu: 1302; Kód původního uzlu: 6396; Kód nového uzlu: 6265; </t>
  </si>
  <si>
    <t xml:space="preserve">Kód uzlu zařízení: 2001; Datum malého překladu: 21/02/24; Čas malého překladu: 1126; Kód původního uzlu: 6396; Kód nového uzlu: 6265; </t>
  </si>
  <si>
    <t xml:space="preserve">Kód uzlu zařízení: 2001; Datum malého překladu: 20/02/24; Čas malého překladu: 1403; Kód původního uzlu: 6396; Kód nového uzlu: 6272; </t>
  </si>
  <si>
    <t xml:space="preserve">Kód uzlu zařízení: 2001; Datum malého překladu: 19/02/24; Čas malého překladu: 1335; Kód původního uzlu: 6396; Kód nového uzlu: 6265; </t>
  </si>
  <si>
    <t xml:space="preserve">Kód uzlu zařízení: 2001; Datum malého překladu: 19/02/24; Čas malého překladu: 1013; Kód původního uzlu: 6396; Kód nového uzlu: 6265; </t>
  </si>
  <si>
    <t xml:space="preserve">Kód uzlu zařízení: 2001; Datum malého překladu: 18/02/24; Čas malého překladu: 2355; Kód původního uzlu: 6396; Kód nového uzlu: 6265; </t>
  </si>
  <si>
    <t xml:space="preserve">Kód uzlu zařízení: 2001; Datum malého překladu: 16/02/24; Čas malého překladu: 1308; Kód původního uzlu: 6396; Kód nového uzlu: 6265; </t>
  </si>
  <si>
    <t xml:space="preserve">Kód uzlu zařízení: 2001; Datum malého překladu: 15/02/24; Čas malého překladu: 1017; Kód původního uzlu: 6396; Kód nového uzlu: 6265; </t>
  </si>
  <si>
    <t xml:space="preserve">Kód uzlu zařízení: 2001; Datum malého překladu: 14/02/24; Čas malého překladu: 1832; Kód původního uzlu: 6396; Kód nového uzlu: 6265; </t>
  </si>
  <si>
    <t xml:space="preserve">Kód uzlu zařízení: 2001; Datum malého překladu: 14/02/24; Čas malého překladu: 1529; Kód původního uzlu: 6396; Kód nového uzlu: 6265; </t>
  </si>
  <si>
    <t xml:space="preserve">Kód uzlu zařízení: 2001; Datum malého překladu: 12/02/24; Čas malého překladu: 1129; Kód původního uzlu: 6396; Kód nového uzlu: 6265; </t>
  </si>
  <si>
    <t xml:space="preserve">Kód uzlu zařízení: 2001; Datum malého překladu: 07/02/24; Čas malého překladu: 2256; Kód původního uzlu: 6396; Kód nového uzlu: 6272; </t>
  </si>
  <si>
    <t xml:space="preserve">Kód uzlu zařízení: 2001; Datum malého překladu: 07/02/24; Čas malého překladu: 1330; Kód původního uzlu: 6396; Kód nového uzlu: 6265; </t>
  </si>
  <si>
    <t xml:space="preserve">Kód uzlu zařízení: 2001; Datum malého překladu: 07/02/24; Čas malého překladu: 1214; Kód původního uzlu: 6396; Kód nového uzlu: 6265; </t>
  </si>
  <si>
    <t xml:space="preserve">Kód uzlu zařízení: 2001; Datum malého překladu: 07/02/24; Čas malého překladu: 0956; Kód původního uzlu: 6396; Kód nového uzlu: 6265; </t>
  </si>
  <si>
    <t xml:space="preserve">Kód uzlu zařízení: 2001; Datum malého překladu: 06/02/24; Čas malého překladu: 2302; Kód původního uzlu: 6396; Kód nového uzlu: 6265; </t>
  </si>
  <si>
    <t xml:space="preserve">Kód uzlu zařízení: 2001; Datum malého překladu: 06/02/24; Čas malého překladu: 0942; Kód původního uzlu: 6396; Kód nového uzlu: 6265; </t>
  </si>
  <si>
    <t xml:space="preserve">Kód uzlu zařízení: 2001; Datum malého překladu: 05/02/24; Čas malého překladu: 1805; Kód původního uzlu: 6396; Kód nového uzlu: 6265; </t>
  </si>
  <si>
    <t xml:space="preserve">Kód uzlu zařízení: 2001; Datum malého překladu: 05/02/24; Čas malého překladu: 1501; Kód původního uzlu: 6396; Kód nového uzlu: 6265; </t>
  </si>
  <si>
    <t xml:space="preserve">Kód uzlu zařízení: 2001; Datum malého překladu: 05/02/24; Čas malého překladu: 1103; Kód původního uzlu: 6396; Kód nového uzlu: 6265; </t>
  </si>
  <si>
    <t xml:space="preserve">Kód uzlu zařízení: 2001; Datum malého překladu: 05/02/24; Čas malého překladu: 1002; Kód původního uzlu: 6396; Kód nového uzlu: 6265; </t>
  </si>
  <si>
    <t xml:space="preserve">Kód uzlu zařízení: 2001; Datum malého překladu: 02/02/24; Čas malého překladu: 1231; Kód původního uzlu: 6396; Kód nového uzlu: 6265; </t>
  </si>
  <si>
    <t xml:space="preserve">Kód uzlu zařízení: 2001; Datum malého překladu: 31/01/24; Čas malého překladu: 1708; Kód původního uzlu: 6396; Kód nového uzlu: 6272; </t>
  </si>
  <si>
    <t xml:space="preserve">Kód uzlu zařízení: 2001; Datum malého překladu: 31/01/24; Čas malého překladu: 1449; Kód původního uzlu: 6396; Kód nového uzlu: 6265; </t>
  </si>
  <si>
    <t xml:space="preserve">Kód uzlu zařízení: 2001; Datum malého překladu: 30/01/24; Čas malého překladu: 1716; Kód původního uzlu: 6396; Kód nového uzlu: 6265; </t>
  </si>
  <si>
    <t xml:space="preserve">Kód uzlu zařízení: 2001; Datum malého překladu: 29/01/24; Čas malého překladu: 1548; Kód původního uzlu: 6396; Kód nového uzlu: 6265; </t>
  </si>
  <si>
    <t xml:space="preserve">Kód uzlu zařízení: 2001; Datum malého překladu: 29/01/24; Čas malého překladu: 1234; Kód původního uzlu: 6396; Kód nového uzlu: 6265; </t>
  </si>
  <si>
    <t xml:space="preserve">Kód uzlu zařízení: 2001; Datum malého překladu: 29/01/24; Čas malého překladu: 1218; Kód původního uzlu: 6396; Kód nového uzlu: 6265; </t>
  </si>
  <si>
    <t xml:space="preserve">Kód uzlu zařízení: 2001; Datum malého překladu: 26/01/24; Čas malého překladu: 1316; Kód původního uzlu: 6396; Kód nového uzlu: 6265; </t>
  </si>
  <si>
    <t xml:space="preserve">Kód uzlu zařízení: 2001; Datum malého překladu: 25/01/24; Čas malého překladu: 1517; Kód původního uzlu: 6396; Kód nového uzlu: 6265; </t>
  </si>
  <si>
    <t xml:space="preserve">Kód uzlu zařízení: 2001; Datum malého překladu: 25/01/24; Čas malého překladu: 1225; Kód původního uzlu: 6396; Kód nového uzlu: 6265; </t>
  </si>
  <si>
    <t xml:space="preserve">Kód uzlu zařízení: 2001; Datum malého překladu: 24/01/24; Čas malého překladu: 2052; Kód původního uzlu: 6396; Kód nového uzlu: 6265; </t>
  </si>
  <si>
    <t xml:space="preserve">Kód uzlu zařízení: 2001; Datum malého překladu: 24/01/24; Čas malého překladu: 2051; Kód původního uzlu: 6396; Kód nového uzlu: 6265; </t>
  </si>
  <si>
    <t xml:space="preserve">Kód uzlu zařízení: 2001; Datum malého překladu: 24/01/24; Čas malého překladu: 1737; Kód původního uzlu: 6396; Kód nového uzlu: 6265; </t>
  </si>
  <si>
    <t xml:space="preserve">Kód uzlu zařízení: 2001; Datum malého překladu: 24/01/24; Čas malého překladu: 1327; Kód původního uzlu: 6396; Kód nového uzlu: 6265; </t>
  </si>
  <si>
    <t xml:space="preserve">Kód uzlu zařízení: 2001; Datum malého překladu: 24/01/24; Čas malého překladu: 1106; Kód původního uzlu: 6396; Kód nového uzlu: 6265; </t>
  </si>
  <si>
    <t xml:space="preserve">Kód uzlu zařízení: 2001; Datum malého překladu: 23/01/24; Čas malého překladu: 2129; Kód původního uzlu: 6396; Kód nového uzlu: 6272; </t>
  </si>
  <si>
    <t xml:space="preserve">Kód uzlu zařízení: 2001; Datum malého překladu: 23/01/24; Čas malého překladu: 1005; Kód původního uzlu: 6396; Kód nového uzlu: 6265; </t>
  </si>
  <si>
    <t xml:space="preserve">Kód uzlu zařízení: 2001; Datum malého překladu: 22/01/24; Čas malého překladu: 1453; Kód původního uzlu: 6396; Kód nového uzlu: 6265; </t>
  </si>
  <si>
    <t xml:space="preserve">Kód uzlu zařízení: 2001; Datum malého překladu: 18/01/24; Čas malého překladu: 1430; Kód původního uzlu: 6396; Kód nového uzlu: 6265; </t>
  </si>
  <si>
    <t xml:space="preserve">Kód uzlu zařízení: 2001; Datum malého překladu: 18/01/24; Čas malého překladu: 1314; Kód původního uzlu: 6396; Kód nového uzlu: 6265; </t>
  </si>
  <si>
    <t xml:space="preserve">Kód uzlu zařízení: 2001; Datum malého překladu: 18/01/24; Čas malého překladu: 1036; Kód původního uzlu: 6396; Kód nového uzlu: 6265; </t>
  </si>
  <si>
    <t xml:space="preserve">Kód uzlu zařízení: 2001; Datum malého překladu: 17/01/24; Čas malého překladu: 1517; Kód původního uzlu: 6396; Kód nového uzlu: 6265; </t>
  </si>
  <si>
    <t xml:space="preserve">Kód uzlu zařízení: 2001; Datum malého překladu: 17/01/24; Čas malého překladu: 1309; Kód původního uzlu: 6396; Kód nového uzlu: 6265; </t>
  </si>
  <si>
    <t xml:space="preserve">Kód uzlu zařízení: 2001; Datum malého překladu: 16/01/24; Čas malého překladu: 1245; Kód původního uzlu: 6396; Kód nového uzlu: 6265; </t>
  </si>
  <si>
    <t xml:space="preserve">Kód uzlu zařízení: 2001; Datum malého překladu: 16/01/24; Čas malého překladu: 0900; Kód původního uzlu: 6396; Kód nového uzlu: 6265; </t>
  </si>
  <si>
    <t xml:space="preserve">Kód uzlu zařízení: 2001; Datum malého překladu: 15/01/24; Čas malého překladu: 1440; Kód původního uzlu: 6396; Kód nového uzlu: 6265; </t>
  </si>
  <si>
    <t xml:space="preserve">Kód uzlu zařízení: 2001; Datum malého překladu: 15/01/24; Čas malého překladu: 1424; Kód původního uzlu: 6396; Kód nového uzlu: 6265; </t>
  </si>
  <si>
    <t xml:space="preserve">Kód uzlu zařízení: 2001; Datum malého překladu: 11/01/24; Čas malého překladu: 1045; Kód původního uzlu: 6396; Kód nového uzlu: 6265; </t>
  </si>
  <si>
    <t xml:space="preserve">Kód uzlu zařízení: 2001; Datum malého překladu: 10/01/24; Čas malého překladu: 1853; Kód původního uzlu: 6396; Kód nového uzlu: 6265; </t>
  </si>
  <si>
    <t xml:space="preserve">Kód uzlu zařízení: 2001; Datum malého překladu: 10/01/24; Čas malého překladu: 1632; Kód původního uzlu: 6396; Kód nového uzlu: 6272; </t>
  </si>
  <si>
    <t xml:space="preserve">Kód uzlu zařízení: 2001; Datum malého překladu: 10/01/24; Čas malého překladu: 1459; Kód původního uzlu: 6396; Kód nového uzlu: 6265; </t>
  </si>
  <si>
    <t xml:space="preserve">Kód uzlu zařízení: 2001; Datum malého překladu: 10/01/24; Čas malého překladu: 1322; Kód původního uzlu: 6396; Kód nového uzlu: 6265; </t>
  </si>
  <si>
    <t xml:space="preserve">Kód uzlu zařízení: 2001; Datum malého překladu: 10/01/24; Čas malého překladu: 1053; Kód původního uzlu: 6396; Kód nového uzlu: 6265; </t>
  </si>
  <si>
    <t xml:space="preserve">Kód uzlu zařízení: 2001; Datum malého překladu: 08/01/24; Čas malého překladu: 1318; Kód původního uzlu: 6396; Kód nového uzlu: 6265; </t>
  </si>
  <si>
    <t xml:space="preserve">Kód uzlu zařízení: 2001; Datum malého překladu: 08/01/24; Čas malého překladu: 1029; Kód původního uzlu: 6396; Kód nového uzlu: 6265; </t>
  </si>
  <si>
    <t xml:space="preserve">Kód uzlu zařízení: 2001; Datum malého překladu: 07/01/24; Čas malého překladu: 1425; Kód původního uzlu: 6396; Kód nového uzlu: 6265; </t>
  </si>
  <si>
    <t xml:space="preserve">Kód uzlu zařízení: 2001; Datum malého překladu: 05/01/24; Čas malého překladu: 1538; Kód původního uzlu: 6396; Kód nového uzlu: 6265; </t>
  </si>
  <si>
    <t xml:space="preserve">Kód uzlu zařízení: 2001; Datum malého překladu: 05/01/24; Čas malého překladu: 1332; Kód původního uzlu: 6396; Kód nového uzlu: 6272; </t>
  </si>
  <si>
    <t xml:space="preserve">Kód uzlu zařízení: 2001; Datum malého překladu: 03/01/24; Čas malého překladu: 0952; Kód původního uzlu: 6396; Kód nového uzlu: 6265; </t>
  </si>
  <si>
    <t xml:space="preserve">Kód uzlu zařízení: 2001; Datum malého překladu: 02/01/24; Čas malého překladu: 2052; Kód původního uzlu: 6396; Kód nového uzlu: 6265; </t>
  </si>
  <si>
    <t xml:space="preserve">Kód uzlu zařízení: 2001; Datum malého překladu: 02/01/24; Čas malého překladu: 1243; Kód původního uzlu: 6396; Kód nového uzlu: 6265; </t>
  </si>
  <si>
    <t>Gregárková Jaromíra, číslo pojištěnce: 8453144579, pojišťovna: 205, scpac: 443896</t>
  </si>
  <si>
    <t>na uzlu 1.CH-6 J od 19.06.24 do -, pcsled: 10780629</t>
  </si>
  <si>
    <t xml:space="preserve">Kód uzlu zařízení: 2001; Datum malého překladu: 20/06/24; Čas malého překladu: 1209; Kód původního uzlu: 6272; Kód nového uzlu: 6265; </t>
  </si>
  <si>
    <t>Zimčáková Ludmila, číslo pojištěnce: 6654090168, pojišťovna: 205, scpac: 755352</t>
  </si>
  <si>
    <t>na uzlu 1.CH-6 J od 18.06.24 do -, pcsled: 10778633</t>
  </si>
  <si>
    <t xml:space="preserve">Kód uzlu zařízení: 2001; Datum malého překladu: 19/06/24; Čas malého překladu: 0922; Kód původního uzlu: 6272; Kód nového uzlu: 6265; </t>
  </si>
  <si>
    <t>Tesák Evžen, číslo pojištěnce: 420323428 , pojišťovna: 211, scpac: 348786</t>
  </si>
  <si>
    <t>na uzlu 1.CH-LU9 od 17.06.24 do -, pcsled: 10777947</t>
  </si>
  <si>
    <t xml:space="preserve">Kód uzlu zařízení: 2001; Datum malého překladu: 19/06/24; Čas malého překladu: 0856; Kód původního uzlu: 6272; Kód nového uzlu: 6225; </t>
  </si>
  <si>
    <t xml:space="preserve">Kód uzlu zařízení: 2001; Datum malého překladu: 18/06/24; Čas malého překladu: 1216; Kód původního uzlu: 6272; Kód nového uzlu: 6396; </t>
  </si>
  <si>
    <t xml:space="preserve">Kód uzlu zařízení: 2001; Datum malého překladu: 17/06/24; Čas malého překladu: 1545; Kód původního uzlu: 6272; Kód nového uzlu: 6265; </t>
  </si>
  <si>
    <t xml:space="preserve">Kód uzlu zařízení: 2001; Datum malého překladu: 17/06/24; Čas malého překladu: 1429; Kód původního uzlu: 6272; Kód nového uzlu: 6265; </t>
  </si>
  <si>
    <t>Juhás Michal, číslo pojištěnce: 7103104690, pojišťovna: 201, scpac: 892161</t>
  </si>
  <si>
    <t>na uzlu 1.CH-LU8 od 16.06.24 do -, pcsled: 10775515</t>
  </si>
  <si>
    <t xml:space="preserve">Kód uzlu zařízení: 2001; Datum malého překladu: 17/06/24; Čas malého překladu: 1230; Kód původního uzlu: 6272; Kód nového uzlu: 6265; </t>
  </si>
  <si>
    <t xml:space="preserve">Kód uzlu zařízení: 2001; Datum malého překladu: 17/06/24; Čas malého překladu: 0934; Kód původního uzlu: 6272; Kód nového uzlu: 6396; </t>
  </si>
  <si>
    <t xml:space="preserve">Kód uzlu zařízení: 2001; Datum malého překladu: 15/06/24; Čas malého překladu: 1309; Kód původního uzlu: 6272; Kód nového uzlu: 6225; </t>
  </si>
  <si>
    <t>na uzlu 1.CH-LU8 od 13.06.24 do 20.06.24, pcsled: 10771657</t>
  </si>
  <si>
    <t xml:space="preserve">Kód uzlu zařízení: 2001; Datum malého překladu: 13/06/24; Čas malého překladu: 1550; Kód původního uzlu: 6272; Kód nového uzlu: 6265; </t>
  </si>
  <si>
    <t xml:space="preserve">Kód uzlu zařízení: 2001; Datum malého překladu: 13/06/24; Čas malého překladu: 1358; Kód původního uzlu: 6272; Kód nového uzlu: 6265; </t>
  </si>
  <si>
    <t xml:space="preserve">Kód uzlu zařízení: 2001; Datum malého překladu: 13/06/24; Čas malého překladu: 0929; Kód původního uzlu: 6272; Kód nového uzlu: 6265; </t>
  </si>
  <si>
    <t xml:space="preserve">Kód uzlu zařízení: 2001; Datum malého překladu: 12/06/24; Čas malého překladu: 1554; Kód původního uzlu: 6272; Kód nového uzlu: 6265; </t>
  </si>
  <si>
    <t xml:space="preserve">Kód uzlu zařízení: 2001; Datum malého překladu: 12/06/24; Čas malého překladu: 1246; Kód původního uzlu: 6272; Kód nového uzlu: 6265; </t>
  </si>
  <si>
    <t xml:space="preserve">Kód uzlu zařízení: 2001; Datum malého překladu: 11/06/24; Čas malého překladu: 1137; Kód původního uzlu: 6272; Kód nového uzlu: 6265; </t>
  </si>
  <si>
    <t xml:space="preserve">Kód uzlu zařízení: 2001; Datum malého překladu: 11/06/24; Čas malého překladu: 0934; Kód původního uzlu: 6272; Kód nového uzlu: 6265; </t>
  </si>
  <si>
    <t xml:space="preserve">Kód uzlu zařízení: 2001; Datum malého překladu: 11/06/24; Čas malého překladu: 0859; Kód původního uzlu: 6272; Kód nového uzlu: 6396; </t>
  </si>
  <si>
    <t xml:space="preserve">Kód uzlu zařízení: 2001; Datum malého překladu: 11/06/24; Čas malého překladu: 0832; Kód původního uzlu: 6396; Kód nového uzlu: 6272; </t>
  </si>
  <si>
    <t xml:space="preserve">Kód uzlu zařízení: 2001; Datum malého překladu: 11/06/24; Čas malého překladu: 0827; Kód původního uzlu: 6272; Kód nového uzlu: 6396; </t>
  </si>
  <si>
    <t>Přikryl Oldřich, číslo pojištěnce: 361216405 , pojišťovna: 111, scpac: 298006</t>
  </si>
  <si>
    <t>na uzlu 1.CH-L9P od 06.06.24 do 10.06.24, pcsled: 10762143</t>
  </si>
  <si>
    <t xml:space="preserve">Kód uzlu zařízení: 2001; Datum malého překladu: 09/06/24; Čas malého překladu: 1009; Kód původního uzlu: 6272; Kód nového uzlu: 6476; </t>
  </si>
  <si>
    <t xml:space="preserve">Kód uzlu zařízení: 2001; Datum malého překladu: 08/06/24; Čas malého překladu: 0311; Kód původního uzlu: 6272; Kód nového uzlu: 6265; </t>
  </si>
  <si>
    <t xml:space="preserve">Kód uzlu zařízení: 2001; Datum malého překladu: 06/06/24; Čas malého překladu: 0958; Kód původního uzlu: 6272; Kód nového uzlu: 6265; </t>
  </si>
  <si>
    <t xml:space="preserve">Kód uzlu zařízení: 2001; Datum malého překladu: 04/06/24; Čas malého překladu: 0958; Kód původního uzlu: 6272; Kód nového uzlu: 6265; </t>
  </si>
  <si>
    <t xml:space="preserve">Kód uzlu zařízení: 2001; Datum malého překladu: 03/06/24; Čas malého překladu: 1453; Kód původního uzlu: 6272; Kód nového uzlu: 6265; </t>
  </si>
  <si>
    <t xml:space="preserve">Kód uzlu zařízení: 2001; Datum malého překladu: 03/06/24; Čas malého překladu: 1004; Kód původního uzlu: 6272; Kód nového uzlu: 6265; </t>
  </si>
  <si>
    <t xml:space="preserve">Kód uzlu zařízení: 2001; Datum malého překladu: 30/05/24; Čas malého překladu: 1323; Kód původního uzlu: 6272; Kód nového uzlu: 6265; </t>
  </si>
  <si>
    <t xml:space="preserve">Kód uzlu zařízení: 2001; Datum malého překladu: 30/05/24; Čas malého překladu: 1020; Kód původního uzlu: 6272; Kód nového uzlu: 6265; </t>
  </si>
  <si>
    <t xml:space="preserve">Kód uzlu zařízení: 2001; Datum malého překladu: 30/05/24; Čas malého překladu: 0821; Kód původního uzlu: 6272; Kód nového uzlu: 6396; </t>
  </si>
  <si>
    <t xml:space="preserve">Kód uzlu zařízení: 2001; Datum malého překladu: 29/05/24; Čas malého překladu: 1155; Kód původního uzlu: 6272; Kód nového uzlu: 6265; </t>
  </si>
  <si>
    <t xml:space="preserve">Kód uzlu zařízení: 2001; Datum malého překladu: 29/05/24; Čas malého překladu: 0912; Kód původního uzlu: 6272; Kód nového uzlu: 6265; </t>
  </si>
  <si>
    <t xml:space="preserve">Kód uzlu zařízení: 2001; Datum malého překladu: 28/05/24; Čas malého překladu: 1017; Kód původního uzlu: 6272; Kód nového uzlu: 6265; </t>
  </si>
  <si>
    <t xml:space="preserve">Kód uzlu zařízení: 2001; Datum malého překladu: 28/05/24; Čas malého překladu: 0906; Kód původního uzlu: 6272; Kód nového uzlu: 6265; </t>
  </si>
  <si>
    <t xml:space="preserve">Kód uzlu zařízení: 2001; Datum malého překladu: 27/05/24; Čas malého překladu: 1259; Kód původního uzlu: 6272; Kód nového uzlu: 6265; </t>
  </si>
  <si>
    <t xml:space="preserve">Kód uzlu zařízení: 2001; Datum malého překladu: 27/05/24; Čas malého překladu: 1108; Kód původního uzlu: 6272; Kód nového uzlu: 6265; </t>
  </si>
  <si>
    <t xml:space="preserve">Kód uzlu zařízení: 2001; Datum malého překladu: 23/05/24; Čas malého překladu: 1437; Kód původního uzlu: 6272; Kód nového uzlu: 6265; </t>
  </si>
  <si>
    <t xml:space="preserve">Kód uzlu zařízení: 2001; Datum malého překladu: 22/05/24; Čas malého překladu: 1343; Kód původního uzlu: 6272; Kód nového uzlu: 6265; </t>
  </si>
  <si>
    <t xml:space="preserve">Kód uzlu zařízení: 2001; Datum malého překladu: 22/05/24; Čas malého překladu: 1107; Kód původního uzlu: 6272; Kód nového uzlu: 6265; </t>
  </si>
  <si>
    <t xml:space="preserve">Kód uzlu zařízení: 2001; Datum malého překladu: 20/05/24; Čas malého překladu: 1126; Kód původního uzlu: 6272; Kód nového uzlu: 6265; </t>
  </si>
  <si>
    <t xml:space="preserve">Kód uzlu zařízení: 2001; Datum malého překladu: 17/05/24; Čas malého překladu: 1359; Kód původního uzlu: 6272; Kód nového uzlu: 6265; </t>
  </si>
  <si>
    <t xml:space="preserve">Kód uzlu zařízení: 2001; Datum malého překladu: 17/05/24; Čas malého překladu: 1024; Kód původního uzlu: 6272; Kód nového uzlu: 6396; </t>
  </si>
  <si>
    <t xml:space="preserve">Kód uzlu zařízení: 2001; Datum malého překladu: 16/05/24; Čas malého překladu: 0908; Kód původního uzlu: 6272; Kód nového uzlu: 6225; </t>
  </si>
  <si>
    <t xml:space="preserve">Kód uzlu zařízení: 2001; Datum malého překladu: 15/05/24; Čas malého překladu: 2354; Kód původního uzlu: 6272; Kód nového uzlu: 6265; </t>
  </si>
  <si>
    <t xml:space="preserve">Kód uzlu zařízení: 2001; Datum malého překladu: 15/05/24; Čas malého překladu: 1412; Kód původního uzlu: 6272; Kód nového uzlu: 6265; </t>
  </si>
  <si>
    <t xml:space="preserve">Kód uzlu zařízení: 2001; Datum malého překladu: 15/05/24; Čas malého překladu: 1331; Kód původního uzlu: 6272; Kód nového uzlu: 6265; </t>
  </si>
  <si>
    <t xml:space="preserve">Kód uzlu zařízení: 2001; Datum malého překladu: 15/05/24; Čas malého překladu: 1133; Kód původního uzlu: 6272; Kód nového uzlu: 6265; </t>
  </si>
  <si>
    <t xml:space="preserve">Kód uzlu zařízení: 2001; Datum malého překladu: 15/05/24; Čas malého překladu: 0921; Kód původního uzlu: 6272; Kód nového uzlu: 6225; </t>
  </si>
  <si>
    <t xml:space="preserve">Kód uzlu zařízení: 2001; Datum malého překladu: 14/05/24; Čas malého překladu: 1219; Kód původního uzlu: 6272; Kód nového uzlu: 6265; </t>
  </si>
  <si>
    <t xml:space="preserve">Kód uzlu zařízení: 2001; Datum malého překladu: 13/05/24; Čas malého překladu: 1530; Kód původního uzlu: 6272; Kód nového uzlu: 6265; </t>
  </si>
  <si>
    <t xml:space="preserve">Kód uzlu zařízení: 2001; Datum malého překladu: 13/05/24; Čas malého překladu: 1121; Kód původního uzlu: 6272; Kód nového uzlu: 6265; </t>
  </si>
  <si>
    <t xml:space="preserve">Kód uzlu zařízení: 2001; Datum malého překladu: 10/05/24; Čas malého překladu: 0838; Kód původního uzlu: 6272; Kód nového uzlu: 6396; </t>
  </si>
  <si>
    <t xml:space="preserve">Kód uzlu zařízení: 2001; Datum malého překladu: 09/05/24; Čas malého překladu: 1420; Kód původního uzlu: 6272; Kód nového uzlu: 6265; </t>
  </si>
  <si>
    <t xml:space="preserve">Kód uzlu zařízení: 2001; Datum malého překladu: 09/05/24; Čas malého překladu: 1226; Kód původního uzlu: 6272; Kód nového uzlu: 6265; </t>
  </si>
  <si>
    <t xml:space="preserve">Kód uzlu zařízení: 2001; Datum malého překladu: 09/05/24; Čas malého překladu: 0836; Kód původního uzlu: 6272; Kód nového uzlu: 6225; </t>
  </si>
  <si>
    <t xml:space="preserve">Kód uzlu zařízení: 2001; Datum malého překladu: 09/05/24; Čas malého překladu: 0829; Kód původního uzlu: 6225; Kód nového uzlu: 6272; </t>
  </si>
  <si>
    <t xml:space="preserve">Kód uzlu zařízení: 2001; Datum malého překladu: 09/05/24; Čas malého překladu: 0829; Kód původního uzlu: 6272; Kód nového uzlu: 6225; </t>
  </si>
  <si>
    <t xml:space="preserve">Kód uzlu zařízení: 2001; Datum malého překladu: 07/05/24; Čas malého překladu: 2329; Kód původního uzlu: 6272; Kód nového uzlu: 6265; </t>
  </si>
  <si>
    <t xml:space="preserve">Kód uzlu zařízení: 2001; Datum malého překladu: 07/05/24; Čas malého překladu: 0906; Kód původního uzlu: 6272; Kód nového uzlu: 6265; </t>
  </si>
  <si>
    <t xml:space="preserve">Kód uzlu zařízení: 2001; Datum malého překladu: 07/05/24; Čas malého překladu: 0851; Kód původního uzlu: 6272; Kód nového uzlu: 6225; </t>
  </si>
  <si>
    <t xml:space="preserve">Kód uzlu zařízení: 2001; Datum malého překladu: 06/05/24; Čas malého překladu: 1332; Kód původního uzlu: 6272; Kód nového uzlu: 6265; </t>
  </si>
  <si>
    <t xml:space="preserve">Kód uzlu zařízení: 2001; Datum malého překladu: 06/05/24; Čas malého překladu: 1033; Kód původního uzlu: 6272; Kód nového uzlu: 6265; </t>
  </si>
  <si>
    <t xml:space="preserve">Kód uzlu zařízení: 2001; Datum malého překladu: 05/05/24; Čas malého překladu: 2329; Kód původního uzlu: 6272; Kód nového uzlu: 6265; </t>
  </si>
  <si>
    <t xml:space="preserve">Kód uzlu zařízení: 2001; Datum malého překladu: 04/05/24; Čas malého překladu: 1131; Kód původního uzlu: 6272; Kód nového uzlu: 6396; </t>
  </si>
  <si>
    <t xml:space="preserve">Kód uzlu zařízení: 2001; Datum malého překladu: 03/05/24; Čas malého překladu: 1230; Kód původního uzlu: 6272; Kód nového uzlu: 6265; </t>
  </si>
  <si>
    <t xml:space="preserve">Kód uzlu zařízení: 2001; Datum malého překladu: 02/05/24; Čas malého překladu: 1116; Kód původního uzlu: 6272; Kód nového uzlu: 6265; </t>
  </si>
  <si>
    <t xml:space="preserve">Kód uzlu zařízení: 2001; Datum malého překladu: 02/05/24; Čas malého překladu: 0933; Kód původního uzlu: 6272; Kód nového uzlu: 6396; </t>
  </si>
  <si>
    <t xml:space="preserve">Kód uzlu zařízení: 2001; Datum malého překladu: 01/05/24; Čas malého překladu: 1729; Kód původního uzlu: 6272; Kód nového uzlu: 6265; </t>
  </si>
  <si>
    <t xml:space="preserve">Kód uzlu zařízení: 2001; Datum malého překladu: 30/04/24; Čas malého překladu: 1347; Kód původního uzlu: 6272; Kód nového uzlu: 6265; </t>
  </si>
  <si>
    <t xml:space="preserve">Kód uzlu zařízení: 2001; Datum malého překladu: 30/04/24; Čas malého překladu: 1143; Kód původního uzlu: 6272; Kód nového uzlu: 6265; </t>
  </si>
  <si>
    <t xml:space="preserve">Kód uzlu zařízení: 2001; Datum malého překladu: 29/04/24; Čas malého překladu: 1225; Kód původního uzlu: 6272; Kód nového uzlu: 6265; </t>
  </si>
  <si>
    <t xml:space="preserve">Kód uzlu zařízení: 2001; Datum malého překladu: 29/04/24; Čas malého překladu: 1053; Kód původního uzlu: 6272; Kód nového uzlu: 6265; </t>
  </si>
  <si>
    <t>st4630 (?)</t>
  </si>
  <si>
    <t xml:space="preserve">Kód uzlu zařízení: 2001; Datum malého překladu: 27/04/24; Čas malého překladu: 2002; Kód původního uzlu: 6272; Kód nového uzlu: 6265; </t>
  </si>
  <si>
    <t xml:space="preserve">Kód uzlu zařízení: 2001; Datum malého překladu: 27/04/24; Čas malého překladu: 1334; Kód původního uzlu: 6272; Kód nového uzlu: 6225; </t>
  </si>
  <si>
    <t xml:space="preserve">Kód uzlu zařízení: 2001; Datum malého překladu: 26/04/24; Čas malého překladu: 0924; Kód původního uzlu: 6272; Kód nového uzlu: 6225; </t>
  </si>
  <si>
    <t xml:space="preserve">Kód uzlu zařízení: 2001; Datum malého překladu: 25/04/24; Čas malého překladu: 0927; Kód původního uzlu: 6272; Kód nového uzlu: 6265; </t>
  </si>
  <si>
    <t xml:space="preserve">Kód uzlu zařízení: 2001; Datum malého překladu: 25/04/24; Čas malého překladu: 0903; Kód původního uzlu: 6272; Kód nového uzlu: 6396; </t>
  </si>
  <si>
    <t xml:space="preserve">Kód uzlu zařízení: 2001; Datum malého překladu: 24/04/24; Čas malého překladu: 1050; Kód původního uzlu: 6272; Kód nového uzlu: 6265; </t>
  </si>
  <si>
    <t xml:space="preserve">Kód uzlu zařízení: 2001; Datum malého překladu: 23/04/24; Čas malého překladu: 1042; Kód původního uzlu: 6272; Kód nového uzlu: 6265; </t>
  </si>
  <si>
    <t xml:space="preserve">Kód uzlu zařízení: 2001; Datum malého překladu: 22/04/24; Čas malého překladu: 1405; Kód původního uzlu: 6272; Kód nového uzlu: 6265; </t>
  </si>
  <si>
    <t xml:space="preserve">Kód uzlu zařízení: 2001; Datum malého překladu: 22/04/24; Čas malého překladu: 1101; Kód původního uzlu: 6272; Kód nového uzlu: 6265; </t>
  </si>
  <si>
    <t xml:space="preserve">Kód uzlu zařízení: 2001; Datum malého překladu: 20/04/24; Čas malého překladu: 1116; Kód původního uzlu: 6272; Kód nového uzlu: 6225; </t>
  </si>
  <si>
    <t xml:space="preserve">Kód uzlu zařízení: 2001; Datum malého překladu: 19/04/24; Čas malého překladu: 0858; Kód původního uzlu: 6272; Kód nového uzlu: 6396; </t>
  </si>
  <si>
    <t xml:space="preserve">Kód uzlu zařízení: 2001; Datum malého překladu: 19/04/24; Čas malého překladu: 0849; Kód původního uzlu: 6272; Kód nového uzlu: 6225; </t>
  </si>
  <si>
    <t xml:space="preserve">Kód uzlu zařízení: 2001; Datum malého překladu: 18/04/24; Čas malého překladu: 1503; Kód původního uzlu: 6272; Kód nového uzlu: 6265; </t>
  </si>
  <si>
    <t xml:space="preserve">Kód uzlu zařízení: 2001; Datum malého překladu: 18/04/24; Čas malého překladu: 1003; Kód původního uzlu: 6272; Kód nového uzlu: 6265; </t>
  </si>
  <si>
    <t xml:space="preserve">Kód uzlu zařízení: 2001; Datum malého překladu: 18/04/24; Čas malého překladu: 0848; Kód původního uzlu: 6272; Kód nového uzlu: 6225; </t>
  </si>
  <si>
    <t xml:space="preserve">Kód uzlu zařízení: 2001; Datum malého překladu: 17/04/24; Čas malého překladu: 1603; Kód původního uzlu: 6272; Kód nového uzlu: 6265; </t>
  </si>
  <si>
    <t>st3879 (?)</t>
  </si>
  <si>
    <t xml:space="preserve">Kód uzlu zařízení: 2001; Datum malého překladu: 17/04/24; Čas malého překladu: 1108; Kód původního uzlu: 6272; Kód nového uzlu: 6265; </t>
  </si>
  <si>
    <t xml:space="preserve">Kód uzlu zařízení: 2001; Datum malého překladu: 16/04/24; Čas malého překladu: 1146; Kód původního uzlu: 6272; Kód nového uzlu: 6265; </t>
  </si>
  <si>
    <t xml:space="preserve">Kód uzlu zařízení: 2001; Datum malého překladu: 16/04/24; Čas malého překladu: 0852; Kód původního uzlu: 6272; Kód nového uzlu: 6396; </t>
  </si>
  <si>
    <t xml:space="preserve">Kód uzlu zařízení: 2001; Datum malého překladu: 15/04/24; Čas malého překladu: 1101; Kód původního uzlu: 6272; Kód nového uzlu: 6265; </t>
  </si>
  <si>
    <t xml:space="preserve">Kód uzlu zařízení: 2001; Datum malého překladu: 15/04/24; Čas malého překladu: 0926; Kód původního uzlu: 6272; Kód nového uzlu: 6265; </t>
  </si>
  <si>
    <t xml:space="preserve">Kód uzlu zařízení: 2001; Datum malého překladu: 13/04/24; Čas malého překladu: 1542; Kód původního uzlu: 6272; Kód nového uzlu: 6265; </t>
  </si>
  <si>
    <t xml:space="preserve">Kód uzlu zařízení: 2001; Datum malého překladu: 12/04/24; Čas malého překladu: 0906; Kód původního uzlu: 6272; Kód nového uzlu: 6396; </t>
  </si>
  <si>
    <t xml:space="preserve">Kód uzlu zařízení: 2001; Datum malého překladu: 11/04/24; Čas malého překladu: 1223; Kód původního uzlu: 6272; Kód nového uzlu: 6265; </t>
  </si>
  <si>
    <t xml:space="preserve">Kód uzlu zařízení: 2001; Datum malého překladu: 11/04/24; Čas malého překladu: 0944; Kód původního uzlu: 6272; Kód nového uzlu: 6265; </t>
  </si>
  <si>
    <t xml:space="preserve">Kód uzlu zařízení: 2001; Datum malého překladu: 10/04/24; Čas malého překladu: 1819; Kód původního uzlu: 6272; Kód nového uzlu: 6265; </t>
  </si>
  <si>
    <t xml:space="preserve">Kód uzlu zařízení: 2001; Datum malého překladu: 10/04/24; Čas malého překladu: 1237; Kód původního uzlu: 6272; Kód nového uzlu: 6265; </t>
  </si>
  <si>
    <t xml:space="preserve">Kód uzlu zařízení: 2001; Datum malého překladu: 09/04/24; Čas malého překladu: 1031; Kód původního uzlu: 6272; Kód nového uzlu: 6265; </t>
  </si>
  <si>
    <t xml:space="preserve">Kód uzlu zařízení: 2001; Datum malého překladu: 08/04/24; Čas malého překladu: 1346; Kód původního uzlu: 6272; Kód nového uzlu: 6265; </t>
  </si>
  <si>
    <t xml:space="preserve">Kód uzlu zařízení: 2001; Datum malého překladu: 08/04/24; Čas malého překladu: 1041; Kód původního uzlu: 6272; Kód nového uzlu: 6265; </t>
  </si>
  <si>
    <t xml:space="preserve">Kód uzlu zařízení: 2001; Datum malého překladu: 06/04/24; Čas malého překladu: 2017; Kód původního uzlu: 6272; Kód nového uzlu: 6265; </t>
  </si>
  <si>
    <t xml:space="preserve">Kód uzlu zařízení: 2001; Datum malého překladu: 05/04/24; Čas malého překladu: 1455; Kód původního uzlu: 6272; Kód nového uzlu: 6265; </t>
  </si>
  <si>
    <t xml:space="preserve">Kód uzlu zařízení: 2001; Datum malého překladu: 05/04/24; Čas malého překladu: 0853; Kód původního uzlu: 6272; Kód nového uzlu: 6396; </t>
  </si>
  <si>
    <t xml:space="preserve">Kód uzlu zařízení: 2001; Datum malého překladu: 03/04/24; Čas malého překladu: 1233; Kód původního uzlu: 6272; Kód nového uzlu: 6265; </t>
  </si>
  <si>
    <t xml:space="preserve">Kód uzlu zařízení: 2001; Datum malého překladu: 02/04/24; Čas malého překladu: 1012; Kód původního uzlu: 6272; Kód nového uzlu: 6265; </t>
  </si>
  <si>
    <t xml:space="preserve">Kód uzlu zařízení: 2001; Datum malého překladu: 01/04/24; Čas malého překladu: 1757; Kód původního uzlu: 6272; Kód nového uzlu: 6265; </t>
  </si>
  <si>
    <t xml:space="preserve">Kód uzlu zařízení: 2001; Datum malého překladu: 28/03/24; Čas malého překladu: 0902; Kód původního uzlu: 6272; Kód nového uzlu: 6396; </t>
  </si>
  <si>
    <t xml:space="preserve">Kód uzlu zařízení: 2001; Datum malého překladu: 27/03/24; Čas malého překladu: 1004; Kód původního uzlu: 6272; Kód nového uzlu: 6265; </t>
  </si>
  <si>
    <t xml:space="preserve">Kód uzlu zařízení: 2001; Datum malého překladu: 27/03/24; Čas malého překladu: 0920; Kód původního uzlu: 6272; Kód nového uzlu: 6225; </t>
  </si>
  <si>
    <t xml:space="preserve">Kód uzlu zařízení: 2001; Datum malého překladu: 27/03/24; Čas malého překladu: 0854; Kód původního uzlu: 6272; Kód nového uzlu: 6396; </t>
  </si>
  <si>
    <t xml:space="preserve">Kód uzlu zařízení: 2001; Datum malého překladu: 26/03/24; Čas malého překladu: 1100; Kód původního uzlu: 6272; Kód nového uzlu: 6396; </t>
  </si>
  <si>
    <t xml:space="preserve">Kód uzlu zařízení: 2001; Datum malého překladu: 25/03/24; Čas malého překladu: 1123; Kód původního uzlu: 6272; Kód nového uzlu: 6265; </t>
  </si>
  <si>
    <t xml:space="preserve">Kód uzlu zařízení: 2001; Datum malého překladu: 25/03/24; Čas malého překladu: 1040; Kód původního uzlu: 6272; Kód nového uzlu: 6265; </t>
  </si>
  <si>
    <t xml:space="preserve">Kód uzlu zařízení: 2001; Datum malého překladu: 24/03/24; Čas malého překladu: 1030; Kód původního uzlu: 6272; Kód nového uzlu: 6396; </t>
  </si>
  <si>
    <t xml:space="preserve">Kód uzlu zařízení: 2001; Datum malého překladu: 21/03/24; Čas malého překladu: 1548; Kód původního uzlu: 6272; Kód nového uzlu: 6265; </t>
  </si>
  <si>
    <t xml:space="preserve">Kód uzlu zařízení: 2001; Datum malého překladu: 21/03/24; Čas malého překladu: 0940; Kód původního uzlu: 6272; Kód nového uzlu: 6265; </t>
  </si>
  <si>
    <t xml:space="preserve">Kód uzlu zařízení: 2001; Datum malého překladu: 20/03/24; Čas malého překladu: 1057; Kód původního uzlu: 6272; Kód nového uzlu: 6265; </t>
  </si>
  <si>
    <t xml:space="preserve">Kód uzlu zařízení: 2001; Datum malého překladu: 18/03/24; Čas malého překladu: 1008; Kód původního uzlu: 6272; Kód nového uzlu: 6265; </t>
  </si>
  <si>
    <t xml:space="preserve">Kód uzlu zařízení: 2001; Datum malého překladu: 13/03/24; Čas malého překladu: 1608; Kód původního uzlu: 6272; Kód nového uzlu: 6265; </t>
  </si>
  <si>
    <t xml:space="preserve">Kód uzlu zařízení: 2001; Datum malého překladu: 13/03/24; Čas malého překladu: 0826; Kód původního uzlu: 6272; Kód nového uzlu: 6225; </t>
  </si>
  <si>
    <t xml:space="preserve">Kód uzlu zařízení: 2001; Datum malého překladu: 12/03/24; Čas malého překladu: 1335; Kód původního uzlu: 6272; Kód nového uzlu: 6265; </t>
  </si>
  <si>
    <t xml:space="preserve">Kód uzlu zařízení: 2001; Datum malého překladu: 12/03/24; Čas malého překladu: 1228; Kód původního uzlu: 6272; Kód nového uzlu: 6265; </t>
  </si>
  <si>
    <t xml:space="preserve">Kód uzlu zařízení: 2001; Datum malého překladu: 12/03/24; Čas malého překladu: 1106; Kód původního uzlu: 6272; Kód nového uzlu: 6265; </t>
  </si>
  <si>
    <t xml:space="preserve">Kód uzlu zařízení: 2001; Datum malého překladu: 12/03/24; Čas malého překladu: 1054; Kód původního uzlu: 6272; Kód nového uzlu: 6265; </t>
  </si>
  <si>
    <t xml:space="preserve">Kód uzlu zařízení: 2001; Datum malého překladu: 12/03/24; Čas malého překladu: 0821; Kód původního uzlu: 6272; Kód nového uzlu: 6396; </t>
  </si>
  <si>
    <t xml:space="preserve">Kód uzlu zařízení: 2001; Datum malého překladu: 12/03/24; Čas malého překladu: 0818; Kód původního uzlu: 6272; Kód nového uzlu: 6396; </t>
  </si>
  <si>
    <t xml:space="preserve">Kód uzlu zařízení: 2001; Datum malého překladu: 11/03/24; Čas malého překladu: 1350; Kód původního uzlu: 6272; Kód nového uzlu: 6265; </t>
  </si>
  <si>
    <t xml:space="preserve">Kód uzlu zařízení: 2001; Datum malého překladu: 11/03/24; Čas malého překladu: 1134; Kód původního uzlu: 6272; Kód nového uzlu: 6265; </t>
  </si>
  <si>
    <t xml:space="preserve">Kód uzlu zařízení: 2001; Datum malého překladu: 08/03/24; Čas malého překladu: 1008; Kód původního uzlu: 6272; Kód nového uzlu: 6396; </t>
  </si>
  <si>
    <t xml:space="preserve">Kód uzlu zařízení: 2001; Datum malého překladu: 06/03/24; Čas malého překladu: 1351; Kód původního uzlu: 6272; Kód nového uzlu: 6265; </t>
  </si>
  <si>
    <t xml:space="preserve">Kód uzlu zařízení: 2001; Datum malého překladu: 06/03/24; Čas malého překladu: 1153; Kód původního uzlu: 6272; Kód nového uzlu: 6265; </t>
  </si>
  <si>
    <t xml:space="preserve">Kód uzlu zařízení: 2001; Datum malého překladu: 05/03/24; Čas malého překladu: 1243; Kód původního uzlu: 6272; Kód nového uzlu: 6265; </t>
  </si>
  <si>
    <t xml:space="preserve">Kód uzlu zařízení: 2001; Datum malého překladu: 04/03/24; Čas malého překladu: 1032; Kód původního uzlu: 6272; Kód nového uzlu: 6265; </t>
  </si>
  <si>
    <t xml:space="preserve">Kód uzlu zařízení: 2001; Datum malého překladu: 01/03/24; Čas malého překladu: 0906; Kód původního uzlu: 6272; Kód nového uzlu: 6225; </t>
  </si>
  <si>
    <t xml:space="preserve">Kód uzlu zařízení: 2001; Datum malého překladu: 29/02/24; Čas malého překladu: 0932; Kód původního uzlu: 6272; Kód nového uzlu: 6265; </t>
  </si>
  <si>
    <t xml:space="preserve">Kód uzlu zařízení: 2001; Datum malého překladu: 28/02/24; Čas malého překladu: 1059; Kód původního uzlu: 6272; Kód nového uzlu: 6265; </t>
  </si>
  <si>
    <t xml:space="preserve">Kód uzlu zařízení: 2001; Datum malého překladu: 27/02/24; Čas malého překladu: 1426; Kód původního uzlu: 6272; Kód nového uzlu: 6265; </t>
  </si>
  <si>
    <t xml:space="preserve">Kód uzlu zařízení: 2001; Datum malého překladu: 27/02/24; Čas malého překladu: 1154; Kód původního uzlu: 6272; Kód nového uzlu: 6265; </t>
  </si>
  <si>
    <t xml:space="preserve">Kód uzlu zařízení: 2001; Datum malého překladu: 26/02/24; Čas malého překladu: 1145; Kód původního uzlu: 6272; Kód nového uzlu: 6265; </t>
  </si>
  <si>
    <t xml:space="preserve">Kód uzlu zařízení: 2001; Datum malého překladu: 23/02/24; Čas malého překladu: 1015; Kód původního uzlu: 6272; Kód nového uzlu: 6265; </t>
  </si>
  <si>
    <t xml:space="preserve">Kód uzlu zařízení: 2001; Datum malého překladu: 23/02/24; Čas malého překladu: 0956; Kód původního uzlu: 6272; Kód nového uzlu: 6265; </t>
  </si>
  <si>
    <t xml:space="preserve">Kód uzlu zařízení: 2001; Datum malého překladu: 22/02/24; Čas malého překladu: 1124; Kód původního uzlu: 6272; Kód nového uzlu: 6265; </t>
  </si>
  <si>
    <t xml:space="preserve">Kód uzlu zařízení: 2001; Datum malého překladu: 21/02/24; Čas malého překladu: 1236; Kód původního uzlu: 6272; Kód nového uzlu: 6396; </t>
  </si>
  <si>
    <t xml:space="preserve">Kód uzlu zařízení: 2001; Datum malého překladu: 20/02/24; Čas malého překladu: 1227; Kód původního uzlu: 6272; Kód nového uzlu: 6265; </t>
  </si>
  <si>
    <t xml:space="preserve">Kód uzlu zařízení: 2001; Datum malého překladu: 20/02/24; Čas malého překladu: 1046; Kód původního uzlu: 6272; Kód nového uzlu: 6265; </t>
  </si>
  <si>
    <t xml:space="preserve">Kód uzlu zařízení: 2001; Datum malého překladu: 19/02/24; Čas malého překladu: 1505; Kód původního uzlu: 6272; Kód nového uzlu: 6265; </t>
  </si>
  <si>
    <t xml:space="preserve">Kód uzlu zařízení: 2001; Datum malého překladu: 19/02/24; Čas malého překladu: 1246; Kód původního uzlu: 6272; Kód nového uzlu: 6265; </t>
  </si>
  <si>
    <t xml:space="preserve">Kód uzlu zařízení: 2001; Datum malého překladu: 16/02/24; Čas malého překladu: 1120; Kód původního uzlu: 6272; Kód nového uzlu: 6265; </t>
  </si>
  <si>
    <t xml:space="preserve">Kód uzlu zařízení: 2001; Datum malého překladu: 16/02/24; Čas malého překladu: 1117; Kód původního uzlu: 6272; Kód nového uzlu: 6265; </t>
  </si>
  <si>
    <t xml:space="preserve">Kód uzlu zařízení: 2001; Datum malého překladu: 15/02/24; Čas malého překladu: 0853; Kód původního uzlu: 6272; Kód nového uzlu: 6225; </t>
  </si>
  <si>
    <t xml:space="preserve">Kód uzlu zařízení: 2001; Datum malého překladu: 14/02/24; Čas malého překladu: 1224; Kód původního uzlu: 6272; Kód nového uzlu: 6265; </t>
  </si>
  <si>
    <t xml:space="preserve">Kód uzlu zařízení: 2001; Datum malého překladu: 13/02/24; Čas malého překladu: 1150; Kód původního uzlu: 6272; Kód nového uzlu: 6265; </t>
  </si>
  <si>
    <t xml:space="preserve">Kód uzlu zařízení: 2001; Datum malého překladu: 12/02/24; Čas malého překladu: 1559; Kód původního uzlu: 6272; Kód nového uzlu: 6265; </t>
  </si>
  <si>
    <t xml:space="preserve">Kód uzlu zařízení: 2001; Datum malého překladu: 12/02/24; Čas malého překladu: 1128; Kód původního uzlu: 6272; Kód nového uzlu: 6265; </t>
  </si>
  <si>
    <t xml:space="preserve">Kód uzlu zařízení: 2001; Datum malého překladu: 10/02/24; Čas malého překladu: 2230; Kód původního uzlu: 6272; Kód nového uzlu: 6265; </t>
  </si>
  <si>
    <t xml:space="preserve">Kód uzlu zařízení: 2001; Datum malého překladu: 09/02/24; Čas malého překladu: 0911; Kód původního uzlu: 6272; Kód nového uzlu: 6265; </t>
  </si>
  <si>
    <t xml:space="preserve">Kód uzlu zařízení: 2001; Datum malého překladu: 07/02/24; Čas malého překladu: 1343; Kód původního uzlu: 6272; Kód nového uzlu: 6265; </t>
  </si>
  <si>
    <t xml:space="preserve">Kód uzlu zařízení: 2001; Datum malého překladu: 07/02/24; Čas malého překladu: 1100; Kód původního uzlu: 6272; Kód nového uzlu: 6265; </t>
  </si>
  <si>
    <t xml:space="preserve">Kód uzlu zařízení: 2001; Datum malého překladu: 07/02/24; Čas malého překladu: 0833; Kód původního uzlu: 6272; Kód nového uzlu: 6225; </t>
  </si>
  <si>
    <t xml:space="preserve">Kód uzlu zařízení: 2001; Datum malého překladu: 06/02/24; Čas malého překladu: 1234; Kód původního uzlu: 6272; Kód nového uzlu: 6265; </t>
  </si>
  <si>
    <t xml:space="preserve">Kód uzlu zařízení: 2001; Datum malého překladu: 05/02/24; Čas malého překladu: 1339; Kód původního uzlu: 6272; Kód nového uzlu: 6265; </t>
  </si>
  <si>
    <t>Kolařík Bohuslav, číslo pojištěnce: 480904416 , pojišťovna: 211, scpac: 1212245</t>
  </si>
  <si>
    <t>na uzlu 1.CH-L9P od 31.01.24 do 02.02.24, pcsled: 10582140</t>
  </si>
  <si>
    <t xml:space="preserve">Kód uzlu zařízení: 2001; Datum malého překladu: 02/02/24; Čas malého překladu: 0823; Kód původního uzlu: 6272; Kód nového uzlu: 6476; </t>
  </si>
  <si>
    <t xml:space="preserve">Kód uzlu zařízení: 2001; Datum malého překladu: 01/02/24; Čas malého překladu: 0858; Kód původního uzlu: 6272; Kód nového uzlu: 6396; </t>
  </si>
  <si>
    <t xml:space="preserve">Kód uzlu zařízení: 2001; Datum malého překladu: 31/01/24; Čas malého překladu: 0941; Kód původního uzlu: 6272; Kód nového uzlu: 6265; </t>
  </si>
  <si>
    <t xml:space="preserve">Kód uzlu zařízení: 2001; Datum malého překladu: 30/01/24; Čas malého překladu: 0942; Kód původního uzlu: 6272; Kód nového uzlu: 6265; </t>
  </si>
  <si>
    <t xml:space="preserve">Kód uzlu zařízení: 2001; Datum malého překladu: 30/01/24; Čas malého překladu: 0834; Kód původního uzlu: 6272; Kód nového uzlu: 6396; </t>
  </si>
  <si>
    <t xml:space="preserve">Kód uzlu zařízení: 2001; Datum malého překladu: 30/01/24; Čas malého překladu: 0831; Kód původního uzlu: 6272; Kód nového uzlu: 6396; </t>
  </si>
  <si>
    <t xml:space="preserve">Kód uzlu zařízení: 2001; Datum malého překladu: 29/01/24; Čas malého překladu: 1938; Kód původního uzlu: 6272; Kód nového uzlu: 6265; </t>
  </si>
  <si>
    <t xml:space="preserve">Kód uzlu zařízení: 2001; Datum malého překladu: 25/01/24; Čas malého překladu: 0903; Kód původního uzlu: 6272; Kód nového uzlu: 6225; </t>
  </si>
  <si>
    <t xml:space="preserve">Kód uzlu zařízení: 2001; Datum malého překladu: 24/01/24; Čas malého překladu: 1253; Kód původního uzlu: 6272; Kód nového uzlu: 6265; </t>
  </si>
  <si>
    <t xml:space="preserve">Kód uzlu zařízení: 2001; Datum malého překladu: 24/01/24; Čas malého překladu: 1053; Kód původního uzlu: 6272; Kód nového uzlu: 6265; </t>
  </si>
  <si>
    <t xml:space="preserve">Kód uzlu zařízení: 2001; Datum malého překladu: 23/01/24; Čas malého překladu: 1552; Kód původního uzlu: 6272; Kód nového uzlu: 6265; </t>
  </si>
  <si>
    <t xml:space="preserve">Kód uzlu zařízení: 2001; Datum malého překladu: 23/01/24; Čas malého překladu: 0945; Kód původního uzlu: 6272; Kód nového uzlu: 6265; </t>
  </si>
  <si>
    <t xml:space="preserve">Kód uzlu zařízení: 2001; Datum malého překladu: 22/01/24; Čas malého překladu: 1135; Kód původního uzlu: 6272; Kód nového uzlu: 6265; </t>
  </si>
  <si>
    <t xml:space="preserve">Kód uzlu zařízení: 2001; Datum malého překladu: 22/01/24; Čas malého překladu: 0916; Kód původního uzlu: 6272; Kód nového uzlu: 6265; </t>
  </si>
  <si>
    <t xml:space="preserve">Kód uzlu zařízení: 2001; Datum malého překladu: 19/01/24; Čas malého překladu: 0852; Kód původního uzlu: 6272; Kód nového uzlu: 6225; </t>
  </si>
  <si>
    <t xml:space="preserve">Kód uzlu zařízení: 2001; Datum malého překladu: 17/01/24; Čas malého překladu: 1135; Kód původního uzlu: 6272; Kód nového uzlu: 6265; </t>
  </si>
  <si>
    <t xml:space="preserve">Kód uzlu zařízení: 2001; Datum malého překladu: 16/01/24; Čas malého překladu: 1701; Kód původního uzlu: 6272; Kód nového uzlu: 6265; </t>
  </si>
  <si>
    <t xml:space="preserve">Kód uzlu zařízení: 2001; Datum malého překladu: 15/01/24; Čas malého překladu: 1108; Kód původního uzlu: 6272; Kód nového uzlu: 6265; </t>
  </si>
  <si>
    <t xml:space="preserve">Kód uzlu zařízení: 2001; Datum malého překladu: 15/01/24; Čas malého překladu: 0849; Kód původního uzlu: 6272; Kód nového uzlu: 6265; </t>
  </si>
  <si>
    <t xml:space="preserve">Kód uzlu zařízení: 2001; Datum malého překladu: 11/01/24; Čas malého překladu: 0836; Kód původního uzlu: 6272; Kód nového uzlu: 6396; </t>
  </si>
  <si>
    <t xml:space="preserve">Kód uzlu zařízení: 2001; Datum malého překladu: 09/01/24; Čas malého překladu: 1346; Kód původního uzlu: 6272; Kód nového uzlu: 6265; </t>
  </si>
  <si>
    <t xml:space="preserve">Kód uzlu zařízení: 2001; Datum malého překladu: 09/01/24; Čas malého překladu: 0935; Kód původního uzlu: 6272; Kód nového uzlu: 6265; </t>
  </si>
  <si>
    <t xml:space="preserve">Kód uzlu zařízení: 2001; Datum malého překladu: 09/01/24; Čas malého překladu: 0926; Kód původního uzlu: 6272; Kód nového uzlu: 6265; </t>
  </si>
  <si>
    <t xml:space="preserve">Kód uzlu zařízení: 2001; Datum malého překladu: 08/01/24; Čas malého překladu: 2148; Kód původního uzlu: 6272; Kód nového uzlu: 6265; </t>
  </si>
  <si>
    <t xml:space="preserve">Kód uzlu zařízení: 2001; Datum malého překladu: 08/01/24; Čas malého překladu: 1413; Kód původního uzlu: 6272; Kód nového uzlu: 6265; </t>
  </si>
  <si>
    <t xml:space="preserve">Kód uzlu zařízení: 2001; Datum malého překladu: 08/01/24; Čas malého překladu: 1103; Kód původního uzlu: 6272; Kód nového uzlu: 6265; </t>
  </si>
  <si>
    <t xml:space="preserve">Kód uzlu zařízení: 2001; Datum malého překladu: 06/01/24; Čas malého překladu: 1148; Kód původního uzlu: 6272; Kód nového uzlu: 6396; </t>
  </si>
  <si>
    <t xml:space="preserve">Kód uzlu zařízení: 2001; Datum malého překladu: 04/01/24; Čas malého překladu: 0835; Kód původního uzlu: 6272; Kód nového uzlu: 6225; </t>
  </si>
  <si>
    <t xml:space="preserve">Kód uzlu zařízení: 2001; Datum malého překladu: 03/01/24; Čas malého překladu: 1201; Kód původního uzlu: 6272; Kód nového uzlu: 6265; </t>
  </si>
  <si>
    <t xml:space="preserve">Kód uzlu zařízení: 2001; Datum malého překladu: 02/01/24; Čas malého překladu: 1029; Kód původního uzlu: 6272; Kód nového uzlu: 6396; </t>
  </si>
  <si>
    <t xml:space="preserve">Kód uzlu zařízení: 2001; Datum malého překladu: 02/01/24; Čas malého překladu: 0950; Kód původního uzlu: 6272; Kód nového uzlu: 6396; </t>
  </si>
  <si>
    <t xml:space="preserve">Kód uzlu zařízení: 2001; Datum malého překladu: 02/01/24; Čas malého překladu: 0923; Kód původního uzlu: 6272; Kód nového uzlu: 6396; </t>
  </si>
  <si>
    <t xml:space="preserve">Kód uzlu zařízení: 2001; Datum malého překladu: 02/01/24; Čas malého překladu: 0922; Kód původního uzlu: 6272; Kód nového uzlu: 6396; </t>
  </si>
  <si>
    <t xml:space="preserve">Kód uzlu zařízení: 2001; Datum malého překladu: 02/01/24; Čas malého překladu: 0854; Kód původního uzlu: 6272; Kód nového uzlu: 6396; </t>
  </si>
  <si>
    <t xml:space="preserve">Kód uzlu zařízení: 2001; Datum malého překladu: 02/01/24; Čas malého překladu: 0843; Kód původního uzlu: 6272; Kód nového uzlu: 6396; </t>
  </si>
  <si>
    <t xml:space="preserve">Kód uzlu zařízení: 2001; Datum malého překladu: 02/01/24; Čas malého překladu: 0840; Kód původního uzlu: 6272; Kód nového uzlu: 6396; </t>
  </si>
  <si>
    <t xml:space="preserve">Kód uzlu zařízení: 2001; Datum malého překladu: 18/06/24; Čas malého překladu: 1334; Kód původního uzlu: 6225; Kód nového uzlu: 6272; </t>
  </si>
  <si>
    <t>na uzlu 1.CH-LU9 od 17.06.24 do -, pcsled: 10776848</t>
  </si>
  <si>
    <t xml:space="preserve">Kód uzlu zařízení: 2001; Datum malého překladu: 18/06/24; Čas malého překladu: 1216; Kód původního uzlu: 6225; Kód nového uzlu: 6265; </t>
  </si>
  <si>
    <t xml:space="preserve">Kód uzlu zařízení: 2001; Datum malého překladu: 14/06/24; Čas malého překladu: 1341; Kód původního uzlu: 6225; Kód nového uzlu: 6265; </t>
  </si>
  <si>
    <t xml:space="preserve">Kód uzlu zařízení: 2001; Datum malého překladu: 14/06/24; Čas malého překladu: 1211; Kód původního uzlu: 6225; Kód nového uzlu: 6272; </t>
  </si>
  <si>
    <t xml:space="preserve">Kód uzlu zařízení: 2001; Datum malého překladu: 11/06/24; Čas malého překladu: 1636; Kód původního uzlu: 6225; Kód nového uzlu: 6265; </t>
  </si>
  <si>
    <t xml:space="preserve">Kód uzlu zařízení: 2001; Datum malého překladu: 05/06/24; Čas malého překladu: 1816; Kód původního uzlu: 6225; Kód nového uzlu: 6265; </t>
  </si>
  <si>
    <t xml:space="preserve">Kód uzlu zařízení: 2001; Datum malého překladu: 03/06/24; Čas malého překladu: 1057; Kód původního uzlu: 6225; Kód nového uzlu: 6265; </t>
  </si>
  <si>
    <t xml:space="preserve">Kód uzlu zařízení: 2001; Datum malého překladu: 02/06/24; Čas malého překladu: 1234; Kód původního uzlu: 6225; Kód nového uzlu: 6265; </t>
  </si>
  <si>
    <t xml:space="preserve">Kód uzlu zařízení: 2001; Datum malého překladu: 30/05/24; Čas malého překladu: 1051; Kód původního uzlu: 6225; Kód nového uzlu: 6265; </t>
  </si>
  <si>
    <t xml:space="preserve">Kód uzlu zařízení: 2001; Datum malého překladu: 28/05/24; Čas malého překladu: 1145; Kód původního uzlu: 6225; Kód nového uzlu: 6265; </t>
  </si>
  <si>
    <t xml:space="preserve">Kód uzlu zařízení: 2001; Datum malého překladu: 19/05/24; Čas malého překladu: 1307; Kód původního uzlu: 6225; Kód nového uzlu: 6265; </t>
  </si>
  <si>
    <t xml:space="preserve">Kód uzlu zařízení: 2001; Datum malého překladu: 15/05/24; Čas malého překladu: 1252; Kód původního uzlu: 6225; Kód nového uzlu: 6272; </t>
  </si>
  <si>
    <t xml:space="preserve">Kód uzlu zařízení: 2001; Datum malého překladu: 14/05/24; Čas malého překladu: 1132; Kód původního uzlu: 6225; Kód nového uzlu: 6265; </t>
  </si>
  <si>
    <t xml:space="preserve">Kód uzlu zařízení: 2001; Datum malého překladu: 14/05/24; Čas malého překladu: 1051; Kód původního uzlu: 6225; Kód nového uzlu: 6272; </t>
  </si>
  <si>
    <t xml:space="preserve">Kód uzlu zařízení: 2001; Datum malého překladu: 11/05/24; Čas malého překladu: 1426; Kód původního uzlu: 6225; Kód nového uzlu: 6265; </t>
  </si>
  <si>
    <t xml:space="preserve">Kód uzlu zařízení: 2001; Datum malého překladu: 09/05/24; Čas malého překladu: 1109; Kód původního uzlu: 6225; Kód nového uzlu: 6265; </t>
  </si>
  <si>
    <t xml:space="preserve">Kód uzlu zařízení: 2001; Datum malého překladu: 06/05/24; Čas malého překladu: 1110; Kód původního uzlu: 6225; Kód nového uzlu: 6272; </t>
  </si>
  <si>
    <t xml:space="preserve">Kód uzlu zařízení: 2001; Datum malého překladu: 03/05/24; Čas malého překladu: 1053; Kód původního uzlu: 6225; Kód nového uzlu: 6265; </t>
  </si>
  <si>
    <t xml:space="preserve">Kód uzlu zařízení: 2001; Datum malého překladu: 02/05/24; Čas malého překladu: 1400; Kód původního uzlu: 6225; Kód nového uzlu: 6265; </t>
  </si>
  <si>
    <t xml:space="preserve">Kód uzlu zařízení: 2001; Datum malého překladu: 02/05/24; Čas malého překladu: 1248; Kód původního uzlu: 6225; Kód nového uzlu: 6265; </t>
  </si>
  <si>
    <t xml:space="preserve">Kód uzlu zařízení: 2001; Datum malého překladu: 30/04/24; Čas malého překladu: 1533; Kód původního uzlu: 6225; Kód nového uzlu: 6265; </t>
  </si>
  <si>
    <t xml:space="preserve">Kód uzlu zařízení: 2001; Datum malého překladu: 26/04/24; Čas malého překladu: 1127; Kód původního uzlu: 6225; Kód nového uzlu: 6272; </t>
  </si>
  <si>
    <t xml:space="preserve">Kód uzlu zařízení: 2001; Datum malého překladu: 25/04/24; Čas malého překladu: 1354; Kód původního uzlu: 6225; Kód nového uzlu: 6272; </t>
  </si>
  <si>
    <t xml:space="preserve">Kód uzlu zařízení: 2001; Datum malého překladu: 25/04/24; Čas malého překladu: 1329; Kód původního uzlu: 6225; Kód nového uzlu: 6265; </t>
  </si>
  <si>
    <t>st3982 (?)</t>
  </si>
  <si>
    <t xml:space="preserve">Kód uzlu zařízení: 2001; Datum malého překladu: 23/04/24; Čas malého překladu: 0205; Kód původního uzlu: 6225; Kód nového uzlu: 6265; </t>
  </si>
  <si>
    <t xml:space="preserve">Kód uzlu zařízení: 2001; Datum malého překladu: 22/04/24; Čas malého překladu: 1343; Kód původního uzlu: 6225; Kód nového uzlu: 6265; </t>
  </si>
  <si>
    <t xml:space="preserve">Kód uzlu zařízení: 2001; Datum malého překladu: 22/04/24; Čas malého překladu: 1203; Kód původního uzlu: 6225; Kód nového uzlu: 6265; </t>
  </si>
  <si>
    <t xml:space="preserve">Kód uzlu zařízení: 2001; Datum malého překladu: 19/04/24; Čas malého překladu: 1257; Kód původního uzlu: 6225; Kód nového uzlu: 6272; </t>
  </si>
  <si>
    <t xml:space="preserve">Kód uzlu zařízení: 2001; Datum malého překladu: 18/04/24; Čas malého překladu: 1157; Kód původního uzlu: 6225; Kód nového uzlu: 6272; </t>
  </si>
  <si>
    <t xml:space="preserve">Kód uzlu zařízení: 2001; Datum malého překladu: 17/04/24; Čas malého překladu: 1223; Kód původního uzlu: 6225; Kód nového uzlu: 6272; </t>
  </si>
  <si>
    <t xml:space="preserve">Kód uzlu zařízení: 2001; Datum malého překladu: 10/04/24; Čas malého překladu: 1722; Kód původního uzlu: 6225; Kód nového uzlu: 6272; </t>
  </si>
  <si>
    <t xml:space="preserve">Kód uzlu zařízení: 2001; Datum malého překladu: 08/04/24; Čas malého překladu: 1737; Kód původního uzlu: 6225; Kód nového uzlu: 6265; </t>
  </si>
  <si>
    <t xml:space="preserve">Kód uzlu zařízení: 2001; Datum malého překladu: 05/04/24; Čas malého překladu: 1400; Kód původního uzlu: 6225; Kód nového uzlu: 6265; </t>
  </si>
  <si>
    <t>67962 (Paciorková Hana MUDr.)</t>
  </si>
  <si>
    <t xml:space="preserve">Kód uzlu zařízení: 2001; Datum malého překladu: 05/04/24; Čas malého překladu: 0921; Kód původního uzlu: 6225; Kód nového uzlu: 6265; </t>
  </si>
  <si>
    <t xml:space="preserve">Kód uzlu zařízení: 2001; Datum malého překladu: 03/04/24; Čas malého překladu: 1504; Kód původního uzlu: 6225; Kód nového uzlu: 6265; </t>
  </si>
  <si>
    <t xml:space="preserve">Kód uzlu zařízení: 2001; Datum malého překladu: 29/03/24; Čas malého překladu: 0753; Kód původního uzlu: 6225; Kód nového uzlu: 6265; </t>
  </si>
  <si>
    <t xml:space="preserve">Kód uzlu zařízení: 2001; Datum malého překladu: 26/03/24; Čas malého překladu: 1627; Kód původního uzlu: 6225; Kód nového uzlu: 6265; </t>
  </si>
  <si>
    <t xml:space="preserve">Kód uzlu zařízení: 2001; Datum malého překladu: 26/03/24; Čas malého překladu: 1156; Kód původního uzlu: 6225; Kód nového uzlu: 6272; </t>
  </si>
  <si>
    <t xml:space="preserve">Kód uzlu zařízení: 2001; Datum malého překladu: 21/03/24; Čas malého překladu: 1417; Kód původního uzlu: 6225; Kód nového uzlu: 6265; </t>
  </si>
  <si>
    <t xml:space="preserve">Kód uzlu zařízení: 2001; Datum malého překladu: 20/03/24; Čas malého překladu: 0936; Kód původního uzlu: 6225; Kód nového uzlu: 6265; </t>
  </si>
  <si>
    <t xml:space="preserve">Kód uzlu zařízení: 2001; Datum malého překladu: 19/03/24; Čas malého překladu: 1141; Kód původního uzlu: 6225; Kód nového uzlu: 6265; </t>
  </si>
  <si>
    <t xml:space="preserve">Kód uzlu zařízení: 2001; Datum malého překladu: 12/03/24; Čas malého překladu: 1753; Kód původního uzlu: 6225; Kód nového uzlu: 6272; </t>
  </si>
  <si>
    <t xml:space="preserve">Kód uzlu zařízení: 2001; Datum malého překladu: 11/03/24; Čas malého překladu: 1033; Kód původního uzlu: 6225; Kód nového uzlu: 6265; </t>
  </si>
  <si>
    <t xml:space="preserve">Kód uzlu zařízení: 2001; Datum malého překladu: 29/02/24; Čas malého překladu: 1711; Kód původního uzlu: 6225; Kód nového uzlu: 6272; </t>
  </si>
  <si>
    <t xml:space="preserve">Kód uzlu zařízení: 2001; Datum malého překladu: 28/02/24; Čas malého překladu: 1543; Kód původního uzlu: 6225; Kód nového uzlu: 6265; </t>
  </si>
  <si>
    <t xml:space="preserve">Kód uzlu zařízení: 2001; Datum malého překladu: 20/02/24; Čas malého překladu: 1422; Kód původního uzlu: 6225; Kód nového uzlu: 6265; </t>
  </si>
  <si>
    <t xml:space="preserve">Kód uzlu zařízení: 2001; Datum malého překladu: 19/02/24; Čas malého překladu: 1539; Kód původního uzlu: 6225; Kód nového uzlu: 6265; </t>
  </si>
  <si>
    <t xml:space="preserve">Kód uzlu zařízení: 2001; Datum malého překladu: 16/02/24; Čas malého překladu: 1751; Kód původního uzlu: 6225; Kód nového uzlu: 6265; </t>
  </si>
  <si>
    <t xml:space="preserve">Kód uzlu zařízení: 2001; Datum malého překladu: 14/02/24; Čas malého překladu: 0837; Kód původního uzlu: 6225; Kód nového uzlu: 6272; </t>
  </si>
  <si>
    <t xml:space="preserve">Kód uzlu zařízení: 2001; Datum malého překladu: 11/02/24; Čas malého překladu: 0047; Kód původního uzlu: 6225; Kód nového uzlu: 6265; </t>
  </si>
  <si>
    <t xml:space="preserve">Kód uzlu zařízení: 2001; Datum malého překladu: 08/02/24; Čas malého překladu: 1427; Kód původního uzlu: 6225; Kód nového uzlu: 6265; </t>
  </si>
  <si>
    <t xml:space="preserve">Kód uzlu zařízení: 2001; Datum malého překladu: 06/02/24; Čas malého překladu: 1606; Kód původního uzlu: 6225; Kód nového uzlu: 6272; </t>
  </si>
  <si>
    <t xml:space="preserve">Kód uzlu zařízení: 2001; Datum malého překladu: 06/02/24; Čas malého překladu: 0913; Kód původního uzlu: 6225; Kód nového uzlu: 6265; </t>
  </si>
  <si>
    <t xml:space="preserve">Kód uzlu zařízení: 2001; Datum malého překladu: 02/02/24; Čas malého překladu: 1514; Kód původního uzlu: 6225; Kód nového uzlu: 6265; </t>
  </si>
  <si>
    <t xml:space="preserve">Kód uzlu zařízení: 2001; Datum malého překladu: 01/02/24; Čas malého překladu: 1254; Kód původního uzlu: 6225; Kód nového uzlu: 6265; </t>
  </si>
  <si>
    <t xml:space="preserve">Kód uzlu zařízení: 2001; Datum malého překladu: 31/01/24; Čas malého překladu: 1855; Kód původního uzlu: 6225; Kód nového uzlu: 6265; </t>
  </si>
  <si>
    <t xml:space="preserve">Kód uzlu zařízení: 2001; Datum malého překladu: 31/01/24; Čas malého překladu: 1525; Kód původního uzlu: 6225; Kód nového uzlu: 6265; </t>
  </si>
  <si>
    <t xml:space="preserve">Kód uzlu zařízení: 2001; Datum malého překladu: 30/01/24; Čas malého překladu: 1150; Kód původního uzlu: 6225; Kód nového uzlu: 6265; </t>
  </si>
  <si>
    <t xml:space="preserve">Kód uzlu zařízení: 2001; Datum malého překladu: 29/01/24; Čas malého překladu: 1303; Kód původního uzlu: 6225; Kód nového uzlu: 6265; </t>
  </si>
  <si>
    <t xml:space="preserve">Kód uzlu zařízení: 2001; Datum malého překladu: 28/01/24; Čas malého překladu: 1848; Kód původního uzlu: 6225; Kód nového uzlu: 6265; </t>
  </si>
  <si>
    <t xml:space="preserve">Kód uzlu zařízení: 2001; Datum malého překladu: 28/01/24; Čas malého překladu: 0923; Kód původního uzlu: 6225; Kód nového uzlu: 6265; </t>
  </si>
  <si>
    <t xml:space="preserve">Kód uzlu zařízení: 2001; Datum malého překladu: 26/01/24; Čas malého překladu: 0957; Kód původního uzlu: 6225; Kód nového uzlu: 6265; </t>
  </si>
  <si>
    <t xml:space="preserve">Kód uzlu zařízení: 2001; Datum malého překladu: 25/01/24; Čas malého překladu: 1122; Kód původního uzlu: 6225; Kód nového uzlu: 6265; </t>
  </si>
  <si>
    <t xml:space="preserve">Kód uzlu zařízení: 2001; Datum malého překladu: 24/01/24; Čas malého překladu: 1711; Kód původního uzlu: 6225; Kód nového uzlu: 6272; </t>
  </si>
  <si>
    <t xml:space="preserve">Kód uzlu zařízení: 2001; Datum malého překladu: 24/01/24; Čas malého překladu: 1046; Kód původního uzlu: 6225; Kód nového uzlu: 6272; </t>
  </si>
  <si>
    <t xml:space="preserve">Kód uzlu zařízení: 2001; Datum malého překladu: 22/01/24; Čas malého překladu: 1120; Kód původního uzlu: 6225; Kód nového uzlu: 6265; </t>
  </si>
  <si>
    <t xml:space="preserve">Kód uzlu zařízení: 2001; Datum malého překladu: 18/01/24; Čas malého překladu: 1711; Kód původního uzlu: 6225; Kód nového uzlu: 6272; </t>
  </si>
  <si>
    <t xml:space="preserve">Kód uzlu zařízení: 2001; Datum malého překladu: 15/01/24; Čas malého překladu: 1552; Kód původního uzlu: 6225; Kód nového uzlu: 6265; </t>
  </si>
  <si>
    <t xml:space="preserve">Kód uzlu zařízení: 2001; Datum malého překladu: 12/01/24; Čas malého překladu: 1008; Kód původního uzlu: 6225; Kód nového uzlu: 6265; </t>
  </si>
  <si>
    <t xml:space="preserve">Kód uzlu zařízení: 2001; Datum malého překladu: 11/01/24; Čas malého překladu: 1342; Kód původního uzlu: 6225; Kód nového uzlu: 6265; </t>
  </si>
  <si>
    <t xml:space="preserve">Kód uzlu zařízení: 2001; Datum malého překladu: 11/01/24; Čas malého překladu: 1010; Kód původního uzlu: 6225; Kód nového uzlu: 6265; </t>
  </si>
  <si>
    <t xml:space="preserve">Kód uzlu zařízení: 2001; Datum malého překladu: 10/01/24; Čas malého překladu: 2031; Kód původního uzlu: 6225; Kód nového uzlu: 6265; </t>
  </si>
  <si>
    <t xml:space="preserve">Kód uzlu zařízení: 2001; Datum malého překladu: 03/01/24; Čas malého překladu: 1436; Kód původního uzlu: 6225; Kód nového uzlu: 6265; </t>
  </si>
  <si>
    <t>na uzlu 1.CH-L9P od 02.01.24 do 09.01.24, pcsled: 10538688</t>
  </si>
  <si>
    <t xml:space="preserve">Kód uzlu zařízení: 2001; Datum malého překladu: 02/01/24; Čas malého překladu: 0941; Kód původního uzlu: 6225; Kód nového uzlu: 6476; </t>
  </si>
  <si>
    <t>34386 (Rokytová Soňa Bc.)</t>
  </si>
  <si>
    <t>Resutíková Bohuslava, číslo pojištěnce: 6756230492, pojišťovna: 205, scpac: 1552536</t>
  </si>
  <si>
    <t>na uzlu 2.CH-L37 od 17.06.24 do -, pcsled: 10776217</t>
  </si>
  <si>
    <t xml:space="preserve">Kód uzlu zařízení: 2001; Datum malého překladu: 20/06/24; Čas malého překladu: 0813; Kód původního uzlu: 6270; Kód nového uzlu: 6223; </t>
  </si>
  <si>
    <t>Plastariová Oldřiška, číslo pojištěnce: 525321214 , pojišťovna: 111, scpac: 1552540</t>
  </si>
  <si>
    <t>na uzlu 2.CH-L37 od 17.06.24 do -, pcsled: 10776215</t>
  </si>
  <si>
    <t>Vepřková Jana, číslo pojištěnce: 5459050366, pojišťovna: 111, scpac: 1510914</t>
  </si>
  <si>
    <t>na uzlu 2.CH-L37 od 17.06.24 do -, pcsled: 10776213</t>
  </si>
  <si>
    <t xml:space="preserve">Kód uzlu zařízení: 2001; Datum malého překladu: 19/06/24; Čas malého překladu: 0903; Kód původního uzlu: 6270; Kód nového uzlu: 6223; </t>
  </si>
  <si>
    <t>Dostál Jiří, číslo pojištěnce: 510919223 , pojišťovna: 205, scpac: 205453</t>
  </si>
  <si>
    <t>na uzlu 2.CH-L37 od 13.06.24 do -, pcsled: 10772750</t>
  </si>
  <si>
    <t xml:space="preserve">Kód uzlu zařízení: 2001; Datum malého překladu: 18/06/24; Čas malého překladu: 0813; Kód původního uzlu: 6270; Kód nového uzlu: 6223; </t>
  </si>
  <si>
    <t xml:space="preserve">Kód uzlu zařízení: 2001; Datum malého překladu: 17/06/24; Čas malého překladu: 0802; Kód původního uzlu: 6270; Kód nového uzlu: 6223; </t>
  </si>
  <si>
    <t xml:space="preserve">Kód uzlu zařízení: 2001; Datum malého překladu: 17/06/24; Čas malého překladu: 0801; Kód původního uzlu: 6270; Kód nového uzlu: 6223; </t>
  </si>
  <si>
    <t>Krutil Miroslav, číslo pojištěnce: 530401323 , pojišťovna: 211, scpac: 1243955</t>
  </si>
  <si>
    <t>na uzlu 2.CH-L37 od 11.06.24 do 19.06.24, pcsled: 10767897</t>
  </si>
  <si>
    <t xml:space="preserve">Kód uzlu zařízení: 2001; Datum malého překladu: 17/06/24; Čas malého překladu: 0025; Kód původního uzlu: 6270; Kód nového uzlu: 6223; </t>
  </si>
  <si>
    <t xml:space="preserve">Kód uzlu zařízení: 2001; Datum malého překladu: 16/06/24; Čas malého překladu: 2323; Kód původního uzlu: 6270; Kód nového uzlu: 6223; </t>
  </si>
  <si>
    <t xml:space="preserve">Kód uzlu zařízení: 2001; Datum malého překladu: 16/06/24; Čas malého překladu: 2204; Kód původního uzlu: 6270; Kód nového uzlu: 6223; </t>
  </si>
  <si>
    <t xml:space="preserve">Kód uzlu zařízení: 2001; Datum malého překladu: 14/06/24; Čas malého překladu: 0752; Kód původního uzlu: 6270; Kód nového uzlu: 6223; </t>
  </si>
  <si>
    <t xml:space="preserve">Kód uzlu zařízení: 2001; Datum malého překladu: 13/06/24; Čas malého překladu: 0852; Kód původního uzlu: 6270; Kód nového uzlu: 6223; </t>
  </si>
  <si>
    <t xml:space="preserve">Kód uzlu zařízení: 2001; Datum malého překladu: 12/06/24; Čas malého překladu: 0806; Kód původního uzlu: 6270; Kód nového uzlu: 6223; </t>
  </si>
  <si>
    <t xml:space="preserve">Kód uzlu zařízení: 2001; Datum malého překladu: 11/06/24; Čas malého překladu: 1848; Kód původního uzlu: 6270; Kód nového uzlu: 6223; </t>
  </si>
  <si>
    <t xml:space="preserve">Kód uzlu zařízení: 2001; Datum malého překladu: 11/06/24; Čas malého překladu: 0758; Kód původního uzlu: 6270; Kód nového uzlu: 6223; </t>
  </si>
  <si>
    <t xml:space="preserve">Kód uzlu zařízení: 2001; Datum malého překladu: 09/06/24; Čas malého překladu: 1031; Kód původního uzlu: 6270; Kód nového uzlu: 6223; </t>
  </si>
  <si>
    <t xml:space="preserve">Kód uzlu zařízení: 2001; Datum malého překladu: 08/06/24; Čas malého překladu: 0959; Kód původního uzlu: 6270; Kód nového uzlu: 6223; </t>
  </si>
  <si>
    <t xml:space="preserve">Kód uzlu zařízení: 2001; Datum malého překladu: 08/06/24; Čas malého překladu: 0039; Kód původního uzlu: 6270; Kód nového uzlu: 6223; </t>
  </si>
  <si>
    <t xml:space="preserve">Kód uzlu zařízení: 2001; Datum malého překladu: 07/06/24; Čas malého překladu: 0813; Kód původního uzlu: 6270; Kód nového uzlu: 6223; </t>
  </si>
  <si>
    <t xml:space="preserve">Kód uzlu zařízení: 2001; Datum malého překladu: 07/06/24; Čas malého překladu: 0812; Kód původního uzlu: 6270; Kód nového uzlu: 6223; </t>
  </si>
  <si>
    <t xml:space="preserve">Kód uzlu zařízení: 2001; Datum malého překladu: 06/06/24; Čas malého překladu: 0802; Kód původního uzlu: 6270; Kód nového uzlu: 6223; </t>
  </si>
  <si>
    <t xml:space="preserve">Kód uzlu zařízení: 2001; Datum malého překladu: 06/06/24; Čas malého překladu: 0801; Kód původního uzlu: 6270; Kód nového uzlu: 6223; </t>
  </si>
  <si>
    <t xml:space="preserve">Kód uzlu zařízení: 2001; Datum malého překladu: 05/06/24; Čas malého překladu: 0846; Kód původního uzlu: 6270; Kód nového uzlu: 6223; </t>
  </si>
  <si>
    <t xml:space="preserve">Kód uzlu zařízení: 2001; Datum malého překladu: 04/06/24; Čas malého překladu: 0840; Kód původního uzlu: 6270; Kód nového uzlu: 6223; </t>
  </si>
  <si>
    <t xml:space="preserve">Kód uzlu zařízení: 2001; Datum malého překladu: 04/06/24; Čas malého překladu: 0830; Kód původního uzlu: 6270; Kód nového uzlu: 6223; </t>
  </si>
  <si>
    <t xml:space="preserve">Kód uzlu zařízení: 2001; Datum malého překladu: 04/06/24; Čas malého překladu: 0812; Kód původního uzlu: 6270; Kód nového uzlu: 6223; </t>
  </si>
  <si>
    <t xml:space="preserve">Kód uzlu zařízení: 2001; Datum malého překladu: 03/06/24; Čas malého překladu: 0843; Kód původního uzlu: 6270; Kód nového uzlu: 6223; </t>
  </si>
  <si>
    <t xml:space="preserve">Kód uzlu zařízení: 2001; Datum malého překladu: 02/06/24; Čas malého překladu: 1536; Kód původního uzlu: 6270; Kód nového uzlu: 6223; </t>
  </si>
  <si>
    <t xml:space="preserve">Kód uzlu zařízení: 2001; Datum malého překladu: 01/06/24; Čas malého překladu: 2356; Kód původního uzlu: 6270; Kód nového uzlu: 6223; </t>
  </si>
  <si>
    <t xml:space="preserve">Kód uzlu zařízení: 2001; Datum malého překladu: 31/05/24; Čas malého překladu: 1344; Kód původního uzlu: 6270; Kód nového uzlu: 6223; </t>
  </si>
  <si>
    <t xml:space="preserve">Kód uzlu zařízení: 2001; Datum malého překladu: 31/05/24; Čas malého překladu: 0823; Kód původního uzlu: 6270; Kód nového uzlu: 6223; </t>
  </si>
  <si>
    <t xml:space="preserve">Kód uzlu zařízení: 2001; Datum malého překladu: 30/05/24; Čas malého překladu: 0842; Kód původního uzlu: 6270; Kód nového uzlu: 6223; </t>
  </si>
  <si>
    <t xml:space="preserve">Kód uzlu zařízení: 2001; Datum malého překladu: 29/05/24; Čas malého překladu: 0824; Kód původního uzlu: 6270; Kód nového uzlu: 6223; </t>
  </si>
  <si>
    <t xml:space="preserve">Kód uzlu zařízení: 2001; Datum malého překladu: 27/05/24; Čas malého překladu: 1555; Kód původního uzlu: 6270; Kód nového uzlu: 6223; </t>
  </si>
  <si>
    <t xml:space="preserve">Kód uzlu zařízení: 2001; Datum malého překladu: 27/05/24; Čas malého překladu: 0839; Kód původního uzlu: 6270; Kód nového uzlu: 6223; </t>
  </si>
  <si>
    <t xml:space="preserve">Kód uzlu zařízení: 2001; Datum malého překladu: 24/05/24; Čas malého překladu: 0809; Kód původního uzlu: 6270; Kód nového uzlu: 6223; </t>
  </si>
  <si>
    <t xml:space="preserve">Kód uzlu zařízení: 2001; Datum malého překladu: 24/05/24; Čas malého překladu: 0808; Kód původního uzlu: 6270; Kód nového uzlu: 6223; </t>
  </si>
  <si>
    <t xml:space="preserve">Kód uzlu zařízení: 2001; Datum malého překladu: 23/05/24; Čas malého překladu: 0748; Kód původního uzlu: 6270; Kód nového uzlu: 6223; </t>
  </si>
  <si>
    <t xml:space="preserve">Kód uzlu zařízení: 2001; Datum malého překladu: 22/05/24; Čas malého překladu: 1141; Kód původního uzlu: 6270; Kód nového uzlu: 6223; </t>
  </si>
  <si>
    <t xml:space="preserve">Kód uzlu zařízení: 2001; Datum malého překladu: 22/05/24; Čas malého překladu: 0821; Kód původního uzlu: 6270; Kód nového uzlu: 6223; </t>
  </si>
  <si>
    <t xml:space="preserve">Kód uzlu zařízení: 2001; Datum malého překladu: 22/05/24; Čas malého překladu: 0659; Kód původního uzlu: 6270; Kód nového uzlu: 6223; </t>
  </si>
  <si>
    <t xml:space="preserve">Kód uzlu zařízení: 2001; Datum malého překladu: 21/05/24; Čas malého překladu: 0823; Kód původního uzlu: 6270; Kód nového uzlu: 6223; </t>
  </si>
  <si>
    <t xml:space="preserve">Kód uzlu zařízení: 2001; Datum malého překladu: 20/05/24; Čas malého překladu: 0840; Kód původního uzlu: 6270; Kód nového uzlu: 6223; </t>
  </si>
  <si>
    <t xml:space="preserve">Kód uzlu zařízení: 2001; Datum malého překladu: 20/05/24; Čas malého překladu: 0756; Kód původního uzlu: 6270; Kód nového uzlu: 6223; </t>
  </si>
  <si>
    <t xml:space="preserve">Kód uzlu zařízení: 2001; Datum malého překladu: 17/05/24; Čas malého překladu: 0801; Kód původního uzlu: 6270; Kód nového uzlu: 6223; </t>
  </si>
  <si>
    <t xml:space="preserve">Kód uzlu zařízení: 2001; Datum malého překladu: 16/05/24; Čas malého překladu: 0815; Kód původního uzlu: 6270; Kód nového uzlu: 6223; </t>
  </si>
  <si>
    <t xml:space="preserve">Kód uzlu zařízení: 2001; Datum malého překladu: 15/05/24; Čas malého překladu: 1403; Kód původního uzlu: 6270; Kód nového uzlu: 6223; </t>
  </si>
  <si>
    <t xml:space="preserve">Kód uzlu zařízení: 2001; Datum malého překladu: 15/05/24; Čas malého překladu: 0814; Kód původního uzlu: 6270; Kód nového uzlu: 6223; </t>
  </si>
  <si>
    <t xml:space="preserve">Kód uzlu zařízení: 2001; Datum malého překladu: 15/05/24; Čas malého překladu: 0723; Kód původního uzlu: 6270; Kód nového uzlu: 6223; </t>
  </si>
  <si>
    <t xml:space="preserve">Kód uzlu zařízení: 2001; Datum malého překladu: 14/05/24; Čas malého překladu: 0822; Kód původního uzlu: 6270; Kód nového uzlu: 6223; </t>
  </si>
  <si>
    <t xml:space="preserve">Kód uzlu zařízení: 2001; Datum malého překladu: 14/05/24; Čas malého překladu: 0821; Kód původního uzlu: 6270; Kód nového uzlu: 6223; </t>
  </si>
  <si>
    <t xml:space="preserve">Kód uzlu zařízení: 2001; Datum malého překladu: 13/05/24; Čas malého překladu: 0853; Kód původního uzlu: 6270; Kód nového uzlu: 6223; </t>
  </si>
  <si>
    <t xml:space="preserve">Kód uzlu zařízení: 2001; Datum malého překladu: 13/05/24; Čas malého překladu: 0812; Kód původního uzlu: 6270; Kód nového uzlu: 6223; </t>
  </si>
  <si>
    <t xml:space="preserve">Kód uzlu zařízení: 2001; Datum malého překladu: 10/05/24; Čas malého překladu: 0758; Kód původního uzlu: 6270; Kód nového uzlu: 6223; </t>
  </si>
  <si>
    <t xml:space="preserve">Kód uzlu zařízení: 2001; Datum malého překladu: 08/05/24; Čas malého překladu: 1355; Kód původního uzlu: 6270; Kód nového uzlu: 6223; </t>
  </si>
  <si>
    <t xml:space="preserve">Kód uzlu zařízení: 2001; Datum malého překladu: 06/05/24; Čas malého překladu: 0801; Kód původního uzlu: 6270; Kód nového uzlu: 6223; </t>
  </si>
  <si>
    <t xml:space="preserve">Kód uzlu zařízení: 2001; Datum malého překladu: 06/05/24; Čas malého překladu: 0800; Kód původního uzlu: 6270; Kód nového uzlu: 6223; </t>
  </si>
  <si>
    <t xml:space="preserve">Kód uzlu zařízení: 2001; Datum malého překladu: 03/05/24; Čas malého překladu: 0804; Kód původního uzlu: 6270; Kód nového uzlu: 6223; </t>
  </si>
  <si>
    <t xml:space="preserve">Kód uzlu zařízení: 2001; Datum malého překladu: 02/05/24; Čas malého překladu: 0820; Kód původního uzlu: 6270; Kód nového uzlu: 6223; </t>
  </si>
  <si>
    <t xml:space="preserve">Kód uzlu zařízení: 2001; Datum malého překladu: 29/04/24; Čas malého překladu: 0810; Kód původního uzlu: 6270; Kód nového uzlu: 6223; </t>
  </si>
  <si>
    <t xml:space="preserve">Kód uzlu zařízení: 2001; Datum malého překladu: 26/04/24; Čas malého překladu: 0814; Kód původního uzlu: 6270; Kód nového uzlu: 6223; </t>
  </si>
  <si>
    <t xml:space="preserve">Kód uzlu zařízení: 2001; Datum malého překladu: 25/04/24; Čas malého překladu: 0906; Kód původního uzlu: 6270; Kód nového uzlu: 6223; </t>
  </si>
  <si>
    <t xml:space="preserve">Kód uzlu zařízení: 2001; Datum malého překladu: 25/04/24; Čas malého překladu: 0905; Kód původního uzlu: 6270; Kód nového uzlu: 6223; </t>
  </si>
  <si>
    <t xml:space="preserve">Kód uzlu zařízení: 2001; Datum malého překladu: 24/04/24; Čas malého překladu: 0925; Kód původního uzlu: 6270; Kód nového uzlu: 6223; </t>
  </si>
  <si>
    <t xml:space="preserve">Kód uzlu zařízení: 2001; Datum malého překladu: 23/04/24; Čas malého překladu: 0833; Kód původního uzlu: 6270; Kód nového uzlu: 6223; </t>
  </si>
  <si>
    <t xml:space="preserve">Kód uzlu zařízení: 2001; Datum malého překladu: 23/04/24; Čas malého překladu: 0826; Kód původního uzlu: 6270; Kód nového uzlu: 6223; </t>
  </si>
  <si>
    <t xml:space="preserve">Kód uzlu zařízení: 2001; Datum malého překladu: 22/04/24; Čas malého překladu: 1058; Kód původního uzlu: 6270; Kód nového uzlu: 6223; </t>
  </si>
  <si>
    <t xml:space="preserve">Kód uzlu zařízení: 2001; Datum malého překladu: 22/04/24; Čas malého překladu: 0836; Kód původního uzlu: 6270; Kód nového uzlu: 6223; </t>
  </si>
  <si>
    <t xml:space="preserve">Kód uzlu zařízení: 2001; Datum malého překladu: 21/04/24; Čas malého překladu: 1655; Kód původního uzlu: 6270; Kód nového uzlu: 6223; </t>
  </si>
  <si>
    <t xml:space="preserve">Kód uzlu zařízení: 2001; Datum malého překladu: 19/04/24; Čas malého překladu: 0841; Kód původního uzlu: 6270; Kód nového uzlu: 6223; </t>
  </si>
  <si>
    <t xml:space="preserve">Kód uzlu zařízení: 2001; Datum malého překladu: 17/04/24; Čas malého překladu: 0828; Kód původního uzlu: 6270; Kód nového uzlu: 6223; </t>
  </si>
  <si>
    <t xml:space="preserve">Kód uzlu zařízení: 2001; Datum malého překladu: 17/04/24; Čas malého překladu: 0815; Kód původního uzlu: 6270; Kód nového uzlu: 6223; </t>
  </si>
  <si>
    <t xml:space="preserve">Kód uzlu zařízení: 2001; Datum malého překladu: 17/04/24; Čas malého překladu: 0814; Kód původního uzlu: 6270; Kód nového uzlu: 6223; </t>
  </si>
  <si>
    <t xml:space="preserve">Kód uzlu zařízení: 2001; Datum malého překladu: 16/04/24; Čas malého překladu: 1807; Kód původního uzlu: 6270; Kód nového uzlu: 6223; </t>
  </si>
  <si>
    <t xml:space="preserve">Kód uzlu zařízení: 2001; Datum malého překladu: 16/04/24; Čas malého překladu: 1510; Kód původního uzlu: 6270; Kód nového uzlu: 6223; </t>
  </si>
  <si>
    <t xml:space="preserve">Kód uzlu zařízení: 2001; Datum malého překladu: 16/04/24; Čas malého překladu: 0853; Kód původního uzlu: 6270; Kód nového uzlu: 6223; </t>
  </si>
  <si>
    <t xml:space="preserve">Kód uzlu zařízení: 2001; Datum malého překladu: 16/04/24; Čas malého překladu: 0555; Kód původního uzlu: 6270; Kód nového uzlu: 6223; </t>
  </si>
  <si>
    <t xml:space="preserve">Kód uzlu zařízení: 2001; Datum malého překladu: 15/04/24; Čas malého překladu: 0844; Kód původního uzlu: 6270; Kód nového uzlu: 6223; </t>
  </si>
  <si>
    <t xml:space="preserve">Kód uzlu zařízení: 2001; Datum malého překladu: 12/04/24; Čas malého překladu: 0813; Kód původního uzlu: 6270; Kód nového uzlu: 6223; </t>
  </si>
  <si>
    <t xml:space="preserve">Kód uzlu zařízení: 2001; Datum malého překladu: 11/04/24; Čas malého překladu: 0843; Kód původního uzlu: 6270; Kód nového uzlu: 6223; </t>
  </si>
  <si>
    <t xml:space="preserve">Kód uzlu zařízení: 2001; Datum malého překladu: 11/04/24; Čas malého překladu: 0842; Kód původního uzlu: 6270; Kód nového uzlu: 6223; </t>
  </si>
  <si>
    <t xml:space="preserve">Kód uzlu zařízení: 2001; Datum malého překladu: 10/04/24; Čas malého překladu: 0830; Kód původního uzlu: 6270; Kód nového uzlu: 6223; </t>
  </si>
  <si>
    <t xml:space="preserve">Kód uzlu zařízení: 2001; Datum malého překladu: 10/04/24; Čas malého překladu: 0740; Kód původního uzlu: 6270; Kód nového uzlu: 6223; </t>
  </si>
  <si>
    <t xml:space="preserve">Kód uzlu zařízení: 2001; Datum malého překladu: 09/04/24; Čas malého překladu: 0757; Kód původního uzlu: 6270; Kód nového uzlu: 6223; </t>
  </si>
  <si>
    <t>st4979 (?)</t>
  </si>
  <si>
    <t xml:space="preserve">Kód uzlu zařízení: 2001; Datum malého překladu: 08/04/24; Čas malého překladu: 1147; Kód původního uzlu: 6270; Kód nového uzlu: 6223; </t>
  </si>
  <si>
    <t xml:space="preserve">Kód uzlu zařízení: 2001; Datum malého překladu: 08/04/24; Čas malého překladu: 0824; Kód původního uzlu: 6270; Kód nového uzlu: 6223; </t>
  </si>
  <si>
    <t xml:space="preserve">Kód uzlu zařízení: 2001; Datum malého překladu: 05/04/24; Čas malého překladu: 0759; Kód původního uzlu: 6270; Kód nového uzlu: 6223; </t>
  </si>
  <si>
    <t xml:space="preserve">Kód uzlu zařízení: 2001; Datum malého překladu: 04/04/24; Čas malého překladu: 1758; Kód původního uzlu: 6270; Kód nového uzlu: 6223; </t>
  </si>
  <si>
    <t xml:space="preserve">Kód uzlu zařízení: 2001; Datum malého překladu: 04/04/24; Čas malého překladu: 0752; Kód původního uzlu: 6270; Kód nového uzlu: 6223; </t>
  </si>
  <si>
    <t xml:space="preserve">Kód uzlu zařízení: 2001; Datum malého překladu: 03/04/24; Čas malého překladu: 0829; Kód původního uzlu: 6270; Kód nového uzlu: 6223; </t>
  </si>
  <si>
    <t xml:space="preserve">Kód uzlu zařízení: 2001; Datum malého překladu: 02/04/24; Čas malého překladu: 2233; Kód původního uzlu: 6270; Kód nového uzlu: 6223; </t>
  </si>
  <si>
    <t xml:space="preserve">Kód uzlu zařízení: 2001; Datum malého překladu: 02/04/24; Čas malého překladu: 0802; Kód původního uzlu: 6270; Kód nového uzlu: 6223; </t>
  </si>
  <si>
    <t xml:space="preserve">Kód uzlu zařízení: 2001; Datum malého překladu: 28/03/24; Čas malého překladu: 0802; Kód původního uzlu: 6270; Kód nového uzlu: 6223; </t>
  </si>
  <si>
    <t xml:space="preserve">Kód uzlu zařízení: 2001; Datum malého překladu: 27/03/24; Čas malého překladu: 0913; Kód původního uzlu: 6270; Kód nového uzlu: 6223; </t>
  </si>
  <si>
    <t xml:space="preserve">Kód uzlu zařízení: 2001; Datum malého překladu: 27/03/24; Čas malého překladu: 0912; Kód původního uzlu: 6223; Kód nového uzlu: 6270; </t>
  </si>
  <si>
    <t xml:space="preserve">Kód uzlu zařízení: 2001; Datum malého překladu: 27/03/24; Čas malého překladu: 0911; Kód původního uzlu: 6270; Kód nového uzlu: 6223; </t>
  </si>
  <si>
    <t xml:space="preserve">Kód uzlu zařízení: 2001; Datum malého překladu: 26/03/24; Čas malého překladu: 0824; Kód původního uzlu: 6270; Kód nového uzlu: 6223; </t>
  </si>
  <si>
    <t xml:space="preserve">Kód uzlu zařízení: 2001; Datum malého překladu: 26/03/24; Čas malého překladu: 0823; Kód původního uzlu: 6270; Kód nového uzlu: 6223; </t>
  </si>
  <si>
    <t xml:space="preserve">Kód uzlu zařízení: 2001; Datum malého překladu: 25/03/24; Čas malého překladu: 0739; Kód původního uzlu: 6270; Kód nového uzlu: 6223; </t>
  </si>
  <si>
    <t xml:space="preserve">Kód uzlu zařízení: 2001; Datum malého překladu: 21/03/24; Čas malého překladu: 0859; Kód původního uzlu: 6270; Kód nového uzlu: 6223; </t>
  </si>
  <si>
    <t xml:space="preserve">Kód uzlu zařízení: 2001; Datum malého překladu: 20/03/24; Čas malého překladu: 1218; Kód původního uzlu: 6270; Kód nového uzlu: 6223; </t>
  </si>
  <si>
    <t xml:space="preserve">Kód uzlu zařízení: 2001; Datum malého překladu: 20/03/24; Čas malého překladu: 0813; Kód původního uzlu: 6270; Kód nového uzlu: 6223; </t>
  </si>
  <si>
    <t xml:space="preserve">Kód uzlu zařízení: 2001; Datum malého překladu: 19/03/24; Čas malého překladu: 0835; Kód původního uzlu: 6270; Kód nového uzlu: 6223; </t>
  </si>
  <si>
    <t xml:space="preserve">Kód uzlu zařízení: 2001; Datum malého překladu: 18/03/24; Čas malého překladu: 0905; Kód původního uzlu: 6270; Kód nového uzlu: 6223; </t>
  </si>
  <si>
    <t xml:space="preserve">Kód uzlu zařízení: 2001; Datum malého překladu: 17/03/24; Čas malého překladu: 2116; Kód původního uzlu: 6270; Kód nového uzlu: 6223; </t>
  </si>
  <si>
    <t xml:space="preserve">Kód uzlu zařízení: 2001; Datum malého překladu: 14/03/24; Čas malého překladu: 1116; Kód původního uzlu: 6270; Kód nového uzlu: 6223; </t>
  </si>
  <si>
    <t xml:space="preserve">Kód uzlu zařízení: 2001; Datum malého překladu: 14/03/24; Čas malého překladu: 0903; Kód původního uzlu: 6270; Kód nového uzlu: 6223; </t>
  </si>
  <si>
    <t xml:space="preserve">Kód uzlu zařízení: 2001; Datum malého překladu: 13/03/24; Čas malého překladu: 0859; Kód původního uzlu: 6270; Kód nového uzlu: 6223; </t>
  </si>
  <si>
    <t xml:space="preserve">Kód uzlu zařízení: 2001; Datum malého překladu: 13/03/24; Čas malého překladu: 0858; Kód původního uzlu: 6270; Kód nového uzlu: 6223; </t>
  </si>
  <si>
    <t xml:space="preserve">Kód uzlu zařízení: 2001; Datum malého překladu: 12/03/24; Čas malého překladu: 0753; Kód původního uzlu: 6270; Kód nového uzlu: 6223; </t>
  </si>
  <si>
    <t xml:space="preserve">Kód uzlu zařízení: 2001; Datum malého překladu: 11/03/24; Čas malého překladu: 0811; Kód původního uzlu: 6270; Kód nového uzlu: 6223; </t>
  </si>
  <si>
    <t xml:space="preserve">Kód uzlu zařízení: 2001; Datum malého překladu: 11/03/24; Čas malého překladu: 0803; Kód původního uzlu: 6270; Kód nového uzlu: 6223; </t>
  </si>
  <si>
    <t xml:space="preserve">Kód uzlu zařízení: 2001; Datum malého překladu: 11/03/24; Čas malého překladu: 0802; Kód původního uzlu: 6270; Kód nového uzlu: 6223; </t>
  </si>
  <si>
    <t xml:space="preserve">Kód uzlu zařízení: 2001; Datum malého překladu: 11/03/24; Čas malého překladu: 0801; Kód původního uzlu: 6270; Kód nového uzlu: 6223; </t>
  </si>
  <si>
    <t xml:space="preserve">Kód uzlu zařízení: 2001; Datum malého překladu: 08/03/24; Čas malého překladu: 1421; Kód původního uzlu: 6270; Kód nového uzlu: 6223; </t>
  </si>
  <si>
    <t xml:space="preserve">Kód uzlu zařízení: 2001; Datum malého překladu: 07/03/24; Čas malého překladu: 0743; Kód původního uzlu: 6270; Kód nového uzlu: 6223; </t>
  </si>
  <si>
    <t xml:space="preserve">Kód uzlu zařízení: 2001; Datum malého překladu: 06/03/24; Čas malého překladu: 1155; Kód původního uzlu: 6270; Kód nového uzlu: 6223; </t>
  </si>
  <si>
    <t xml:space="preserve">Kód uzlu zařízení: 2001; Datum malého překladu: 05/03/24; Čas malého překladu: 2109; Kód původního uzlu: 6270; Kód nového uzlu: 6223; </t>
  </si>
  <si>
    <t xml:space="preserve">Kód uzlu zařízení: 2001; Datum malého překladu: 05/03/24; Čas malého překladu: 1801; Kód původního uzlu: 6270; Kód nového uzlu: 6223; </t>
  </si>
  <si>
    <t xml:space="preserve">Kód uzlu zařízení: 2001; Datum malého překladu: 04/03/24; Čas malého překladu: 0747; Kód původního uzlu: 6270; Kód nového uzlu: 6223; </t>
  </si>
  <si>
    <t xml:space="preserve">Kód uzlu zařízení: 2001; Datum malého překladu: 28/02/24; Čas malého překladu: 2014; Kód původního uzlu: 6270; Kód nového uzlu: 6223; </t>
  </si>
  <si>
    <t xml:space="preserve">Kód uzlu zařízení: 2001; Datum malého překladu: 28/02/24; Čas malého překladu: 0845; Kód původního uzlu: 6270; Kód nového uzlu: 6223; </t>
  </si>
  <si>
    <t xml:space="preserve">Kód uzlu zařízení: 2001; Datum malého překladu: 27/02/24; Čas malého překladu: 0901; Kód původního uzlu: 6270; Kód nového uzlu: 6223; </t>
  </si>
  <si>
    <t xml:space="preserve">Kód uzlu zařízení: 2001; Datum malého překladu: 26/02/24; Čas malého překladu: 0644; Kód původního uzlu: 6270; Kód nového uzlu: 6223; </t>
  </si>
  <si>
    <t xml:space="preserve">Kód uzlu zařízení: 2001; Datum malého překladu: 26/02/24; Čas malého překladu: 0633; Kód původního uzlu: 6270; Kód nového uzlu: 6223; </t>
  </si>
  <si>
    <t xml:space="preserve">Kód uzlu zařízení: 2001; Datum malého překladu: 26/02/24; Čas malého překladu: 0451; Kód původního uzlu: 6270; Kód nového uzlu: 6223; </t>
  </si>
  <si>
    <t xml:space="preserve">Kód uzlu zařízení: 2001; Datum malého překladu: 23/02/24; Čas malého překladu: 0811; Kód původního uzlu: 6270; Kód nového uzlu: 6223; </t>
  </si>
  <si>
    <t xml:space="preserve">Kód uzlu zařízení: 2001; Datum malého překladu: 23/02/24; Čas malého překladu: 0810; Kód původního uzlu: 6270; Kód nového uzlu: 6223; </t>
  </si>
  <si>
    <t xml:space="preserve">Kód uzlu zařízení: 2001; Datum malého překladu: 22/02/24; Čas malého překladu: 0847; Kód původního uzlu: 6270; Kód nového uzlu: 6223; </t>
  </si>
  <si>
    <t xml:space="preserve">Kód uzlu zařízení: 2001; Datum malého překladu: 21/02/24; Čas malého překladu: 0905; Kód původního uzlu: 6270; Kód nového uzlu: 6223; </t>
  </si>
  <si>
    <t xml:space="preserve">Kód uzlu zařízení: 2001; Datum malého překladu: 20/02/24; Čas malého překladu: 0811; Kód původního uzlu: 6270; Kód nového uzlu: 6223; </t>
  </si>
  <si>
    <t xml:space="preserve">Kód uzlu zařízení: 2001; Datum malého překladu: 20/02/24; Čas malého překladu: 0810; Kód původního uzlu: 6270; Kód nového uzlu: 6223; </t>
  </si>
  <si>
    <t xml:space="preserve">Kód uzlu zařízení: 2001; Datum malého překladu: 19/02/24; Čas malého překladu: 0810; Kód původního uzlu: 6270; Kód nového uzlu: 6223; </t>
  </si>
  <si>
    <t xml:space="preserve">Kód uzlu zařízení: 2001; Datum malého překladu: 19/02/24; Čas malého překladu: 0809; Kód původního uzlu: 6270; Kód nového uzlu: 6223; </t>
  </si>
  <si>
    <t xml:space="preserve">Kód uzlu zařízení: 2001; Datum malého překladu: 16/02/24; Čas malého překladu: 0832; Kód původního uzlu: 6270; Kód nového uzlu: 6223; </t>
  </si>
  <si>
    <t xml:space="preserve">Kód uzlu zařízení: 2001; Datum malého překladu: 15/02/24; Čas malého překladu: 0909; Kód původního uzlu: 6270; Kód nového uzlu: 6223; </t>
  </si>
  <si>
    <t xml:space="preserve">Kód uzlu zařízení: 2001; Datum malého překladu: 15/02/24; Čas malého překladu: 0822; Kód původního uzlu: 6270; Kód nového uzlu: 6223; </t>
  </si>
  <si>
    <t xml:space="preserve">Kód uzlu zařízení: 2001; Datum malého překladu: 15/02/24; Čas malého překladu: 0821; Kód původního uzlu: 6270; Kód nového uzlu: 6223; </t>
  </si>
  <si>
    <t xml:space="preserve">Kód uzlu zařízení: 2001; Datum malého překladu: 13/02/24; Čas malého překladu: 1553; Kód původního uzlu: 6270; Kód nového uzlu: 6223; </t>
  </si>
  <si>
    <t xml:space="preserve">Kód uzlu zařízení: 2001; Datum malého překladu: 12/02/24; Čas malého překladu: 0825; Kód původního uzlu: 6270; Kód nového uzlu: 6223; </t>
  </si>
  <si>
    <t xml:space="preserve">Kód uzlu zařízení: 2001; Datum malého překladu: 09/02/24; Čas malého překladu: 0812; Kód původního uzlu: 6270; Kód nového uzlu: 6223; </t>
  </si>
  <si>
    <t xml:space="preserve">Kód uzlu zařízení: 2001; Datum malého překladu: 09/02/24; Čas malého překladu: 0811; Kód původního uzlu: 6270; Kód nového uzlu: 6223; </t>
  </si>
  <si>
    <t xml:space="preserve">Kód uzlu zařízení: 2001; Datum malého překladu: 07/02/24; Čas malého překladu: 0017; Kód původního uzlu: 6270; Kód nového uzlu: 6223; </t>
  </si>
  <si>
    <t xml:space="preserve">Kód uzlu zařízení: 2001; Datum malého překladu: 06/02/24; Čas malého překladu: 1556; Kód původního uzlu: 6270; Kód nového uzlu: 6223; </t>
  </si>
  <si>
    <t xml:space="preserve">Kód uzlu zařízení: 2001; Datum malého překladu: 06/02/24; Čas malého překladu: 1252; Kód původního uzlu: 6270; Kód nového uzlu: 6223; </t>
  </si>
  <si>
    <t xml:space="preserve">Kód uzlu zařízení: 2001; Datum malého překladu: 05/02/24; Čas malého překladu: 0849; Kód původního uzlu: 6270; Kód nového uzlu: 6223; </t>
  </si>
  <si>
    <t xml:space="preserve">Kód uzlu zařízení: 2001; Datum malého překladu: 03/02/24; Čas malého překladu: 1023; Kód původního uzlu: 6270; Kód nového uzlu: 6223; </t>
  </si>
  <si>
    <t xml:space="preserve">Kód uzlu zařízení: 2001; Datum malého překladu: 02/02/24; Čas malého překladu: 0829; Kód původního uzlu: 6270; Kód nového uzlu: 6223; </t>
  </si>
  <si>
    <t xml:space="preserve">Kód uzlu zařízení: 2001; Datum malého překladu: 31/01/24; Čas malého překladu: 1105; Kód původního uzlu: 6270; Kód nového uzlu: 6223; </t>
  </si>
  <si>
    <t xml:space="preserve">Kód uzlu zařízení: 2001; Datum malého překladu: 31/01/24; Čas malého překladu: 0845; Kód původního uzlu: 6270; Kód nového uzlu: 6223; </t>
  </si>
  <si>
    <t xml:space="preserve">Kód uzlu zařízení: 2001; Datum malého překladu: 30/01/24; Čas malého překladu: 1854; Kód původního uzlu: 6270; Kód nového uzlu: 6223; </t>
  </si>
  <si>
    <t xml:space="preserve">Kód uzlu zařízení: 2001; Datum malého překladu: 30/01/24; Čas malého překladu: 1604; Kód původního uzlu: 6270; Kód nového uzlu: 6223; </t>
  </si>
  <si>
    <t xml:space="preserve">Kód uzlu zařízení: 2001; Datum malého překladu: 29/01/24; Čas malého překladu: 0822; Kód původního uzlu: 6270; Kód nového uzlu: 6223; </t>
  </si>
  <si>
    <t xml:space="preserve">Kód uzlu zařízení: 2001; Datum malého překladu: 28/01/24; Čas malého překladu: 1059; Kód původního uzlu: 6270; Kód nového uzlu: 6223; </t>
  </si>
  <si>
    <t xml:space="preserve">Kód uzlu zařízení: 2001; Datum malého překladu: 26/01/24; Čas malého překladu: 1327; Kód původního uzlu: 6270; Kód nového uzlu: 6223; </t>
  </si>
  <si>
    <t xml:space="preserve">Kód uzlu zařízení: 2001; Datum malého překladu: 26/01/24; Čas malého překladu: 1049; Kód původního uzlu: 6270; Kód nového uzlu: 6223; </t>
  </si>
  <si>
    <t xml:space="preserve">Kód uzlu zařízení: 2001; Datum malého překladu: 25/01/24; Čas malého překladu: 0836; Kód původního uzlu: 6270; Kód nového uzlu: 6223; </t>
  </si>
  <si>
    <t xml:space="preserve">Kód uzlu zařízení: 2001; Datum malého překladu: 24/01/24; Čas malého překladu: 0832; Kód původního uzlu: 6270; Kód nového uzlu: 6223; </t>
  </si>
  <si>
    <t xml:space="preserve">Kód uzlu zařízení: 2001; Datum malého překladu: 23/01/24; Čas malého překladu: 0958; Kód původního uzlu: 6270; Kód nového uzlu: 6223; </t>
  </si>
  <si>
    <t xml:space="preserve">Kód uzlu zařízení: 2001; Datum malého překladu: 23/01/24; Čas malého překladu: 0850; Kód původního uzlu: 6270; Kód nového uzlu: 6223; </t>
  </si>
  <si>
    <t xml:space="preserve">Kód uzlu zařízení: 2001; Datum malého překladu: 23/01/24; Čas malého překladu: 0827; Kód původního uzlu: 6270; Kód nového uzlu: 6223; </t>
  </si>
  <si>
    <t xml:space="preserve">Kód uzlu zařízení: 2001; Datum malého překladu: 23/01/24; Čas malého překladu: 0826; Kód původního uzlu: 6270; Kód nového uzlu: 6223; </t>
  </si>
  <si>
    <t xml:space="preserve">Kód uzlu zařízení: 2001; Datum malého překladu: 22/01/24; Čas malého překladu: 1401; Kód původního uzlu: 6270; Kód nového uzlu: 6223; </t>
  </si>
  <si>
    <t xml:space="preserve">Kód uzlu zařízení: 2001; Datum malého překladu: 22/01/24; Čas malého překladu: 0806; Kód původního uzlu: 6270; Kód nového uzlu: 6223; </t>
  </si>
  <si>
    <t xml:space="preserve">Kód uzlu zařízení: 2001; Datum malého překladu: 21/01/24; Čas malého překladu: 0946; Kód původního uzlu: 6270; Kód nového uzlu: 6223; </t>
  </si>
  <si>
    <t xml:space="preserve">Kód uzlu zařízení: 2001; Datum malého překladu: 19/01/24; Čas malého překladu: 1512; Kód původního uzlu: 6270; Kód nového uzlu: 6223; </t>
  </si>
  <si>
    <t xml:space="preserve">Kód uzlu zařízení: 2001; Datum malého překladu: 19/01/24; Čas malého překladu: 0805; Kód původního uzlu: 6270; Kód nového uzlu: 6223; </t>
  </si>
  <si>
    <t xml:space="preserve">Kód uzlu zařízení: 2001; Datum malého překladu: 17/01/24; Čas malého překladu: 0853; Kód původního uzlu: 6270; Kód nového uzlu: 6223; </t>
  </si>
  <si>
    <t xml:space="preserve">Kód uzlu zařízení: 2001; Datum malého překladu: 16/01/24; Čas malého překladu: 1743; Kód původního uzlu: 6270; Kód nového uzlu: 6223; </t>
  </si>
  <si>
    <t xml:space="preserve">Kód uzlu zařízení: 2001; Datum malého překladu: 15/01/24; Čas malého překladu: 0833; Kód původního uzlu: 6270; Kód nového uzlu: 6223; </t>
  </si>
  <si>
    <t xml:space="preserve">Kód uzlu zařízení: 2001; Datum malého překladu: 15/01/24; Čas malého překladu: 0833; Kód původního uzlu: 6223; Kód nového uzlu: 6270; </t>
  </si>
  <si>
    <t xml:space="preserve">Kód uzlu zařízení: 2001; Datum malého překladu: 15/01/24; Čas malého překladu: 0832; Kód původního uzlu: 6270; Kód nového uzlu: 6223; </t>
  </si>
  <si>
    <t xml:space="preserve">Kód uzlu zařízení: 2001; Datum malého překladu: 13/01/24; Čas malého překladu: 2024; Kód původního uzlu: 6270; Kód nového uzlu: 6223; </t>
  </si>
  <si>
    <t xml:space="preserve">Kód uzlu zařízení: 2001; Datum malého překladu: 12/01/24; Čas malého překladu: 1947; Kód původního uzlu: 6270; Kód nového uzlu: 6223; </t>
  </si>
  <si>
    <t xml:space="preserve">Kód uzlu zařízení: 2001; Datum malého překladu: 12/01/24; Čas malého překladu: 0803; Kód původního uzlu: 6270; Kód nového uzlu: 6223; </t>
  </si>
  <si>
    <t xml:space="preserve">Kód uzlu zařízení: 2001; Datum malého překladu: 11/01/24; Čas malého překladu: 0933; Kód původního uzlu: 6270; Kód nového uzlu: 6223; </t>
  </si>
  <si>
    <t xml:space="preserve">Kód uzlu zařízení: 2001; Datum malého překladu: 11/01/24; Čas malého překladu: 0753; Kód původního uzlu: 6270; Kód nového uzlu: 6223; </t>
  </si>
  <si>
    <t xml:space="preserve">Kód uzlu zařízení: 2001; Datum malého překladu: 10/01/24; Čas malého překladu: 0923; Kód původního uzlu: 6270; Kód nového uzlu: 6223; </t>
  </si>
  <si>
    <t xml:space="preserve">Kód uzlu zařízení: 2001; Datum malého překladu: 08/01/24; Čas malého překladu: 0828; Kód původního uzlu: 6270; Kód nového uzlu: 6223; </t>
  </si>
  <si>
    <t xml:space="preserve">Kód uzlu zařízení: 2001; Datum malého překladu: 07/01/24; Čas malého překladu: 1723; Kód původního uzlu: 6270; Kód nového uzlu: 6223; </t>
  </si>
  <si>
    <t xml:space="preserve">Kód uzlu zařízení: 2001; Datum malého překladu: 05/01/24; Čas malého překladu: 0825; Kód původního uzlu: 6270; Kód nového uzlu: 6223; </t>
  </si>
  <si>
    <t xml:space="preserve">Kód uzlu zařízení: 2001; Datum malého překladu: 03/01/24; Čas malého překladu: 0832; Kód původního uzlu: 6270; Kód nového uzlu: 6223; </t>
  </si>
  <si>
    <t>Navrátilová Kateřina, číslo pojištěnce: 9959155723, pojišťovna: 205, scpac: 148715</t>
  </si>
  <si>
    <t>na uzlu 2.CH-37a od 19.06.24 do -, pcsled: 10780055</t>
  </si>
  <si>
    <t xml:space="preserve">Kód uzlu zařízení: 2001; Datum malého překladu: 20/06/24; Čas malého překladu: 0814; Kód původního uzlu: 6223; Kód nového uzlu: 6270; </t>
  </si>
  <si>
    <t>Čeč František, číslo pojištěnce: 6609040042, pojišťovna: 111, scpac: 1570248</t>
  </si>
  <si>
    <t>na uzlu 2.CH-37a od 20.06.24 do -, pcsled: 10781742</t>
  </si>
  <si>
    <t xml:space="preserve">Kód uzlu zařízení: 2001; Datum malého překladu: 20/06/24; Čas malého překladu: 0713; Kód původního uzlu: 6223; Kód nového uzlu: 6270; </t>
  </si>
  <si>
    <t>Bečička František, číslo pojištěnce: 410721434 , pojišťovna: 205, scpac: 1342539</t>
  </si>
  <si>
    <t>na uzlu 2.CH-37a od 18.06.24 do -, pcsled: 10778227</t>
  </si>
  <si>
    <t xml:space="preserve">Kód uzlu zařízení: 2001; Datum malého překladu: 19/06/24; Čas malého překladu: 0904; Kód původního uzlu: 6223; Kód nového uzlu: 6270; </t>
  </si>
  <si>
    <t xml:space="preserve">Kód uzlu zařízení: 2001; Datum malého překladu: 18/06/24; Čas malého překladu: 0813; Kód původního uzlu: 6223; Kód nového uzlu: 6270; </t>
  </si>
  <si>
    <t xml:space="preserve">Kód uzlu zařízení: 2001; Datum malého překladu: 17/06/24; Čas malého překladu: 0745; Kód původního uzlu: 6223; Kód nového uzlu: 6270; </t>
  </si>
  <si>
    <t xml:space="preserve">Kód uzlu zařízení: 2001; Datum malého překladu: 17/06/24; Čas malého překladu: 0744; Kód původního uzlu: 6223; Kód nového uzlu: 6270; </t>
  </si>
  <si>
    <t xml:space="preserve">Kód uzlu zařízení: 2001; Datum malého překladu: 14/06/24; Čas malého překladu: 0753; Kód původního uzlu: 6223; Kód nového uzlu: 6270; </t>
  </si>
  <si>
    <t xml:space="preserve">Kód uzlu zařízení: 2001; Datum malého překladu: 13/06/24; Čas malého překladu: 0851; Kód původního uzlu: 6223; Kód nového uzlu: 6270; </t>
  </si>
  <si>
    <t xml:space="preserve">Kód uzlu zařízení: 2001; Datum malého překladu: 12/06/24; Čas malého překladu: 0806; Kód původního uzlu: 6223; Kód nového uzlu: 6270; </t>
  </si>
  <si>
    <t xml:space="preserve">Kód uzlu zařízení: 2001; Datum malého překladu: 11/06/24; Čas malého překladu: 1758; Kód původního uzlu: 6223; Kód nového uzlu: 6270; </t>
  </si>
  <si>
    <t xml:space="preserve">Kód uzlu zařízení: 2001; Datum malého překladu: 11/06/24; Čas malého překladu: 0759; Kód původního uzlu: 6223; Kód nového uzlu: 6270; </t>
  </si>
  <si>
    <t xml:space="preserve">Kód uzlu zařízení: 2001; Datum malého překladu: 10/06/24; Čas malého překladu: 1133; Kód původního uzlu: 6223; Kód nového uzlu: 6270; </t>
  </si>
  <si>
    <t xml:space="preserve">Kód uzlu zařízení: 2001; Datum malého překladu: 07/06/24; Čas malého překladu: 0814; Kód původního uzlu: 6223; Kód nového uzlu: 6270; </t>
  </si>
  <si>
    <t xml:space="preserve">Kód uzlu zařízení: 2001; Datum malého překladu: 06/06/24; Čas malého překladu: 0802; Kód původního uzlu: 6223; Kód nového uzlu: 6270; </t>
  </si>
  <si>
    <t xml:space="preserve">Kód uzlu zařízení: 2001; Datum malého překladu: 05/06/24; Čas malého překladu: 0846; Kód původního uzlu: 6223; Kód nového uzlu: 6270; </t>
  </si>
  <si>
    <t xml:space="preserve">Kód uzlu zařízení: 2001; Datum malého překladu: 04/06/24; Čas malého překladu: 0837; Kód původního uzlu: 6223; Kód nového uzlu: 6270; </t>
  </si>
  <si>
    <t xml:space="preserve">Kód uzlu zařízení: 2001; Datum malého překladu: 04/06/24; Čas malého překladu: 0818; Kód původního uzlu: 6223; Kód nového uzlu: 6270; </t>
  </si>
  <si>
    <t xml:space="preserve">Kód uzlu zařízení: 2001; Datum malého překladu: 04/06/24; Čas malého překladu: 0812; Kód původního uzlu: 6223; Kód nového uzlu: 6270; </t>
  </si>
  <si>
    <t xml:space="preserve">Kód uzlu zařízení: 2001; Datum malého překladu: 03/06/24; Čas malého překladu: 1347; Kód původního uzlu: 6223; Kód nového uzlu: 6270; </t>
  </si>
  <si>
    <t xml:space="preserve">Kód uzlu zařízení: 2001; Datum malého překladu: 03/06/24; Čas malého překladu: 0837; Kód původního uzlu: 6223; Kód nového uzlu: 6270; </t>
  </si>
  <si>
    <t xml:space="preserve">Kód uzlu zařízení: 2001; Datum malého překladu: 03/06/24; Čas malého překladu: 0836; Kód původního uzlu: 6223; Kód nového uzlu: 6270; </t>
  </si>
  <si>
    <t xml:space="preserve">Kód uzlu zařízení: 2001; Datum malého překladu: 31/05/24; Čas malého překladu: 0822; Kód původního uzlu: 6223; Kód nového uzlu: 6270; </t>
  </si>
  <si>
    <t xml:space="preserve">Kód uzlu zařízení: 2001; Datum malého překladu: 31/05/24; Čas malého překladu: 0819; Kód původního uzlu: 6223; Kód nového uzlu: 6270; </t>
  </si>
  <si>
    <t xml:space="preserve">Kód uzlu zařízení: 2001; Datum malého překladu: 30/05/24; Čas malého překladu: 0838; Kód původního uzlu: 6223; Kód nového uzlu: 6270; </t>
  </si>
  <si>
    <t xml:space="preserve">Kód uzlu zařízení: 2001; Datum malého překladu: 29/05/24; Čas malého překladu: 0824; Kód původního uzlu: 6223; Kód nového uzlu: 6270; </t>
  </si>
  <si>
    <t xml:space="preserve">Kód uzlu zařízení: 2001; Datum malého překladu: 28/05/24; Čas malého překladu: 0800; Kód původního uzlu: 6223; Kód nového uzlu: 6270; </t>
  </si>
  <si>
    <t xml:space="preserve">Kód uzlu zařízení: 2001; Datum malého překladu: 27/05/24; Čas malého překladu: 0838; Kód původního uzlu: 6223; Kód nového uzlu: 6270; </t>
  </si>
  <si>
    <t xml:space="preserve">Kód uzlu zařízení: 2001; Datum malého překladu: 27/05/24; Čas malého překladu: 0837; Kód původního uzlu: 6223; Kód nového uzlu: 6270; </t>
  </si>
  <si>
    <t xml:space="preserve">Kód uzlu zařízení: 2001; Datum malého překladu: 27/05/24; Čas malého překladu: 0836; Kód původního uzlu: 6223; Kód nového uzlu: 6520; </t>
  </si>
  <si>
    <t xml:space="preserve">Kód uzlu zařízení: 2001; Datum malého překladu: 24/05/24; Čas malého překladu: 0809; Kód původního uzlu: 6223; Kód nového uzlu: 6270; </t>
  </si>
  <si>
    <t xml:space="preserve">Kód uzlu zařízení: 2001; Datum malého překladu: 23/05/24; Čas malého překladu: 0749; Kód původního uzlu: 6223; Kód nového uzlu: 6270; </t>
  </si>
  <si>
    <t xml:space="preserve">Kód uzlu zařízení: 2001; Datum malého překladu: 22/05/24; Čas malého překladu: 1023; Kód původního uzlu: 6223; Kód nového uzlu: 6270; </t>
  </si>
  <si>
    <t xml:space="preserve">Kód uzlu zařízení: 2001; Datum malého překladu: 22/05/24; Čas malého překladu: 0821; Kód původního uzlu: 6223; Kód nového uzlu: 6270; </t>
  </si>
  <si>
    <t xml:space="preserve">Kód uzlu zařízení: 2001; Datum malého překladu: 22/05/24; Čas malého překladu: 0820; Kód původního uzlu: 6223; Kód nového uzlu: 6270; </t>
  </si>
  <si>
    <t xml:space="preserve">Kód uzlu zařízení: 2001; Datum malého překladu: 21/05/24; Čas malého překladu: 0824; Kód původního uzlu: 6223; Kód nového uzlu: 6270; </t>
  </si>
  <si>
    <t xml:space="preserve">Kód uzlu zařízení: 2001; Datum malého překladu: 21/05/24; Čas malého překladu: 0823; Kód původního uzlu: 6223; Kód nového uzlu: 6270; </t>
  </si>
  <si>
    <t xml:space="preserve">Kód uzlu zařízení: 2001; Datum malého překladu: 20/05/24; Čas malého překladu: 0757; Kód původního uzlu: 6223; Kód nového uzlu: 6270; </t>
  </si>
  <si>
    <t xml:space="preserve">Kód uzlu zařízení: 2001; Datum malého překladu: 17/05/24; Čas malého překladu: 0801; Kód původního uzlu: 6223; Kód nového uzlu: 6270; </t>
  </si>
  <si>
    <t xml:space="preserve">Kód uzlu zařízení: 2001; Datum malého překladu: 17/05/24; Čas malého překladu: 0800; Kód původního uzlu: 6223; Kód nového uzlu: 6270; </t>
  </si>
  <si>
    <t xml:space="preserve">Kód uzlu zařízení: 2001; Datum malého překladu: 16/05/24; Čas malého překladu: 0816; Kód původního uzlu: 6223; Kód nového uzlu: 6270; </t>
  </si>
  <si>
    <t xml:space="preserve">Kód uzlu zařízení: 2001; Datum malého překladu: 15/05/24; Čas malého překladu: 1227; Kód původního uzlu: 6223; Kód nového uzlu: 6270; </t>
  </si>
  <si>
    <t xml:space="preserve">Kód uzlu zařízení: 2001; Datum malého překladu: 15/05/24; Čas malého překladu: 0815; Kód původního uzlu: 6223; Kód nového uzlu: 6270; </t>
  </si>
  <si>
    <t xml:space="preserve">Kód uzlu zařízení: 2001; Datum malého překladu: 14/05/24; Čas malého překladu: 0834; Kód původního uzlu: 6223; Kód nového uzlu: 6270; </t>
  </si>
  <si>
    <t xml:space="preserve">Kód uzlu zařízení: 2001; Datum malého překladu: 13/05/24; Čas malého překladu: 1050; Kód původního uzlu: 6223; Kód nového uzlu: 6270; </t>
  </si>
  <si>
    <t xml:space="preserve">Kód uzlu zařízení: 2001; Datum malého překladu: 13/05/24; Čas malého překladu: 0818; Kód původního uzlu: 6223; Kód nového uzlu: 6270; </t>
  </si>
  <si>
    <t xml:space="preserve">Kód uzlu zařízení: 2001; Datum malého překladu: 13/05/24; Čas malého překladu: 0743; Kód původního uzlu: 6223; Kód nového uzlu: 6270; </t>
  </si>
  <si>
    <t xml:space="preserve">Kód uzlu zařízení: 2001; Datum malého překladu: 13/05/24; Čas malého překladu: 0742; Kód původního uzlu: 6223; Kód nového uzlu: 6270; </t>
  </si>
  <si>
    <t xml:space="preserve">Kód uzlu zařízení: 2001; Datum malého překladu: 10/05/24; Čas malého překladu: 0759; Kód původního uzlu: 6223; Kód nového uzlu: 6270; </t>
  </si>
  <si>
    <t xml:space="preserve">Kód uzlu zařízení: 2001; Datum malého překladu: 09/05/24; Čas malého překladu: 0733; Kód původního uzlu: 6223; Kód nového uzlu: 6270; </t>
  </si>
  <si>
    <t xml:space="preserve">Kód uzlu zařízení: 2001; Datum malého překladu: 06/05/24; Čas malého překladu: 0803; Kód původního uzlu: 6223; Kód nového uzlu: 6270; </t>
  </si>
  <si>
    <t xml:space="preserve">Kód uzlu zařízení: 2001; Datum malého překladu: 06/05/24; Čas malého překladu: 0802; Kód původního uzlu: 6223; Kód nového uzlu: 6270; </t>
  </si>
  <si>
    <t xml:space="preserve">Kód uzlu zařízení: 2001; Datum malého překladu: 03/05/24; Čas malého překladu: 0804; Kód původního uzlu: 6223; Kód nového uzlu: 6270; </t>
  </si>
  <si>
    <t xml:space="preserve">Kód uzlu zařízení: 2001; Datum malého překladu: 02/05/24; Čas malého překladu: 0821; Kód původního uzlu: 6223; Kód nového uzlu: 6270; </t>
  </si>
  <si>
    <t xml:space="preserve">Kód uzlu zařízení: 2001; Datum malého překladu: 29/04/24; Čas malého překladu: 0809; Kód původního uzlu: 6223; Kód nového uzlu: 6270; </t>
  </si>
  <si>
    <t xml:space="preserve">Kód uzlu zařízení: 2001; Datum malého překladu: 26/04/24; Čas malého překladu: 0815; Kód původního uzlu: 6223; Kód nového uzlu: 6270; </t>
  </si>
  <si>
    <t xml:space="preserve">Kód uzlu zařízení: 2001; Datum malého překladu: 25/04/24; Čas malého překladu: 0906; Kód původního uzlu: 6223; Kód nového uzlu: 6270; </t>
  </si>
  <si>
    <t xml:space="preserve">Kód uzlu zařízení: 2001; Datum malého překladu: 24/04/24; Čas malého překladu: 0926; Kód původního uzlu: 6223; Kód nového uzlu: 6270; </t>
  </si>
  <si>
    <t xml:space="preserve">Kód uzlu zařízení: 2001; Datum malého překladu: 23/04/24; Čas malého překladu: 0834; Kód původního uzlu: 6223; Kód nového uzlu: 6270; </t>
  </si>
  <si>
    <t xml:space="preserve">Kód uzlu zařízení: 2001; Datum malého překladu: 22/04/24; Čas malého překladu: 1409; Kód původního uzlu: 6223; Kód nového uzlu: 6270; </t>
  </si>
  <si>
    <t xml:space="preserve">Kód uzlu zařízení: 2001; Datum malého překladu: 22/04/24; Čas malého překladu: 0835; Kód původního uzlu: 6223; Kód nového uzlu: 6270; </t>
  </si>
  <si>
    <t xml:space="preserve">Kód uzlu zařízení: 2001; Datum malého překladu: 19/04/24; Čas malého překladu: 0840; Kód původního uzlu: 6223; Kód nového uzlu: 6270; </t>
  </si>
  <si>
    <t xml:space="preserve">Kód uzlu zařízení: 2001; Datum malého překladu: 17/04/24; Čas malého překladu: 0818; Kód původního uzlu: 6223; Kód nového uzlu: 6270; </t>
  </si>
  <si>
    <t xml:space="preserve">Kód uzlu zařízení: 2001; Datum malého překladu: 17/04/24; Čas malého překladu: 0816; Kód původního uzlu: 6223; Kód nového uzlu: 6270; </t>
  </si>
  <si>
    <t xml:space="preserve">Kód uzlu zařízení: 2001; Datum malého překladu: 16/04/24; Čas malého překladu: 1556; Kód původního uzlu: 6223; Kód nového uzlu: 6270; </t>
  </si>
  <si>
    <t xml:space="preserve">Kód uzlu zařízení: 2001; Datum malého překladu: 16/04/24; Čas malého překladu: 0854; Kód původního uzlu: 6223; Kód nového uzlu: 6270; </t>
  </si>
  <si>
    <t xml:space="preserve">Kód uzlu zařízení: 2001; Datum malého překladu: 16/04/24; Čas malého překladu: 0853; Kód původního uzlu: 6223; Kód nového uzlu: 6270; </t>
  </si>
  <si>
    <t xml:space="preserve">Kód uzlu zařízení: 2001; Datum malého překladu: 15/04/24; Čas malého překladu: 2321; Kód původního uzlu: 6223; Kód nového uzlu: 6270; </t>
  </si>
  <si>
    <t xml:space="preserve">Kód uzlu zařízení: 2001; Datum malého překladu: 15/04/24; Čas malého překladu: 0756; Kód původního uzlu: 6223; Kód nového uzlu: 6270; </t>
  </si>
  <si>
    <t xml:space="preserve">Kód uzlu zařízení: 2001; Datum malého překladu: 15/04/24; Čas malého překladu: 0755; Kód původního uzlu: 6223; Kód nového uzlu: 6270; </t>
  </si>
  <si>
    <t xml:space="preserve">Kód uzlu zařízení: 2001; Datum malého překladu: 12/04/24; Čas malého překladu: 0810; Kód původního uzlu: 6223; Kód nového uzlu: 6270; </t>
  </si>
  <si>
    <t xml:space="preserve">Kód uzlu zařízení: 2001; Datum malého překladu: 11/04/24; Čas malého překladu: 0840; Kód původního uzlu: 6223; Kód nového uzlu: 6270; </t>
  </si>
  <si>
    <t xml:space="preserve">Kód uzlu zařízení: 2001; Datum malého překladu: 10/04/24; Čas malého překladu: 0829; Kód původního uzlu: 6223; Kód nového uzlu: 6270; </t>
  </si>
  <si>
    <t xml:space="preserve">Kód uzlu zařízení: 2001; Datum malého překladu: 10/04/24; Čas malého překladu: 0803; Kód původního uzlu: 6223; Kód nového uzlu: 6270; </t>
  </si>
  <si>
    <t xml:space="preserve">Kód uzlu zařízení: 2001; Datum malého překladu: 08/04/24; Čas malého překladu: 1337; Kód původního uzlu: 6223; Kód nového uzlu: 6270; </t>
  </si>
  <si>
    <t xml:space="preserve">Kód uzlu zařízení: 2001; Datum malého překladu: 08/04/24; Čas malého překladu: 0824; Kód původního uzlu: 6223; Kód nového uzlu: 6270; </t>
  </si>
  <si>
    <t xml:space="preserve">Kód uzlu zařízení: 2001; Datum malého překladu: 05/04/24; Čas malého překladu: 0800; Kód původního uzlu: 6223; Kód nového uzlu: 6270; </t>
  </si>
  <si>
    <t xml:space="preserve">Kód uzlu zařízení: 2001; Datum malého překladu: 04/04/24; Čas malého překladu: 1758; Kód původního uzlu: 6223; Kód nového uzlu: 6270; </t>
  </si>
  <si>
    <t xml:space="preserve">Kód uzlu zařízení: 2001; Datum malého překladu: 04/04/24; Čas malého překladu: 0751; Kód původního uzlu: 6223; Kód nového uzlu: 6270; </t>
  </si>
  <si>
    <t xml:space="preserve">Kód uzlu zařízení: 2001; Datum malého překladu: 03/04/24; Čas malého překladu: 0830; Kód původního uzlu: 6223; Kód nového uzlu: 6270; </t>
  </si>
  <si>
    <t xml:space="preserve">Kód uzlu zařízení: 2001; Datum malého překladu: 02/04/24; Čas malého překladu: 0833; Kód původního uzlu: 6223; Kód nového uzlu: 6270; </t>
  </si>
  <si>
    <t xml:space="preserve">Kód uzlu zařízení: 2001; Datum malého překladu: 02/04/24; Čas malého překladu: 0803; Kód původního uzlu: 6223; Kód nového uzlu: 6270; </t>
  </si>
  <si>
    <t xml:space="preserve">Kód uzlu zařízení: 2001; Datum malého překladu: 28/03/24; Čas malého překladu: 0758; Kód původního uzlu: 6223; Kód nového uzlu: 6270; </t>
  </si>
  <si>
    <t xml:space="preserve">Kód uzlu zařízení: 2001; Datum malého překladu: 26/03/24; Čas malého překladu: 0823; Kód původního uzlu: 6223; Kód nového uzlu: 6270; </t>
  </si>
  <si>
    <t xml:space="preserve">Kód uzlu zařízení: 2001; Datum malého překladu: 25/03/24; Čas malého překladu: 0942; Kód původního uzlu: 6223; Kód nového uzlu: 6270; </t>
  </si>
  <si>
    <t xml:space="preserve">Kód uzlu zařízení: 2001; Datum malého překladu: 20/03/24; Čas malého překladu: 0812; Kód původního uzlu: 6223; Kód nového uzlu: 6270; </t>
  </si>
  <si>
    <t xml:space="preserve">Kód uzlu zařízení: 2001; Datum malého překladu: 19/03/24; Čas malého překladu: 1731; Kód původního uzlu: 6223; Kód nového uzlu: 6270; </t>
  </si>
  <si>
    <t xml:space="preserve">Kód uzlu zařízení: 2001; Datum malého překladu: 19/03/24; Čas malého překladu: 0835; Kód původního uzlu: 6223; Kód nového uzlu: 6270; </t>
  </si>
  <si>
    <t xml:space="preserve">Kód uzlu zařízení: 2001; Datum malého překladu: 18/03/24; Čas malého překladu: 0904; Kód původního uzlu: 6223; Kód nového uzlu: 6270; </t>
  </si>
  <si>
    <t xml:space="preserve">Kód uzlu zařízení: 2001; Datum malého překladu: 18/03/24; Čas malého překladu: 0903; Kód původního uzlu: 6223; Kód nového uzlu: 6270; </t>
  </si>
  <si>
    <t xml:space="preserve">Kód uzlu zařízení: 2001; Datum malého překladu: 14/03/24; Čas malého překladu: 0758; Kód původního uzlu: 6223; Kód nového uzlu: 6270; </t>
  </si>
  <si>
    <t xml:space="preserve">Kód uzlu zařízení: 2001; Datum malého překladu: 13/03/24; Čas malého překladu: 0859; Kód původního uzlu: 6223; Kód nového uzlu: 6270; </t>
  </si>
  <si>
    <t xml:space="preserve">Kód uzlu zařízení: 2001; Datum malého překladu: 12/03/24; Čas malého překladu: 0754; Kód původního uzlu: 6223; Kód nového uzlu: 6270; </t>
  </si>
  <si>
    <t xml:space="preserve">Kód uzlu zařízení: 2001; Datum malého překladu: 11/03/24; Čas malého překladu: 0807; Kód původního uzlu: 6223; Kód nového uzlu: 6270; </t>
  </si>
  <si>
    <t xml:space="preserve">Kód uzlu zařízení: 2001; Datum malého překladu: 11/03/24; Čas malého překladu: 0804; Kód původního uzlu: 6223; Kód nového uzlu: 6270; </t>
  </si>
  <si>
    <t xml:space="preserve">Kód uzlu zařízení: 2001; Datum malého překladu: 11/03/24; Čas malého překladu: 0803; Kód původního uzlu: 6223; Kód nového uzlu: 6270; </t>
  </si>
  <si>
    <t xml:space="preserve">Kód uzlu zařízení: 2001; Datum malého překladu: 08/03/24; Čas malého překladu: 1556; Kód původního uzlu: 6223; Kód nového uzlu: 6270; </t>
  </si>
  <si>
    <t xml:space="preserve">Kód uzlu zařízení: 2001; Datum malého překladu: 07/03/24; Čas malého překladu: 0744; Kód původního uzlu: 6223; Kód nového uzlu: 6270; </t>
  </si>
  <si>
    <t xml:space="preserve">Kód uzlu zařízení: 2001; Datum malého překladu: 06/03/24; Čas malého překladu: 1110; Kód původního uzlu: 6223; Kód nového uzlu: 6270; </t>
  </si>
  <si>
    <t xml:space="preserve">Kód uzlu zařízení: 2001; Datum malého překladu: 04/03/24; Čas malého překladu: 0748; Kód původního uzlu: 6223; Kód nového uzlu: 6270; </t>
  </si>
  <si>
    <t xml:space="preserve">Kód uzlu zařízení: 2001; Datum malého překladu: 01/03/24; Čas malého překladu: 0845; Kód původního uzlu: 6223; Kód nového uzlu: 6270; </t>
  </si>
  <si>
    <t xml:space="preserve">Kód uzlu zařízení: 2001; Datum malého překladu: 29/02/24; Čas malého překladu: 1037; Kód původního uzlu: 6223; Kód nového uzlu: 6270; </t>
  </si>
  <si>
    <t>Zemánková Jana, číslo pojištěnce: 455208426 , pojišťovna: 111, scpac: 1498959</t>
  </si>
  <si>
    <t>na uzlu 2.CH-KCH od 28.02.24 do 03.03.24, pcsled: 10623100</t>
  </si>
  <si>
    <t xml:space="preserve">Kód uzlu zařízení: 2001; Datum malého překladu: 28/02/24; Čas malého překladu: 0859; Kód původního uzlu: 6223; Kód nového uzlu: 6520; </t>
  </si>
  <si>
    <t>Nucová Martina, číslo pojištěnce: 7351045339, pojišťovna: 205, scpac: 181135</t>
  </si>
  <si>
    <t>na uzlu 2.CH-KCH od 28.02.24 do 03.03.24, pcsled: 10623102</t>
  </si>
  <si>
    <t xml:space="preserve">Kód uzlu zařízení: 2001; Datum malého překladu: 28/02/24; Čas malého překladu: 0845; Kód původního uzlu: 6223; Kód nového uzlu: 6270; </t>
  </si>
  <si>
    <t xml:space="preserve">Kód uzlu zařízení: 2001; Datum malého překladu: 27/02/24; Čas malého překladu: 0902; Kód původního uzlu: 6223; Kód nového uzlu: 6270; </t>
  </si>
  <si>
    <t xml:space="preserve">Kód uzlu zařízení: 2001; Datum malého překladu: 26/02/24; Čas malého překladu: 1329; Kód původního uzlu: 6223; Kód nového uzlu: 6270; </t>
  </si>
  <si>
    <t xml:space="preserve">Kód uzlu zařízení: 2001; Datum malého překladu: 26/02/24; Čas malého překladu: 0803; Kód původního uzlu: 6223; Kód nového uzlu: 6270; </t>
  </si>
  <si>
    <t xml:space="preserve">Kód uzlu zařízení: 2001; Datum malého překladu: 23/02/24; Čas malého překladu: 0810; Kód původního uzlu: 6223; Kód nového uzlu: 6270; </t>
  </si>
  <si>
    <t xml:space="preserve">Kód uzlu zařízení: 2001; Datum malého překladu: 22/02/24; Čas malého překladu: 0903; Kód původního uzlu: 6223; Kód nového uzlu: 6270; </t>
  </si>
  <si>
    <t xml:space="preserve">Kód uzlu zařízení: 2001; Datum malého překladu: 22/02/24; Čas malého překladu: 0848; Kód původního uzlu: 6223; Kód nového uzlu: 6270; </t>
  </si>
  <si>
    <t xml:space="preserve">Kód uzlu zařízení: 2001; Datum malého překladu: 21/02/24; Čas malého překladu: 0906; Kód původního uzlu: 6223; Kód nového uzlu: 6270; </t>
  </si>
  <si>
    <t xml:space="preserve">Kód uzlu zařízení: 2001; Datum malého překladu: 21/02/24; Čas malého překladu: 0706; Kód původního uzlu: 6223; Kód nového uzlu: 6520; </t>
  </si>
  <si>
    <t>Paus Jaroslav, číslo pojištěnce: 5407220687, pojišťovna: 111, scpac: 869438</t>
  </si>
  <si>
    <t>na uzlu 2.CH-KCH od 19.02.24 do 22.02.24, pcsled: 10608477</t>
  </si>
  <si>
    <t xml:space="preserve">Kód uzlu zařízení: 2001; Datum malého překladu: 20/02/24; Čas malého překladu: 1006; Kód původního uzlu: 6223; Kód nového uzlu: 6520; </t>
  </si>
  <si>
    <t xml:space="preserve">Kód uzlu zařízení: 2001; Datum malého překladu: 20/02/24; Čas malého překladu: 0810; Kód původního uzlu: 6223; Kód nového uzlu: 6270; </t>
  </si>
  <si>
    <t xml:space="preserve">Kód uzlu zařízení: 2001; Datum malého překladu: 19/02/24; Čas malého překladu: 0835; Kód původního uzlu: 6223; Kód nového uzlu: 6270; </t>
  </si>
  <si>
    <t xml:space="preserve">Kód uzlu zařízení: 2001; Datum malého překladu: 16/02/24; Čas malého překladu: 0833; Kód původního uzlu: 6223; Kód nového uzlu: 6270; </t>
  </si>
  <si>
    <t xml:space="preserve">Kód uzlu zařízení: 2001; Datum malého překladu: 16/02/24; Čas malého překladu: 0832; Kód původního uzlu: 6223; Kód nového uzlu: 6270; </t>
  </si>
  <si>
    <t xml:space="preserve">Kód uzlu zařízení: 2001; Datum malého překladu: 15/02/24; Čas malého překladu: 0822; Kód původního uzlu: 6223; Kód nového uzlu: 6270; </t>
  </si>
  <si>
    <t xml:space="preserve">Kód uzlu zařízení: 2001; Datum malého překladu: 14/02/24; Čas malého překladu: 2037; Kód původního uzlu: 6223; Kód nového uzlu: 6270; </t>
  </si>
  <si>
    <t>Batěk František, číslo pojištěnce: 451203103 , pojišťovna: 205, scpac: 1053412</t>
  </si>
  <si>
    <t>na uzlu 2.CH-KCH od 09.02.24 do 15.02.24, pcsled: 10595192</t>
  </si>
  <si>
    <t xml:space="preserve">Kód uzlu zařízení: 2001; Datum malého překladu: 13/02/24; Čas malého překladu: 1352; Kód původního uzlu: 6223; Kód nového uzlu: 6520; </t>
  </si>
  <si>
    <t xml:space="preserve">Kód uzlu zařízení: 2001; Datum malého překladu: 12/02/24; Čas malého překladu: 0847; Kód původního uzlu: 6223; Kód nového uzlu: 6270; </t>
  </si>
  <si>
    <t xml:space="preserve">Kód uzlu zařízení: 2001; Datum malého překladu: 09/02/24; Čas malého překladu: 0809; Kód původního uzlu: 6223; Kód nového uzlu: 6270; </t>
  </si>
  <si>
    <t xml:space="preserve">Kód uzlu zařízení: 2001; Datum malého překladu: 08/02/24; Čas malého překladu: 1955; Kód původního uzlu: 6223; Kód nového uzlu: 6270; </t>
  </si>
  <si>
    <t xml:space="preserve">Kód uzlu zařízení: 2001; Datum malého překladu: 07/02/24; Čas malého překladu: 1459; Kód původního uzlu: 6223; Kód nového uzlu: 6270; </t>
  </si>
  <si>
    <t xml:space="preserve">Kód uzlu zařízení: 2001; Datum malého překladu: 07/02/24; Čas malého překladu: 0907; Kód původního uzlu: 6223; Kód nového uzlu: 6270; </t>
  </si>
  <si>
    <t xml:space="preserve">Kód uzlu zařízení: 2001; Datum malého překladu: 05/02/24; Čas malého překladu: 0850; Kód původního uzlu: 6223; Kód nového uzlu: 6270; </t>
  </si>
  <si>
    <t xml:space="preserve">Kód uzlu zařízení: 2001; Datum malého překladu: 05/02/24; Čas malého překladu: 0849; Kód původního uzlu: 6223; Kód nového uzlu: 6270; </t>
  </si>
  <si>
    <t xml:space="preserve">Kód uzlu zařízení: 2001; Datum malého překladu: 05/02/24; Čas malého překladu: 0125; Kód původního uzlu: 6223; Kód nového uzlu: 6270; </t>
  </si>
  <si>
    <t xml:space="preserve">Kód uzlu zařízení: 2001; Datum malého překladu: 02/02/24; Čas malého překladu: 0827; Kód původního uzlu: 6223; Kód nového uzlu: 6270; </t>
  </si>
  <si>
    <t xml:space="preserve">Kód uzlu zařízení: 2001; Datum malého překladu: 02/02/24; Čas malého překladu: 0826; Kód původního uzlu: 6223; Kód nového uzlu: 6270; </t>
  </si>
  <si>
    <t xml:space="preserve">Kód uzlu zařízení: 2001; Datum malého překladu: 31/01/24; Čas malého překladu: 1105; Kód původního uzlu: 6223; Kód nového uzlu: 6270; </t>
  </si>
  <si>
    <t xml:space="preserve">Kód uzlu zařízení: 2001; Datum malého překladu: 31/01/24; Čas malého překladu: 0845; Kód původního uzlu: 6223; Kód nového uzlu: 6270; </t>
  </si>
  <si>
    <t xml:space="preserve">Kód uzlu zařízení: 2001; Datum malého překladu: 29/01/24; Čas malého překladu: 0823; Kód původního uzlu: 6223; Kód nového uzlu: 6270; </t>
  </si>
  <si>
    <t xml:space="preserve">Kód uzlu zařízení: 2001; Datum malého překladu: 29/01/24; Čas malého překladu: 0822; Kód původního uzlu: 6223; Kód nového uzlu: 6270; </t>
  </si>
  <si>
    <t xml:space="preserve">Kód uzlu zařízení: 2001; Datum malého překladu: 29/01/24; Čas malého překladu: 0814; Kód původního uzlu: 6223; Kód nového uzlu: 6270; </t>
  </si>
  <si>
    <t xml:space="preserve">Kód uzlu zařízení: 2001; Datum malého překladu: 26/01/24; Čas malého překladu: 1126; Kód původního uzlu: 6223; Kód nového uzlu: 6270; </t>
  </si>
  <si>
    <t xml:space="preserve">Kód uzlu zařízení: 2001; Datum malého překladu: 25/01/24; Čas malého překladu: 0840; Kód původního uzlu: 6223; Kód nového uzlu: 6270; </t>
  </si>
  <si>
    <t xml:space="preserve">Kód uzlu zařízení: 2001; Datum malého překladu: 24/01/24; Čas malého překladu: 0835; Kód původního uzlu: 6223; Kód nového uzlu: 6270; </t>
  </si>
  <si>
    <t xml:space="preserve">Kód uzlu zařízení: 2001; Datum malého překladu: 23/01/24; Čas malého překladu: 2017; Kód původního uzlu: 6223; Kód nového uzlu: 6270; </t>
  </si>
  <si>
    <t xml:space="preserve">Kód uzlu zařízení: 2001; Datum malého překladu: 23/01/24; Čas malého překladu: 0828; Kód původního uzlu: 6223; Kód nového uzlu: 6270; </t>
  </si>
  <si>
    <t xml:space="preserve">Kód uzlu zařízení: 2001; Datum malého překladu: 22/01/24; Čas malého překladu: 1400; Kód původního uzlu: 6223; Kód nového uzlu: 6270; </t>
  </si>
  <si>
    <t xml:space="preserve">Kód uzlu zařízení: 2001; Datum malého překladu: 22/01/24; Čas malého překladu: 1309; Kód původního uzlu: 6223; Kód nového uzlu: 6270; </t>
  </si>
  <si>
    <t xml:space="preserve">Kód uzlu zařízení: 2001; Datum malého překladu: 22/01/24; Čas malého překladu: 0807; Kód původního uzlu: 6223; Kód nového uzlu: 6270; </t>
  </si>
  <si>
    <t xml:space="preserve">Kód uzlu zařízení: 2001; Datum malého překladu: 19/01/24; Čas malého překladu: 1512; Kód původního uzlu: 6223; Kód nového uzlu: 6270; </t>
  </si>
  <si>
    <t xml:space="preserve">Kód uzlu zařízení: 2001; Datum malého překladu: 19/01/24; Čas malého překladu: 0803; Kód původního uzlu: 6223; Kód nového uzlu: 6270; </t>
  </si>
  <si>
    <t xml:space="preserve">Kód uzlu zařízení: 2001; Datum malého překladu: 19/01/24; Čas malého překladu: 0802; Kód původního uzlu: 6223; Kód nového uzlu: 6270; </t>
  </si>
  <si>
    <t xml:space="preserve">Kód uzlu zařízení: 2001; Datum malého překladu: 17/01/24; Čas malého překladu: 1204; Kód původního uzlu: 6223; Kód nového uzlu: 6270; </t>
  </si>
  <si>
    <t xml:space="preserve">Kód uzlu zařízení: 2001; Datum malého překladu: 17/01/24; Čas malého překladu: 0853; Kód původního uzlu: 6223; Kód nového uzlu: 6270; </t>
  </si>
  <si>
    <t xml:space="preserve">Kód uzlu zařízení: 2001; Datum malého překladu: 16/01/24; Čas malého překladu: 1744; Kód původního uzlu: 6223; Kód nového uzlu: 6270; </t>
  </si>
  <si>
    <t xml:space="preserve">Kód uzlu zařízení: 2001; Datum malého překladu: 12/01/24; Čas malého překladu: 0803; Kód původního uzlu: 6223; Kód nového uzlu: 6270; </t>
  </si>
  <si>
    <t xml:space="preserve">Kód uzlu zařízení: 2001; Datum malého překladu: 11/01/24; Čas malého překladu: 0922; Kód původního uzlu: 6223; Kód nového uzlu: 6270; </t>
  </si>
  <si>
    <t xml:space="preserve">Kód uzlu zařízení: 2001; Datum malého překladu: 11/01/24; Čas malého překladu: 0747; Kód původního uzlu: 6223; Kód nového uzlu: 6270; </t>
  </si>
  <si>
    <t xml:space="preserve">Kód uzlu zařízení: 2001; Datum malého překladu: 10/01/24; Čas malého překladu: 0923; Kód původního uzlu: 6223; Kód nového uzlu: 6270; </t>
  </si>
  <si>
    <t xml:space="preserve">Kód uzlu zařízení: 2001; Datum malého překladu: 08/01/24; Čas malého překladu: 0829; Kód původního uzlu: 6223; Kód nového uzlu: 6270; </t>
  </si>
  <si>
    <t xml:space="preserve">Kód uzlu zařízení: 2001; Datum malého překladu: 07/01/24; Čas malého překladu: 1724; Kód původního uzlu: 6223; Kód nového uzlu: 6270; </t>
  </si>
  <si>
    <t xml:space="preserve">Kód uzlu zařízení: 2001; Datum malého překladu: 05/01/24; Čas malého překladu: 0824; Kód původního uzlu: 6223; Kód nového uzlu: 6270; </t>
  </si>
  <si>
    <t xml:space="preserve">Kód uzlu zařízení: 2001; Datum malého překladu: 05/01/24; Čas malého překladu: 0823; Kód původního uzlu: 6223; Kód nového uzlu: 6270; </t>
  </si>
  <si>
    <t xml:space="preserve">Kód uzlu zařízení: 2001; Datum malého překladu: 04/01/24; Čas malého překladu: 1311; Kód původního uzlu: 6223; Kód nového uzlu: 6270; </t>
  </si>
  <si>
    <t xml:space="preserve">Kód uzlu zařízení: 2001; Datum malého překladu: 03/01/24; Čas malého překladu: 0833; Kód původního uzlu: 6223; Kód nového uzlu: 6270; </t>
  </si>
  <si>
    <t xml:space="preserve">Kód uzlu zařízení: 2001; Datum malého překladu: 03/01/24; Čas malého překladu: 0832; Kód původního uzlu: 6223; Kód nového uzlu: 6270; </t>
  </si>
  <si>
    <t>Prodlení ob den a více</t>
  </si>
  <si>
    <t>(Vše)</t>
  </si>
  <si>
    <t>Popisky sloupců</t>
  </si>
  <si>
    <t>Celkový součet</t>
  </si>
  <si>
    <t>Počet z DATUM_CAS_PRISTUPU</t>
  </si>
  <si>
    <t>Ukončeno v den propuštění</t>
  </si>
  <si>
    <t>Ukončeno o den a více později</t>
  </si>
  <si>
    <t>Počet z PACIENT</t>
  </si>
  <si>
    <t>Ukončení po 10-ti minutách</t>
  </si>
  <si>
    <t>Pásma</t>
  </si>
  <si>
    <t>Začátek</t>
  </si>
  <si>
    <t>Konec</t>
  </si>
  <si>
    <t>Pásmo</t>
  </si>
  <si>
    <t>do 10 ti minut</t>
  </si>
  <si>
    <t>více než 4 hodiny</t>
  </si>
  <si>
    <t>PČ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</si>
  <si>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</si>
  <si>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</si>
  <si>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</si>
  <si>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</si>
  <si>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</si>
  <si>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</si>
  <si>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</si>
  <si>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</si>
  <si>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</si>
  <si>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</si>
  <si>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</si>
  <si>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</si>
  <si>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</si>
  <si>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</si>
  <si>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</si>
  <si>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</si>
  <si>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</si>
  <si>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</si>
  <si>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</si>
  <si>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</si>
  <si>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</si>
  <si>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</si>
  <si>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</si>
  <si>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Čas</t>
  </si>
  <si>
    <t>Čas text</t>
  </si>
  <si>
    <t>Popisky řádků</t>
  </si>
  <si>
    <t>Více než  4 hodiny</t>
  </si>
  <si>
    <t>I.CHIR leden - květen 2024, prodlení ve vykázání propuštění pacienta z lůžka v minutách</t>
  </si>
  <si>
    <t>II.CHIR leden - květen 2024, prodlení ve vykázání propuštění pacienta z lůžka v minutách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</si>
</sst>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:ss"/>
    <numFmt numFmtId="165" formatCode="d/m/yyyy\ hh:mm"/>
    <numFmt numFmtId="166" formatCode="[$-F400]h:mm:ss\ AM/PM"/>
    <numFmt numFmtId="167" formatCode="h:mm;@"/>
    <numFmt numFmtId="168" formatCode="h:mm:ss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/>
    <xf numFmtId="165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0" fillId="0" borderId="0" xfId="0" applyAlignment="1">
      <alignment horizontal="left"/>
    </xf>
    <xf numFmtId="0" fontId="0" fillId="0" borderId="0" xfId="0" pivotButton="1" applyAlignment="1">
      <alignment vertical="top" wrapText="1"/>
    </xf>
    <xf numFmtId="0" fontId="0" fillId="0" borderId="0" xfId="0" pivotButton="1" applyAlignment="1">
      <alignment vertical="center" wrapText="1"/>
    </xf>
    <xf numFmtId="0" fontId="1" fillId="0" borderId="0" xfId="0" pivotButton="1" applyFont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Alignment="1">
      <alignment horizontal="center" vertical="top" wrapText="1"/>
    </xf>
    <xf numFmtId="0" fontId="1" fillId="0" borderId="0" xfId="0" pivotButton="1" applyFont="1" applyAlignment="1">
      <alignment horizontal="center" vertical="top" wrapText="1"/>
    </xf>
    <xf numFmtId="0" fontId="6" fillId="3" borderId="0" xfId="0" applyFont="1" applyFill="1"/>
    <xf numFmtId="0" fontId="7" fillId="3" borderId="0" xfId="0" applyFont="1" applyFill="1"/>
    <xf numFmtId="0" fontId="0" fillId="0" borderId="1" xfId="0" applyBorder="1"/>
  </cellXfs>
  <cellStyles count="1">
    <cellStyle name="Normální" xfId="0" builtinId="0"/>
  </cellStyles>
  <dxfs count="67"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color rgb="FFFF0000"/>
      </font>
    </dxf>
    <dxf>
      <font>
        <sz val="14"/>
      </font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204074074" createdVersion="6" refreshedVersion="6" minRefreshableVersion="3" recordCount="414" xr:uid="{1EE9F83F-D181-45B2-BEBC-057D25CC43EB}">
  <cacheSource type="worksheet">
    <worksheetSource ref="A1:M1048576" sheet="1CH-6JIP"/>
  </cacheSource>
  <cacheFields count="13">
    <cacheField name="DATUM_CAS_PRISTUPU" numFmtId="0">
      <sharedItems containsNonDate="0" containsDate="1" containsString="0" containsBlank="1" minDate="2024-01-03T08:45:29" maxDate="2024-06-19T09:12:16"/>
    </cacheField>
    <cacheField name="POCITAC" numFmtId="0">
      <sharedItems containsBlank="1"/>
    </cacheField>
    <cacheField name="UZIVATEL" numFmtId="0">
      <sharedItems containsBlank="1" count="72">
        <s v="18970 (Kabzanová Martina )"/>
        <s v="63745 (Knápková Kateřina MUDr.)"/>
        <s v="45562 (Holá Anna )"/>
        <s v="12174 (Soušková Božena )"/>
        <s v="30472 (Zajícová Ivana Bc.)"/>
        <s v="67824 (Křenová Pavlína Bc.)"/>
        <s v="58961 (Königová Miroslava DiS.)"/>
        <s v="60238 (Frajtová Lada )"/>
        <s v="58451 (Nováková Markéta )"/>
        <s v="62567 (Motlová Kateřina DiS.)"/>
        <s v="11870 (Hrouzová Jaroslava )"/>
        <s v="17911 (Koloušková Hana Mgr., MBA)"/>
        <s v="60741 (Stejskalová Kristýna Bc.)"/>
        <s v="65314 (Tomčalová Eliška Mgr.)"/>
        <s v="62419 (Dombiová Marie Mgr.)"/>
        <s v="67702 (Veselovská Klára )"/>
        <s v="61525 (Stýblová Lucie Bc.)"/>
        <s v="68375 (Tiutiunnyk Olesia )"/>
        <s v="66814 (Hrachovinová Jana Bc.)"/>
        <s v="60303 (Barkociová Lucie )"/>
        <s v="68608 (Štěpánková Michaela )"/>
        <s v="58962 (Kubelková Dagmar )"/>
        <s v="61050 (Novotná Eva )"/>
        <s v="59790 (Klos Dušan prof. MUDr. JUDr., Ph.D. MHA LL.M.)"/>
        <s v="65405 (Špička Petr MUDr., Ph.D.)"/>
        <s v="66312 (Prečanová Nikola )"/>
        <s v="30260 (Gregorová Ivana )"/>
        <s v="65906 (Molnár Ján MUDr.)"/>
        <s v="37178 (Bögiová Pavlína )"/>
        <s v="62284 (Reimerová Veronika DiS.)"/>
        <s v="65619 (Šulková Klára DiS.)"/>
        <s v="68457 (Stibůrková Veronika DiS.)"/>
        <s v="63019 (Hanuliak Jan MUDr. MDDr., Ph.D.)"/>
        <s v="62894 (Bébarová Linda MUDr., Ph.D.)"/>
        <s v="66507 (Augustínová Aneta Bc.)"/>
        <s v="18627 (Klementa Ivo MUDr., Ph.D.)"/>
        <s v="65015 (Zapletalová Iveta Bc.)"/>
        <s v="68280 (Zykova Kateryna )"/>
        <s v="61555 (Barčiaková Magdaléna )"/>
        <s v="37863 (Šubíková Pavla )"/>
        <s v="01775 (Miškárová Jaroslava )"/>
        <s v="60965 (Chudáček Josef MUDr., Ph.D.)"/>
        <s v="49864 (Zlámalová Nora MUDr.)"/>
        <s v="64166 (De Roecková Jana Bc., DiS.)"/>
        <s v="64354 (Dostálová Pavlína Mgr. Bc.)"/>
        <s v="64715 (Šebková Tereza DiS.)"/>
        <s v="61131 (Carbolová Jaroslava )"/>
        <s v="68220 (Švecová Vendula )"/>
        <s v="59600 (Svozilová Jana )"/>
        <s v="63676 (Strejček Jan DiS.)"/>
        <s v="60356 (Balcárková Jana )"/>
        <s v="62837 (Jahnová Ivana DiS.)"/>
        <s v="58112 (Prečanová Jana )"/>
        <s v="61239 (Thünelová Ivana )"/>
        <s v="08790 (Macharáčková Pavlína )"/>
        <s v="62755 (Řezáč Tomáš MUDr., Ph.D.)"/>
        <s v="62072 (Činčurová Gabriela Bc.)"/>
        <s v="60039 (Špičková Martina )"/>
        <s v="61163 (Mlčůchová Jana )"/>
        <s v="65134 (Nykl Antonín )"/>
        <s v="68374 (Dvouletá Michaela DiS.)"/>
        <s v="64335 (Gregořík Michal MUDr.)"/>
        <s v="64583 (Orálková Dita Bc.)"/>
        <s v="60107 (Baďurová Iveta )"/>
        <s v="65297 (Mlčáková Michaela Bc.)"/>
        <s v="64330 (Riško Juraj MUDr.)"/>
        <s v="62624 (Stašek Martin doc. MUDr., Ph.D.)"/>
        <s v="64920 (Lollková Pavlína )"/>
        <s v="66652 (Kolcún Štefan MUDr.)"/>
        <s v="63750 (Zrotalová Jana DiS.)"/>
        <s v="61787 (Řezáčová Nikola )"/>
        <m/>
      </sharedItems>
    </cacheField>
    <cacheField name="UZEL_PRIHLASENI" numFmtId="0">
      <sharedItems containsBlank="1" count="2">
        <s v="6265 (1.CH - Lůžkové oddělení 6  JIP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165">
      <sharedItems containsNonDate="0" containsDate="1" containsString="0" containsBlank="1" minDate="2024-01-03T08:45:29" maxDate="2024-06-19T09:12:16"/>
    </cacheField>
    <cacheField name="Datum a čas ukončení hospitalizace" numFmtId="165">
      <sharedItems containsNonDate="0" containsDate="1" containsString="0" containsBlank="1" minDate="2024-01-03T08:45:00" maxDate="2024-06-19T09:12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2">
        <s v="Ukončeno v den propuštění"/>
        <m/>
      </sharedItems>
    </cacheField>
    <cacheField name="Ukončení po 10-ti minutách" numFmtId="0">
      <sharedItems containsBlank="1" count="10">
        <s v="do 10 ti minut"/>
        <s v="20-30"/>
        <s v="40-50"/>
        <s v="10-20"/>
        <s v="110-120"/>
        <e v="#VALUE!"/>
        <s v="30-40"/>
        <s v="90-100"/>
        <s v="60-7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2505324072" createdVersion="6" refreshedVersion="6" minRefreshableVersion="3" recordCount="875" xr:uid="{E60176B2-1FC4-4247-B96A-20C1C26B08EE}">
  <cacheSource type="worksheet">
    <worksheetSource ref="A1:M1048576" sheet="1CH-LU3"/>
  </cacheSource>
  <cacheFields count="13">
    <cacheField name="DATUM_CAS_PRISTUPU" numFmtId="0">
      <sharedItems containsNonDate="0" containsDate="1" containsString="0" containsBlank="1" minDate="2024-01-02T10:39:16" maxDate="2024-06-19T14:45:05"/>
    </cacheField>
    <cacheField name="POCITAC" numFmtId="0">
      <sharedItems containsBlank="1"/>
    </cacheField>
    <cacheField name="UZIVATEL" numFmtId="0">
      <sharedItems containsBlank="1" count="63">
        <s v="30472 (Zajícová Ivana Bc.)"/>
        <s v="65628 (Rygol Lukáš Ing.)"/>
        <s v="65906 (Molnár Ján MUDr.)"/>
        <s v="63745 (Knápková Kateřina MUDr.)"/>
        <s v="62567 (Motlová Kateřina DiS.)"/>
        <s v="18970 (Kabzanová Martina )"/>
        <s v="62733 (Švédová Silvie DiS.)"/>
        <s v="49864 (Zlámalová Nora MUDr.)"/>
        <s v="62837 (Jahnová Ivana DiS.)"/>
        <s v="62894 (Bébarová Linda MUDr., Ph.D.)"/>
        <s v="65297 (Mlčáková Michaela Bc.)"/>
        <s v="60303 (Barkociová Lucie )"/>
        <s v="64715 (Šebková Tereza DiS.)"/>
        <s v="38068 (Stuchlová Michaela Bc.)"/>
        <s v="16419 (Janda Petr MUDr.)"/>
        <s v="59790 (Klos Dušan prof. MUDr. JUDr., Ph.D. MHA LL.M.)"/>
        <s v="62755 (Řezáč Tomáš MUDr., Ph.D.)"/>
        <s v="65015 (Zapletalová Iveta Bc.)"/>
        <s v="11870 (Hrouzová Jaroslava )"/>
        <s v="58451 (Nováková Markéta )"/>
        <s v="61555 (Barčiaková Magdaléna )"/>
        <s v="60965 (Chudáček Josef MUDr., Ph.D.)"/>
        <s v="17911 (Koloušková Hana Mgr., MBA)"/>
        <s v="62072 (Činčurová Gabriela Bc.)"/>
        <s v="65314 (Tomčalová Eliška Mgr.)"/>
        <s v="61050 (Novotná Eva )"/>
        <s v="67702 (Veselovská Klára )"/>
        <s v="61787 (Řezáčová Nikola )"/>
        <s v="63019 (Hanuliak Jan MUDr. MDDr., Ph.D.)"/>
        <s v="68374 (Dvouletá Michaela DiS.)"/>
        <s v="61163 (Mlčůchová Jana )"/>
        <s v="68375 (Tiutiunnyk Olesia )"/>
        <s v="18627 (Klementa Ivo MUDr., Ph.D.)"/>
        <s v="66125 (Ambrož Radek MUDr.)"/>
        <s v="66209 (Ulrich Matouš MUDr.)"/>
        <s v="66078 (Ochmanová Petra MUDr.)"/>
        <s v="00123 (Aujeský René doc. MUDr., CSc.)"/>
        <s v="62624 (Stašek Martin doc. MUDr., Ph.D.)"/>
        <s v="65134 (Nykl Antonín )"/>
        <s v="58112 (Prečanová Jana )"/>
        <s v="68280 (Zykova Kateryna )"/>
        <s v="58962 (Kubelková Dagmar )"/>
        <s v="60107 (Baďurová Iveta )"/>
        <s v="64330 (Riško Juraj MUDr.)"/>
        <s v="65405 (Špička Petr MUDr., Ph.D.)"/>
        <s v="59600 (Svozilová Jana )"/>
        <s v="68608 (Štěpánková Michaela )"/>
        <s v="67824 (Křenová Pavlína Bc.)"/>
        <s v="66283 (Řehulková Alona )"/>
        <s v="61239 (Thünelová Ivana )"/>
        <s v="64369 (Kobliha Petr)"/>
        <s v="60356 (Balcárková Jana )"/>
        <s v="64335 (Gregořík Michal MUDr.)"/>
        <s v="62775 (Brachová Jitka DiS.)"/>
        <s v="59710 (Kysučan Jiří MUDr., Ph.D.)"/>
        <s v="60614 (Vodičková Eva )"/>
        <s v="67960 (Mačuga Filip MUDr.)"/>
        <s v="66652 (Kolcún Štefan MUDr.)"/>
        <s v="67954 (Kojecký Zdeněk MUDr., Ph.D.)"/>
        <s v="68207 (Jabůrková Dagmar MUDr.)"/>
        <s v="12174 (Soušková Božena )"/>
        <s v="60238 (Frajtová Lada )"/>
        <m/>
      </sharedItems>
    </cacheField>
    <cacheField name="UZEL_PRIHLASENI" numFmtId="0">
      <sharedItems containsBlank="1" count="2">
        <s v="6396 (1.CH – Lůžkové oddělení 3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0">
      <sharedItems containsNonDate="0" containsDate="1" containsString="0" containsBlank="1" minDate="2024-01-02T10:39:16" maxDate="2024-06-19T14:45:05"/>
    </cacheField>
    <cacheField name="Datum a čas ukončení hospitalizace" numFmtId="0">
      <sharedItems containsDate="1" containsBlank="1" containsMixedTypes="1" minDate="2024-01-02T10:35:00" maxDate="2024-06-19T14:44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3">
        <s v="Ukončeno v den propuštění"/>
        <e v="#VALUE!"/>
        <m/>
      </sharedItems>
    </cacheField>
    <cacheField name="Ukončení po 10-ti minutách" numFmtId="0">
      <sharedItems containsBlank="1" count="19">
        <s v="do 10 ti minut"/>
        <e v="#VALUE!"/>
        <s v="10-20"/>
        <s v="60-70"/>
        <s v="150-160"/>
        <s v="70-80"/>
        <s v="50-60"/>
        <s v="20-30"/>
        <s v="40-50"/>
        <s v="30-40"/>
        <s v="140-150"/>
        <s v="90-100"/>
        <s v="Více než  4 hodiny"/>
        <s v="100-110"/>
        <s v="110-120"/>
        <s v="80-90"/>
        <s v="130-140"/>
        <s v="120-1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3190740743" createdVersion="6" refreshedVersion="6" minRefreshableVersion="3" recordCount="941" xr:uid="{DE73868C-5AAC-4333-9C11-B6D3D0738D87}">
  <cacheSource type="worksheet">
    <worksheetSource ref="A1:M1048576" sheet="1CH-LU8"/>
  </cacheSource>
  <cacheFields count="13">
    <cacheField name="DATUM_CAS_PRISTUPU" numFmtId="0">
      <sharedItems containsNonDate="0" containsDate="1" containsString="0" containsBlank="1" minDate="2024-01-01T10:43:17" maxDate="2024-06-20T12:09:54"/>
    </cacheField>
    <cacheField name="POCITAC" numFmtId="0">
      <sharedItems containsBlank="1"/>
    </cacheField>
    <cacheField name="UZIVATEL" numFmtId="0">
      <sharedItems containsBlank="1" count="60">
        <s v="62071 (Svobodová Zdenka )"/>
        <s v="61526 (Poledníčková Yvona )"/>
        <s v="30472 (Zajícová Ivana Bc.)"/>
        <s v="18970 (Kabzanová Martina )"/>
        <s v="63684 (Lasáková Zdislava DiS.)"/>
        <s v="63745 (Knápková Kateřina MUDr.)"/>
        <s v="45562 (Holá Anna )"/>
        <s v="62624 (Stašek Martin doc. MUDr., Ph.D.)"/>
        <s v="61555 (Barčiaková Magdaléna )"/>
        <s v="58112 (Prečanová Jana )"/>
        <s v="65906 (Molnár Ján MUDr.)"/>
        <s v="62755 (Řezáč Tomáš MUDr., Ph.D.)"/>
        <s v="45669 (Vysloužil Kamil prof. MUDr., CSc.)"/>
        <s v="38068 (Stuchlová Michaela Bc.)"/>
        <s v="61787 (Řezáčová Nikola )"/>
        <s v="64354 (Dostálová Pavlína Mgr. Bc.)"/>
        <s v="16419 (Janda Petr MUDr.)"/>
        <s v="59600 (Svozilová Jana )"/>
        <s v="12174 (Soušková Božena )"/>
        <s v="08790 (Macharáčková Pavlína )"/>
        <s v="62894 (Bébarová Linda MUDr., Ph.D.)"/>
        <s v="62364 (Halířová Hana DiS.)"/>
        <s v="60965 (Chudáček Josef MUDr., Ph.D.)"/>
        <s v="66078 (Ochmanová Petra MUDr.)"/>
        <s v="61507 (Brtníková Veronika )"/>
        <s v="68457 (Stibůrková Veronika DiS.)"/>
        <s v="64549 (Ďurčová Kristýna DiS.)"/>
        <s v="64715 (Šebková Tereza DiS.)"/>
        <s v="59790 (Klos Dušan prof. MUDr. JUDr., Ph.D. MHA LL.M.)"/>
        <s v="60614 (Vodičková Eva )"/>
        <s v="49864 (Zlámalová Nora MUDr.)"/>
        <s v="58962 (Kubelková Dagmar )"/>
        <s v="60303 (Barkociová Lucie )"/>
        <s v="67824 (Křenová Pavlína Bc.)"/>
        <s v="61050 (Novotná Eva )"/>
        <s v="61163 (Mlčůchová Jana )"/>
        <s v="00123 (Aujeský René doc. MUDr., CSc.)"/>
        <s v="59972 (Petrášová Barbora Mgr.)"/>
        <s v="67033 (Schneiderová Ivana Bc.)"/>
        <s v="66652 (Kolcún Štefan MUDr.)"/>
        <s v="68207 (Jabůrková Dagmar MUDr.)"/>
        <s v="64330 (Riško Juraj MUDr.)"/>
        <s v="60238 (Frajtová Lada )"/>
        <s v="60741 (Stejskalová Kristýna Bc.)"/>
        <s v="59545 (Juříková Irena )"/>
        <s v="62597 (Kurečková Hana Mgr. Bc.)"/>
        <s v="61131 (Carbolová Jaroslava )"/>
        <s v="24946 (Marčíková Lenka )"/>
        <s v="29339 (Lovečková Jitka )"/>
        <s v="67960 (Mačuga Filip MUDr.)"/>
        <s v="65015 (Zapletalová Iveta Bc.)"/>
        <s v="63874 (Greplová Klára Bc.)"/>
        <s v="37178 (Bögiová Pavlína )"/>
        <s v="65134 (Nykl Antonín )"/>
        <s v="67954 (Kojecký Zdeněk MUDr., Ph.D.)"/>
        <s v="60356 (Balcárková Jana )"/>
        <s v="61525 (Stýblová Lucie Bc.)"/>
        <s v="63019 (Hanuliak Jan MUDr. MDDr., Ph.D.)"/>
        <s v="64920 (Lollková Pavlína )"/>
        <m/>
      </sharedItems>
    </cacheField>
    <cacheField name="UZEL_PRIHLASENI" numFmtId="0">
      <sharedItems containsBlank="1" count="2">
        <s v="6272 (1.CH - Lůžkové oddělení 8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0">
      <sharedItems containsNonDate="0" containsDate="1" containsString="0" containsBlank="1" minDate="2024-01-01T10:43:17" maxDate="2024-06-20T12:09:54"/>
    </cacheField>
    <cacheField name="Datum a čas ukončení hospitalizace" numFmtId="0">
      <sharedItems containsNonDate="0" containsDate="1" containsString="0" containsBlank="1" minDate="2024-01-01T10:10:00" maxDate="2024-06-20T12:09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3">
        <s v="Ukončeno v den propuštění"/>
        <s v="Ukončeno o den a více později"/>
        <m/>
      </sharedItems>
    </cacheField>
    <cacheField name="Ukončení po 10-ti minutách" numFmtId="0">
      <sharedItems containsBlank="1" count="24">
        <s v="30-40"/>
        <s v="do 10 ti minut"/>
        <s v="60-70"/>
        <s v="230-240"/>
        <s v="100-110"/>
        <s v="40-50"/>
        <s v="20-30"/>
        <s v="10-20"/>
        <s v="130-140"/>
        <s v="50-60"/>
        <s v="Více než  4 hodiny"/>
        <s v="120-130"/>
        <s v="70-80"/>
        <s v="110-120"/>
        <s v="170-180"/>
        <s v="150-160"/>
        <s v="190-200"/>
        <s v="80-90"/>
        <s v="210-220"/>
        <s v="180-190"/>
        <s v="220-230"/>
        <s v="160-170"/>
        <s v="90-1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3849537036" createdVersion="6" refreshedVersion="6" minRefreshableVersion="3" recordCount="611" xr:uid="{A2742190-7C73-4CA6-A14F-5AA34C4E5072}">
  <cacheSource type="worksheet">
    <worksheetSource ref="A1:M1048576" sheet="1CH-LU9"/>
  </cacheSource>
  <cacheFields count="13">
    <cacheField name="DATUM_CAS_PRISTUPU" numFmtId="0">
      <sharedItems containsNonDate="0" containsDate="1" containsString="0" containsBlank="1" minDate="2024-01-02T09:37:40" maxDate="2024-06-19T01:18:19"/>
    </cacheField>
    <cacheField name="POCITAC" numFmtId="0">
      <sharedItems containsBlank="1"/>
    </cacheField>
    <cacheField name="UZIVATEL" numFmtId="0">
      <sharedItems containsBlank="1" count="45">
        <s v="45562 (Holá Anna )"/>
        <s v="63745 (Knápková Kateřina MUDr.)"/>
        <s v="60175 (Bartošová Zuzana )"/>
        <s v="60741 (Stejskalová Kristýna Bc.)"/>
        <s v="60469 (Bednářová Denisa Bc., DiS.)"/>
        <s v="64920 (Lollková Pavlína )"/>
        <s v="60039 (Špičková Martina )"/>
        <s v="16419 (Janda Petr MUDr.)"/>
        <s v="63874 (Greplová Klára Bc.)"/>
        <s v="68207 (Jabůrková Dagmar MUDr.)"/>
        <s v="62894 (Bébarová Linda MUDr., Ph.D.)"/>
        <s v="60709 (Bičová Eva Bc.)"/>
        <s v="66814 (Hrachovinová Jana Bc.)"/>
        <s v="64166 (De Roecková Jana Bc., DiS.)"/>
        <s v="62597 (Kurečková Hana Mgr. Bc.)"/>
        <s v="61525 (Stýblová Lucie Bc.)"/>
        <s v="18970 (Kabzanová Martina )"/>
        <s v="59790 (Klos Dušan prof. MUDr. JUDr., Ph.D. MHA LL.M.)"/>
        <s v="59600 (Svozilová Jana )"/>
        <s v="60238 (Frajtová Lada )"/>
        <s v="60965 (Chudáček Josef MUDr., Ph.D.)"/>
        <s v="63019 (Hanuliak Jan MUDr. MDDr., Ph.D.)"/>
        <s v="60614 (Vodičková Eva )"/>
        <s v="62755 (Řezáč Tomáš MUDr., Ph.D.)"/>
        <s v="38068 (Stuchlová Michaela Bc.)"/>
        <s v="65619 (Šulková Klára DiS.)"/>
        <s v="61526 (Poledníčková Yvona )"/>
        <s v="62624 (Stašek Martin doc. MUDr., Ph.D.)"/>
        <s v="64416 (Mozoľa Michal MDDr.)"/>
        <s v="58112 (Prečanová Jana )"/>
        <s v="17911 (Koloušková Hana Mgr., MBA)"/>
        <s v="66312 (Prečanová Nikola )"/>
        <s v="60303 (Barkociová Lucie )"/>
        <s v="68220 (Švecová Vendula )"/>
        <s v="61555 (Barčiaková Magdaléna )"/>
        <s v="58282 (Menyházová Dana )"/>
        <s v="65906 (Molnár Ján MUDr.)"/>
        <s v="67962 (Paciorková Hana MUDr.)"/>
        <s v="58962 (Kubelková Dagmar )"/>
        <s v="65963 (Remešová Oldřiška Bc., DiS.)"/>
        <s v="67960 (Mačuga Filip MUDr.)"/>
        <s v="67954 (Kojecký Zdeněk MUDr., Ph.D.)"/>
        <s v="12174 (Soušková Božena )"/>
        <s v="64335 (Gregořík Michal MUDr.)"/>
        <m/>
      </sharedItems>
    </cacheField>
    <cacheField name="UZEL_PRIHLASENI" numFmtId="0">
      <sharedItems containsBlank="1" count="2">
        <s v="6225 (1.CH - Lůžkové oddělení 9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0">
      <sharedItems containsNonDate="0" containsDate="1" containsString="0" containsBlank="1" minDate="2024-01-02T09:37:40" maxDate="2024-06-19T01:18:19"/>
    </cacheField>
    <cacheField name="Datum a čas ukončení hospitalizace" numFmtId="0">
      <sharedItems containsNonDate="0" containsDate="1" containsString="0" containsBlank="1" minDate="2024-01-02T09:18:00" maxDate="2024-06-19T01:17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2">
        <s v="Ukončeno v den propuštění"/>
        <m/>
      </sharedItems>
    </cacheField>
    <cacheField name="Ukončení po 10-ti minutách" numFmtId="0">
      <sharedItems containsBlank="1" count="15">
        <s v="10-20"/>
        <s v="do 10 ti minut"/>
        <s v="110-120"/>
        <s v="20-30"/>
        <s v="40-50"/>
        <s v="220-230"/>
        <s v="60-70"/>
        <s v="30-40"/>
        <s v="90-100"/>
        <s v="170-180"/>
        <s v="50-60"/>
        <s v="120-130"/>
        <s v="100-110"/>
        <s v="70-8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4512615739" createdVersion="6" refreshedVersion="6" minRefreshableVersion="3" recordCount="307" xr:uid="{E138C8DB-71B1-4057-B00D-406F17957274}">
  <cacheSource type="worksheet">
    <worksheetSource ref="A1:M1048576" sheet="2CH-L37a"/>
  </cacheSource>
  <cacheFields count="13">
    <cacheField name="00.01.1900 00:00:00" numFmtId="0">
      <sharedItems containsNonDate="0" containsDate="1" containsString="0" containsBlank="1" minDate="2024-01-03T08:32:45" maxDate="2024-06-20T08:14:00"/>
    </cacheField>
    <cacheField name="POCITAC" numFmtId="0">
      <sharedItems containsBlank="1"/>
    </cacheField>
    <cacheField name="UZIVATEL" numFmtId="0">
      <sharedItems containsBlank="1" count="36">
        <s v="34386 (Rokytová Soňa Bc.)"/>
        <s v="61734 (Kopřivová Zuzana )"/>
        <s v="60492 (Indráková Jarmila MUDr.)"/>
        <s v="64753 (Janský Petr MUDr.)"/>
        <s v="65611 (Jaroščiaková Júlia MUDr.)"/>
        <s v="58070 (Dráč Petr doc. MUDr., Ph.D.)"/>
        <s v="48831 (Neumannová Petra )"/>
        <s v="68162 (Hanzlová Jana Mgr.)"/>
        <s v="18796 (Jedličková Gabriela )"/>
        <s v="68413 (Smékalová Simona Bc.)"/>
        <s v="65461 (Lžičař Vladimír MUDr.)"/>
        <s v="37707 (Sekanina Zdeněk MUDr.)"/>
        <s v="58051 (Hanousková Jitka Bc.)"/>
        <s v="92203 (Michalík Filip Nrtm. Bc.)"/>
        <s v="63178 (Žaloudíková Jana Bc., DiS.)"/>
        <s v="12322 (Hrabalová Monika MUDr., Ph.D.)"/>
        <s v="66294 (Navrátilová Markéta DiS.)"/>
        <s v="60515 (Kosinský Miroslav )"/>
        <s v="66140 (Macháčová Martina DiS.)"/>
        <s v="64275 (Laca Michal MUDr.)"/>
        <s v="58338 (Kadláčková Věra )"/>
        <s v="30409 (Pospíšilová Alena )"/>
        <s v="62750 (Bednaříková Irena DiS.)"/>
        <s v="68545 (Kašperlíková Lucie DiS.)"/>
        <s v="59845 (Mikolowitsch Jana )"/>
        <s v="62350 (Mazánek Petr )"/>
        <s v="63828 (Kadlčíková Kristýna )"/>
        <s v="12021 (Herman Jiří doc. MUDr., Ph.D.)"/>
        <s v="63862 (Hrazdilová Andrea DiS.)"/>
        <s v="63863 (Monteiro Alcides Dinis MUDr.)"/>
        <s v="25385 (Mocňáková Markéta MUDr., Ph.D.)"/>
        <s v="68693 (Filoušová Ivana MUDr.)"/>
        <s v="68734 (Petrášová Tereza DiS.)"/>
        <s v="68819 (Javorová Miroslava)"/>
        <s v="67103 (Jurečková Iveta )"/>
        <m/>
      </sharedItems>
    </cacheField>
    <cacheField name="UZEL_PRIHLASENI" numFmtId="0">
      <sharedItems containsBlank="1" count="2">
        <s v="6270 (2.CH - Jednotka intenzivní péče 37a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0">
      <sharedItems containsNonDate="0" containsDate="1" containsString="0" containsBlank="1" minDate="2024-01-03T08:32:45" maxDate="2024-06-20T08:14:00"/>
    </cacheField>
    <cacheField name="Datum a čas ukončení hospitalizace" numFmtId="0">
      <sharedItems containsNonDate="0" containsDate="1" containsString="0" containsBlank="1" minDate="2024-01-03T08:32:00" maxDate="2024-06-20T08:13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3">
        <s v="Ukončeno v den propuštění"/>
        <s v="Ukončeno o den a více později"/>
        <m/>
      </sharedItems>
    </cacheField>
    <cacheField name="Ukončení po 10-ti minutách" numFmtId="0">
      <sharedItems containsBlank="1" count="11">
        <s v="do 10 ti minut"/>
        <s v="40-50"/>
        <s v="70-80"/>
        <s v="30-40"/>
        <s v="80-90"/>
        <s v="10-20"/>
        <s v="50-60"/>
        <s v="60-70"/>
        <s v="20-30"/>
        <s v="Více než  4 hodin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464.524900925928" createdVersion="6" refreshedVersion="6" minRefreshableVersion="3" recordCount="1111" xr:uid="{AD3B7EB8-4542-4EAD-9F85-007AB6234E61}">
  <cacheSource type="worksheet">
    <worksheetSource ref="A1:M1048576" sheet="2CH-L37"/>
  </cacheSource>
  <cacheFields count="13">
    <cacheField name="DATUM_CAS_PRISTUPU" numFmtId="0">
      <sharedItems containsNonDate="0" containsDate="1" containsString="0" containsBlank="1" minDate="2024-01-02T16:41:58" maxDate="2024-06-20T08:14:22"/>
    </cacheField>
    <cacheField name="POCITAC" numFmtId="0">
      <sharedItems containsBlank="1"/>
    </cacheField>
    <cacheField name="UZIVATEL" numFmtId="0">
      <sharedItems containsBlank="1" count="37">
        <s v="66132 (Melková Markéta DiS.)"/>
        <s v="34386 (Rokytová Soňa Bc.)"/>
        <s v="64753 (Janský Petr MUDr.)"/>
        <s v="48831 (Neumannová Petra )"/>
        <s v="30409 (Pospíšilová Alena )"/>
        <s v="59695 (Kleckerová Petra )"/>
        <s v="62350 (Mazánek Petr )"/>
        <s v="60515 (Kosinský Miroslav )"/>
        <s v="63990 (Čevelová Jitka DiS.)"/>
        <s v="65611 (Jaroščiaková Júlia MUDr.)"/>
        <s v="18796 (Jedličková Gabriela )"/>
        <s v="63828 (Kadlčíková Kristýna )"/>
        <s v="63862 (Hrazdilová Andrea DiS.)"/>
        <s v="63008 (Zalotěnková Lucie )"/>
        <s v="58070 (Dráč Petr doc. MUDr., Ph.D.)"/>
        <s v="60492 (Indráková Jarmila MUDr.)"/>
        <s v="58051 (Hanousková Jitka Bc.)"/>
        <s v="63863 (Monteiro Alcides Dinis MUDr.)"/>
        <s v="12322 (Hrabalová Monika MUDr., Ph.D.)"/>
        <s v="66294 (Navrátilová Markéta DiS.)"/>
        <s v="37707 (Sekanina Zdeněk MUDr.)"/>
        <s v="92203 (Michalík Filip Nrtm. Bc.)"/>
        <s v="25385 (Mocňáková Markéta MUDr., Ph.D.)"/>
        <s v="66140 (Macháčová Martina DiS.)"/>
        <s v="59400 (Dostálová Lenka )"/>
        <s v="64932 (Přivřel Zdeněk MUDr.)"/>
        <s v="62750 (Bednaříková Irena DiS.)"/>
        <s v="63178 (Žaloudíková Jana Bc., DiS.)"/>
        <s v="61351 (Janečková Jana doc. MUDr., Ph.D.)"/>
        <s v="64275 (Laca Michal MUDr.)"/>
        <s v="68693 (Filoušová Ivana MUDr.)"/>
        <s v="65461 (Lžičař Vladimír MUDr.)"/>
        <s v="67103 (Jurečková Iveta )"/>
        <s v="68545 (Kašperlíková Lucie DiS.)"/>
        <s v="68819 (Javorová Miroslava)"/>
        <s v="68789 (Hanáková Naděžda )"/>
        <m/>
      </sharedItems>
    </cacheField>
    <cacheField name="UZEL_PRIHLASENI" numFmtId="0">
      <sharedItems containsBlank="1" count="2">
        <s v="6223 (2.CH - Lůžkové oddělení 37)"/>
        <m/>
      </sharedItems>
    </cacheField>
    <cacheField name="AGENDA" numFmtId="0">
      <sharedItems containsBlank="1"/>
    </cacheField>
    <cacheField name="PACIENT" numFmtId="0">
      <sharedItems containsBlank="1"/>
    </cacheField>
    <cacheField name="SLEDOVANI" numFmtId="0">
      <sharedItems containsBlank="1"/>
    </cacheField>
    <cacheField name="UPRESNENI" numFmtId="0">
      <sharedItems containsBlank="1"/>
    </cacheField>
    <cacheField name="Provedeno" numFmtId="0">
      <sharedItems containsNonDate="0" containsDate="1" containsString="0" containsBlank="1" minDate="2024-01-02T16:41:58" maxDate="2024-06-20T08:14:22"/>
    </cacheField>
    <cacheField name="Datum a čas ukončení hospitalizace" numFmtId="0">
      <sharedItems containsNonDate="0" containsDate="1" containsString="0" containsBlank="1" minDate="2024-01-02T16:41:00" maxDate="2024-06-20T08:14:00"/>
    </cacheField>
    <cacheField name="Rozdíl kdy provedeno - datum a čas propuštění  (HH:MM)" numFmtId="0">
      <sharedItems containsBlank="1"/>
    </cacheField>
    <cacheField name="Prodlení ob den a více" numFmtId="0">
      <sharedItems containsBlank="1" count="2">
        <s v="Ukončeno v den propuštění"/>
        <m/>
      </sharedItems>
    </cacheField>
    <cacheField name="Ukončení po 10-ti minutách" numFmtId="0">
      <sharedItems containsBlank="1" count="20">
        <s v="do 10 ti minut"/>
        <s v="90-100"/>
        <s v="10-20"/>
        <s v="190-200"/>
        <s v="20-30"/>
        <s v="210-220"/>
        <s v="Více než  4 hodiny"/>
        <s v="220-230"/>
        <s v="180-190"/>
        <s v="200-210"/>
        <s v="50-60"/>
        <s v="100-110"/>
        <s v="70-80"/>
        <s v="40-50"/>
        <s v="30-40"/>
        <s v="130-140"/>
        <s v="170-180"/>
        <s v="110-120"/>
        <s v="60-7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">
  <r>
    <d v="2024-01-03T08:45:29"/>
    <s v="st3558 (?)"/>
    <x v="0"/>
    <x v="0"/>
    <s v="kls* (Lůžkové oddělení pro sestru)"/>
    <s v="Vlach Marek, číslo pojištěnce: 7404250436, pojišťovna: 111, scpac: 843282"/>
    <s v="na uzlu 1.CH-LU8 od 28.12.23 do 05.01.24, pcsled: 10534585"/>
    <s v="Kód uzlu zařízení: 2001; Datum malého překladu: 03/01/24; Čas malého překladu: 0845; Kód původního uzlu: 6265; Kód nového uzlu: 6272; "/>
    <d v="2024-01-03T08:45:29"/>
    <d v="2024-01-03T08:45:00"/>
    <s v="0:00"/>
    <x v="0"/>
    <x v="0"/>
  </r>
  <r>
    <d v="2024-01-03T11:16:39"/>
    <s v="st3640 (?)"/>
    <x v="1"/>
    <x v="0"/>
    <s v="klp* (Lůžkové oddělení pro primáře)"/>
    <s v="Králová Julie, číslo pojištěnce: 295512437 , pojišťovna: 111, scpac: 371770"/>
    <s v="na uzlu KAR-LU51 od 27.12.23 do 03.01.24, pcsled: 10533592"/>
    <s v="Datum konce sledování: ? -&gt; 03/01/24; Čas konce sledování:  -&gt; 1050; Příznak fnzis: 0 -&gt; 1; Typ aktivity (takt): 1 -&gt; 5; "/>
    <d v="2024-01-03T11:16:39"/>
    <d v="2024-01-03T10:50:00"/>
    <s v="0:26"/>
    <x v="0"/>
    <x v="1"/>
  </r>
  <r>
    <d v="2024-01-04T09:17:36"/>
    <s v="st4764 (?)"/>
    <x v="2"/>
    <x v="0"/>
    <s v="kls* (Lůžkové oddělení pro sestru)"/>
    <s v="Hoplíček Vladimír, číslo pojištěnce: 6608121608, pojišťovna: 205, scpac: 851554"/>
    <s v="na uzlu 1.CH-LU9 od 25.12.23 do 10.01.24, pcsled: 10531706"/>
    <s v="Kód uzlu zařízení: 2001; Datum malého překladu: 04/01/24; Čas malého překladu: 0917; Kód původního uzlu: 6265; Kód nového uzlu: 6225; "/>
    <d v="2024-01-04T09:17:36"/>
    <d v="2024-01-04T09:17:00"/>
    <s v="0:00"/>
    <x v="0"/>
    <x v="0"/>
  </r>
  <r>
    <d v="2024-01-04T09:37:26"/>
    <s v="st4764 (?)"/>
    <x v="2"/>
    <x v="0"/>
    <s v="kls* (Lůžkové oddělení pro sestru)"/>
    <s v="Kovářová Radmila, číslo pojištěnce: 5753161018, pojišťovna: 111, scpac: 274951"/>
    <s v="na uzlu 1.CH-LU9 od 02.01.24 do 07.01.24, pcsled: 10538140"/>
    <s v="Kód uzlu zařízení: 2001; Datum malého překladu: 04/01/24; Čas malého překladu: 0937; Kód původního uzlu: 6265; Kód nového uzlu: 6225; "/>
    <d v="2024-01-04T09:37:26"/>
    <d v="2024-01-04T09:37:00"/>
    <s v="0:00"/>
    <x v="0"/>
    <x v="0"/>
  </r>
  <r>
    <d v="2024-01-06T13:28:20"/>
    <s v="st3558 (?)"/>
    <x v="3"/>
    <x v="0"/>
    <s v="kls* (Lůžkové oddělení pro sestru)"/>
    <s v="Jurik Zdeněk, číslo pojištěnce: 520712221 , pojišťovna: 211, scpac: 315479"/>
    <s v="na uzlu 1.CH-LU8 od 02.01.24 do 10.01.24, pcsled: 10538149"/>
    <s v="Kód uzlu zařízení: 2001; Datum malého překladu: 06/01/24; Čas malého překladu: 1328; Kód původního uzlu: 6265; Kód nového uzlu: 6272; "/>
    <d v="2024-01-06T13:28:20"/>
    <d v="2024-01-06T13:28:00"/>
    <s v="0:00"/>
    <x v="0"/>
    <x v="0"/>
  </r>
  <r>
    <d v="2024-01-08T09:15:06"/>
    <s v="st1332 (?)"/>
    <x v="4"/>
    <x v="0"/>
    <s v="kls* (Lůžkové oddělení pro sestru)"/>
    <s v="Hromádková Libuše , číslo pojištěnce: 536207229 , pojišťovna: 211, scpac: 315911"/>
    <s v="na uzlu 1.CH-LU3 od 02.01.24 do 12.01.24, pcsled: 10539509"/>
    <s v="Kód uzlu zařízení: 2001; Datum malého překladu: 08/01/24; Čas malého překladu: 0914; Kód původního uzlu: 6265; Kód nového uzlu: 6396; "/>
    <d v="2024-01-08T09:15:06"/>
    <d v="2024-01-08T09:14:00"/>
    <s v="0:01"/>
    <x v="0"/>
    <x v="0"/>
  </r>
  <r>
    <d v="2024-01-08T10:22:33"/>
    <s v="st1332 (?)"/>
    <x v="4"/>
    <x v="0"/>
    <s v="kls* (Lůžkové oddělení pro sestru)"/>
    <s v="Křemečková Monika, číslo pojištěnce: 9155184456, pojišťovna: 111, scpac: 1271840"/>
    <s v="na uzlu 1.CH-LU3 od 02.01.24 do 10.01.24, pcsled: 10538164"/>
    <s v="Kód uzlu zařízení: 2001; Datum malého překladu: 08/01/24; Čas malého překladu: 1022; Kód původního uzlu: 6265; Kód nového uzlu: 6396; "/>
    <d v="2024-01-08T10:22:33"/>
    <d v="2024-01-08T10:22:00"/>
    <s v="0:00"/>
    <x v="0"/>
    <x v="0"/>
  </r>
  <r>
    <d v="2024-01-08T10:39:48"/>
    <s v="st1332 (?)"/>
    <x v="4"/>
    <x v="0"/>
    <s v="kls* (Lůžkové oddělení pro sestru)"/>
    <s v="Králová Julie, číslo pojištěnce: 295512437 , pojišťovna: 111, scpac: 371770"/>
    <s v="na uzlu 1.CH-LU3 od 03.01.24 do 18.01.24, pcsled: 10541005"/>
    <s v="Kód uzlu zařízení: 2001; Datum malého překladu: 08/01/24; Čas malého překladu: 1039; Kód původního uzlu: 6265; Kód nového uzlu: 6396; "/>
    <d v="2024-01-08T10:39:48"/>
    <d v="2024-01-08T10:39:00"/>
    <s v="0:00"/>
    <x v="0"/>
    <x v="0"/>
  </r>
  <r>
    <d v="2024-01-08T10:57:30"/>
    <s v="st1332 (?)"/>
    <x v="4"/>
    <x v="0"/>
    <s v="kls* (Lůžkové oddělení pro sestru)"/>
    <s v="Nevzorova Nadiia , číslo pojištěnce: 4856694051, pojišťovna: 111, scpac: 1384255"/>
    <s v="na uzlu 1.CH-LU3 od 05.01.24 do 17.01.24, pcsled: 10544675"/>
    <s v="Kód uzlu zařízení: 2001; Datum malého překladu: 08/01/24; Čas malého překladu: 1057; Kód původního uzlu: 6265; Kód nového uzlu: 6396; "/>
    <d v="2024-01-08T10:57:30"/>
    <d v="2024-01-08T10:57:00"/>
    <s v="0:00"/>
    <x v="0"/>
    <x v="0"/>
  </r>
  <r>
    <d v="2024-01-09T09:16:06"/>
    <s v="st3558 (?)"/>
    <x v="0"/>
    <x v="0"/>
    <s v="kls* (Lůžkové oddělení pro sestru)"/>
    <s v="Vaníčková Iva, číslo pojištěnce: 6360010833, pojišťovna: 205, scpac: 1050870"/>
    <s v="na uzlu 1.CH-LU8 od 07.01.24 do 12.01.24, pcsled: 10545957"/>
    <s v="Kód uzlu zařízení: 2001; Datum malého překladu: 09/01/24; Čas malého překladu: 0916; Kód původního uzlu: 6265; Kód nového uzlu: 6272; "/>
    <d v="2024-01-09T09:16:06"/>
    <d v="2024-01-09T09:16:00"/>
    <s v="0:00"/>
    <x v="0"/>
    <x v="0"/>
  </r>
  <r>
    <d v="2024-01-09T11:09:20"/>
    <s v="st1332 (?)"/>
    <x v="4"/>
    <x v="0"/>
    <s v="kls* (Lůžkové oddělení pro sestru)"/>
    <s v="Zelinková Libuše, číslo pojištěnce: 465507405 , pojišťovna: 207, scpac: 1266923"/>
    <s v="na uzlu 1.CH-LU3 od 07.01.24 do 16.01.24, pcsled: 10545945"/>
    <s v="Kód uzlu zařízení: 2001; Datum malého překladu: 09/01/24; Čas malého překladu: 1109; Kód původního uzlu: 6265; Kód nového uzlu: 6396; "/>
    <d v="2024-01-09T11:09:20"/>
    <d v="2024-01-09T11:09:00"/>
    <s v="0:00"/>
    <x v="0"/>
    <x v="0"/>
  </r>
  <r>
    <d v="2024-01-10T08:57:54"/>
    <s v="st3558 (?)"/>
    <x v="0"/>
    <x v="0"/>
    <s v="kls* (Lůžkové oddělení pro sestru)"/>
    <s v="Němcová Danuše, číslo pojištěnce: 5762091049, pojišťovna: 213, scpac: 1327377"/>
    <s v="na uzlu 1.CH-LU8 od 08.01.24 do 14.01.24, pcsled: 10547082"/>
    <s v="Kód uzlu zařízení: 2001; Datum malého překladu: 10/01/24; Čas malého překladu: 0857; Kód původního uzlu: 6265; Kód nového uzlu: 6272; "/>
    <d v="2024-01-10T08:57:54"/>
    <d v="2024-01-10T08:57:00"/>
    <s v="0:00"/>
    <x v="0"/>
    <x v="0"/>
  </r>
  <r>
    <d v="2024-01-10T11:35:36"/>
    <s v="st1332 (?)"/>
    <x v="4"/>
    <x v="0"/>
    <s v="kls* (Lůžkové oddělení pro sestru)"/>
    <s v="Zvěřinová Věra , číslo pojištěnce: 496109091 , pojišťovna: 211, scpac: 314922"/>
    <s v="na uzlu 1.CH-LU3 od 07.01.24 do 19.01.24, pcsled: 10545953"/>
    <s v="Kód uzlu zařízení: 2001; Datum malého překladu: 10/01/24; Čas malého překladu: 1135; Kód původního uzlu: 6265; Kód nového uzlu: 6396; "/>
    <d v="2024-01-10T11:35:36"/>
    <d v="2024-01-10T11:35:00"/>
    <s v="0:00"/>
    <x v="0"/>
    <x v="0"/>
  </r>
  <r>
    <d v="2024-01-10T11:39:57"/>
    <s v="st1332 (?)"/>
    <x v="4"/>
    <x v="0"/>
    <s v="kls* (Lůžkové oddělení pro sestru)"/>
    <s v="Jehlička Šimon, číslo pojištěnce: 530410193 , pojišťovna: 201, scpac: 133116"/>
    <s v="na uzlu 1.CH-LU3 od 02.01.24 do 22.01.24, pcsled: 10538970"/>
    <s v="Kód uzlu zařízení: 2001; Datum malého překladu: 10/01/24; Čas malého překladu: 1135; Kód původního uzlu: 6265; Kód nového uzlu: 6396; "/>
    <d v="2024-01-10T11:39:57"/>
    <d v="2024-01-10T11:35:00"/>
    <s v="0:04"/>
    <x v="0"/>
    <x v="0"/>
  </r>
  <r>
    <d v="2024-01-10T20:31:46"/>
    <s v="st2088 (?)"/>
    <x v="5"/>
    <x v="0"/>
    <s v="kls* (Lůžkové oddělení pro sestru)"/>
    <s v="Jedličková Marie, číslo pojištěnce: 536003275 , pojišťovna: 111, scpac: 315901"/>
    <s v="na uzlu 1.CH-LU8 od 08.01.24 do 12.01.24, pcsled: 10547024"/>
    <s v="Kód uzlu zařízení: 2001; Datum malého překladu: 10/01/24; Čas malého překladu: 2031; Kód původního uzlu: 6265; Kód nového uzlu: 6272; "/>
    <d v="2024-01-10T20:31:46"/>
    <d v="2024-01-10T20:31:00"/>
    <s v="0:00"/>
    <x v="0"/>
    <x v="0"/>
  </r>
  <r>
    <d v="2024-01-11T09:01:18"/>
    <s v="st3558 (?)"/>
    <x v="0"/>
    <x v="0"/>
    <s v="kls* (Lůžkové oddělení pro sestru)"/>
    <s v="Jačková Naděžda, číslo pojištěnce: 5561171957, pojišťovna: 111, scpac: 995066"/>
    <s v="na uzlu 1.CH-LU8 od 07.01.24 do 21.01.24, pcsled: 10545984"/>
    <s v="Kód uzlu zařízení: 2001; Datum malého překladu: 11/01/24; Čas malého překladu: 0901; Kód původního uzlu: 6265; Kód nového uzlu: 6272; "/>
    <d v="2024-01-11T09:01:18"/>
    <d v="2024-01-11T09:01:00"/>
    <s v="0:00"/>
    <x v="0"/>
    <x v="0"/>
  </r>
  <r>
    <d v="2024-01-11T09:47:37"/>
    <s v="st2118 (?)"/>
    <x v="0"/>
    <x v="0"/>
    <s v="kls* (Lůžkové oddělení pro sestru)"/>
    <s v="Hebelková Jitka, číslo pojištěnce: 456103421 , pojišťovna: 111, scpac: 123951"/>
    <s v="na uzlu 1.CH-LU8 od 08.01.24 do 21.01.24, pcsled: 10547229"/>
    <s v="Kód uzlu zařízení: 2001; Datum malého překladu: 11/01/24; Čas malého překladu: 0947; Kód původního uzlu: 6265; Kód nového uzlu: 6272; "/>
    <d v="2024-01-11T09:47:37"/>
    <d v="2024-01-11T09:47:00"/>
    <s v="0:00"/>
    <x v="0"/>
    <x v="0"/>
  </r>
  <r>
    <d v="2024-01-11T13:27:58"/>
    <s v="st1332 (?)"/>
    <x v="4"/>
    <x v="0"/>
    <s v="kls* (Lůžkové oddělení pro sestru)"/>
    <s v="Selucký Dominik , číslo pojištěnce: 9504045100, pojišťovna: 201, scpac: 1241827"/>
    <s v="na uzlu 1.CH-LU3 od 09.01.24 do 21.01.24, pcsled: 10548652"/>
    <s v="Kód uzlu zařízení: 2001; Datum malého překladu: 11/01/24; Čas malého překladu: 1327; Kód původního uzlu: 6265; Kód nového uzlu: 6396; "/>
    <d v="2024-01-11T13:27:58"/>
    <d v="2024-01-11T13:27:00"/>
    <s v="0:00"/>
    <x v="0"/>
    <x v="0"/>
  </r>
  <r>
    <d v="2024-01-12T09:14:50"/>
    <s v="st4152 (?)"/>
    <x v="6"/>
    <x v="0"/>
    <s v="kls* (Lůžkové oddělení pro sestru)"/>
    <s v="Netopil Stanislav, číslo pojištěnce: 5405031852, pojišťovna: 207, scpac: 719161"/>
    <s v="na uzlu 1.CH-LU3 od 09.01.24 do 17.01.24, pcsled: 10548656"/>
    <s v="Kód uzlu zařízení: 2001; Datum malého překladu: 12/01/24; Čas malého překladu: 0914; Kód původního uzlu: 6265; Kód nového uzlu: 6396; "/>
    <d v="2024-01-12T09:14:50"/>
    <d v="2024-01-12T09:14:00"/>
    <s v="0:00"/>
    <x v="0"/>
    <x v="0"/>
  </r>
  <r>
    <d v="2024-01-12T10:28:34"/>
    <s v="st4152 (?)"/>
    <x v="6"/>
    <x v="0"/>
    <s v="kls* (Lůžkové oddělení pro sestru)"/>
    <s v="Holý Vladimír, číslo pojištěnce: 5407311228, pojišťovna: 211, scpac: 352056"/>
    <s v="na uzlu 1.CH-LU3 od 09.01.24 do 15.01.24, pcsled: 10548661"/>
    <s v="Kód uzlu zařízení: 2001; Datum malého překladu: 12/01/24; Čas malého překladu: 1028; Kód původního uzlu: 6265; Kód nového uzlu: 6396; "/>
    <d v="2024-01-12T10:28:34"/>
    <d v="2024-01-12T10:28:00"/>
    <s v="0:00"/>
    <x v="0"/>
    <x v="0"/>
  </r>
  <r>
    <d v="2024-01-12T13:26:05"/>
    <s v="st3640 (?)"/>
    <x v="1"/>
    <x v="0"/>
    <s v="klp* (Lůžkové oddělení pro primáře)"/>
    <s v="Havlíček Lubomír, číslo pojištěnce: 490521103 , pojišťovna: 211, scpac: 1321027"/>
    <s v="na uzlu 1.CH-6 J od 11.01.24 do 12.01.24, pcsled: 10552343"/>
    <s v="Datum žádosti: 12/01/24; Čas žádosti: 132605; Datum překladu: 12/01/24; Čas překladu: 1325; Žádající uzel: 6265; Žádající uživatel: 63745; Přijímající uzel: 6515; Text žádosti: Žádost o překlad; Stav žádosti: 500; "/>
    <d v="2024-01-12T13:26:05"/>
    <d v="2024-01-12T13:25:00"/>
    <s v="0:01"/>
    <x v="0"/>
    <x v="0"/>
  </r>
  <r>
    <d v="2024-01-15T08:38:43"/>
    <s v="st3558 (?)"/>
    <x v="0"/>
    <x v="0"/>
    <s v="kls* (Lůžkové oddělení pro sestru)"/>
    <s v="Marková Anna, číslo pojištěnce: 435103460 , pojišťovna: 211, scpac: 134872"/>
    <s v="na uzlu 1.CH-LU8 od 11.01.24 do 17.01.24, pcsled: 10552360"/>
    <s v="Kód uzlu zařízení: 2001; Datum malého překladu: 15/01/24; Čas malého překladu: 0838; Kód původního uzlu: 6265; Kód nového uzlu: 6272; "/>
    <d v="2024-01-15T08:38:43"/>
    <d v="2024-01-15T08:38:00"/>
    <s v="0:00"/>
    <x v="0"/>
    <x v="0"/>
  </r>
  <r>
    <d v="2024-01-15T09:01:24"/>
    <s v="st4764 (?)"/>
    <x v="2"/>
    <x v="0"/>
    <s v="kls* (Lůžkové oddělení pro sestru)"/>
    <s v="Přidal Jan, číslo pojištěnce: 8502265684, pojišťovna: 201, scpac: 1534234"/>
    <s v="na uzlu 1.CH-LU9 od 10.01.24 do 18.01.24, pcsled: 10550723"/>
    <s v="Kód uzlu zařízení: 2001; Datum malého překladu: 15/01/24; Čas malého překladu: 0901; Kód původního uzlu: 6265; Kód nového uzlu: 6225; "/>
    <d v="2024-01-15T09:01:24"/>
    <d v="2024-01-15T09:01:00"/>
    <s v="0:00"/>
    <x v="0"/>
    <x v="0"/>
  </r>
  <r>
    <d v="2024-01-15T09:10:00"/>
    <s v="st4764 (?)"/>
    <x v="2"/>
    <x v="0"/>
    <s v="kls* (Lůžkové oddělení pro sestru)"/>
    <s v="Skácel Rostislav, číslo pojištěnce: 460508178 , pojišťovna: 205, scpac: 429764"/>
    <s v="na uzlu 1.CH-LU9 od 08.01.24 do 17.01.24, pcsled: 10548407"/>
    <s v="Kód uzlu zařízení: 2001; Datum malého překladu: 15/01/24; Čas malého překladu: 0909; Kód původního uzlu: 6265; Kód nového uzlu: 6225; "/>
    <d v="2024-01-15T09:10:00"/>
    <d v="2024-01-15T09:09:00"/>
    <s v="0:01"/>
    <x v="0"/>
    <x v="0"/>
  </r>
  <r>
    <d v="2024-01-15T09:31:22"/>
    <s v="st1332 (?)"/>
    <x v="4"/>
    <x v="0"/>
    <s v="kls* (Lůžkové oddělení pro sestru)"/>
    <s v="Martemianová Mariia, číslo pojištěnce: 3752674057, pojišťovna: 111, scpac: 1497110"/>
    <s v="na uzlu 1.CH-LU3 od 09.01.24 do 17.01.24, pcsled: 10548643"/>
    <s v="Kód uzlu zařízení: 2001; Datum malého překladu: 15/01/24; Čas malého překladu: 0931; Kód původního uzlu: 6265; Kód nového uzlu: 6396; "/>
    <d v="2024-01-15T09:31:22"/>
    <d v="2024-01-15T09:31:00"/>
    <s v="0:00"/>
    <x v="0"/>
    <x v="0"/>
  </r>
  <r>
    <d v="2024-01-15T09:48:55"/>
    <s v="st1332 (?)"/>
    <x v="4"/>
    <x v="0"/>
    <s v="kls* (Lůžkové oddělení pro sestru)"/>
    <s v="Skopalová Dana, číslo pojištěnce: 536129052 , pojišťovna: 205, scpac: 1028870"/>
    <s v="na uzlu 1.CH-LU3 od 10.01.24 do 19.01.24, pcsled: 10551350"/>
    <s v="Kód uzlu zařízení: 2001; Datum malého překladu: 15/01/24; Čas malého překladu: 0948; Kód původního uzlu: 6265; Kód nového uzlu: 6396; "/>
    <d v="2024-01-15T09:48:55"/>
    <d v="2024-01-15T09:48:00"/>
    <s v="0:00"/>
    <x v="0"/>
    <x v="0"/>
  </r>
  <r>
    <d v="2024-01-16T09:18:15"/>
    <s v="st1332 (?)"/>
    <x v="4"/>
    <x v="0"/>
    <s v="kls* (Lůžkové oddělení pro sestru)"/>
    <s v="Rousková Kristýna , číslo pojištěnce: 9661214860, pojišťovna: 201, scpac: 339747"/>
    <s v="na uzlu 1.CH-LU3 od 14.01.24 do 22.01.24, pcsled: 10556241"/>
    <s v="Kód uzlu zařízení: 2001; Datum malého překladu: 16/01/24; Čas malého překladu: 0918; Kód původního uzlu: 6265; Kód nového uzlu: 6396; "/>
    <d v="2024-01-16T09:18:15"/>
    <d v="2024-01-16T09:18:00"/>
    <s v="0:00"/>
    <x v="0"/>
    <x v="0"/>
  </r>
  <r>
    <d v="2024-01-17T09:18:45"/>
    <s v="st1332 (?)"/>
    <x v="4"/>
    <x v="0"/>
    <s v="kls* (Lůžkové oddělení pro sestru)"/>
    <s v="Michalská Věra , číslo pojištěnce: 495802268 , pojišťovna: 213, scpac: 1399906"/>
    <s v="na uzlu 1.CH-LU3 od 15.01.24 do 19.01.24, pcsled: 10556970"/>
    <s v="Kód uzlu zařízení: 2001; Datum malého překladu: 17/01/24; Čas malého překladu: 0918; Kód původního uzlu: 6265; Kód nového uzlu: 6396; "/>
    <d v="2024-01-17T09:18:45"/>
    <d v="2024-01-17T09:18:00"/>
    <s v="0:00"/>
    <x v="0"/>
    <x v="0"/>
  </r>
  <r>
    <d v="2024-01-17T10:26:32"/>
    <s v="st4863 (?)"/>
    <x v="3"/>
    <x v="0"/>
    <s v="kls* (Lůžkové oddělení pro sestru)"/>
    <s v="Mojdlová Růžena, číslo pojištěnce: 6454061603, pojišťovna: 205, scpac: 429203"/>
    <s v="na uzlu 1.CH-LU8 od 14.01.24 do 21.01.24, pcsled: 10556344"/>
    <s v="Kód uzlu zařízení: 2001; Datum malého překladu: 17/01/24; Čas malého překladu: 1026; Kód původního uzlu: 6265; Kód nového uzlu: 6272; "/>
    <d v="2024-01-17T10:26:32"/>
    <d v="2024-01-17T10:26:00"/>
    <s v="0:00"/>
    <x v="0"/>
    <x v="0"/>
  </r>
  <r>
    <d v="2024-01-17T10:56:39"/>
    <s v="st1332 (?)"/>
    <x v="4"/>
    <x v="0"/>
    <s v="kls* (Lůžkové oddělení pro sestru)"/>
    <s v="Dokoupilová Radomíra, číslo pojištěnce: 6655290015, pojišťovna: 111, scpac: 886825"/>
    <s v="na uzlu 1.CH-LU3 od 14.01.24 do 29.01.24, pcsled: 10556268"/>
    <s v="Kód uzlu zařízení: 2001; Datum malého překladu: 17/01/24; Čas malého překladu: 1056; Kód původního uzlu: 6265; Kód nového uzlu: 6396; "/>
    <d v="2024-01-17T10:56:39"/>
    <d v="2024-01-17T10:56:00"/>
    <s v="0:00"/>
    <x v="0"/>
    <x v="0"/>
  </r>
  <r>
    <d v="2024-01-17T11:22:12"/>
    <s v="st3640 (?)"/>
    <x v="1"/>
    <x v="0"/>
    <s v="klp* (Lůžkové oddělení pro primáře)"/>
    <s v="Trundová Ludmila, číslo pojištěnce: 505320117 , pojišťovna: 111, scpac: 245467"/>
    <s v="na uzlu 1.CH-6 J od 10.01.24 do 17.01.24, pcsled: 10551302"/>
    <s v="Datum žádosti: 17/01/24; Čas žádosti: 112212; Datum překladu: 17/01/24; Čas překladu: 1121; Žádající uzel: 6265; Žádající uživatel: 63745; Přijímající uzel: 6072; Text žádosti: Žádost o překlad; Stav žádosti: 500; "/>
    <d v="2024-01-17T11:22:12"/>
    <d v="2024-01-17T11:21:00"/>
    <s v="0:01"/>
    <x v="0"/>
    <x v="0"/>
  </r>
  <r>
    <d v="2024-01-17T12:12:45"/>
    <s v="st3640 (?)"/>
    <x v="1"/>
    <x v="0"/>
    <s v="klp* (Lůžkové oddělení pro primáře)"/>
    <s v="Nováková Marie, číslo pojištěnce: 5456071918, pojišťovna: 211, scpac: 436654"/>
    <s v="na uzlu KAR-LU51 od 16.01.24 do 17.01.24, pcsled: 10560287"/>
    <s v="Datum konce sledování: ? -&gt; 17/01/24; Čas konce sledování:  -&gt; 1125; Příznak fnzis: 0 -&gt; 1; Typ aktivity (takt): 1 -&gt; 5; "/>
    <d v="2024-01-17T12:12:45"/>
    <d v="2024-01-17T11:25:00"/>
    <s v="0:47"/>
    <x v="0"/>
    <x v="2"/>
  </r>
  <r>
    <d v="2024-01-18T08:47:15"/>
    <s v="st1332 (?)"/>
    <x v="4"/>
    <x v="0"/>
    <s v="kls* (Lůžkové oddělení pro sestru)"/>
    <s v="Vaňková Hana, číslo pojištěnce: 506104207 , pojišťovna: 111, scpac: 206010"/>
    <s v="na uzlu 1.CH-LU3 od 16.01.24 do 22.01.24, pcsled: 10558808"/>
    <s v="Kód uzlu zařízení: 2001; Datum malého překladu: 18/01/24; Čas malého překladu: 0847; Kód původního uzlu: 6265; Kód nového uzlu: 6396; "/>
    <d v="2024-01-18T08:47:15"/>
    <d v="2024-01-18T08:47:00"/>
    <s v="0:00"/>
    <x v="0"/>
    <x v="0"/>
  </r>
  <r>
    <d v="2024-01-18T09:44:59"/>
    <s v="st3558 (?)"/>
    <x v="0"/>
    <x v="0"/>
    <s v="kls* (Lůžkové oddělení pro sestru)"/>
    <s v="Slánska Monika, číslo pojištěnce: 6056251003, pojišťovna: 111, scpac: 1530405"/>
    <s v="na uzlu 1.CH-LU8 od 15.01.24 do 23.01.24, pcsled: 10557646"/>
    <s v="Kód uzlu zařízení: 2001; Datum malého překladu: 18/01/24; Čas malého překladu: 0944; Kód původního uzlu: 6265; Kód nového uzlu: 6272; "/>
    <d v="2024-01-18T09:44:59"/>
    <d v="2024-01-18T09:44:00"/>
    <s v="0:00"/>
    <x v="0"/>
    <x v="0"/>
  </r>
  <r>
    <d v="2024-01-18T11:09:03"/>
    <s v="st1332 (?)"/>
    <x v="4"/>
    <x v="0"/>
    <s v="kls* (Lůžkové oddělení pro sestru)"/>
    <s v="Vláčil Jaromír , číslo pojištěnce: 6206032272, pojišťovna: 205, scpac: 1392326"/>
    <s v="na uzlu 1.CH-LU3 od 15.01.24 do 24.01.24, pcsled: 10557018"/>
    <s v="Kód uzlu zařízení: 2001; Datum malého překladu: 18/01/24; Čas malého překladu: 1108; Kód původního uzlu: 6265; Kód nového uzlu: 6396; "/>
    <d v="2024-01-18T11:09:03"/>
    <d v="2024-01-18T11:08:00"/>
    <s v="0:01"/>
    <x v="0"/>
    <x v="0"/>
  </r>
  <r>
    <d v="2024-01-20T10:45:28"/>
    <s v="st3653 (?)"/>
    <x v="7"/>
    <x v="0"/>
    <s v="kls* (Lůžkové oddělení pro sestru)"/>
    <s v="Marušáková Jaroslava, číslo pojištěnce: 485420153 , pojišťovna: 111, scpac: 1504895"/>
    <s v="na uzlu 1.CH-LU3 od 17.01.24 do 12.02.24, pcsled: 10561313"/>
    <s v="Kód uzlu zařízení: 2001; Datum malého překladu: 20/01/24; Čas malého překladu: 1045; Kód původního uzlu: 6265; Kód nového uzlu: 6396; "/>
    <d v="2024-01-20T10:45:28"/>
    <d v="2024-01-20T10:45:00"/>
    <s v="0:00"/>
    <x v="0"/>
    <x v="0"/>
  </r>
  <r>
    <d v="2024-01-20T15:39:06"/>
    <s v="st1332 (?)"/>
    <x v="8"/>
    <x v="0"/>
    <s v="kls* (Lůžkové oddělení pro sestru)"/>
    <s v="Jurečková Božena, číslo pojištěnce: 516017070 , pojišťovna: 205, scpac: 348015"/>
    <s v="na uzlu 1.CH-LU3 od 14.01.24 do 31.01.24, pcsled: 10556224"/>
    <s v="Kód uzlu zařízení: 2001; Datum malého překladu: 20/01/24; Čas malého překladu: 1538; Kód původního uzlu: 6265; Kód nového uzlu: 6396; "/>
    <d v="2024-01-20T15:39:06"/>
    <d v="2024-01-20T15:38:00"/>
    <s v="0:01"/>
    <x v="0"/>
    <x v="0"/>
  </r>
  <r>
    <d v="2024-01-22T09:02:03"/>
    <s v="st4764 (?)"/>
    <x v="2"/>
    <x v="0"/>
    <s v="kls* (Lůžkové oddělení pro sestru)"/>
    <s v="Sekereš Emil, číslo pojištěnce: 520214311 , pojišťovna: 111, scpac: 1539944"/>
    <s v="na uzlu 1.CH-LU9 od 04.01.24 do 26.01.24, pcsled: 10542796"/>
    <s v="Kód uzlu zařízení: 2001; Datum malého překladu: 22/01/24; Čas malého překladu: 0901; Kód původního uzlu: 6265; Kód nového uzlu: 6225; "/>
    <d v="2024-01-22T09:02:03"/>
    <d v="2024-01-22T09:01:00"/>
    <s v="0:01"/>
    <x v="0"/>
    <x v="0"/>
  </r>
  <r>
    <d v="2024-01-22T09:07:05"/>
    <s v="st4764 (?)"/>
    <x v="2"/>
    <x v="0"/>
    <s v="kls* (Lůžkové oddělení pro sestru)"/>
    <s v="Nebes Jan , číslo pojištěnce: 490206166 , pojišťovna: 111, scpac: 1363092"/>
    <s v="na uzlu 1.CH-LU9 od 14.01.24 do 23.01.24, pcsled: 10556255"/>
    <s v="Kód uzlu zařízení: 2001; Datum malého překladu: 22/01/24; Čas malého překladu: 0906; Kód původního uzlu: 6265; Kód nového uzlu: 6225; "/>
    <d v="2024-01-22T09:07:05"/>
    <d v="2024-01-22T09:06:00"/>
    <s v="0:01"/>
    <x v="0"/>
    <x v="0"/>
  </r>
  <r>
    <d v="2024-01-22T10:13:07"/>
    <s v="st1276 (?)"/>
    <x v="9"/>
    <x v="0"/>
    <s v="kls* (Lůžkové oddělení pro sestru)"/>
    <s v="Látalová Jana, číslo pojištěnce: 7856215345, pojišťovna: 201, scpac: 171924"/>
    <s v="na uzlu 1.CH-LU3 od 17.01.24 do 27.01.24, pcsled: 10561327"/>
    <s v="Kód uzlu zařízení: 2001; Datum malého překladu: 22/01/24; Čas malého překladu: 1012; Kód původního uzlu: 6265; Kód nového uzlu: 6396; "/>
    <d v="2024-01-22T10:13:07"/>
    <d v="2024-01-22T10:12:00"/>
    <s v="0:01"/>
    <x v="0"/>
    <x v="0"/>
  </r>
  <r>
    <d v="2024-01-22T10:13:18"/>
    <s v="st1276 (?)"/>
    <x v="9"/>
    <x v="0"/>
    <s v="kls* (Lůžkové oddělení pro sestru)"/>
    <s v="Pekárková Ludmila, číslo pojištěnce: 455317086 , pojišťovna: 111, scpac: 140744"/>
    <s v="na uzlu 1.CH-LU3 od 17.01.24 do 24.01.24, pcsled: 10560787"/>
    <s v="Kód uzlu zařízení: 2001; Datum malého překladu: 22/01/24; Čas malého překladu: 1013; Kód původního uzlu: 6265; Kód nového uzlu: 6396; "/>
    <d v="2024-01-22T10:13:18"/>
    <d v="2024-01-22T10:13:00"/>
    <s v="0:00"/>
    <x v="0"/>
    <x v="0"/>
  </r>
  <r>
    <d v="2024-01-23T09:49:25"/>
    <s v="st3558 (?)"/>
    <x v="0"/>
    <x v="0"/>
    <s v="kls* (Lůžkové oddělení pro sestru)"/>
    <s v="Matějková Hana, číslo pojištěnce: 515410097 , pojišťovna: 205, scpac: 1010992"/>
    <s v="na uzlu 1.CH-LU8 od 21.01.24 do 28.01.24, pcsled: 10566353"/>
    <s v="Kód uzlu zařízení: 2001; Datum malého překladu: 23/01/24; Čas malého překladu: 0949; Kód původního uzlu: 6265; Kód nového uzlu: 6272; "/>
    <d v="2024-01-23T09:49:25"/>
    <d v="2024-01-23T09:49:00"/>
    <s v="0:00"/>
    <x v="0"/>
    <x v="0"/>
  </r>
  <r>
    <d v="2024-01-23T13:32:31"/>
    <s v="st3558 (?)"/>
    <x v="0"/>
    <x v="0"/>
    <s v="kls* (Lůžkové oddělení pro sestru)"/>
    <s v="Sembdnerová Dana, číslo pojištěnce: 7961295694, pojišťovna: 211, scpac: 261371"/>
    <s v="na uzlu 1.CH-LU8 od 16.01.24 do 26.01.24, pcsled: 10558823"/>
    <s v="Kód uzlu zařízení: 2001; Datum malého překladu: 23/01/24; Čas malého překladu: 1332; Kód původního uzlu: 6265; Kód nového uzlu: 6272; "/>
    <d v="2024-01-23T13:32:31"/>
    <d v="2024-01-23T13:32:00"/>
    <s v="0:00"/>
    <x v="0"/>
    <x v="0"/>
  </r>
  <r>
    <d v="2024-01-24T08:35:06"/>
    <s v="st3558 (?)"/>
    <x v="0"/>
    <x v="0"/>
    <s v="kls* (Lůžkové oddělení pro sestru)"/>
    <s v="Hudcová Růžena, číslo pojištěnce: 495711241 , pojišťovna: 211, scpac: 1240253"/>
    <s v="na uzlu 1.CH-LU8 od 22.01.24 do 28.01.24, pcsled: 10566934"/>
    <s v="Kód uzlu zařízení: 2001; Datum malého překladu: 24/01/24; Čas malého překladu: 0835; Kód původního uzlu: 6265; Kód nového uzlu: 6272; "/>
    <d v="2024-01-24T08:35:06"/>
    <d v="2024-01-24T08:35:00"/>
    <s v="0:00"/>
    <x v="0"/>
    <x v="0"/>
  </r>
  <r>
    <d v="2024-01-24T09:47:19"/>
    <s v="st1332 (?)"/>
    <x v="4"/>
    <x v="0"/>
    <s v="kls* (Lůžkové oddělení pro sestru)"/>
    <s v="Nováková Marie, číslo pojištěnce: 5456071918, pojišťovna: 211, scpac: 436654"/>
    <s v="na uzlu 1.CH-LU3 od 17.01.24 do 26.02.24, pcsled: 10561734"/>
    <s v="Kód uzlu zařízení: 2001; Datum malého překladu: 24/01/24; Čas malého překladu: 0947; Kód původního uzlu: 6265; Kód nového uzlu: 6396; "/>
    <d v="2024-01-24T09:47:19"/>
    <d v="2024-01-24T09:47:00"/>
    <s v="0:00"/>
    <x v="0"/>
    <x v="0"/>
  </r>
  <r>
    <d v="2024-01-24T10:32:54"/>
    <s v="st3558 (?)"/>
    <x v="0"/>
    <x v="0"/>
    <s v="kls* (Lůžkové oddělení pro sestru)"/>
    <s v="Zoň Michal , číslo pojištěnce: 6909275340, pojišťovna: 111, scpac: 371641"/>
    <s v="na uzlu 1.CH-LU8 od 21.01.24 do 26.01.24, pcsled: 10566163"/>
    <s v="Kód uzlu zařízení: 2001; Datum malého překladu: 24/01/24; Čas malého překladu: 1032; Kód původního uzlu: 6265; Kód nového uzlu: 6272; "/>
    <d v="2024-01-24T10:32:54"/>
    <d v="2024-01-24T10:32:00"/>
    <s v="0:00"/>
    <x v="0"/>
    <x v="0"/>
  </r>
  <r>
    <d v="2024-01-24T11:16:22"/>
    <s v="st3558 (?)"/>
    <x v="0"/>
    <x v="0"/>
    <s v="kls* (Lůžkové oddělení pro sestru)"/>
    <s v="Mudrová Miloslava, číslo pojištěnce: 515220048 , pojišťovna: 111, scpac: 1543830"/>
    <s v="na uzlu 1.CH-LU8 od 22.01.24 do 26.01.24, pcsled: 10566962"/>
    <s v="Kód uzlu zařízení: 2001; Datum malého překladu: 24/01/24; Čas malého překladu: 1116; Kód původního uzlu: 6265; Kód nového uzlu: 6272; "/>
    <d v="2024-01-24T11:16:22"/>
    <d v="2024-01-24T11:16:00"/>
    <s v="0:00"/>
    <x v="0"/>
    <x v="0"/>
  </r>
  <r>
    <d v="2024-01-24T19:27:16"/>
    <s v="st4366 (?)"/>
    <x v="10"/>
    <x v="0"/>
    <s v="kls* (Lůžkové oddělení pro sestru)"/>
    <s v="Šmídlová Veronika, číslo pojištěnce: 8352083674, pojišťovna: 205, scpac: 1425750"/>
    <s v="na uzlu 1.CH-LU3 od 22.01.24 do 29.01.24, pcsled: 10566959"/>
    <s v="Kód uzlu zařízení: 2001; Datum malého překladu: 24/01/24; Čas malého překladu: 1927; Kód původního uzlu: 6265; Kód nového uzlu: 6396; "/>
    <d v="2024-01-24T19:27:16"/>
    <d v="2024-01-24T19:27:00"/>
    <s v="0:00"/>
    <x v="0"/>
    <x v="0"/>
  </r>
  <r>
    <d v="2024-01-24T20:54:22"/>
    <s v="st2118 (?)"/>
    <x v="11"/>
    <x v="0"/>
    <s v="kls* (Lůžkové oddělení pro sestru)"/>
    <s v="Bakošová Markéta, číslo pojištěnce: 9060025722, pojišťovna: 205, scpac: 886177"/>
    <s v="na uzlu 1.CH-LU3 od 23.01.24 do 28.01.24, pcsled: 10568862"/>
    <s v="Kód uzlu zařízení: 2001; Datum malého překladu: 24/01/24; Čas malého překladu: 2053; Kód původního uzlu: 6265; Kód nového uzlu: 6396; "/>
    <d v="2024-01-24T20:54:22"/>
    <d v="2024-01-24T20:53:00"/>
    <s v="0:01"/>
    <x v="0"/>
    <x v="0"/>
  </r>
  <r>
    <d v="2024-01-25T09:05:48"/>
    <s v="st3818 (?)"/>
    <x v="12"/>
    <x v="0"/>
    <s v="kls* (Lůžkové oddělení pro sestru)"/>
    <s v="Čecháková Olga, číslo pojištěnce: 6658181805, pojišťovna: 111, scpac: 713071"/>
    <s v="na uzlu 1.CH-LU9 od 21.01.24 do 04.02.24, pcsled: 10566284"/>
    <s v="Kód uzlu zařízení: 2001; Datum malého překladu: 25/01/24; Čas malého překladu: 0905; Kód původního uzlu: 6265; Kód nového uzlu: 6225; "/>
    <d v="2024-01-25T09:05:48"/>
    <d v="2024-01-25T09:05:00"/>
    <s v="0:00"/>
    <x v="0"/>
    <x v="0"/>
  </r>
  <r>
    <d v="2024-01-25T10:46:05"/>
    <s v="st3558 (?)"/>
    <x v="0"/>
    <x v="0"/>
    <s v="kls* (Lůžkové oddělení pro sestru)"/>
    <s v="Mišák Jaroslav, číslo pojištěnce: 5706052011, pojišťovna: 211, scpac: 199273"/>
    <s v="na uzlu 1.CH-LU8 od 23.01.24 do 29.01.24, pcsled: 10568866"/>
    <s v="Kód uzlu zařízení: 2001; Datum malého překladu: 25/01/24; Čas malého překladu: 1046; Kód původního uzlu: 6265; Kód nového uzlu: 6272; "/>
    <d v="2024-01-25T10:46:05"/>
    <d v="2024-01-25T10:46:00"/>
    <s v="0:00"/>
    <x v="0"/>
    <x v="0"/>
  </r>
  <r>
    <d v="2024-01-25T11:26:36"/>
    <s v="st3653 (?)"/>
    <x v="13"/>
    <x v="0"/>
    <s v="kls* (Lůžkové oddělení pro sestru)"/>
    <s v="Lukášová Libuša Mgr., číslo pojištěnce: 7659157341, pojišťovna: 207, scpac: 311490"/>
    <s v="na uzlu 1.CH-LU3 od 23.01.24 do 30.01.24, pcsled: 10568881"/>
    <s v="Kód uzlu zařízení: 2001; Datum malého překladu: 25/01/24; Čas malého překladu: 1126; Kód původního uzlu: 6265; Kód nového uzlu: 6396; "/>
    <d v="2024-01-25T11:26:36"/>
    <d v="2024-01-25T11:26:00"/>
    <s v="0:00"/>
    <x v="0"/>
    <x v="0"/>
  </r>
  <r>
    <d v="2024-01-26T09:23:27"/>
    <s v="st3653 (?)"/>
    <x v="14"/>
    <x v="0"/>
    <s v="kls* (Lůžkové oddělení pro sestru)"/>
    <s v="Sršňová Eva, Mgr., číslo pojištěnce: 6560171288, pojišťovna: 205, scpac: 706080"/>
    <s v="na uzlu 1.CH-LU3 od 23.01.24 do 31.01.24, pcsled: 10568894"/>
    <s v="Kód uzlu zařízení: 2001; Datum malého překladu: 26/01/24; Čas malého překladu: 0923; Kód původního uzlu: 6265; Kód nového uzlu: 6396; "/>
    <d v="2024-01-26T09:23:27"/>
    <d v="2024-01-26T09:23:00"/>
    <s v="0:00"/>
    <x v="0"/>
    <x v="0"/>
  </r>
  <r>
    <d v="2024-01-26T09:25:55"/>
    <s v="st3558 (?)"/>
    <x v="0"/>
    <x v="0"/>
    <s v="kls* (Lůžkové oddělení pro sestru)"/>
    <s v="Barková Květoslava, číslo pojištěnce: 7560275327, pojišťovna: 201, scpac: 323151"/>
    <s v="na uzlu 1.CH-LU8 od 23.01.24 do 29.01.24, pcsled: 10568875"/>
    <s v="Kód uzlu zařízení: 2001; Datum malého překladu: 26/01/24; Čas malého překladu: 0925; Kód původního uzlu: 6265; Kód nového uzlu: 6272; "/>
    <d v="2024-01-26T09:25:55"/>
    <d v="2024-01-26T09:25:00"/>
    <s v="0:00"/>
    <x v="0"/>
    <x v="0"/>
  </r>
  <r>
    <d v="2024-01-26T12:38:40"/>
    <s v="st4764 (?)"/>
    <x v="2"/>
    <x v="0"/>
    <s v="kls* (Lůžkové oddělení pro sestru)"/>
    <s v="Michalíková Ivana, číslo pojištěnce: 5457121032, pojišťovna: 111, scpac: 867055"/>
    <s v="na uzlu 1.CH-LU9 od 24.01.24 do 29.01.24, pcsled: 10570885"/>
    <s v="Kód uzlu zařízení: 2001; Datum malého překladu: 26/01/24; Čas malého překladu: 1238; Kód původního uzlu: 6265; Kód nového uzlu: 6225; "/>
    <d v="2024-01-26T12:38:40"/>
    <d v="2024-01-26T12:38:00"/>
    <s v="0:00"/>
    <x v="0"/>
    <x v="0"/>
  </r>
  <r>
    <d v="2024-01-27T12:46:13"/>
    <s v="st4366 (?)"/>
    <x v="15"/>
    <x v="0"/>
    <s v="kls* (Lůžkové oddělení pro sestru)"/>
    <s v="Přikryl Vladimír, číslo pojištěnce: 6904034478, pojišťovna: 205, scpac: 1407826"/>
    <s v="na uzlu 1.CH-LU3 od 23.01.24 do 30.01.24, pcsled: 10568901"/>
    <s v="Kód uzlu zařízení: 2001; Datum malého překladu: 27/01/24; Čas malého překladu: 1245; Kód původního uzlu: 6265; Kód nového uzlu: 6396; "/>
    <d v="2024-01-27T12:46:13"/>
    <d v="2024-01-27T12:45:00"/>
    <s v="0:01"/>
    <x v="0"/>
    <x v="0"/>
  </r>
  <r>
    <d v="2024-01-28T11:23:59"/>
    <s v="st3653 (?)"/>
    <x v="7"/>
    <x v="0"/>
    <s v="kls* (Lůžkové oddělení pro sestru)"/>
    <s v="Gottwald Ivo, číslo pojištěnce: 5403222220, pojišťovna: 205, scpac: 363375"/>
    <s v="na uzlu 1.CH-LU3 od 24.01.24 do 30.01.24, pcsled: 10571475"/>
    <s v="Kód uzlu zařízení: 2001; Datum malého překladu: 28/01/24; Čas malého překladu: 1123; Kód původního uzlu: 6265; Kód nového uzlu: 6396; "/>
    <d v="2024-01-28T11:23:59"/>
    <d v="2024-01-28T11:23:00"/>
    <s v="0:00"/>
    <x v="0"/>
    <x v="0"/>
  </r>
  <r>
    <d v="2024-01-29T10:21:36"/>
    <s v="st1332 (?)"/>
    <x v="4"/>
    <x v="0"/>
    <s v="kls* (Lůžkové oddělení pro sestru)"/>
    <s v="Janáčková Marie , číslo pojištěnce: 505518380 , pojišťovna: 201, scpac: 363298"/>
    <s v="na uzlu 1.CH-LU3 od 21.01.24 do 31.01.24, pcsled: 10566258"/>
    <s v="Kód uzlu zařízení: 2001; Datum malého překladu: 29/01/24; Čas malého překladu: 1021; Kód původního uzlu: 6265; Kód nového uzlu: 6396; "/>
    <d v="2024-01-29T10:21:36"/>
    <d v="2024-01-29T10:21:00"/>
    <s v="0:00"/>
    <x v="0"/>
    <x v="0"/>
  </r>
  <r>
    <d v="2024-01-29T10:21:46"/>
    <s v="st1332 (?)"/>
    <x v="4"/>
    <x v="0"/>
    <s v="kls* (Lůžkové oddělení pro sestru)"/>
    <s v="Wrana Václav , číslo pojištěnce: 8003235856, pojišťovna: 111, scpac: 257070"/>
    <s v="na uzlu 1.CH-LU3 od 24.01.24 do 30.01.24, pcsled: 10571436"/>
    <s v="Kód uzlu zařízení: 2001; Datum malého překladu: 29/01/24; Čas malého překladu: 1021; Kód původního uzlu: 6265; Kód nového uzlu: 6396; "/>
    <d v="2024-01-29T10:21:46"/>
    <d v="2024-01-29T10:21:00"/>
    <s v="0:00"/>
    <x v="0"/>
    <x v="0"/>
  </r>
  <r>
    <d v="2024-01-29T10:52:41"/>
    <s v="st1332 (?)"/>
    <x v="4"/>
    <x v="0"/>
    <s v="kls* (Lůžkové oddělení pro sestru)"/>
    <s v="Borýsková Jana, číslo pojištěnce: 516226194 , pojišťovna: 111, scpac: 204715"/>
    <s v="na uzlu 1.CH-LU3 od 18.01.24 do 01.02.24, pcsled: 10562536"/>
    <s v="Kód uzlu zařízení: 2001; Datum malého překladu: 29/01/24; Čas malého překladu: 1052; Kód původního uzlu: 6265; Kód nového uzlu: 6396; "/>
    <d v="2024-01-29T10:52:41"/>
    <d v="2024-01-29T10:52:00"/>
    <s v="0:00"/>
    <x v="0"/>
    <x v="0"/>
  </r>
  <r>
    <d v="2024-01-29T17:23:33"/>
    <s v="st4764 (?)"/>
    <x v="16"/>
    <x v="0"/>
    <s v="kls* (Lůžkové oddělení pro sestru)"/>
    <s v="Fučík Petr, Ing., číslo pojištěnce: 6807280293, pojišťovna: 111, scpac: 484452"/>
    <s v="na uzlu 1.CH-LU9 od 25.01.24 do 31.01.24, pcsled: 10572766"/>
    <s v="Kód uzlu zařízení: 2001; Datum malého překladu: 29/01/24; Čas malého překladu: 1723; Kód původního uzlu: 6265; Kód nového uzlu: 6225; "/>
    <d v="2024-01-29T17:23:33"/>
    <d v="2024-01-29T17:23:00"/>
    <s v="0:00"/>
    <x v="0"/>
    <x v="0"/>
  </r>
  <r>
    <d v="2024-01-30T09:22:40"/>
    <s v="st4366 (?)"/>
    <x v="17"/>
    <x v="0"/>
    <s v="kls* (Lůžkové oddělení pro sestru)"/>
    <s v="Zháňal Jiří, číslo pojištěnce: 6407222129, pojišťovna: 111, scpac: 193034"/>
    <s v="na uzlu 1.CH-LU3 od 25.01.24 do 01.02.24, pcsled: 10572811"/>
    <s v="Kód uzlu zařízení: 2001; Datum malého překladu: 30/01/24; Čas malého překladu: 0922; Kód původního uzlu: 6265; Kód nového uzlu: 6396; "/>
    <d v="2024-01-30T09:22:40"/>
    <d v="2024-01-30T09:22:00"/>
    <s v="0:00"/>
    <x v="0"/>
    <x v="0"/>
  </r>
  <r>
    <d v="2024-01-30T10:31:28"/>
    <s v="st4367 (?)"/>
    <x v="18"/>
    <x v="0"/>
    <s v="kls* (Lůžkové oddělení pro sestru)"/>
    <s v="Hrdina Roman, číslo pojištěnce: 7402084140, pojišťovna: 111, scpac: 372373"/>
    <s v="na uzlu 1.CH-LU9 od 25.01.24 do 31.01.24, pcsled: 10572770"/>
    <s v="Kód uzlu zařízení: 2001; Datum malého překladu: 30/01/24; Čas malého překladu: 1031; Kód původního uzlu: 6265; Kód nového uzlu: 6225; "/>
    <d v="2024-01-30T10:31:28"/>
    <d v="2024-01-30T10:31:00"/>
    <s v="0:00"/>
    <x v="0"/>
    <x v="0"/>
  </r>
  <r>
    <d v="2024-01-30T13:31:40"/>
    <s v="st2118 (?)"/>
    <x v="0"/>
    <x v="0"/>
    <s v="kls* (Lůžkové oddělení pro sestru)"/>
    <s v="Voráčová Irena, číslo pojištěnce: 5554302039, pojišťovna: 211, scpac: 105428"/>
    <s v="na uzlu 1.CH-LU8 od 29.01.24 do 04.02.24, pcsled: 10578118"/>
    <s v="Kód uzlu zařízení: 2001; Datum malého překladu: 30/01/24; Čas malého překladu: 1331; Kód původního uzlu: 6265; Kód nového uzlu: 6272; "/>
    <d v="2024-01-30T13:31:40"/>
    <d v="2024-01-30T13:31:00"/>
    <s v="0:00"/>
    <x v="0"/>
    <x v="0"/>
  </r>
  <r>
    <d v="2024-01-31T08:51:26"/>
    <s v="st3558 (?)"/>
    <x v="0"/>
    <x v="0"/>
    <s v="kls* (Lůžkové oddělení pro sestru)"/>
    <s v="Schulmeisterová Rená, číslo pojištěnce: 6557291708, pojišťovna: 207, scpac: 146210"/>
    <s v="na uzlu 1.CH-LU8 od 29.01.24 do 03.02.24, pcsled: 10577705"/>
    <s v="Kód uzlu zařízení: 2001; Datum malého překladu: 31/01/24; Čas malého překladu: 0851; Kód původního uzlu: 6265; Kód nového uzlu: 6272; "/>
    <d v="2024-01-31T08:51:26"/>
    <d v="2024-01-31T08:51:00"/>
    <s v="0:00"/>
    <x v="0"/>
    <x v="0"/>
  </r>
  <r>
    <d v="2024-01-31T09:24:02"/>
    <s v="st1332 (?)"/>
    <x v="4"/>
    <x v="0"/>
    <s v="kls* (Lůžkové oddělení pro sestru)"/>
    <s v="Ráb Libor, Ing., číslo pojištěnce: 5502111175, pojišťovna: 205, scpac: 1504787"/>
    <s v="na uzlu 1.CH-LU3 od 28.01.24 do 03.02.24, pcsled: 10576940"/>
    <s v="Kód uzlu zařízení: 2001; Datum malého překladu: 31/01/24; Čas malého překladu: 0923; Kód původního uzlu: 6265; Kód nového uzlu: 6396; "/>
    <d v="2024-01-31T09:24:02"/>
    <d v="2024-01-31T09:23:00"/>
    <s v="0:01"/>
    <x v="0"/>
    <x v="0"/>
  </r>
  <r>
    <d v="2024-01-31T10:53:35"/>
    <s v="st4152 (?)"/>
    <x v="19"/>
    <x v="0"/>
    <s v="kls* (Lůžkové oddělení pro sestru)"/>
    <s v="Valentová Kateřina, číslo pojištěnce: 9559156068, pojišťovna: 111, scpac: 1505042"/>
    <s v="na uzlu 1.CH-LU3 od 28.01.24 do 04.02.24, pcsled: 10576911"/>
    <s v="Kód uzlu zařízení: 2001; Datum malého překladu: 31/01/24; Čas malého překladu: 1053; Kód původního uzlu: 6265; Kód nového uzlu: 6396; "/>
    <d v="2024-01-31T10:53:35"/>
    <d v="2024-01-31T10:53:00"/>
    <s v="0:00"/>
    <x v="0"/>
    <x v="0"/>
  </r>
  <r>
    <d v="2024-01-31T10:53:47"/>
    <s v="st4152 (?)"/>
    <x v="19"/>
    <x v="0"/>
    <s v="kls* (Lůžkové oddělení pro sestru)"/>
    <s v="Falcová Miloslava, číslo pojištěnce: 516014216 , pojišťovna: 205, scpac: 463906"/>
    <s v="na uzlu 1.CH-LU3 od 28.01.24 do 03.02.24, pcsled: 10576899"/>
    <s v="Kód uzlu zařízení: 2001; Datum malého překladu: 31/01/24; Čas malého překladu: 1053; Kód původního uzlu: 6265; Kód nového uzlu: 6396; "/>
    <d v="2024-01-31T10:53:47"/>
    <d v="2024-01-31T10:53:00"/>
    <s v="0:00"/>
    <x v="0"/>
    <x v="0"/>
  </r>
  <r>
    <d v="2024-02-01T10:42:33"/>
    <s v="st4764 (?)"/>
    <x v="2"/>
    <x v="0"/>
    <s v="kls* (Lůžkové oddělení pro sestru)"/>
    <s v="Brázdová Mária, číslo pojištěnce: 515928189 , pojišťovna: 111, scpac: 122251"/>
    <s v="na uzlu 1.CH-LU9 od 28.01.24 do 04.02.24, pcsled: 10576868"/>
    <s v="Kód uzlu zařízení: 2001; Datum malého překladu: 01/02/24; Čas malého překladu: 1042; Kód původního uzlu: 6265; Kód nového uzlu: 6225; "/>
    <d v="2024-02-01T10:42:33"/>
    <d v="2024-02-01T10:42:00"/>
    <s v="0:00"/>
    <x v="0"/>
    <x v="0"/>
  </r>
  <r>
    <d v="2024-02-02T09:29:59"/>
    <s v="st1332 (?)"/>
    <x v="4"/>
    <x v="0"/>
    <s v="kls* (Lůžkové oddělení pro sestru)"/>
    <s v="Mlčoušková Pavlína , číslo pojištěnce: 7955285338, pojišťovna: 205, scpac: 263502"/>
    <s v="na uzlu 1.CH-LU3 od 30.01.24 do 06.02.24, pcsled: 10580195"/>
    <s v="Kód uzlu zařízení: 2001; Datum malého překladu: 02/02/24; Čas malého překladu: 0929; Kód původního uzlu: 6265; Kód nového uzlu: 6396; "/>
    <d v="2024-02-02T09:29:59"/>
    <d v="2024-02-02T09:29:00"/>
    <s v="0:00"/>
    <x v="0"/>
    <x v="0"/>
  </r>
  <r>
    <d v="2024-02-02T09:53:55"/>
    <s v="st3558 (?)"/>
    <x v="0"/>
    <x v="0"/>
    <s v="kls* (Lůžkové oddělení pro sestru)"/>
    <s v="Vychodil Radomír , číslo pojištěnce: 6108250764, pojišťovna: 205, scpac: 418860"/>
    <s v="na uzlu 1.CH-LU8 od 30.01.24 do 05.02.24, pcsled: 10580527"/>
    <s v="Kód uzlu zařízení: 2001; Datum malého překladu: 02/02/24; Čas malého překladu: 0953; Kód původního uzlu: 6265; Kód nového uzlu: 6272; "/>
    <d v="2024-02-02T09:53:55"/>
    <d v="2024-02-02T09:53:00"/>
    <s v="0:00"/>
    <x v="0"/>
    <x v="0"/>
  </r>
  <r>
    <d v="2024-02-03T15:32:34"/>
    <s v="st3640 (?)"/>
    <x v="1"/>
    <x v="0"/>
    <s v="klp* (Lůžkové oddělení pro primáře)"/>
    <s v="Uhrová Emílie, číslo pojištěnce: 6153301847, pojišťovna: 207, scpac: 1539989"/>
    <s v="na uzlu 1.CH-6 J od 21.01.24 do 03.02.24, pcsled: 10566273"/>
    <s v="Datum žádosti: 03/02/24; Čas žádosti: 153234; Datum překladu: 03/02/24; Čas překladu: 1531; Žádající uzel: 6265; Žádající uživatel: 63745; Přijímající uzel: 6515; Text žádosti: Žádost o překlad; Stav žádosti: 500; "/>
    <d v="2024-02-03T15:32:34"/>
    <d v="2024-02-03T15:31:00"/>
    <s v="0:01"/>
    <x v="0"/>
    <x v="0"/>
  </r>
  <r>
    <d v="2024-02-05T08:58:59"/>
    <s v="st4764 (?)"/>
    <x v="2"/>
    <x v="0"/>
    <s v="kls* (Lůžkové oddělení pro sestru)"/>
    <s v="Horký Zdeněk, Mgr., číslo pojištěnce: 6804060142, pojišťovna: 211, scpac: 404870"/>
    <s v="na uzlu 1.CH-LU9 od 30.01.24 do 08.02.24, pcsled: 10579696"/>
    <s v="Kód uzlu zařízení: 2001; Datum malého překladu: 05/02/24; Čas malého překladu: 0858; Kód původního uzlu: 6265; Kód nového uzlu: 6225; "/>
    <d v="2024-02-05T08:58:59"/>
    <d v="2024-02-05T08:58:00"/>
    <s v="0:00"/>
    <x v="0"/>
    <x v="0"/>
  </r>
  <r>
    <d v="2024-02-05T09:02:27"/>
    <s v="st4764 (?)"/>
    <x v="2"/>
    <x v="0"/>
    <s v="kls* (Lůžkové oddělení pro sestru)"/>
    <s v="Štefková Veronika, číslo pojištěnce: 8161305152, pojišťovna: 213, scpac: 1538311"/>
    <s v="na uzlu 1.CH-LU9 od 30.01.24 do 07.02.24, pcsled: 10579692"/>
    <s v="Kód uzlu zařízení: 2001; Datum malého překladu: 05/02/24; Čas malého překladu: 0902; Kód původního uzlu: 6265; Kód nového uzlu: 6225; "/>
    <d v="2024-02-05T09:02:27"/>
    <d v="2024-02-05T09:02:00"/>
    <s v="0:00"/>
    <x v="0"/>
    <x v="0"/>
  </r>
  <r>
    <d v="2024-02-05T10:32:15"/>
    <s v="st4764 (?)"/>
    <x v="2"/>
    <x v="0"/>
    <s v="kls* (Lůžkové oddělení pro sestru)"/>
    <s v="Havlíková Jana , číslo pojištěnce: 506002196 , pojišťovna: 205, scpac: 336851"/>
    <s v="na uzlu 1.CH-LU9 od 31.01.24 do 10.02.24, pcsled: 10583218"/>
    <s v="Kód uzlu zařízení: 2001; Datum malého překladu: 05/02/24; Čas malého překladu: 1032; Kód původního uzlu: 6265; Kód nového uzlu: 6225; "/>
    <d v="2024-02-05T10:32:15"/>
    <d v="2024-02-05T10:32:00"/>
    <s v="0:00"/>
    <x v="0"/>
    <x v="0"/>
  </r>
  <r>
    <d v="2024-02-05T17:37:41"/>
    <s v="st3653 (?)"/>
    <x v="7"/>
    <x v="0"/>
    <s v="kls* (Lůžkové oddělení pro sestru)"/>
    <s v="Marušáková Jaroslava, číslo pojištěnce: 485420153 , pojišťovna: 111, scpac: 1504895"/>
    <s v="na uzlu 1.CH-LU3 od 17.01.24 do 12.02.24, pcsled: 10561313"/>
    <s v="Kód uzlu zařízení: 2001; Datum malého překladu: 05/02/24; Čas malého překladu: 1737; Kód původního uzlu: 6265; Kód nového uzlu: 6396; "/>
    <d v="2024-02-05T17:37:41"/>
    <d v="2024-02-05T17:37:00"/>
    <s v="0:00"/>
    <x v="0"/>
    <x v="0"/>
  </r>
  <r>
    <d v="2024-02-06T08:35:13"/>
    <s v="st3558 (?)"/>
    <x v="0"/>
    <x v="0"/>
    <s v="kls* (Lůžkové oddělení pro sestru)"/>
    <s v="Horák Jiří, číslo pojištěnce: 530806003 , pojišťovna: 111, scpac: 1194471"/>
    <s v="na uzlu 1.CH-LU8 od 02.02.24 do 09.02.24, pcsled: 10585064"/>
    <s v="Kód uzlu zařízení: 2001; Datum malého překladu: 06/02/24; Čas malého překladu: 0835; Kód původního uzlu: 6265; Kód nového uzlu: 6272; "/>
    <d v="2024-02-06T08:35:13"/>
    <d v="2024-02-06T08:35:00"/>
    <s v="0:00"/>
    <x v="0"/>
    <x v="0"/>
  </r>
  <r>
    <d v="2024-02-06T08:59:43"/>
    <s v="st1332 (?)"/>
    <x v="4"/>
    <x v="0"/>
    <s v="kls* (Lůžkové oddělení pro sestru)"/>
    <s v="Zbořilová Marie, číslo pojištěnce: 415924466 , pojišťovna: 205, scpac: 111838"/>
    <s v="na uzlu 1.CH-LU3 od 31.01.24 do 12.02.24, pcsled: 10582155"/>
    <s v="Kód uzlu zařízení: 2001; Datum malého překladu: 06/02/24; Čas malého překladu: 0859; Kód původního uzlu: 6265; Kód nového uzlu: 6396; "/>
    <d v="2024-02-06T08:59:43"/>
    <d v="2024-02-06T08:59:00"/>
    <s v="0:00"/>
    <x v="0"/>
    <x v="0"/>
  </r>
  <r>
    <d v="2024-02-06T09:31:09"/>
    <s v="st1332 (?)"/>
    <x v="4"/>
    <x v="0"/>
    <s v="kls* (Lůžkové oddělení pro sestru)"/>
    <s v="Čaník Petr, číslo pojištěnce: 8805065819, pojišťovna: 201, scpac: 275635"/>
    <s v="na uzlu 1.CH-LU3 od 05.02.24 do 12.02.24, pcsled: 10589556"/>
    <s v="Kód uzlu zařízení: 2001; Datum malého překladu: 06/02/24; Čas malého překladu: 0931; Kód původního uzlu: 6265; Kód nového uzlu: 6396; "/>
    <d v="2024-02-06T09:31:09"/>
    <d v="2024-02-06T09:31:00"/>
    <s v="0:00"/>
    <x v="0"/>
    <x v="0"/>
  </r>
  <r>
    <d v="2024-02-06T12:41:02"/>
    <s v="st4764 (?)"/>
    <x v="12"/>
    <x v="0"/>
    <s v="kls* (Lůžkové oddělení pro sestru)"/>
    <s v="Dubová Božena, číslo pojištěnce: 506205218 , pojišťovna: 205, scpac: 132589"/>
    <s v="na uzlu 1.CH-LU9 od 29.01.24 do 19.02.24, pcsled: 10578605"/>
    <s v="Kód uzlu zařízení: 2001; Datum malého překladu: 06/02/24; Čas malého překladu: 1240; Kód původního uzlu: 6265; Kód nového uzlu: 6225; "/>
    <d v="2024-02-06T12:41:02"/>
    <d v="2024-02-06T12:40:00"/>
    <s v="0:01"/>
    <x v="0"/>
    <x v="0"/>
  </r>
  <r>
    <d v="2024-02-07T09:12:15"/>
    <s v="st1332 (?)"/>
    <x v="4"/>
    <x v="0"/>
    <s v="kls* (Lůžkové oddělení pro sestru)"/>
    <s v="Borůvka Jan, číslo pojištěnce: 5511261811, pojišťovna: 111, scpac: 1546337"/>
    <s v="na uzlu 1.CH-LU3 od 04.02.24 do 12.02.24, pcsled: 10587250"/>
    <s v="Kód uzlu zařízení: 2001; Datum malého překladu: 07/02/24; Čas malého překladu: 0912; Kód původního uzlu: 6265; Kód nového uzlu: 6396; "/>
    <d v="2024-02-07T09:12:15"/>
    <d v="2024-02-07T09:12:00"/>
    <s v="0:00"/>
    <x v="0"/>
    <x v="0"/>
  </r>
  <r>
    <d v="2024-02-07T09:19:24"/>
    <s v="st3818 (?)"/>
    <x v="16"/>
    <x v="0"/>
    <s v="kls* (Lůžkové oddělení pro sestru)"/>
    <s v="Mrázek Marek, číslo pojištěnce: 7106065164, pojišťovna: 111, scpac: 1543788"/>
    <s v="na uzlu 1.CH-LU9 od 04.02.24 do 03.03.24, pcsled: 10587315"/>
    <s v="Kód uzlu zařízení: 2001; Datum malého překladu: 07/02/24; Čas malého překladu: 0919; Kód původního uzlu: 6265; Kód nového uzlu: 6225; "/>
    <d v="2024-02-07T09:19:24"/>
    <d v="2024-02-07T09:19:00"/>
    <s v="0:00"/>
    <x v="0"/>
    <x v="0"/>
  </r>
  <r>
    <d v="2024-02-07T09:27:18"/>
    <s v="st1332 (?)"/>
    <x v="4"/>
    <x v="0"/>
    <s v="kls* (Lůžkové oddělení pro sestru)"/>
    <s v="Látalová Ivana, číslo pojištěnce: 5560221271, pojišťovna: 201, scpac: 332751"/>
    <s v="na uzlu 1.CH-LU3 od 04.02.24 do 10.02.24, pcsled: 10587225"/>
    <s v="Kód uzlu zařízení: 2001; Datum malého překladu: 07/02/24; Čas malého překladu: 0927; Kód původního uzlu: 6265; Kód nového uzlu: 6396; "/>
    <d v="2024-02-07T09:27:18"/>
    <d v="2024-02-07T09:27:00"/>
    <s v="0:00"/>
    <x v="0"/>
    <x v="0"/>
  </r>
  <r>
    <d v="2024-02-07T11:57:01"/>
    <s v="st3558 (?)"/>
    <x v="0"/>
    <x v="0"/>
    <s v="kls* (Lůžkové oddělení pro sestru)"/>
    <s v="Navrátilová Lucie, číslo pojištěnce: 7762255710, pojišťovna: 111, scpac: 172959"/>
    <s v="na uzlu 1.CH-LU8 od 05.02.24 do 10.02.24, pcsled: 10588112"/>
    <s v="Kód uzlu zařízení: 2001; Datum malého překladu: 07/02/24; Čas malého překladu: 1156; Kód původního uzlu: 6265; Kód nového uzlu: 6272; "/>
    <d v="2024-02-07T11:57:01"/>
    <d v="2024-02-07T11:56:00"/>
    <s v="0:01"/>
    <x v="0"/>
    <x v="0"/>
  </r>
  <r>
    <d v="2024-02-07T12:24:34"/>
    <s v="st1332 (?)"/>
    <x v="4"/>
    <x v="0"/>
    <s v="kls* (Lůžkové oddělení pro sestru)"/>
    <s v="Jirková Renata, Mgr., číslo pojištěnce: 6558231361, pojišťovna: 207, scpac: 191266"/>
    <s v="na uzlu 1.CH-LU3 od 04.02.24 do 10.02.24, pcsled: 10587329"/>
    <s v="Kód uzlu zařízení: 2001; Datum malého překladu: 07/02/24; Čas malého překladu: 1224; Kód původního uzlu: 6265; Kód nového uzlu: 6396; "/>
    <d v="2024-02-07T12:24:34"/>
    <d v="2024-02-07T12:24:00"/>
    <s v="0:00"/>
    <x v="0"/>
    <x v="0"/>
  </r>
  <r>
    <d v="2024-02-08T09:21:09"/>
    <s v="st4366 (?)"/>
    <x v="17"/>
    <x v="0"/>
    <s v="kls* (Lůžkové oddělení pro sestru)"/>
    <s v="Pabiška Jiří , číslo pojištěnce: 5603302518, pojišťovna: 205, scpac: 316495"/>
    <s v="na uzlu 1.CH-LU3 od 05.02.24 do 13.02.24, pcsled: 10588184"/>
    <s v="Kód uzlu zařízení: 2001; Datum malého překladu: 08/02/24; Čas malého překladu: 0920; Kód původního uzlu: 6265; Kód nového uzlu: 6396; "/>
    <d v="2024-02-08T09:21:09"/>
    <d v="2024-02-08T09:20:00"/>
    <s v="0:01"/>
    <x v="0"/>
    <x v="0"/>
  </r>
  <r>
    <d v="2024-02-09T08:51:55"/>
    <s v="st3558 (?)"/>
    <x v="0"/>
    <x v="0"/>
    <s v="kls* (Lůžkové oddělení pro sestru)"/>
    <s v="Šmídová Marie, číslo pojištěnce: 6955075303, pojišťovna: 201, scpac: 383701"/>
    <s v="na uzlu 1.CH-LU8 od 05.02.24 do 14.02.24, pcsled: 10588191"/>
    <s v="Kód uzlu zařízení: 2001; Datum malého překladu: 09/02/24; Čas malého překladu: 0851; Kód původního uzlu: 6265; Kód nového uzlu: 6272; "/>
    <d v="2024-02-09T08:51:55"/>
    <d v="2024-02-09T08:51:00"/>
    <s v="0:00"/>
    <x v="0"/>
    <x v="0"/>
  </r>
  <r>
    <d v="2024-02-09T09:58:13"/>
    <s v="st1276 (?)"/>
    <x v="20"/>
    <x v="0"/>
    <s v="kls* (Lůžkové oddělení pro sestru)"/>
    <s v="Maksantová Pospíšilo, číslo pojištěnce: 6853090090, pojišťovna: 205, scpac: 678991"/>
    <s v="na uzlu 1.CH-LU3 od 07.02.24 do 27.02.24, pcsled: 10591800"/>
    <s v="Kód uzlu zařízení: 2001; Datum malého překladu: 09/02/24; Čas malého překladu: 0957; Kód původního uzlu: 6265; Kód nového uzlu: 6396; "/>
    <d v="2024-02-09T09:58:13"/>
    <d v="2024-02-09T09:57:00"/>
    <s v="0:01"/>
    <x v="0"/>
    <x v="0"/>
  </r>
  <r>
    <d v="2024-02-09T15:04:44"/>
    <s v="st3558 (?)"/>
    <x v="21"/>
    <x v="0"/>
    <s v="kls* (Lůžkové oddělení pro sestru)"/>
    <s v="Gronychová Milena, číslo pojištěnce: 526026230 , pojišťovna: 201, scpac: 102189"/>
    <s v="na uzlu 1.CH-LU8 od 04.02.24 do 13.02.24, pcsled: 10587230"/>
    <s v="Kód uzlu zařízení: 2001; Datum malého překladu: 09/02/24; Čas malého překladu: 1504; Kód původního uzlu: 6265; Kód nového uzlu: 6272; "/>
    <d v="2024-02-09T15:04:44"/>
    <d v="2024-02-09T15:04:00"/>
    <s v="0:00"/>
    <x v="0"/>
    <x v="0"/>
  </r>
  <r>
    <d v="2024-02-12T08:51:47"/>
    <s v="st3558 (?)"/>
    <x v="0"/>
    <x v="0"/>
    <s v="kls* (Lůžkové oddělení pro sestru)"/>
    <s v="Zatloukalová Libuše , číslo pojištěnce: 485514405 , pojišťovna: 205, scpac: 208708"/>
    <s v="na uzlu 1.CH-LU8 od 06.02.24 do 14.02.24, pcsled: 10589999"/>
    <s v="Kód uzlu zařízení: 2001; Datum malého překladu: 12/02/24; Čas malého překladu: 0851; Kód původního uzlu: 6265; Kód nového uzlu: 6272; "/>
    <d v="2024-02-12T08:51:47"/>
    <d v="2024-02-12T08:51:00"/>
    <s v="0:00"/>
    <x v="0"/>
    <x v="0"/>
  </r>
  <r>
    <d v="2024-02-12T09:55:18"/>
    <s v="st1332 (?)"/>
    <x v="4"/>
    <x v="0"/>
    <s v="kls* (Lůžkové oddělení pro sestru)"/>
    <s v="Vyhnálková Danuše , číslo pojištěnce: 465504415 , pojišťovna: 111, scpac: 246118"/>
    <s v="na uzlu 1.CH-LU3 od 06.02.24 do 19.02.24, pcsled: 10589995"/>
    <s v="Kód uzlu zařízení: 2001; Datum malého překladu: 12/02/24; Čas malého překladu: 0955; Kód původního uzlu: 6265; Kód nového uzlu: 6396; "/>
    <d v="2024-02-12T09:55:18"/>
    <d v="2024-02-12T09:55:00"/>
    <s v="0:00"/>
    <x v="0"/>
    <x v="0"/>
  </r>
  <r>
    <d v="2024-02-12T09:56:12"/>
    <s v="st1332 (?)"/>
    <x v="4"/>
    <x v="0"/>
    <s v="kls* (Lůžkové oddělení pro sestru)"/>
    <s v="Švábová Helena, číslo pojištěnce: 5854160433, pojišťovna: 111, scpac: 302548"/>
    <s v="na uzlu 1.CH-LU3 od 06.02.24 do 15.02.24, pcsled: 10589991"/>
    <s v="Kód uzlu zařízení: 2001; Datum malého překladu: 12/02/24; Čas malého překladu: 0956; Kód původního uzlu: 6265; Kód nového uzlu: 6396; "/>
    <d v="2024-02-12T09:56:12"/>
    <d v="2024-02-12T09:56:00"/>
    <s v="0:00"/>
    <x v="0"/>
    <x v="0"/>
  </r>
  <r>
    <d v="2024-02-12T09:57:37"/>
    <s v="st4764 (?)"/>
    <x v="2"/>
    <x v="0"/>
    <s v="kls* (Lůžkové oddělení pro sestru)"/>
    <s v="Němcová Kateřina, číslo pojištěnce: 8756125774, pojišťovna: 205, scpac: 164026"/>
    <s v="na uzlu 1.CH-LU9 od 07.02.24 do 14.02.24, pcsled: 10592179"/>
    <s v="Kód uzlu zařízení: 2001; Datum malého překladu: 12/02/24; Čas malého překladu: 0957; Kód původního uzlu: 6265; Kód nového uzlu: 6225; "/>
    <d v="2024-02-12T09:57:37"/>
    <d v="2024-02-12T09:57:00"/>
    <s v="0:00"/>
    <x v="0"/>
    <x v="0"/>
  </r>
  <r>
    <d v="2024-02-12T12:57:27"/>
    <s v="st3558 (?)"/>
    <x v="0"/>
    <x v="0"/>
    <s v="kls* (Lůžkové oddělení pro sestru)"/>
    <s v="Teplík Arnošt, číslo pojištěnce: 5601282049, pojišťovna: 211, scpac: 1537302"/>
    <s v="na uzlu 1.CH-LU8 od 08.02.24 do 14.02.24, pcsled: 10593834"/>
    <s v="Kód uzlu zařízení: 2001; Datum malého překladu: 12/02/24; Čas malého překladu: 1257; Kód původního uzlu: 6265; Kód nového uzlu: 6272; "/>
    <d v="2024-02-12T12:57:27"/>
    <d v="2024-02-12T12:57:00"/>
    <s v="0:00"/>
    <x v="0"/>
    <x v="0"/>
  </r>
  <r>
    <d v="2024-02-14T08:30:47"/>
    <s v="st3558 (?)"/>
    <x v="0"/>
    <x v="0"/>
    <s v="kls* (Lůžkové oddělení pro sestru)"/>
    <s v="Neuwirth Jaroslav , číslo pojištěnce: 6406050090, pojišťovna: 111, scpac: 1275757"/>
    <s v="na uzlu 1.CH-LU8 od 11.02.24 do 22.02.24, pcsled: 10597555"/>
    <s v="Kód uzlu zařízení: 2001; Datum malého překladu: 14/02/24; Čas malého překladu: 0830; Kód původního uzlu: 6265; Kód nového uzlu: 6272; "/>
    <d v="2024-02-14T08:30:47"/>
    <d v="2024-02-14T08:30:00"/>
    <s v="0:00"/>
    <x v="0"/>
    <x v="0"/>
  </r>
  <r>
    <d v="2024-02-14T08:41:26"/>
    <s v="st3558 (?)"/>
    <x v="0"/>
    <x v="0"/>
    <s v="kls* (Lůžkové oddělení pro sestru)"/>
    <s v="Binková Helena, číslo pojištěnce: 475108447 , pojišťovna: 111, scpac: 1096640"/>
    <s v="na uzlu 1.CH-LU8 od 10.02.24 do 17.02.24, pcsled: 10597310"/>
    <s v="Kód uzlu zařízení: 2001; Datum malého překladu: 14/02/24; Čas malého překladu: 0841; Kód původního uzlu: 6265; Kód nového uzlu: 6272; "/>
    <d v="2024-02-14T08:41:26"/>
    <d v="2024-02-14T08:41:00"/>
    <s v="0:00"/>
    <x v="0"/>
    <x v="0"/>
  </r>
  <r>
    <d v="2024-02-14T08:52:15"/>
    <s v="st3558 (?)"/>
    <x v="0"/>
    <x v="0"/>
    <s v="kls* (Lůžkové oddělení pro sestru)"/>
    <s v="Beran Miloslav, číslo pojištěnce: 5710211694, pojišťovna: 205, scpac: 294532"/>
    <s v="na uzlu 1.CH-LU8 od 11.02.24 do 18.02.24, pcsled: 10597658"/>
    <s v="Kód uzlu zařízení: 2001; Datum malého překladu: 14/02/24; Čas malého překladu: 0852; Kód původního uzlu: 6265; Kód nového uzlu: 6272; "/>
    <d v="2024-02-14T08:52:15"/>
    <d v="2024-02-14T08:52:00"/>
    <s v="0:00"/>
    <x v="0"/>
    <x v="0"/>
  </r>
  <r>
    <d v="2024-02-14T10:40:40"/>
    <s v="st1332 (?)"/>
    <x v="4"/>
    <x v="0"/>
    <s v="kls* (Lůžkové oddělení pro sestru)"/>
    <s v="Šustková Libuše, číslo pojištěnce: 525125323 , pojišťovna: 205, scpac: 462720"/>
    <s v="na uzlu 1.CH-LU3 od 06.02.24 do 15.02.24, pcsled: 10591498"/>
    <s v="Kód uzlu zařízení: 2001; Datum malého překladu: 14/02/24; Čas malého překladu: 1040; Kód původního uzlu: 6265; Kód nového uzlu: 6396; "/>
    <d v="2024-02-14T10:40:40"/>
    <d v="2024-02-14T10:40:00"/>
    <s v="0:00"/>
    <x v="0"/>
    <x v="0"/>
  </r>
  <r>
    <d v="2024-02-14T18:00:56"/>
    <s v="st1332 (?)"/>
    <x v="22"/>
    <x v="0"/>
    <s v="kls* (Lůžkové oddělení pro sestru)"/>
    <s v="Šůstek Svatopluk Ing, číslo pojištěnce: 5709090618, pojišťovna: 111, scpac: 199147"/>
    <s v="na uzlu 1.CH-LU3 od 11.02.24 do 18.02.24, pcsled: 10597645"/>
    <s v="Kód uzlu zařízení: 2001; Datum malého překladu: 14/02/24; Čas malého překladu: 1800; Kód původního uzlu: 6265; Kód nového uzlu: 6396; "/>
    <d v="2024-02-14T18:00:56"/>
    <d v="2024-02-14T18:00:00"/>
    <s v="0:00"/>
    <x v="0"/>
    <x v="0"/>
  </r>
  <r>
    <d v="2024-02-15T13:02:03"/>
    <s v="st3640 (?)"/>
    <x v="1"/>
    <x v="0"/>
    <s v="klp* (Lůžkové oddělení pro primáře)"/>
    <s v="Barcuch Josef, Ing., číslo pojištěnce: 460204426 , pojišťovna: 111, scpac: 1508027"/>
    <s v="na uzlu KAR-LU51 od 13.02.24 do 15.02.24, pcsled: 10601786"/>
    <s v="Datum konce sledování: ? -&gt; 15/02/24; Čas konce sledování:  -&gt; 1245; Příznak fnzis: 0 -&gt; 1; Typ aktivity (takt): 1 -&gt; 5; "/>
    <d v="2024-02-15T13:02:03"/>
    <d v="2024-02-15T12:45:00"/>
    <s v="0:17"/>
    <x v="0"/>
    <x v="3"/>
  </r>
  <r>
    <d v="2024-02-16T09:02:38"/>
    <s v="st1332 (?)"/>
    <x v="4"/>
    <x v="0"/>
    <s v="kls* (Lůžkové oddělení pro sestru)"/>
    <s v="Jokl Lubor, číslo pojištěnce: 7508095760, pojišťovna: 111, scpac: 878503"/>
    <s v="na uzlu 1.CH-LU3 od 13.02.24 do 19.02.24, pcsled: 10601229"/>
    <s v="Kód uzlu zařízení: 2001; Datum malého překladu: 16/02/24; Čas malého překladu: 0902; Kód původního uzlu: 6265; Kód nového uzlu: 6396; "/>
    <d v="2024-02-16T09:02:38"/>
    <d v="2024-02-16T09:02:00"/>
    <s v="0:00"/>
    <x v="0"/>
    <x v="0"/>
  </r>
  <r>
    <d v="2024-02-16T09:25:53"/>
    <s v="st3558 (?)"/>
    <x v="0"/>
    <x v="0"/>
    <s v="kls* (Lůžkové oddělení pro sestru)"/>
    <s v="Palík Miloslav, číslo pojištěnce: 5509301776, pojišťovna: 111, scpac: 131250"/>
    <s v="na uzlu 1.CH-LU8 od 13.02.24 do 26.02.24, pcsled: 10600823"/>
    <s v="Kód uzlu zařízení: 2001; Datum malého překladu: 16/02/24; Čas malého překladu: 0925; Kód původního uzlu: 6265; Kód nového uzlu: 6272; "/>
    <d v="2024-02-16T09:25:53"/>
    <d v="2024-02-16T09:25:00"/>
    <s v="0:00"/>
    <x v="0"/>
    <x v="0"/>
  </r>
  <r>
    <d v="2024-02-16T09:38:59"/>
    <s v="st4415 (?)"/>
    <x v="23"/>
    <x v="0"/>
    <s v="kll* (Lůžkové oddělení pro lékaře)"/>
    <s v="Slavotínek Miroslav, číslo pojištěnce: 7909074470, pojišťovna: 111, scpac: 280377"/>
    <s v="na uzlu 1.CH-6 J od 12.02.24 do 16.02.24, pcsled: 10599202"/>
    <s v="Datum žádosti: 16/02/24; Čas žádosti: 093859; Datum překladu: 16/02/24; Čas překladu: 0938; Žádající uzel: 6265; Žádající uživatel: 59790; Přijímající uzel: 6515; Text žádosti: Žádost o překlad; Stav žádosti: 500; "/>
    <d v="2024-02-16T09:38:59"/>
    <d v="2024-02-16T09:38:00"/>
    <s v="0:00"/>
    <x v="0"/>
    <x v="0"/>
  </r>
  <r>
    <d v="2024-02-16T10:05:40"/>
    <s v="st4764 (?)"/>
    <x v="2"/>
    <x v="0"/>
    <s v="kls* (Lůžkové oddělení pro sestru)"/>
    <s v="Barcuch Josef, Ing., číslo pojištěnce: 460204426 , pojišťovna: 111, scpac: 1508027"/>
    <s v="na uzlu 1.CH-LU9 od 15.02.24 do 01.03.24, pcsled: 10605085"/>
    <s v="Kód uzlu zařízení: 2001; Datum malého překladu: 16/02/24; Čas malého překladu: 1005; Kód původního uzlu: 6265; Kód nového uzlu: 6225; "/>
    <d v="2024-02-16T10:05:40"/>
    <d v="2024-02-16T10:05:00"/>
    <s v="0:00"/>
    <x v="0"/>
    <x v="0"/>
  </r>
  <r>
    <d v="2024-02-16T10:51:18"/>
    <s v="st1332 (?)"/>
    <x v="4"/>
    <x v="0"/>
    <s v="kls* (Lůžkové oddělení pro sestru)"/>
    <s v="Korič Ferdinand , číslo pojištěnce: 6007141899, pojišťovna: 111, scpac: 671468"/>
    <s v="na uzlu 1.CH-LU3 od 13.02.24 do 21.02.24, pcsled: 10600375"/>
    <s v="Kód uzlu zařízení: 2001; Datum malého překladu: 16/02/24; Čas malého překladu: 1050; Kód původního uzlu: 6265; Kód nového uzlu: 6396; "/>
    <d v="2024-02-16T10:51:18"/>
    <d v="2024-02-16T10:50:00"/>
    <s v="0:01"/>
    <x v="0"/>
    <x v="0"/>
  </r>
  <r>
    <d v="2024-02-16T21:57:15"/>
    <s v="st4994 (?)"/>
    <x v="24"/>
    <x v="0"/>
    <s v="kll* (Lůžkové oddělení pro lékaře)"/>
    <s v="Plesník Milan , číslo pojištěnce: 421005431 , pojišťovna: 111, scpac: 861202"/>
    <s v="na uzlu 2IK-30m od 14.02.24 do 16.02.24, pcsled: 10603313"/>
    <s v="Datum konce sledování: ? -&gt; 16/02/24; Čas konce sledování:  -&gt; 2003; Příznak fnzis: 0 -&gt; 1; Typ aktivity (takt): 1 -&gt; 5; "/>
    <d v="2024-02-16T21:57:15"/>
    <d v="2024-02-16T20:03:00"/>
    <s v="1:54"/>
    <x v="0"/>
    <x v="4"/>
  </r>
  <r>
    <d v="2024-02-17T10:42:52"/>
    <s v="st4764 (?)"/>
    <x v="25"/>
    <x v="0"/>
    <s v="kls* (Lůžkové oddělení pro sestru)"/>
    <s v="Kubíčková Martina, číslo pojištěnce: 8453234460, pojišťovna: 111, scpac: 894099"/>
    <s v="na uzlu 1.CH-LU9 od 15.02.24 do 19.02.24, pcsled: 10603990"/>
    <s v="Kód uzlu zařízení: 2001; Datum malého překladu: 17/02/24; Čas malého překladu: 1042; Kód původního uzlu: 6265; Kód nového uzlu: 6225; "/>
    <d v="2024-02-17T10:42:52"/>
    <d v="2024-02-17T10:42:00"/>
    <s v="0:00"/>
    <x v="0"/>
    <x v="0"/>
  </r>
  <r>
    <d v="2024-02-19T08:52:21"/>
    <s v="st4152 (?)"/>
    <x v="26"/>
    <x v="0"/>
    <s v="kls* (Lůžkové oddělení pro sestru)"/>
    <s v="Hošťálek Pavel , číslo pojištěnce: 6501171908, pojišťovna: 111, scpac: 142953"/>
    <s v="na uzlu 1.CH-LU3 od 15.02.24 do 21.02.24, pcsled: 10604026"/>
    <s v="Kód uzlu zařízení: 2001; Datum malého překladu: 19/02/24; Čas malého překladu: 0852; Kód původního uzlu: 6265; Kód nového uzlu: 6396; "/>
    <d v="2024-02-19T08:52:21"/>
    <d v="2024-02-19T08:52:00"/>
    <s v="0:00"/>
    <x v="0"/>
    <x v="0"/>
  </r>
  <r>
    <d v="2024-02-19T08:57:53"/>
    <s v="st3558 (?)"/>
    <x v="0"/>
    <x v="0"/>
    <s v="kls* (Lůžkové oddělení pro sestru)"/>
    <s v="Měřička Jaroslav, číslo pojištěnce: 7110115639, pojišťovna: 111, scpac: 1008504"/>
    <s v="na uzlu 1.CH-LU8 od 15.02.24 do 23.02.24, pcsled: 10604805"/>
    <s v="Kód uzlu zařízení: 2001; Datum malého překladu: 19/02/24; Čas malého překladu: 0857; Kód původního uzlu: 6265; Kód nového uzlu: 6272; "/>
    <d v="2024-02-19T08:57:53"/>
    <d v="2024-02-19T08:57:00"/>
    <s v="0:00"/>
    <x v="0"/>
    <x v="0"/>
  </r>
  <r>
    <d v="2024-02-19T09:50:55"/>
    <s v="st1332 (?)"/>
    <x v="4"/>
    <x v="0"/>
    <s v="kls* (Lůžkové oddělení pro sestru)"/>
    <s v="Batelka Vladimír, číslo pojištěnce: 5607092051, pojišťovna: 205, scpac: 1056505"/>
    <s v="na uzlu 1.CH-LU3 od 14.02.24 do 23.02.24, pcsled: 10602415"/>
    <s v="Kód uzlu zařízení: 2001; Datum malého překladu: 19/02/24; Čas malého překladu: 0950; Kód původního uzlu: 6265; Kód nového uzlu: 6396; "/>
    <d v="2024-02-19T09:50:55"/>
    <d v="2024-02-19T09:50:00"/>
    <s v="0:00"/>
    <x v="0"/>
    <x v="0"/>
  </r>
  <r>
    <d v="2024-02-19T09:51:03"/>
    <s v="st1332 (?)"/>
    <x v="4"/>
    <x v="0"/>
    <s v="kls* (Lůžkové oddělení pro sestru)"/>
    <s v="Frantíková Marie, číslo pojištěnce: 6858080988, pojišťovna: 111, scpac: 1072933"/>
    <s v="na uzlu 1.CH-LU3 od 10.02.24 do 22.02.24, pcsled: 10597379"/>
    <s v="Kód uzlu zařízení: 2001; Datum malého překladu: 19/02/24; Čas malého překladu: 0950; Kód původního uzlu: 6265; Kód nového uzlu: 6396; "/>
    <d v="2024-02-19T09:51:03"/>
    <d v="2024-02-19T09:50:00"/>
    <s v="0:01"/>
    <x v="0"/>
    <x v="0"/>
  </r>
  <r>
    <d v="2024-02-19T13:57:13"/>
    <s v="st3558 (?)"/>
    <x v="0"/>
    <x v="0"/>
    <s v="kls* (Lůžkové oddělení pro sestru)"/>
    <s v="Stoček Josef, číslo pojištěnce: 491204122 , pojišťovna: 111, scpac: 729529"/>
    <s v="na uzlu 1.CH-LU8 od 15.02.24 do 21.02.24, pcsled: 10604022"/>
    <s v="Kód uzlu zařízení: 2001; Datum malého překladu: 19/02/24; Čas malého překladu: 1357; Kód původního uzlu: 6265; Kód nového uzlu: 6272; "/>
    <d v="2024-02-19T13:57:13"/>
    <d v="2024-02-19T13:57:00"/>
    <s v="0:00"/>
    <x v="0"/>
    <x v="0"/>
  </r>
  <r>
    <d v="2024-02-20T09:06:31"/>
    <s v="st3558 (?)"/>
    <x v="0"/>
    <x v="0"/>
    <s v="kls* (Lůžkové oddělení pro sestru)"/>
    <s v="Urbánek Vladimír, číslo pojištěnce: 5607041198, pojišťovna: 111, scpac: 817210"/>
    <s v="na uzlu 1.CH-LU8 od 12.02.24 do 22.02.24, pcsled: 10598626"/>
    <s v="Kód uzlu zařízení: 2001; Datum malého překladu: 20/02/24; Čas malého překladu: 0906; Kód původního uzlu: 6265; Kód nového uzlu: 6272; "/>
    <d v="2024-02-20T09:06:31"/>
    <d v="2024-02-20T09:06:00"/>
    <s v="0:00"/>
    <x v="0"/>
    <x v="0"/>
  </r>
  <r>
    <d v="2024-02-20T09:12:55"/>
    <s v="st1332 (?)"/>
    <x v="4"/>
    <x v="0"/>
    <s v="kls* (Lůžkové oddělení pro sestru)"/>
    <s v="Plesník Milan , číslo pojištěnce: 421005431 , pojišťovna: 111, scpac: 861202"/>
    <s v="na uzlu 1.CH-LU3 od 16.02.24 do 23.02.24, pcsled: 10607109"/>
    <s v="Kód uzlu zařízení: 2001; Datum malého překladu: 20/02/24; Čas malého překladu: 0912; Kód původního uzlu: 6265; Kód nového uzlu: 6396; "/>
    <d v="2024-02-20T09:12:55"/>
    <d v="2024-02-20T09:12:00"/>
    <s v="0:00"/>
    <x v="0"/>
    <x v="0"/>
  </r>
  <r>
    <d v="2024-02-20T12:32:47"/>
    <s v="st3558 (?)"/>
    <x v="0"/>
    <x v="0"/>
    <s v="kls* (Lůžkové oddělení pro sestru)"/>
    <s v="Blaho Vladimír , číslo pojištěnce: 6812090978, pojišťovna: 205, scpac: 245369"/>
    <s v="na uzlu 1.CH-LU8 od 18.02.24 do 22.02.24, pcsled: 10607900"/>
    <s v="Kód uzlu zařízení: 2001; Datum malého překladu: 20/02/24; Čas malého překladu: 1232; Kód původního uzlu: 6265; Kód nového uzlu: 6272; "/>
    <d v="2024-02-20T12:32:47"/>
    <d v="2024-02-20T12:32:00"/>
    <s v="0:00"/>
    <x v="0"/>
    <x v="0"/>
  </r>
  <r>
    <d v="2024-02-21T09:12:21"/>
    <s v="st1332 (?)"/>
    <x v="22"/>
    <x v="0"/>
    <s v="kls* (Lůžkové oddělení pro sestru)"/>
    <s v="Tovaryš Daniel, číslo pojištěnce: 7303265849, pojišťovna: 111, scpac: 1014539"/>
    <s v="na uzlu 1.CH-LU3 od 18.02.24 do 24.02.24, pcsled: 10608036"/>
    <s v="Kód uzlu zařízení: 2001; Datum malého překladu: 21/02/24; Čas malého překladu: 0912; Kód původního uzlu: 6265; Kód nového uzlu: 6396; "/>
    <d v="2024-02-21T09:12:21"/>
    <d v="2024-02-21T09:12:00"/>
    <s v="0:00"/>
    <x v="0"/>
    <x v="0"/>
  </r>
  <r>
    <d v="2024-02-21T09:23:22"/>
    <s v="st1332 (?)"/>
    <x v="22"/>
    <x v="0"/>
    <s v="kls* (Lůžkové oddělení pro sestru)"/>
    <s v="Kupková Jana, číslo pojištěnce: 6756280234, pojišťovna: 205, scpac: 432461"/>
    <s v="na uzlu 1.CH-LU3 od 18.02.24 do 25.02.24, pcsled: 10607919"/>
    <s v="Kód uzlu zařízení: 2001; Datum malého překladu: 21/02/24; Čas malého překladu: 0923; Kód původního uzlu: 6265; Kód nového uzlu: 6396; "/>
    <d v="2024-02-21T09:23:22"/>
    <d v="2024-02-21T09:23:00"/>
    <s v="0:00"/>
    <x v="0"/>
    <x v="0"/>
  </r>
  <r>
    <d v="2024-02-21T09:37:21"/>
    <s v="st1332 (?)"/>
    <x v="22"/>
    <x v="0"/>
    <s v="kls* (Lůžkové oddělení pro sestru)"/>
    <s v="Maksantová Pospíšilo, číslo pojištěnce: 6853090090, pojišťovna: 205, scpac: 678991"/>
    <s v="na uzlu 1.CH-LU3 od 07.02.24 do 27.02.24, pcsled: 10591800"/>
    <s v="Kód uzlu zařízení: 2001; Datum malého překladu: 21/02/24; Čas malého překladu: 0937; Kód původního uzlu: 6265; Kód nového uzlu: 6396; "/>
    <d v="2024-02-21T09:37:21"/>
    <d v="2024-02-21T09:37:00"/>
    <s v="0:00"/>
    <x v="0"/>
    <x v="0"/>
  </r>
  <r>
    <d v="2024-02-22T08:56:00"/>
    <s v="st4764 (?)"/>
    <x v="2"/>
    <x v="0"/>
    <s v="kls* (Lůžkové oddělení pro sestru)"/>
    <s v="Lužný František, číslo pojištěnce: 6702150125, pojišťovna: 205, scpac: 1066031"/>
    <s v="na uzlu 1.CH-LU9 od 18.02.24 do 24.02.24, pcsled: 10608006"/>
    <s v="Kód uzlu zařízení: 2001; Datum malého překladu: 22/02/24; Čas malého překladu: 0855; Kód původního uzlu: 6265; Kód nového uzlu: 6225; "/>
    <d v="2024-02-22T08:56:00"/>
    <d v="2024-02-22T08:55:00"/>
    <s v="0:01"/>
    <x v="0"/>
    <x v="0"/>
  </r>
  <r>
    <d v="2024-02-22T09:28:11"/>
    <s v="st3558 (?)"/>
    <x v="0"/>
    <x v="0"/>
    <s v="kls* (Lůžkové oddělení pro sestru)"/>
    <s v="Kocián Zdeněk, číslo pojištěnce: 480804169 , pojišťovna: 111, scpac: 1534799"/>
    <s v="na uzlu 1.CH-LU8 od 18.02.24 do 29.02.24, pcsled: 10607877"/>
    <s v="Kód uzlu zařízení: 2001; Datum malého překladu: 22/02/24; Čas malého překladu: 0928; Kód původního uzlu: 6265; Kód nového uzlu: 6272; "/>
    <d v="2024-02-22T09:28:11"/>
    <d v="2024-02-22T09:28:00"/>
    <s v="0:00"/>
    <x v="0"/>
    <x v="0"/>
  </r>
  <r>
    <d v="2024-02-22T11:09:49"/>
    <s v="st3558 (?)"/>
    <x v="0"/>
    <x v="0"/>
    <s v="kls* (Lůžkové oddělení pro sestru)"/>
    <s v="Zábranská Pavla, číslo pojištěnce: 6661011643, pojišťovna: 111, scpac: 190007"/>
    <s v="na uzlu 1.CH-LU8 od 19.02.24 do 26.02.24, pcsled: 10608722"/>
    <s v="Kód uzlu zařízení: 2001; Datum malého překladu: 22/02/24; Čas malého překladu: 1109; Kód původního uzlu: 6265; Kód nového uzlu: 6272; "/>
    <d v="2024-02-22T11:09:49"/>
    <d v="2024-02-22T11:09:00"/>
    <s v="0:00"/>
    <x v="0"/>
    <x v="0"/>
  </r>
  <r>
    <d v="2024-02-23T08:59:05"/>
    <s v="st1332 (?)"/>
    <x v="22"/>
    <x v="0"/>
    <s v="kls* (Lůžkové oddělení pro sestru)"/>
    <s v="Faksová Věra, číslo pojištěnce: 5759201668, pojišťovna: 205, scpac: 296415"/>
    <s v="na uzlu 1.CH-LU3 od 20.02.24 do 26.02.24, pcsled: 10610502"/>
    <s v="Kód uzlu zařízení: 2001; Datum malého překladu: 23/02/24; Čas malého překladu: 0858; Kód původního uzlu: 6265; Kód nového uzlu: 6396; "/>
    <d v="2024-02-23T08:59:05"/>
    <d v="2024-02-23T08:58:00"/>
    <s v="0:01"/>
    <x v="0"/>
    <x v="0"/>
  </r>
  <r>
    <d v="2024-02-23T09:34:06"/>
    <s v="st3558 (?)"/>
    <x v="0"/>
    <x v="0"/>
    <s v="kls* (Lůžkové oddělení pro sestru)"/>
    <s v="Bartáková Lenka Mgr., číslo pojištěnce: 7759264931, pojišťovna: 205, scpac: 324400"/>
    <s v="na uzlu 1.CH-LU3 od 20.02.24 do 26.02.24, pcsled: 10611517"/>
    <s v="Kód uzlu zařízení: 2001; Datum malého překladu: 23/02/24; Čas malého překladu: 0934; Kód původního uzlu: 6265; Kód nového uzlu: 6272; "/>
    <d v="2024-02-23T09:34:06"/>
    <d v="2024-02-23T09:34:00"/>
    <s v="0:00"/>
    <x v="0"/>
    <x v="0"/>
  </r>
  <r>
    <d v="2024-02-23T10:11:52"/>
    <s v="st3558 (?)"/>
    <x v="0"/>
    <x v="0"/>
    <s v="kls* (Lůžkové oddělení pro sestru)"/>
    <s v="Mádr Miroslav, číslo pojištěnce: 520830103 , pojišťovna: 111, scpac: 343058"/>
    <s v="na uzlu 1.CH-LU8 od 19.02.24 do 27.02.24, pcsled: 10609515"/>
    <s v="Kód uzlu zařízení: 2001; Datum malého překladu: 23/02/24; Čas malého překladu: 1011; Kód původního uzlu: 6265; Kód nového uzlu: 6272; "/>
    <d v="2024-02-23T10:11:52"/>
    <d v="2024-02-23T10:11:00"/>
    <s v="0:00"/>
    <x v="0"/>
    <x v="0"/>
  </r>
  <r>
    <d v="2024-02-23T10:40:31"/>
    <s v="st3558 (?)"/>
    <x v="0"/>
    <x v="0"/>
    <s v="kls* (Lůžkové oddělení pro sestru)"/>
    <s v="Hurajtová Marie, číslo pojištěnce: 5952211320, pojišťovna: 211, scpac: 1544417"/>
    <s v="na uzlu 1.CH-LU8 od 21.02.24 do 26.02.24, pcsled: 10613018"/>
    <s v="Kód uzlu zařízení: 2001; Datum malého překladu: 23/02/24; Čas malého překladu: 1040; Kód původního uzlu: 6265; Kód nového uzlu: 6272; "/>
    <d v="2024-02-23T10:40:31"/>
    <d v="2024-02-23T10:40:00"/>
    <s v="0:00"/>
    <x v="0"/>
    <x v="0"/>
  </r>
  <r>
    <d v="2024-02-23T12:11:39"/>
    <s v="st1332 (?)"/>
    <x v="22"/>
    <x v="0"/>
    <s v="kls* (Lůžkové oddělení pro sestru)"/>
    <s v="Bartáková Lenka Mgr., číslo pojištěnce: 7759264931, pojišťovna: 205, scpac: 324400"/>
    <s v="na uzlu 1.CH-LU3 od 20.02.24 do 26.02.24, pcsled: 10611517"/>
    <s v="Kód uzlu zařízení: 2001; Datum malého překladu: 23/02/24; Čas malého překladu: 1211; Kód původního uzlu: 6265; Kód nového uzlu: 6396; "/>
    <d v="2024-02-23T12:11:39"/>
    <d v="2024-02-23T12:11:00"/>
    <s v="0:00"/>
    <x v="0"/>
    <x v="0"/>
  </r>
  <r>
    <d v="2024-02-23T12:43:53"/>
    <s v="st3640 (?)"/>
    <x v="1"/>
    <x v="0"/>
    <s v="klp* (Lůžkové oddělení pro primáře)"/>
    <s v="Slíva Ondřej, číslo pojištěnce: 8708314835, pojišťovna: 205, scpac: 1156094"/>
    <s v="na uzlu KAR-LU15 od 21.02.24 do 23.02.24, pcsled: 10613946"/>
    <s v="Datum konce sledování: ? -&gt; 23/02/24; Čas konce sledování:  -&gt; 1232; Příznak fnzis: 0 -&gt; 1; Typ aktivity (takt): 1 -&gt; 4; "/>
    <d v="2024-02-23T12:43:53"/>
    <d v="2024-02-23T12:32:00"/>
    <s v="0:11"/>
    <x v="0"/>
    <x v="3"/>
  </r>
  <r>
    <d v="2024-02-25T09:54:45"/>
    <s v="st4152 (?)"/>
    <x v="19"/>
    <x v="0"/>
    <s v="kls* (Lůžkové oddělení pro sestru)"/>
    <s v="Kabeláčová Monika, číslo pojištěnce: 7552094847, pojišťovna: 205, scpac: 1103152"/>
    <s v="na uzlu 1.CH-LU3 od 20.02.24 do 27.02.24, pcsled: 10610543"/>
    <s v="Kód uzlu zařízení: 2001; Datum malého překladu: 25/02/24; Čas malého překladu: 0954; Kód původního uzlu: 6265; Kód nového uzlu: 6396; "/>
    <d v="2024-02-25T09:54:45"/>
    <d v="2024-02-25T09:54:00"/>
    <s v="0:00"/>
    <x v="0"/>
    <x v="0"/>
  </r>
  <r>
    <d v="2024-02-25T09:54:55"/>
    <s v="st4152 (?)"/>
    <x v="19"/>
    <x v="0"/>
    <s v="kls* (Lůžkové oddělení pro sestru)"/>
    <s v="Kvapil Dalibor , číslo pojištěnce: 8701195822, pojišťovna: 205, scpac: 334914"/>
    <s v="na uzlu 1.CH-LU3 od 21.02.24 do 29.02.24, pcsled: 10612948"/>
    <s v="Kód uzlu zařízení: 2001; Datum malého překladu: 25/02/24; Čas malého překladu: 0954; Kód původního uzlu: 6265; Kód nového uzlu: 6396; "/>
    <d v="2024-02-25T09:54:55"/>
    <d v="2024-02-25T09:54:00"/>
    <s v="0:00"/>
    <x v="0"/>
    <x v="0"/>
  </r>
  <r>
    <d v="2024-02-25T10:31:29"/>
    <s v="st2088 (?)"/>
    <x v="27"/>
    <x v="0"/>
    <s v="kll* (Lůžkové oddělení pro lékaře)"/>
    <s v="Mynařík Šimon, číslo pojištěnce: 0303214032, pojišťovna: 111, scpac: 1015033"/>
    <s v="na uzlu 1.CH-LU8 od 22.02.24 do 29.02.24, pcsled: 10614759"/>
    <s v="Kód uzlu zařízení: 2001; Datum malého překladu: 25/02/24; Čas malého překladu: 1031; Kód původního uzlu: 6265; Kód nového uzlu: 6272; "/>
    <d v="2024-02-25T10:31:29"/>
    <d v="2024-02-25T10:31:00"/>
    <s v="0:00"/>
    <x v="0"/>
    <x v="0"/>
  </r>
  <r>
    <d v="2024-02-26T10:47:53"/>
    <s v="st3633 (?)"/>
    <x v="28"/>
    <x v="0"/>
    <s v="kls* (Lůžkové oddělení pro sestru)"/>
    <s v="Šindelářová Eva, číslo pojištěnce: 6062050907, pojišťovna: 201, scpac: 817967"/>
    <s v="na uzlu 1.CH-LU3 od 20.02.24 do 07.03.24, pcsled: 10610548"/>
    <s v="Kód uzlu zařízení: 2001; Datum malého překladu: 26/02/24; Čas malého překladu: 1047; Kód původního uzlu: 6265; Kód nového uzlu: 6396; "/>
    <d v="2024-02-26T10:47:53"/>
    <d v="2024-02-26T10:47:00"/>
    <s v="0:00"/>
    <x v="0"/>
    <x v="0"/>
  </r>
  <r>
    <d v="2024-02-26T10:48:05"/>
    <s v="st3633 (?)"/>
    <x v="28"/>
    <x v="0"/>
    <s v="kls* (Lůžkové oddělení pro sestru)"/>
    <s v="Gruškovská Jitka, číslo pojištěnce: 6353110170, pojišťovna: 205, scpac: 1308740"/>
    <s v="na uzlu 1.CH-LU3 od 21.02.24 do 15.03.24, pcsled: 10612880"/>
    <s v="Kód uzlu zařízení: 2001; Datum malého překladu: 26/02/24; Čas malého překladu: 1047; Kód původního uzlu: 6265; Kód nového uzlu: 6396; "/>
    <d v="2024-02-26T10:48:05"/>
    <d v="2024-02-26T10:47:00"/>
    <s v="0:01"/>
    <x v="0"/>
    <x v="0"/>
  </r>
  <r>
    <d v="2024-02-27T09:24:18"/>
    <s v="st3558 (?)"/>
    <x v="0"/>
    <x v="0"/>
    <s v="kls* (Lůžkové oddělení pro sestru)"/>
    <s v="Slíva Ondřej, číslo pojištěnce: 8708314835, pojišťovna: 205, scpac: 1156094"/>
    <s v="na uzlu 1.CH-LU8 od 23.02.24 do 07.03.24, pcsled: 10616931"/>
    <s v="Kód uzlu zařízení: 2001; Datum malého překladu: 27/02/24; Čas malého překladu: 0924; Kód původního uzlu: 6265; Kód nového uzlu: 6272; "/>
    <d v="2024-02-27T09:24:18"/>
    <d v="2024-02-27T09:24:00"/>
    <s v="0:00"/>
    <x v="0"/>
    <x v="0"/>
  </r>
  <r>
    <d v="2024-02-27T10:30:05"/>
    <s v="st3653 (?)"/>
    <x v="29"/>
    <x v="0"/>
    <s v="kls* (Lůžkové oddělení pro sestru)"/>
    <s v="Janků Kateřina, číslo pojištěnce: 9459015731, pojišťovna: 211, scpac: 334612"/>
    <s v="na uzlu 1.CH-LU3 od 19.02.24 do 05.03.24, pcsled: 10609207"/>
    <s v="Kód uzlu zařízení: 2001; Datum malého překladu: 27/02/24; Čas malého překladu: 1029; Kód původního uzlu: 6265; Kód nového uzlu: 6396; "/>
    <d v="2024-02-27T10:30:05"/>
    <d v="2024-02-27T10:29:00"/>
    <s v="0:01"/>
    <x v="0"/>
    <x v="0"/>
  </r>
  <r>
    <d v="2024-02-27T10:30:57"/>
    <s v="st3653 (?)"/>
    <x v="29"/>
    <x v="0"/>
    <s v="kls* (Lůžkové oddělení pro sestru)"/>
    <s v="Rückschlossová Milos, číslo pojištěnce: 516121184 , pojišťovna: 201, scpac: 132419"/>
    <s v="na uzlu 1.CH-LU3 od 23.02.24 do 29.02.24, pcsled: 10616716"/>
    <s v="Kód uzlu zařízení: 2001; Datum malého překladu: 27/02/24; Čas malého překladu: 1030; Kód původního uzlu: 6265; Kód nového uzlu: 6396; "/>
    <d v="2024-02-27T10:30:57"/>
    <d v="2024-02-27T10:30:00"/>
    <s v="0:00"/>
    <x v="0"/>
    <x v="0"/>
  </r>
  <r>
    <d v="2024-02-27T14:21:39"/>
    <s v="st3633 (?)"/>
    <x v="28"/>
    <x v="0"/>
    <s v="kls* (Lůžkové oddělení pro sestru)"/>
    <s v="Novotná Emilie, číslo pojištěnce: 5954302255, pojišťovna: 201, scpac: 987003"/>
    <s v="na uzlu 1.CH-LU3 od 25.02.24 do 05.03.24, pcsled: 10618524"/>
    <s v="Kód uzlu zařízení: 2001; Datum malého překladu: 27/02/24; Čas malého překladu: 1421; Kód původního uzlu: 6265; Kód nového uzlu: 6396; "/>
    <d v="2024-02-27T14:21:39"/>
    <d v="2024-02-27T14:21:00"/>
    <s v="0:00"/>
    <x v="0"/>
    <x v="0"/>
  </r>
  <r>
    <d v="2024-02-28T08:47:52"/>
    <s v="st3558 (?)"/>
    <x v="0"/>
    <x v="0"/>
    <s v="kls* (Lůžkové oddělení pro sestru)"/>
    <s v="Pokorná Edita, číslo pojištěnce: 7156123832, pojišťovna: 111, scpac: 126389"/>
    <s v="na uzlu 1.CH-LU8 od 26.02.24 do 02.03.24, pcsled: 10619340"/>
    <s v="Kód uzlu zařízení: 2001; Datum malého překladu: 28/02/24; Čas malého překladu: 0847; Kód původního uzlu: 6265; Kód nového uzlu: 6272; "/>
    <d v="2024-02-28T08:47:52"/>
    <d v="2024-02-28T08:47:00"/>
    <s v="0:00"/>
    <x v="0"/>
    <x v="0"/>
  </r>
  <r>
    <d v="2024-02-28T09:14:04"/>
    <s v="st1332 (?)"/>
    <x v="4"/>
    <x v="0"/>
    <s v="kls* (Lůžkové oddělení pro sestru)"/>
    <s v="Pospíšil Jiří, číslo pojištěnce: 6302270304, pojišťovna: 205, scpac: 1550236"/>
    <s v="na uzlu 1.CH-LU3 od 25.02.24 do 03.03.24, pcsled: 10618500"/>
    <s v="Kód uzlu zařízení: 2001; Datum malého překladu: 28/02/24; Čas malého překladu: 0913; Kód původního uzlu: 6265; Kód nového uzlu: 6396; "/>
    <d v="2024-02-28T09:14:04"/>
    <d v="2024-02-28T09:13:00"/>
    <s v="0:01"/>
    <x v="0"/>
    <x v="0"/>
  </r>
  <r>
    <d v="2024-02-28T09:14:18"/>
    <s v="st1332 (?)"/>
    <x v="4"/>
    <x v="0"/>
    <s v="kls* (Lůžkové oddělení pro sestru)"/>
    <s v="Šimek Jaroslav, číslo pojištěnce: 6208061618, pojišťovna: 211, scpac: 817149"/>
    <s v="na uzlu 1.CH-LU3 od 25.02.24 do 05.03.24, pcsled: 10618446"/>
    <s v="Kód uzlu zařízení: 2001; Datum malého překladu: 28/02/24; Čas malého překladu: 0914; Kód původního uzlu: 6265; Kód nového uzlu: 6396; "/>
    <d v="2024-02-28T09:14:18"/>
    <d v="2024-02-28T09:14:00"/>
    <s v="0:00"/>
    <x v="0"/>
    <x v="0"/>
  </r>
  <r>
    <d v="2024-02-28T09:30:54"/>
    <s v="st3558 (?)"/>
    <x v="0"/>
    <x v="0"/>
    <s v="kls* (Lůžkové oddělení pro sestru)"/>
    <s v="Lysáková Jiřina, číslo pojištěnce: 476004473 , pojišťovna: 111, scpac: 1501973"/>
    <s v="na uzlu 1.CH-LU8 od 26.02.24 do 12.03.24, pcsled: 10619845"/>
    <s v="Kód uzlu zařízení: 2001; Datum malého překladu: 28/02/24; Čas malého překladu: 0930; Kód původního uzlu: 6265; Kód nového uzlu: 6272; "/>
    <d v="2024-02-28T09:30:54"/>
    <d v="2024-02-28T09:30:00"/>
    <s v="0:00"/>
    <x v="0"/>
    <x v="0"/>
  </r>
  <r>
    <d v="2024-02-28T10:08:10"/>
    <s v="st1332 (?)"/>
    <x v="4"/>
    <x v="0"/>
    <s v="kls* (Lůžkové oddělení pro sestru)"/>
    <s v="Khomyn Ostap, Ing., číslo pojištěnce: 8308081694, pojišťovna: 211, scpac: 1336565"/>
    <s v="na uzlu 1.CH-LU3 od 27.02.24 do 05.03.24, pcsled: 10622580"/>
    <s v="Kód uzlu zařízení: 2001; Datum malého překladu: 28/02/24; Čas malého překladu: 1008; Kód původního uzlu: 6265; Kód nového uzlu: 6396; "/>
    <d v="2024-02-28T10:08:10"/>
    <d v="2024-02-28T10:08:00"/>
    <s v="0:00"/>
    <x v="0"/>
    <x v="0"/>
  </r>
  <r>
    <d v="2024-02-29T09:22:29"/>
    <s v="st3633 (?)"/>
    <x v="28"/>
    <x v="0"/>
    <s v="kls* (Lůžkové oddělení pro sestru)"/>
    <s v="Komzáková Lenka , číslo pojištěnce: 7653214855, pojišťovna: 211, scpac: 175236"/>
    <s v="na uzlu 1.CH-LU3 od 25.02.24 do 04.03.24, pcsled: 10618482"/>
    <s v="Kód uzlu zařízení: 2001; Datum malého překladu: 29/02/24; Čas malého překladu: 0922; Kód původního uzlu: 6265; Kód nového uzlu: 6396; "/>
    <d v="2024-02-29T09:22:29"/>
    <d v="2024-02-29T09:22:00"/>
    <s v="0:00"/>
    <x v="0"/>
    <x v="0"/>
  </r>
  <r>
    <d v="2024-02-29T09:28:16"/>
    <s v="st3633 (?)"/>
    <x v="28"/>
    <x v="0"/>
    <s v="kls* (Lůžkové oddělení pro sestru)"/>
    <s v="Janáček Robert, číslo pojištěnce: 8806216133, pojišťovna: 111, scpac: 1030467"/>
    <s v="na uzlu 1.CH-LU3 od 27.02.24 do 03.03.24, pcsled: 10621333"/>
    <s v="Kód uzlu zařízení: 2001; Datum malého překladu: 29/02/24; Čas malého překladu: 0928; Kód původního uzlu: 6265; Kód nového uzlu: 6396; "/>
    <d v="2024-02-29T09:28:16"/>
    <d v="2024-02-29T09:28:00"/>
    <s v="0:00"/>
    <x v="0"/>
    <x v="0"/>
  </r>
  <r>
    <d v="2024-02-29T09:56:25"/>
    <s v="st3818 (?)"/>
    <x v="30"/>
    <x v="0"/>
    <s v="kls* (Lůžkové oddělení pro sestru)"/>
    <s v="Linhart Nicol, číslo pojištěnce: 9451136145, pojišťovna: 205, scpac: 920311"/>
    <s v="na uzlu 1.CH-LU9 od 27.02.24 do 04.03.24, pcsled: 10621343"/>
    <s v="Kód uzlu zařízení: 2001; Datum malého překladu: 29/02/24; Čas malého překladu: 0956; Kód původního uzlu: 6265; Kód nového uzlu: 6225; "/>
    <d v="2024-02-29T09:56:25"/>
    <d v="2024-02-29T09:56:00"/>
    <s v="0:00"/>
    <x v="0"/>
    <x v="0"/>
  </r>
  <r>
    <d v="2024-03-01T20:31:33"/>
    <s v="st4250 (?)"/>
    <x v="1"/>
    <x v="0"/>
    <s v="klp* (Lůžkové oddělení pro primáře)"/>
    <s v="Ruprecht Roman, číslo pojištěnce: 7210115781, pojišťovna: 205, scpac: 1373905"/>
    <s v="na uzlu 1.CH-6 J od 28.02.24 do 01.03.24, pcsled: 10624796"/>
    <s v="Datum žádosti: 01/03/24; Čas žádosti: 203133; Datum překladu: 01/03/24; Čas překladu: 2030; Žádající uzel: 6265; Žádající uživatel: 63745; Přijímající uzel: 6073; Text žádosti: Žádost o překlad; Stav žádosti: 500; "/>
    <d v="2024-03-01T20:31:33"/>
    <d v="2024-03-01T20:30:00"/>
    <s v="0:01"/>
    <x v="0"/>
    <x v="0"/>
  </r>
  <r>
    <d v="2024-03-02T11:15:13"/>
    <s v="st1332 (?)"/>
    <x v="22"/>
    <x v="0"/>
    <s v="kls* (Lůžkové oddělení pro sestru)"/>
    <s v="Krikel Karel, číslo pojištěnce: 7611225391, pojišťovna: 201, scpac: 323606"/>
    <s v="na uzlu 1.CH-LU3 od 28.02.24 do 11.03.24, pcsled: 10623376"/>
    <s v="Kód uzlu zařízení: 2001; Datum malého překladu: 02/03/24; Čas malého překladu: 1115; Kód původního uzlu: 6265; Kód nového uzlu: 6396; "/>
    <d v="2024-03-02T11:15:13"/>
    <d v="2024-03-02T11:15:00"/>
    <s v="0:00"/>
    <x v="0"/>
    <x v="0"/>
  </r>
  <r>
    <d v="2024-03-03T12:38:34"/>
    <s v="st3558 (?)"/>
    <x v="31"/>
    <x v="0"/>
    <s v="kls* (Lůžkové oddělení pro sestru)"/>
    <s v="Dadák Jaroslav, číslo pojištěnce: 470309408 , pojišťovna: 205, scpac: 487943"/>
    <s v="na uzlu 1.CH-LU8 od 25.02.24 do 04.03.24, pcsled: 10618472"/>
    <s v="Kód uzlu zařízení: 2001; Datum malého překladu: 03/03/24; Čas malého překladu: 1238; Kód původního uzlu: 6265; Kód nového uzlu: 6272; "/>
    <d v="2024-03-03T12:38:34"/>
    <d v="2024-03-03T12:38:00"/>
    <s v="0:00"/>
    <x v="0"/>
    <x v="0"/>
  </r>
  <r>
    <d v="2024-03-03T12:39:36"/>
    <s v="st3558 (?)"/>
    <x v="31"/>
    <x v="0"/>
    <s v="kls* (Lůžkové oddělení pro sestru)"/>
    <s v="Bartoněk Vratislav, číslo pojištěnce: 0509263238, pojišťovna: 205, scpac: 482144"/>
    <s v="na uzlu 1.CH-LU8 od 25.02.24 do 05.03.24, pcsled: 10618814"/>
    <s v="Kód uzlu zařízení: 2001; Datum malého překladu: 03/03/24; Čas malého překladu: 1239; Kód původního uzlu: 6265; Kód nového uzlu: 6272; "/>
    <d v="2024-03-03T12:39:36"/>
    <d v="2024-03-03T12:39:00"/>
    <s v="0:00"/>
    <x v="0"/>
    <x v="0"/>
  </r>
  <r>
    <d v="2024-03-04T08:55:19"/>
    <s v="st3558 (?)"/>
    <x v="0"/>
    <x v="0"/>
    <s v="kls* (Lůžkové oddělení pro sestru)"/>
    <s v="Chajda Eduard, číslo pojištěnce: 390829446 , pojišťovna: 211, scpac: 488667"/>
    <s v="na uzlu 1.CH-LU8 od 27.02.24 do 07.03.24, pcsled: 10621335"/>
    <s v="Kód uzlu zařízení: 2001; Datum malého překladu: 04/03/24; Čas malého překladu: 0855; Kód původního uzlu: 6265; Kód nového uzlu: 6272; "/>
    <d v="2024-03-04T08:55:19"/>
    <d v="2024-03-04T08:55:00"/>
    <s v="0:00"/>
    <x v="0"/>
    <x v="0"/>
  </r>
  <r>
    <d v="2024-03-04T09:12:32"/>
    <s v="st1332 (?)"/>
    <x v="4"/>
    <x v="0"/>
    <s v="kls* (Lůžkové oddělení pro sestru)"/>
    <s v="Gruškovská Jitka, číslo pojištěnce: 6353110170, pojišťovna: 205, scpac: 1308740"/>
    <s v="na uzlu 1.CH-LU3 od 21.02.24 do 15.03.24, pcsled: 10612880"/>
    <s v="Kód uzlu zařízení: 2001; Datum malého překladu: 04/03/24; Čas malého překladu: 0912; Kód původního uzlu: 6265; Kód nového uzlu: 6396; "/>
    <d v="2024-03-04T09:12:32"/>
    <d v="2024-03-04T09:12:00"/>
    <s v="0:00"/>
    <x v="0"/>
    <x v="0"/>
  </r>
  <r>
    <d v="2024-03-04T09:59:04"/>
    <s v="st3640 (?)"/>
    <x v="32"/>
    <x v="0"/>
    <s v="kll* (Lůžkové oddělení pro lékaře)"/>
    <s v="Kakáč Jakub, číslo pojištěnce: 8407243746, pojišťovna: 111, scpac: 1557362"/>
    <s v="na uzlu KAR-LU15 od 03.03.24 do 04.03.24, pcsled: 10629748"/>
    <s v="Datum konce sledování: ? -&gt; 04/03/24; Čas konce sledování:  -&gt; 1000; Příznak fnzis: 0 -&gt; 1; Typ aktivity (takt): 1 -&gt; 4; "/>
    <d v="2024-03-04T09:59:04"/>
    <d v="2024-03-04T10:00:00"/>
    <e v="#VALUE!"/>
    <x v="0"/>
    <x v="5"/>
  </r>
  <r>
    <d v="2024-03-05T08:56:48"/>
    <s v="st1332 (?)"/>
    <x v="4"/>
    <x v="0"/>
    <s v="kls* (Lůžkové oddělení pro sestru)"/>
    <s v="Neoral Josef, číslo pojištěnce: 530705129 , pojišťovna: 205, scpac: 203246"/>
    <s v="na uzlu 1.CH-LU3 od 26.02.24 do 13.03.24, pcsled: 10619334"/>
    <s v="Kód uzlu zařízení: 2001; Datum malého překladu: 05/03/24; Čas malého překladu: 0856; Kód původního uzlu: 6265; Kód nového uzlu: 6396; "/>
    <d v="2024-03-05T08:56:48"/>
    <d v="2024-03-05T08:56:00"/>
    <s v="0:00"/>
    <x v="0"/>
    <x v="0"/>
  </r>
  <r>
    <d v="2024-03-06T01:17:25"/>
    <s v="st3640 (?)"/>
    <x v="33"/>
    <x v="0"/>
    <s v="klp* (Lůžkové oddělení pro primáře)"/>
    <s v="Sobotová Anna , číslo pojištěnce: 5652012410, pojišťovna: 205, scpac: 1250799"/>
    <s v="na uzlu URO-20 od 29.02.24 do 06.03.24, pcsled: 10625518"/>
    <s v="Datum konce sledování: ? -&gt; 06/03/24; Čas konce sledování:  -&gt; 0050; Příznak fnzis: 0 -&gt; 1; Typ aktivity (takt): 1 -&gt; 5; "/>
    <d v="2024-03-06T01:17:25"/>
    <d v="2024-03-06T00:50:00"/>
    <s v="0:27"/>
    <x v="0"/>
    <x v="1"/>
  </r>
  <r>
    <d v="2024-03-06T09:15:10"/>
    <s v="st3558 (?)"/>
    <x v="0"/>
    <x v="0"/>
    <s v="kls* (Lůžkové oddělení pro sestru)"/>
    <s v="Kubiš Jaroslav, číslo pojištěnce: 5404210900, pojišťovna: 201, scpac: 1252020"/>
    <s v="na uzlu 1.CH-LU8 od 28.02.24 do 13.03.24, pcsled: 10623265"/>
    <s v="Kód uzlu zařízení: 2001; Datum malého překladu: 06/03/24; Čas malého překladu: 0915; Kód původního uzlu: 6265; Kód nového uzlu: 6272; "/>
    <d v="2024-03-06T09:15:10"/>
    <d v="2024-03-06T09:15:00"/>
    <s v="0:00"/>
    <x v="0"/>
    <x v="0"/>
  </r>
  <r>
    <d v="2024-03-07T09:03:55"/>
    <s v="st1332 (?)"/>
    <x v="4"/>
    <x v="0"/>
    <s v="kls* (Lůžkové oddělení pro sestru)"/>
    <s v="Špundová Alena, číslo pojištěnce: 495318143 , pojišťovna: 205, scpac: 207591"/>
    <s v="na uzlu 1.CH-LU3 od 03.03.24 do 10.03.24, pcsled: 10629377"/>
    <s v="Kód uzlu zařízení: 2001; Datum malého překladu: 07/03/24; Čas malého překladu: 0903; Kód původního uzlu: 6265; Kód nového uzlu: 6396; "/>
    <d v="2024-03-07T09:03:55"/>
    <d v="2024-03-07T09:03:00"/>
    <s v="0:00"/>
    <x v="0"/>
    <x v="0"/>
  </r>
  <r>
    <d v="2024-03-07T10:35:59"/>
    <s v="st4366 (?)"/>
    <x v="15"/>
    <x v="0"/>
    <s v="kls* (Lůžkové oddělení pro sestru)"/>
    <s v="Vránová Helena, číslo pojištěnce: 5556091728, pojišťovna: 201, scpac: 432930"/>
    <s v="na uzlu 1.CH-LU3 od 28.02.24 do 15.03.24, pcsled: 10623303"/>
    <s v="Kód uzlu zařízení: 2001; Datum malého překladu: 07/03/24; Čas malého překladu: 1034; Kód původního uzlu: 6265; Kód nového uzlu: 6396; "/>
    <d v="2024-03-07T10:35:59"/>
    <d v="2024-03-07T10:34:00"/>
    <s v="0:01"/>
    <x v="0"/>
    <x v="0"/>
  </r>
  <r>
    <d v="2024-03-08T08:39:56"/>
    <s v="st1332 (?)"/>
    <x v="4"/>
    <x v="0"/>
    <s v="kls* (Lůžkové oddělení pro sestru)"/>
    <s v="Fuksová Lucie, číslo pojištěnce: 0059094475, pojišťovna: 111, scpac: 1338129"/>
    <s v="na uzlu 1.CH-LU3 od 06.03.24 do 10.03.24, pcsled: 10634005"/>
    <s v="Kód uzlu zařízení: 2001; Datum malého překladu: 08/03/24; Čas malého překladu: 0839; Kód původního uzlu: 6265; Kód nového uzlu: 6396; "/>
    <d v="2024-03-08T08:39:56"/>
    <d v="2024-03-08T08:39:00"/>
    <s v="0:00"/>
    <x v="0"/>
    <x v="0"/>
  </r>
  <r>
    <d v="2024-03-08T09:17:48"/>
    <s v="st4764 (?)"/>
    <x v="2"/>
    <x v="0"/>
    <s v="kls* (Lůžkové oddělení pro sestru)"/>
    <s v="Kakáč Jakub, číslo pojištěnce: 8407243746, pojišťovna: 111, scpac: 1557362"/>
    <s v="na uzlu 1.CH-LU9 od 04.03.24 do 12.03.24, pcsled: 10630579"/>
    <s v="Kód uzlu zařízení: 2001; Datum malého překladu: 08/03/24; Čas malého překladu: 0917; Kód původního uzlu: 6265; Kód nového uzlu: 6225; "/>
    <d v="2024-03-08T09:17:48"/>
    <d v="2024-03-08T09:17:00"/>
    <s v="0:00"/>
    <x v="0"/>
    <x v="0"/>
  </r>
  <r>
    <d v="2024-03-09T09:41:18"/>
    <s v="st4152 (?)"/>
    <x v="34"/>
    <x v="0"/>
    <s v="kls* (Lůžkové oddělení pro sestru)"/>
    <s v="Gybas Milan, číslo pojištěnce: 7111015692, pojišťovna: 111, scpac: 925907"/>
    <s v="na uzlu 1.CH-LU8 od 05.03.24 do 12.03.24, pcsled: 10631882"/>
    <s v="Kód uzlu zařízení: 2001; Datum malého překladu: 09/03/24; Čas malého překladu: 0941; Kód původního uzlu: 6265; Kód nového uzlu: 6272; "/>
    <d v="2024-03-09T09:41:18"/>
    <d v="2024-03-09T09:41:00"/>
    <s v="0:00"/>
    <x v="0"/>
    <x v="0"/>
  </r>
  <r>
    <d v="2024-03-09T09:41:29"/>
    <s v="st4152 (?)"/>
    <x v="34"/>
    <x v="0"/>
    <s v="kls* (Lůžkové oddělení pro sestru)"/>
    <s v="Kubiš Jaroslav, číslo pojištěnce: 5404210900, pojišťovna: 201, scpac: 1252020"/>
    <s v="na uzlu 1.CH-LU8 od 28.02.24 do 13.03.24, pcsled: 10623265"/>
    <s v="Kód uzlu zařízení: 2001; Datum malého překladu: 09/03/24; Čas malého překladu: 0941; Kód původního uzlu: 6265; Kód nového uzlu: 6272; "/>
    <d v="2024-03-09T09:41:29"/>
    <d v="2024-03-09T09:41:00"/>
    <s v="0:00"/>
    <x v="0"/>
    <x v="0"/>
  </r>
  <r>
    <d v="2024-03-11T09:07:05"/>
    <s v="st1332 (?)"/>
    <x v="35"/>
    <x v="0"/>
    <s v="kll* (Lůžkové oddělení pro lékaře)"/>
    <s v="Brázdová Mária, číslo pojištěnce: 515928189 , pojišťovna: 111, scpac: 122251"/>
    <s v="na uzlu 1.CH-LU3 od 06.03.24 do 14.03.24, pcsled: 10633092"/>
    <s v="Kód uzlu zařízení: 2001; Datum malého překladu: 11/03/24; Čas malého překladu: 0906; Kód původního uzlu: 6265; Kód nového uzlu: 6396; "/>
    <d v="2024-03-11T09:07:05"/>
    <d v="2024-03-11T09:06:00"/>
    <s v="0:01"/>
    <x v="0"/>
    <x v="0"/>
  </r>
  <r>
    <d v="2024-03-11T10:52:18"/>
    <s v="st1332 (?)"/>
    <x v="35"/>
    <x v="0"/>
    <s v="kll* (Lůžkové oddělení pro lékaře)"/>
    <s v="Soušek Pavel, číslo pojištěnce: 470608408 , pojišťovna: 201, scpac: 210453"/>
    <s v="na uzlu 1.CH-LU3 od 05.03.24 do 15.03.24, pcsled: 10632794"/>
    <s v="Kód uzlu zařízení: 2001; Datum malého překladu: 11/03/24; Čas malého překladu: 1052; Kód původního uzlu: 6265; Kód nového uzlu: 6396; "/>
    <d v="2024-03-11T10:52:18"/>
    <d v="2024-03-11T10:52:00"/>
    <s v="0:00"/>
    <x v="0"/>
    <x v="0"/>
  </r>
  <r>
    <d v="2024-03-11T12:37:05"/>
    <s v="st3558 (?)"/>
    <x v="0"/>
    <x v="0"/>
    <s v="kls* (Lůžkové oddělení pro sestru)"/>
    <s v="Stržínková Ľudmila, číslo pojištěnce: 5756046120, pojišťovna: 111, scpac: 717325"/>
    <s v="na uzlu 1.CH-LU8 od 04.03.24 do 19.03.24, pcsled: 10630710"/>
    <s v="Kód uzlu zařízení: 2001; Datum malého překladu: 11/03/24; Čas malého překladu: 1237; Kód původního uzlu: 6265; Kód nového uzlu: 6272; "/>
    <d v="2024-03-11T12:37:05"/>
    <d v="2024-03-11T12:37:00"/>
    <s v="0:00"/>
    <x v="0"/>
    <x v="0"/>
  </r>
  <r>
    <d v="2024-03-12T09:09:15"/>
    <s v="st3558 (?)"/>
    <x v="0"/>
    <x v="0"/>
    <s v="kls* (Lůžkové oddělení pro sestru)"/>
    <s v="Mudrová Miloslava, číslo pojištěnce: 515220048 , pojišťovna: 111, scpac: 1543830"/>
    <s v="na uzlu 1.CH-LU8 od 10.03.24 do 15.03.24, pcsled: 10637454"/>
    <s v="Kód uzlu zařízení: 2001; Datum malého překladu: 12/03/24; Čas malého překladu: 0909; Kód původního uzlu: 6265; Kód nového uzlu: 6272; "/>
    <d v="2024-03-12T09:09:15"/>
    <d v="2024-03-12T09:09:00"/>
    <s v="0:00"/>
    <x v="0"/>
    <x v="0"/>
  </r>
  <r>
    <d v="2024-03-12T09:14:54"/>
    <s v="st3818 (?)"/>
    <x v="30"/>
    <x v="0"/>
    <s v="kls* (Lůžkové oddělení pro sestru)"/>
    <s v="Spilka František, číslo pojištěnce: 520611316 , pojišťovna: 205, scpac: 204453"/>
    <s v="na uzlu 1.CH-LU9 od 10.03.24 do 15.03.24, pcsled: 10637601"/>
    <s v="Kód uzlu zařízení: 2001; Datum malého překladu: 12/03/24; Čas malého překladu: 0914; Kód původního uzlu: 6265; Kód nového uzlu: 6225; "/>
    <d v="2024-03-12T09:14:54"/>
    <d v="2024-03-12T09:14:00"/>
    <s v="0:00"/>
    <x v="0"/>
    <x v="0"/>
  </r>
  <r>
    <d v="2024-03-12T09:52:22"/>
    <s v="st4366 (?)"/>
    <x v="15"/>
    <x v="0"/>
    <s v="kls* (Lůžkové oddělení pro sestru)"/>
    <s v="Ničová Věra, číslo pojištěnce: 5753181676, pojišťovna: 211, scpac: 1157343"/>
    <s v="na uzlu 1.CH-LU3 od 10.03.24 do 17.03.24, pcsled: 10637889"/>
    <s v="Kód uzlu zařízení: 2001; Datum malého překladu: 12/03/24; Čas malého překladu: 0952; Kód původního uzlu: 6265; Kód nového uzlu: 6396; "/>
    <d v="2024-03-12T09:52:22"/>
    <d v="2024-03-12T09:52:00"/>
    <s v="0:00"/>
    <x v="0"/>
    <x v="0"/>
  </r>
  <r>
    <d v="2024-03-12T10:09:11"/>
    <s v="st3558 (?)"/>
    <x v="0"/>
    <x v="0"/>
    <s v="kls* (Lůžkové oddělení pro sestru)"/>
    <s v="Valtr Jiří , číslo pojištěnce: 440423451 , pojišťovna: 211, scpac: 1084885"/>
    <s v="na uzlu 1.CH-LU8 od 10.03.24 do 15.03.24, pcsled: 10637481"/>
    <s v="Kód uzlu zařízení: 2001; Datum malého překladu: 12/03/24; Čas malého překladu: 1009; Kód původního uzlu: 6265; Kód nového uzlu: 6272; "/>
    <d v="2024-03-12T10:09:11"/>
    <d v="2024-03-12T10:09:00"/>
    <s v="0:00"/>
    <x v="0"/>
    <x v="0"/>
  </r>
  <r>
    <d v="2024-03-12T23:20:52"/>
    <s v="st1332 (?)"/>
    <x v="22"/>
    <x v="0"/>
    <s v="kls* (Lůžkové oddělení pro sestru)"/>
    <s v="Klesnil Dan, číslo pojištěnce: 5702072013, pojišťovna: 111, scpac: 705076"/>
    <s v="na uzlu 1.CH-LU3 od 10.03.24 do 16.03.24, pcsled: 10637564"/>
    <s v="Kód uzlu zařízení: 2001; Datum malého překladu: 12/03/24; Čas malého překladu: 2320; Kód původního uzlu: 6265; Kód nového uzlu: 6396; "/>
    <d v="2024-03-12T23:20:52"/>
    <d v="2024-03-12T23:20:00"/>
    <s v="0:00"/>
    <x v="0"/>
    <x v="0"/>
  </r>
  <r>
    <d v="2024-03-13T08:54:49"/>
    <s v="st3558 (?)"/>
    <x v="0"/>
    <x v="0"/>
    <s v="kls* (Lůžkové oddělení pro sestru)"/>
    <s v="Kundrát Ladislav, číslo pojištěnce: 6008261798, pojišťovna: 111, scpac: 416219"/>
    <s v="na uzlu 1.CH-LU8 od 11.03.24 do 16.03.24, pcsled: 10638301"/>
    <s v="Kód uzlu zařízení: 2001; Datum malého překladu: 13/03/24; Čas malého překladu: 0854; Kód původního uzlu: 6265; Kód nového uzlu: 6272; "/>
    <d v="2024-03-13T08:54:49"/>
    <d v="2024-03-13T08:54:00"/>
    <s v="0:00"/>
    <x v="0"/>
    <x v="0"/>
  </r>
  <r>
    <d v="2024-03-13T09:38:57"/>
    <s v="st3558 (?)"/>
    <x v="0"/>
    <x v="0"/>
    <s v="kls* (Lůžkové oddělení pro sestru)"/>
    <s v="Novotný Tomáš, číslo pojištěnce: 7911205302, pojišťovna: 111, scpac: 1210719"/>
    <s v="na uzlu 1.CH-LU8 od 11.03.24 do 16.03.24, pcsled: 10638278"/>
    <s v="Kód uzlu zařízení: 2001; Datum malého překladu: 13/03/24; Čas malého překladu: 0938; Kód původního uzlu: 6265; Kód nového uzlu: 6272; "/>
    <d v="2024-03-13T09:38:57"/>
    <d v="2024-03-13T09:38:00"/>
    <s v="0:00"/>
    <x v="0"/>
    <x v="0"/>
  </r>
  <r>
    <d v="2024-03-13T09:40:44"/>
    <s v="st1276 (?)"/>
    <x v="36"/>
    <x v="0"/>
    <s v="kls* (Lůžkové oddělení pro sestru)"/>
    <s v="Šimík Jiří, číslo pojištěnce: 6004121574, pojišťovna: 201, scpac: 946177"/>
    <s v="na uzlu 1.CH-LU3 od 10.03.24 do 17.03.24, pcsled: 10637630"/>
    <s v="Kód uzlu zařízení: 2001; Datum malého překladu: 13/03/24; Čas malého překladu: 0940; Kód původního uzlu: 6265; Kód nového uzlu: 6396; "/>
    <d v="2024-03-13T09:40:44"/>
    <d v="2024-03-13T09:40:00"/>
    <s v="0:00"/>
    <x v="0"/>
    <x v="0"/>
  </r>
  <r>
    <d v="2024-03-14T09:00:41"/>
    <s v="st3558 (?)"/>
    <x v="0"/>
    <x v="0"/>
    <s v="kls* (Lůžkové oddělení pro sestru)"/>
    <s v="Loukotová Miloslava, číslo pojištěnce: 5458181256, pojišťovna: 213, scpac: 1551782"/>
    <s v="na uzlu 1.CH-LU8 od 11.03.24 do 18.03.24, pcsled: 10638310"/>
    <s v="Kód uzlu zařízení: 2001; Datum malého překladu: 14/03/24; Čas malého překladu: 0900; Kód původního uzlu: 6265; Kód nového uzlu: 6272; "/>
    <d v="2024-03-14T09:00:41"/>
    <d v="2024-03-14T09:00:00"/>
    <s v="0:00"/>
    <x v="0"/>
    <x v="0"/>
  </r>
  <r>
    <d v="2024-03-14T09:16:36"/>
    <s v="st1845 (?)"/>
    <x v="37"/>
    <x v="0"/>
    <s v="kll* (Lůžkové oddělení pro lékaře)"/>
    <s v="Plšková Jolana, číslo pojištěnce: 7153315708, pojišťovna: 201, scpac: 481685"/>
    <s v="na uzlu KAR-LU15 od 12.03.24 do 14.03.24, pcsled: 10641911"/>
    <s v="Datum konce sledování: ? -&gt; 14/03/24; Čas konce sledování:  -&gt; 0845; Příznak fnzis: 0 -&gt; 1; Typ aktivity (takt): 1 -&gt; 4; "/>
    <d v="2024-03-14T09:16:36"/>
    <d v="2024-03-14T08:45:00"/>
    <s v="0:31"/>
    <x v="0"/>
    <x v="6"/>
  </r>
  <r>
    <d v="2024-03-14T10:45:55"/>
    <s v="st1332 (?)"/>
    <x v="4"/>
    <x v="0"/>
    <s v="kls* (Lůžkové oddělení pro sestru)"/>
    <s v="Sysel Jaroslav , číslo pojištěnce: 6309110896, pojišťovna: 111, scpac: 194006"/>
    <s v="na uzlu 1.CH-LU3 od 12.03.24 do 20.03.24, pcsled: 10641931"/>
    <s v="Kód uzlu zařízení: 2001; Datum malého překladu: 14/03/24; Čas malého překladu: 1045; Kód původního uzlu: 6265; Kód nového uzlu: 6396; "/>
    <d v="2024-03-14T10:45:55"/>
    <d v="2024-03-14T10:45:00"/>
    <s v="0:00"/>
    <x v="0"/>
    <x v="0"/>
  </r>
  <r>
    <d v="2024-03-14T10:47:21"/>
    <s v="st3558 (?)"/>
    <x v="0"/>
    <x v="0"/>
    <s v="kls* (Lůžkové oddělení pro sestru)"/>
    <s v="Hnilicová Alena, číslo pojištěnce: 5856220986, pojišťovna: 213, scpac: 1238826"/>
    <s v="na uzlu 1.CH-LU8 od 11.03.24 do 18.03.24, pcsled: 10638290"/>
    <s v="Kód uzlu zařízení: 2001; Datum malého překladu: 14/03/24; Čas malého překladu: 1047; Kód původního uzlu: 6265; Kód nového uzlu: 6272; "/>
    <d v="2024-03-14T10:47:21"/>
    <d v="2024-03-14T10:47:00"/>
    <s v="0:00"/>
    <x v="0"/>
    <x v="0"/>
  </r>
  <r>
    <d v="2024-03-15T09:28:29"/>
    <s v="st2118 (?)"/>
    <x v="38"/>
    <x v="0"/>
    <s v="kls* (Lůžkové oddělení pro sestru)"/>
    <s v="Kobza Vítězslav, číslo pojištěnce: 6809060907, pojišťovna: 111, scpac: 1153437"/>
    <s v="na uzlu 1.CH-LU8 od 12.03.24 do 19.03.24, pcsled: 10640764"/>
    <s v="Kód uzlu zařízení: 2001; Datum malého překladu: 15/03/24; Čas malého překladu: 0928; Kód původního uzlu: 6265; Kód nového uzlu: 6272; "/>
    <d v="2024-03-15T09:28:29"/>
    <d v="2024-03-15T09:28:00"/>
    <s v="0:00"/>
    <x v="0"/>
    <x v="0"/>
  </r>
  <r>
    <d v="2024-03-15T10:07:50"/>
    <s v="st3653 (?)"/>
    <x v="39"/>
    <x v="0"/>
    <s v="kls* (Lůžkové oddělení pro sestru)"/>
    <s v="Šmídová Marie, číslo pojištěnce: 6955075303, pojišťovna: 201, scpac: 383701"/>
    <s v="na uzlu 1.CH-LU3 od 12.03.24 do 20.03.24, pcsled: 10640223"/>
    <s v="Kód uzlu zařízení: 2001; Datum malého překladu: 15/03/24; Čas malého překladu: 1007; Kód původního uzlu: 6265; Kód nového uzlu: 6396; "/>
    <d v="2024-03-15T10:07:50"/>
    <d v="2024-03-15T10:07:00"/>
    <s v="0:00"/>
    <x v="0"/>
    <x v="0"/>
  </r>
  <r>
    <d v="2024-03-15T12:04:45"/>
    <s v="st3633 (?)"/>
    <x v="28"/>
    <x v="0"/>
    <s v="kls* (Lůžkové oddělení pro sestru)"/>
    <s v="Plšková Jolana, číslo pojištěnce: 7153315708, pojišťovna: 201, scpac: 481685"/>
    <s v="na uzlu 1.CH-LU3 od 14.03.24 do 21.03.24, pcsled: 10644488"/>
    <s v="Kód uzlu zařízení: 2001; Datum malého překladu: 15/03/24; Čas malého překladu: 1204; Kód původního uzlu: 6265; Kód nového uzlu: 6396; "/>
    <d v="2024-03-15T12:04:45"/>
    <d v="2024-03-15T12:04:00"/>
    <s v="0:00"/>
    <x v="0"/>
    <x v="0"/>
  </r>
  <r>
    <d v="2024-03-15T12:53:27"/>
    <s v="st1332 (?)"/>
    <x v="4"/>
    <x v="0"/>
    <s v="kls* (Lůžkové oddělení pro sestru)"/>
    <s v="Stejskal Zdeněk, číslo pojištěnce: 510121002 , pojišťovna: 111, scpac: 1498362"/>
    <s v="na uzlu 1.CH-LU3 od 12.03.24 do 20.03.24, pcsled: 10640230"/>
    <s v="Kód uzlu zařízení: 2001; Datum malého překladu: 15/03/24; Čas malého překladu: 1253; Kód původního uzlu: 6265; Kód nového uzlu: 6396; "/>
    <d v="2024-03-15T12:53:27"/>
    <d v="2024-03-15T12:53:00"/>
    <s v="0:00"/>
    <x v="0"/>
    <x v="0"/>
  </r>
  <r>
    <d v="2024-03-17T10:13:15"/>
    <s v="st4152 (?)"/>
    <x v="40"/>
    <x v="0"/>
    <s v="kls* (Lůžkové oddělení pro sestru)"/>
    <s v="Kováčová Lenka, Mgr., číslo pojištěnce: 6853240086, pojišťovna: 205, scpac: 395727"/>
    <s v="na uzlu 1.CH-LU3 od 14.03.24 do 19.03.24, pcsled: 10644060"/>
    <s v="Kód uzlu zařízení: 2001; Datum malého překladu: 17/03/24; Čas malého překladu: 1011; Kód původního uzlu: 6265; Kód nového uzlu: 6396; "/>
    <d v="2024-03-17T10:13:15"/>
    <d v="2024-03-17T10:11:00"/>
    <s v="0:02"/>
    <x v="0"/>
    <x v="0"/>
  </r>
  <r>
    <d v="2024-03-17T12:47:26"/>
    <s v="st1332 (?)"/>
    <x v="8"/>
    <x v="0"/>
    <s v="kls* (Lůžkové oddělení pro sestru)"/>
    <s v="Slezáková Natálie, číslo pojištěnce: 0155276143, pojišťovna: 205, scpac: 647801"/>
    <s v="na uzlu 1.CH-LU3 od 13.03.24 do 19.03.24, pcsled: 10642742"/>
    <s v="Kód uzlu zařízení: 2001; Datum malého překladu: 17/03/24; Čas malého překladu: 1246; Kód původního uzlu: 6265; Kód nového uzlu: 6396; "/>
    <d v="2024-03-17T12:47:26"/>
    <d v="2024-03-17T12:46:00"/>
    <s v="0:01"/>
    <x v="0"/>
    <x v="0"/>
  </r>
  <r>
    <d v="2024-03-18T09:00:27"/>
    <s v="st1276 (?)"/>
    <x v="15"/>
    <x v="0"/>
    <s v="kls* (Lůžkové oddělení pro sestru)"/>
    <s v="Ponížilová Anna , číslo pojištěnce: 475211403 , pojišťovna: 211, scpac: 127184"/>
    <s v="na uzlu 1.CH-LU3 od 13.03.24 do 28.03.24, pcsled: 10642500"/>
    <s v="Kód uzlu zařízení: 2001; Datum malého překladu: 18/03/24; Čas malého překladu: 0859; Kód původního uzlu: 6265; Kód nového uzlu: 6396; "/>
    <d v="2024-03-18T09:00:27"/>
    <d v="2024-03-18T08:59:00"/>
    <s v="0:01"/>
    <x v="0"/>
    <x v="0"/>
  </r>
  <r>
    <d v="2024-03-18T10:09:54"/>
    <s v="st1332 (?)"/>
    <x v="4"/>
    <x v="0"/>
    <s v="kls* (Lůžkové oddělení pro sestru)"/>
    <s v="Sobotová Anna , číslo pojištěnce: 5652012410, pojišťovna: 205, scpac: 1250799"/>
    <s v="na uzlu 1.CH-LU3 od 06.03.24 do 09.04.24, pcsled: 10632897"/>
    <s v="Kód uzlu zařízení: 2001; Datum malého překladu: 18/03/24; Čas malého překladu: 1009; Kód původního uzlu: 6265; Kód nového uzlu: 6396; "/>
    <d v="2024-03-18T10:09:54"/>
    <d v="2024-03-18T10:09:00"/>
    <s v="0:00"/>
    <x v="0"/>
    <x v="0"/>
  </r>
  <r>
    <d v="2024-03-19T02:01:00"/>
    <s v="st4995 (?)"/>
    <x v="41"/>
    <x v="0"/>
    <s v="kll* (Lůžkové oddělení pro lékaře)"/>
    <s v="Tureček Eduard, číslo pojištěnce: 6409160208, pojišťovna: 205, scpac: 1551229"/>
    <s v="na uzlu 1.CH-6 J od 17.03.24 do 19.03.24, pcsled: 10647929"/>
    <s v="Datum žádosti: 19/03/24; Čas žádosti: 020100; Datum překladu: 19/03/24; Čas překladu: 0200; Žádající uzel: 6265; Žádající uživatel: 60965; Přijímající uzel: 6073; Text žádosti: Žádost o překlad; Stav žádosti: 500; "/>
    <d v="2024-03-19T02:01:00"/>
    <d v="2024-03-19T02:00:00"/>
    <s v="0:01"/>
    <x v="0"/>
    <x v="0"/>
  </r>
  <r>
    <d v="2024-03-20T08:55:50"/>
    <s v="st3653 (?)"/>
    <x v="6"/>
    <x v="0"/>
    <s v="kls* (Lůžkové oddělení pro sestru)"/>
    <s v="Ištoková Věra , číslo pojištěnce: 6252090614, pojišťovna: 111, scpac: 194774"/>
    <s v="na uzlu 1.CH-LU8 od 17.03.24 do 24.03.24, pcsled: 10647848"/>
    <s v="Kód uzlu zařízení: 2001; Datum malého překladu: 20/03/24; Čas malého překladu: 0855; Kód původního uzlu: 6265; Kód nového uzlu: 6272; "/>
    <d v="2024-03-20T08:55:50"/>
    <d v="2024-03-20T08:55:00"/>
    <s v="0:00"/>
    <x v="0"/>
    <x v="0"/>
  </r>
  <r>
    <d v="2024-03-20T09:02:37"/>
    <s v="st1332 (?)"/>
    <x v="4"/>
    <x v="0"/>
    <s v="kls* (Lůžkové oddělení pro sestru)"/>
    <s v="Pešková Hana, MUDr., číslo pojištěnce: 7353123503, pojišťovna: 211, scpac: 1401828"/>
    <s v="na uzlu 1.CH-LU3 od 17.03.24 do 23.03.24, pcsled: 10647981"/>
    <s v="Kód uzlu zařízení: 2001; Datum malého překladu: 20/03/24; Čas malého překladu: 0902; Kód původního uzlu: 6265; Kód nového uzlu: 6396; "/>
    <d v="2024-03-20T09:02:37"/>
    <d v="2024-03-20T09:02:00"/>
    <s v="0:00"/>
    <x v="0"/>
    <x v="0"/>
  </r>
  <r>
    <d v="2024-03-20T10:04:53"/>
    <s v="st1332 (?)"/>
    <x v="4"/>
    <x v="0"/>
    <s v="kls* (Lůžkové oddělení pro sestru)"/>
    <s v="Berg Milan, číslo pojištěnce: 5703302198, pojišťovna: 111, scpac: 1128974"/>
    <s v="na uzlu 1.CH-LU3 od 15.03.24 do 25.03.24, pcsled: 10645839"/>
    <s v="Kód uzlu zařízení: 2001; Datum malého překladu: 20/03/24; Čas malého překladu: 1004; Kód původního uzlu: 6265; Kód nového uzlu: 6396; "/>
    <d v="2024-03-20T10:04:53"/>
    <d v="2024-03-20T10:04:00"/>
    <s v="0:00"/>
    <x v="0"/>
    <x v="0"/>
  </r>
  <r>
    <d v="2024-03-20T10:05:02"/>
    <s v="st1332 (?)"/>
    <x v="4"/>
    <x v="0"/>
    <s v="kls* (Lůžkové oddělení pro sestru)"/>
    <s v="Zaoral Ladislav, číslo pojištěnce: 450222135 , pojišťovna: 111, scpac: 284271"/>
    <s v="na uzlu 1.CH-LU3 od 17.03.24 do 25.03.24, pcsled: 10648072"/>
    <s v="Kód uzlu zařízení: 2001; Datum malého překladu: 20/03/24; Čas malého překladu: 1004; Kód původního uzlu: 6265; Kód nového uzlu: 6396; "/>
    <d v="2024-03-20T10:05:02"/>
    <d v="2024-03-20T10:04:00"/>
    <s v="0:01"/>
    <x v="0"/>
    <x v="0"/>
  </r>
  <r>
    <d v="2024-03-20T10:58:47"/>
    <s v="st1332 (?)"/>
    <x v="4"/>
    <x v="0"/>
    <s v="kls* (Lůžkové oddělení pro sestru)"/>
    <s v="Šajdák Stanislav, číslo pojištěnce: 520408307 , pojišťovna: 111, scpac: 204554"/>
    <s v="na uzlu 1.CH-LU3 od 07.03.24 do 22.04.24, pcsled: 10635143"/>
    <s v="Kód uzlu zařízení: 2001; Datum malého překladu: 20/03/24; Čas malého překladu: 1058; Kód původního uzlu: 6265; Kód nového uzlu: 6396; "/>
    <d v="2024-03-20T10:58:47"/>
    <d v="2024-03-20T10:58:00"/>
    <s v="0:00"/>
    <x v="0"/>
    <x v="0"/>
  </r>
  <r>
    <d v="2024-03-21T08:46:10"/>
    <s v="st3558 (?)"/>
    <x v="0"/>
    <x v="0"/>
    <s v="kls* (Lůžkové oddělení pro sestru)"/>
    <s v="Otradovská Drahomíra, číslo pojištěnce: 515114133 , pojišťovna: 111, scpac: 1555578"/>
    <s v="na uzlu 1.CH-LU8 od 19.03.24 do 25.03.24, pcsled: 10650650"/>
    <s v="Kód uzlu zařízení: 2001; Datum malého překladu: 21/03/24; Čas malého překladu: 0846; Kód původního uzlu: 6265; Kód nového uzlu: 6272; "/>
    <d v="2024-03-21T08:46:10"/>
    <d v="2024-03-21T08:46:00"/>
    <s v="0:00"/>
    <x v="0"/>
    <x v="0"/>
  </r>
  <r>
    <d v="2024-03-21T08:56:52"/>
    <s v="st3558 (?)"/>
    <x v="0"/>
    <x v="0"/>
    <s v="kls* (Lůžkové oddělení pro sestru)"/>
    <s v="Šramko Ján , číslo pojištěnce: 380121738 , pojišťovna: 211, scpac: 113582"/>
    <s v="na uzlu 1.CH-LU8 od 18.03.24 do 26.03.24, pcsled: 10648431"/>
    <s v="Kód uzlu zařízení: 2001; Datum malého překladu: 21/03/24; Čas malého překladu: 0856; Kód původního uzlu: 6265; Kód nového uzlu: 6272; "/>
    <d v="2024-03-21T08:56:52"/>
    <d v="2024-03-21T08:56:00"/>
    <s v="0:00"/>
    <x v="0"/>
    <x v="0"/>
  </r>
  <r>
    <d v="2024-03-21T09:08:24"/>
    <s v="st4764 (?)"/>
    <x v="2"/>
    <x v="0"/>
    <s v="kls* (Lůžkové oddělení pro sestru)"/>
    <s v="Kraťochová Simona, číslo pojištěnce: 7353215705, pojišťovna: 211, scpac: 1542478"/>
    <s v="na uzlu 1.CH-LU9 od 18.03.24 do 03.04.24, pcsled: 10648738"/>
    <s v="Kód uzlu zařízení: 2001; Datum malého překladu: 21/03/24; Čas malého překladu: 0908; Kód původního uzlu: 6265; Kód nového uzlu: 6225; "/>
    <d v="2024-03-21T09:08:24"/>
    <d v="2024-03-21T09:08:00"/>
    <s v="0:00"/>
    <x v="0"/>
    <x v="0"/>
  </r>
  <r>
    <d v="2024-03-21T09:29:32"/>
    <s v="st4764 (?)"/>
    <x v="2"/>
    <x v="0"/>
    <s v="kls* (Lůžkové oddělení pro sestru)"/>
    <s v="Vojtková Helena, číslo pojištěnce: 6256080457, pojišťovna: 201, scpac: 293156"/>
    <s v="na uzlu 1.CH-LU9 od 19.03.24 do 24.03.24, pcsled: 10650655"/>
    <s v="Kód uzlu zařízení: 2001; Datum malého překladu: 21/03/24; Čas malého překladu: 0929; Kód původního uzlu: 6265; Kód nového uzlu: 6225; "/>
    <d v="2024-03-21T09:29:32"/>
    <d v="2024-03-21T09:29:00"/>
    <s v="0:00"/>
    <x v="0"/>
    <x v="0"/>
  </r>
  <r>
    <d v="2024-03-22T10:41:26"/>
    <s v="st1276 (?)"/>
    <x v="9"/>
    <x v="0"/>
    <s v="kls* (Lůžkové oddělení pro sestru)"/>
    <s v="Konečná Alena, Mgr., číslo pojištěnce: 515129124 , pojišťovna: 211, scpac: 1557567"/>
    <s v="na uzlu 1.CH-LU3 od 19.03.24 do 26.03.24, pcsled: 10650662"/>
    <s v="Kód uzlu zařízení: 2001; Datum malého překladu: 22/03/24; Čas malého překladu: 1041; Kód původního uzlu: 6265; Kód nového uzlu: 6396; "/>
    <d v="2024-03-22T10:41:26"/>
    <d v="2024-03-22T10:41:00"/>
    <s v="0:00"/>
    <x v="0"/>
    <x v="0"/>
  </r>
  <r>
    <d v="2024-03-22T10:46:49"/>
    <s v="st1332 (?)"/>
    <x v="4"/>
    <x v="0"/>
    <s v="kls* (Lůžkové oddělení pro sestru)"/>
    <s v="Dvořáková Sedláčková, číslo pojištěnce: 8053055692, pojišťovna: 205, scpac: 623460"/>
    <s v="na uzlu 1.CH-LU3 od 19.03.24 do 28.03.24, pcsled: 10650660"/>
    <s v="Kód uzlu zařízení: 2001; Datum malého překladu: 22/03/24; Čas malého překladu: 1046; Kód původního uzlu: 6265; Kód nového uzlu: 6396; "/>
    <d v="2024-03-22T10:46:49"/>
    <d v="2024-03-22T10:46:00"/>
    <s v="0:00"/>
    <x v="0"/>
    <x v="0"/>
  </r>
  <r>
    <d v="2024-03-23T11:53:13"/>
    <s v="st3640 (?)"/>
    <x v="42"/>
    <x v="0"/>
    <s v="kll* (Lůžkové oddělení pro lékaře)"/>
    <s v="Tureček Eduard, číslo pojištěnce: 6409160208, pojišťovna: 205, scpac: 1551229"/>
    <s v="na uzlu KAR-LU15 od 19.03.24 do 23.03.24, pcsled: 10650399"/>
    <s v="Datum konce sledování: ? -&gt; 23/03/24; Čas konce sledování:  -&gt; 1021; Příznak fnzis: 0 -&gt; 1; Typ aktivity (takt): 1 -&gt; 5; "/>
    <d v="2024-03-23T11:53:13"/>
    <d v="2024-03-23T10:21:00"/>
    <s v="1:32"/>
    <x v="0"/>
    <x v="7"/>
  </r>
  <r>
    <d v="2024-03-24T14:00:56"/>
    <s v="st2088 (?)"/>
    <x v="3"/>
    <x v="0"/>
    <s v="kls* (Lůžkové oddělení pro sestru)"/>
    <s v="Hovorková Ivana, číslo pojištěnce: 6357040855, pojišťovna: 205, scpac: 193581"/>
    <s v="na uzlu 1.CH-LU8 od 20.03.24 do 27.03.24, pcsled: 10652665"/>
    <s v="Kód uzlu zařízení: 2001; Datum malého překladu: 24/03/24; Čas malého překladu: 1400; Kód původního uzlu: 6265; Kód nového uzlu: 6272; "/>
    <d v="2024-03-24T14:00:56"/>
    <d v="2024-03-24T14:00:00"/>
    <s v="0:00"/>
    <x v="0"/>
    <x v="0"/>
  </r>
  <r>
    <d v="2024-03-25T09:15:19"/>
    <s v="st4764 (?)"/>
    <x v="2"/>
    <x v="0"/>
    <s v="kls* (Lůžkové oddělení pro sestru)"/>
    <s v="Pavelek Karel, Mgr., číslo pojištěnce: 8006145422, pojišťovna: 111, scpac: 1376479"/>
    <s v="na uzlu 1.CH-LU9 od 20.03.24 do 02.04.24, pcsled: 10652968"/>
    <s v="Kód uzlu zařízení: 2001; Datum malého překladu: 25/03/24; Čas malého překladu: 0915; Kód původního uzlu: 6265; Kód nového uzlu: 6225; "/>
    <d v="2024-03-25T09:15:19"/>
    <d v="2024-03-25T09:15:00"/>
    <s v="0:00"/>
    <x v="0"/>
    <x v="0"/>
  </r>
  <r>
    <d v="2024-03-25T09:39:43"/>
    <s v="st3558 (?)"/>
    <x v="0"/>
    <x v="0"/>
    <s v="kls* (Lůžkové oddělení pro sestru)"/>
    <s v="Gajdík Milan, číslo pojištěnce: 430622437 , pojišťovna: 207, scpac: 1009083"/>
    <s v="na uzlu 1.CH-LU8 od 19.03.24 do 27.03.24, pcsled: 10650652"/>
    <s v="Kód uzlu zařízení: 2001; Datum malého překladu: 25/03/24; Čas malého překladu: 0939; Kód původního uzlu: 6265; Kód nového uzlu: 6272; "/>
    <d v="2024-03-25T09:39:43"/>
    <d v="2024-03-25T09:39:00"/>
    <s v="0:00"/>
    <x v="0"/>
    <x v="0"/>
  </r>
  <r>
    <d v="2024-03-25T10:15:40"/>
    <s v="st1332 (?)"/>
    <x v="4"/>
    <x v="0"/>
    <s v="kls* (Lůžkové oddělení pro sestru)"/>
    <s v="Kašparová Dagmar, číslo pojištěnce: 516207228 , pojišťovna: 205, scpac: 120599"/>
    <s v="na uzlu 1.CH-LU3 od 20.03.24 do 28.03.24, pcsled: 10652733"/>
    <s v="Kód uzlu zařízení: 2001; Datum malého překladu: 25/03/24; Čas malého překladu: 1015; Kód původního uzlu: 6265; Kód nového uzlu: 6396; "/>
    <d v="2024-03-25T10:15:40"/>
    <d v="2024-03-25T10:15:00"/>
    <s v="0:00"/>
    <x v="0"/>
    <x v="0"/>
  </r>
  <r>
    <d v="2024-03-25T10:22:05"/>
    <s v="st1332 (?)"/>
    <x v="4"/>
    <x v="0"/>
    <s v="kls* (Lůžkové oddělení pro sestru)"/>
    <s v="Stoppenová Lenka, číslo pojištěnce: 7955125332, pojišťovna: 205, scpac: 257165"/>
    <s v="na uzlu 1.CH-LU3 od 19.03.24 do 27.03.24, pcsled: 10650646"/>
    <s v="Kód uzlu zařízení: 2001; Datum malého překladu: 25/03/24; Čas malého překladu: 1022; Kód původního uzlu: 6265; Kód nového uzlu: 6396; "/>
    <d v="2024-03-25T10:22:05"/>
    <d v="2024-03-25T10:22:00"/>
    <s v="0:00"/>
    <x v="0"/>
    <x v="0"/>
  </r>
  <r>
    <d v="2024-03-26T11:11:50"/>
    <s v="st3633 (?)"/>
    <x v="28"/>
    <x v="0"/>
    <s v="kls* (Lůžkové oddělení pro sestru)"/>
    <s v="Pospíšilová Jana, číslo pojištěnce: 7454274421, pojišťovna: 111, scpac: 1420597"/>
    <s v="na uzlu 1.CH-LU3 od 20.03.24 do 02.04.24, pcsled: 10652867"/>
    <s v="Kód uzlu zařízení: 2001; Datum malého překladu: 26/03/24; Čas malého překladu: 1111; Kód původního uzlu: 6265; Kód nového uzlu: 6396; "/>
    <d v="2024-03-26T11:11:50"/>
    <d v="2024-03-26T11:11:00"/>
    <s v="0:00"/>
    <x v="0"/>
    <x v="0"/>
  </r>
  <r>
    <d v="2024-03-27T08:44:08"/>
    <s v="st3558 (?)"/>
    <x v="0"/>
    <x v="0"/>
    <s v="kls* (Lůžkové oddělení pro sestru)"/>
    <s v="Müllerová Miroslava, číslo pojištěnce: 7656035398, pojišťovna: 205, scpac: 108406"/>
    <s v="na uzlu 1.CH-LU8 od 24.03.24 do 29.03.24, pcsled: 10658209"/>
    <s v="Kód uzlu zařízení: 2001; Datum malého překladu: 27/03/24; Čas malého překladu: 0844; Kód původního uzlu: 6265; Kód nového uzlu: 6272; "/>
    <d v="2024-03-27T08:44:08"/>
    <d v="2024-03-27T08:44:00"/>
    <s v="0:00"/>
    <x v="0"/>
    <x v="0"/>
  </r>
  <r>
    <d v="2024-03-27T09:07:36"/>
    <s v="st1332 (?)"/>
    <x v="22"/>
    <x v="0"/>
    <s v="kls* (Lůžkové oddělení pro sestru)"/>
    <s v="Zapletalová Jaroslav, číslo pojištěnce: 365617424 , pojišťovna: 111, scpac: 313034"/>
    <s v="na uzlu 1.CH-LU3 od 22.03.24 do 31.03.24, pcsled: 10657445"/>
    <s v="Kód uzlu zařízení: 2001; Datum malého překladu: 27/03/24; Čas malého překladu: 0907; Kód původního uzlu: 6265; Kód nového uzlu: 6396; "/>
    <d v="2024-03-27T09:07:36"/>
    <d v="2024-03-27T09:07:00"/>
    <s v="0:00"/>
    <x v="0"/>
    <x v="0"/>
  </r>
  <r>
    <d v="2024-03-27T09:23:36"/>
    <s v="st3558 (?)"/>
    <x v="0"/>
    <x v="0"/>
    <s v="kls* (Lůžkové oddělení pro sestru)"/>
    <s v="Navrátil Vojtěch, číslo pojištěnce: 5603171519, pojišťovna: 201, scpac: 200335"/>
    <s v="na uzlu 1.CH-LU8 od 21.03.24 do 02.04.24, pcsled: 10654237"/>
    <s v="Kód uzlu zařízení: 2001; Datum malého překladu: 27/03/24; Čas malého překladu: 0923; Kód původního uzlu: 6265; Kód nového uzlu: 6272; "/>
    <d v="2024-03-27T09:23:36"/>
    <d v="2024-03-27T09:23:00"/>
    <s v="0:00"/>
    <x v="0"/>
    <x v="0"/>
  </r>
  <r>
    <d v="2024-03-30T10:12:35"/>
    <s v="st1332 (?)"/>
    <x v="22"/>
    <x v="0"/>
    <s v="kls* (Lůžkové oddělení pro sestru)"/>
    <s v="Vykydal Radek, číslo pojištěnce: 6605021390, pojišťovna: 111, scpac: 298931"/>
    <s v="na uzlu 1.CH-LU3 od 26.03.24 do 03.04.24, pcsled: 10660912"/>
    <s v="Kód uzlu zařízení: 2001; Datum malého překladu: 30/03/24; Čas malého překladu: 1012; Kód původního uzlu: 6265; Kód nového uzlu: 6396; "/>
    <d v="2024-03-30T10:12:35"/>
    <d v="2024-03-30T10:12:00"/>
    <s v="0:00"/>
    <x v="0"/>
    <x v="0"/>
  </r>
  <r>
    <d v="2024-03-30T12:16:40"/>
    <s v="st3818 (?)"/>
    <x v="43"/>
    <x v="0"/>
    <s v="kls* (Lůžkové oddělení pro sestru)"/>
    <s v="Vaculín František, číslo pojištěnce: 450104450 , pojišťovna: 207, scpac: 313963"/>
    <s v="na uzlu 1.CH-LU9 od 26.03.24 do 04.04.24, pcsled: 10661856"/>
    <s v="Kód uzlu zařízení: 2001; Datum malého překladu: 30/03/24; Čas malého překladu: 1216; Kód původního uzlu: 6265; Kód nového uzlu: 6225; "/>
    <d v="2024-03-30T12:16:40"/>
    <d v="2024-03-30T12:16:00"/>
    <s v="0:00"/>
    <x v="0"/>
    <x v="0"/>
  </r>
  <r>
    <d v="2024-03-31T10:55:28"/>
    <s v="st2088 (?)"/>
    <x v="44"/>
    <x v="0"/>
    <s v="kls* (Lůžkové oddělení pro sestru)"/>
    <s v="Bartíková Vlasta , číslo pojištěnce: 435609444 , pojišťovna: 211, scpac: 432474"/>
    <s v="na uzlu 1.CH-LU8 od 26.03.24 do 04.04.24, pcsled: 10662530"/>
    <s v="Kód uzlu zařízení: 2001; Datum malého překladu: 31/03/24; Čas malého překladu: 1055; Kód původního uzlu: 6265; Kód nového uzlu: 6272; "/>
    <d v="2024-03-31T10:55:28"/>
    <d v="2024-03-31T10:55:00"/>
    <s v="0:00"/>
    <x v="0"/>
    <x v="0"/>
  </r>
  <r>
    <d v="2024-03-31T12:46:03"/>
    <s v="st1332 (?)"/>
    <x v="45"/>
    <x v="0"/>
    <s v="kls* (Lůžkové oddělení pro sestru)"/>
    <s v="Neubauerová Jarmila, číslo pojištěnce: 6453091293, pojišťovna: 211, scpac: 275302"/>
    <s v="na uzlu 1.CH-LU3 od 26.03.24 do 02.04.24, pcsled: 10661981"/>
    <s v="Kód uzlu zařízení: 2001; Datum malého překladu: 31/03/24; Čas malého překladu: 1245; Kód původního uzlu: 6265; Kód nového uzlu: 6396; "/>
    <d v="2024-03-31T12:46:03"/>
    <d v="2024-03-31T12:45:00"/>
    <s v="0:01"/>
    <x v="0"/>
    <x v="0"/>
  </r>
  <r>
    <d v="2024-04-01T17:58:06"/>
    <s v="st4152 (?)"/>
    <x v="46"/>
    <x v="0"/>
    <s v="kls* (Lůžkové oddělení pro sestru)"/>
    <s v="Pokrutová Jana , číslo pojištěnce: 486205430 , pojišťovna: 205, scpac: 208380"/>
    <s v="na uzlu 1.CH-LU8 od 25.03.24 do 04.04.24, pcsled: 10659272"/>
    <s v="Kód uzlu zařízení: 2001; Datum malého překladu: 01/04/24; Čas malého překladu: 1758; Kód původního uzlu: 6265; Kód nového uzlu: 6272; "/>
    <d v="2024-04-01T17:58:06"/>
    <d v="2024-04-01T17:58:00"/>
    <s v="0:00"/>
    <x v="0"/>
    <x v="0"/>
  </r>
  <r>
    <d v="2024-04-02T09:44:26"/>
    <s v="st3818 (?)"/>
    <x v="47"/>
    <x v="0"/>
    <s v="kls* (Lůžkové oddělení pro sestru)"/>
    <s v="Pospíchal Lubomír, číslo pojištěnce: 500624122 , pojišťovna: 111, scpac: 1169144"/>
    <s v="na uzlu 1.CH-LU9 od 28.03.24 do 09.04.24, pcsled: 10665278"/>
    <s v="Kód uzlu zařízení: 2001; Datum malého překladu: 02/04/24; Čas malého překladu: 0944; Kód původního uzlu: 6265; Kód nového uzlu: 6225; "/>
    <d v="2024-04-02T09:44:26"/>
    <d v="2024-04-02T09:44:00"/>
    <s v="0:00"/>
    <x v="0"/>
    <x v="0"/>
  </r>
  <r>
    <d v="2024-04-02T11:15:22"/>
    <s v="st4366 (?)"/>
    <x v="15"/>
    <x v="0"/>
    <s v="kls* (Lůžkové oddělení pro sestru)"/>
    <s v="Tureček Eduard, číslo pojištěnce: 6409160208, pojišťovna: 205, scpac: 1551229"/>
    <s v="na uzlu 1.CH-6 J od 23.03.24 do 23.04.24, pcsled: 10657779"/>
    <s v="Kód uzlu zařízení: 2001; Datum malého překladu: 02/04/24; Čas malého překladu: 1115; Kód původního uzlu: 6265; Kód nového uzlu: 6396; "/>
    <d v="2024-04-02T11:15:22"/>
    <d v="2024-04-02T11:15:00"/>
    <s v="0:00"/>
    <x v="0"/>
    <x v="0"/>
  </r>
  <r>
    <d v="2024-04-03T08:47:51"/>
    <s v="st3558 (?)"/>
    <x v="0"/>
    <x v="0"/>
    <s v="kls* (Lůžkové oddělení pro sestru)"/>
    <s v="Ondroušková Eva, číslo pojištěnce: 486218424 , pojišťovna: 201, scpac: 1137225"/>
    <s v="na uzlu 1.CH-LU8 od 01.04.24 do 09.04.24, pcsled: 10668188"/>
    <s v="Kód uzlu zařízení: 2001; Datum malého překladu: 03/04/24; Čas malého překladu: 0847; Kód původního uzlu: 6265; Kód nového uzlu: 6272; "/>
    <d v="2024-04-03T08:47:51"/>
    <d v="2024-04-03T08:47:00"/>
    <s v="0:00"/>
    <x v="0"/>
    <x v="0"/>
  </r>
  <r>
    <d v="2024-04-03T08:50:15"/>
    <s v="st1276 (?)"/>
    <x v="36"/>
    <x v="0"/>
    <s v="kls* (Lůžkové oddělení pro sestru)"/>
    <s v="Jelínková Anna , číslo pojištěnce: 535309231 , pojišťovna: 201, scpac: 129929"/>
    <s v="na uzlu 1.CH-LU3 od 01.04.24 do 05.04.24, pcsled: 10667951"/>
    <s v="Kód uzlu zařízení: 2001; Datum malého překladu: 03/04/24; Čas malého překladu: 0850; Kód původního uzlu: 6265; Kód nového uzlu: 6396; "/>
    <d v="2024-04-03T08:50:15"/>
    <d v="2024-04-03T08:50:00"/>
    <s v="0:00"/>
    <x v="0"/>
    <x v="0"/>
  </r>
  <r>
    <d v="2024-04-03T09:20:37"/>
    <s v="st2118 (?)"/>
    <x v="48"/>
    <x v="0"/>
    <s v="kls* (Lůžkové oddělení pro sestru)"/>
    <s v="Fňukal Svatopluk, číslo pojištěnce: 7212194132, pojišťovna: 111, scpac: 1549874"/>
    <s v="na uzlu 1.CH-LU8 od 01.04.24 do 10.04.24, pcsled: 10668017"/>
    <s v="Kód uzlu zařízení: 2001; Datum malého překladu: 03/04/24; Čas malého překladu: 0920; Kód původního uzlu: 6265; Kód nového uzlu: 6272; "/>
    <d v="2024-04-03T09:20:37"/>
    <d v="2024-04-03T09:20:00"/>
    <s v="0:00"/>
    <x v="0"/>
    <x v="0"/>
  </r>
  <r>
    <d v="2024-04-04T11:36:19"/>
    <s v="st3640 (?)"/>
    <x v="1"/>
    <x v="0"/>
    <s v="klp* (Lůžkové oddělení pro primáře)"/>
    <s v="Seryn Jiří, číslo pojištěnce: 440527191 , pojišťovna: 205, scpac: 143233"/>
    <s v="na uzlu 1.CH-6 J od 31.03.24 do 04.04.24, pcsled: 10667587"/>
    <s v="Datum žádosti: 04/04/24; Čas žádosti: 113619; Datum překladu: 04/04/24; Čas překladu: 1135; Žádající uzel: 6265; Žádající uživatel: 63745; Přijímající uzel: 6515; Text žádosti: Žádost o překlad; Stav žádosti: 500; "/>
    <d v="2024-04-04T11:36:19"/>
    <d v="2024-04-04T11:35:00"/>
    <s v="0:01"/>
    <x v="0"/>
    <x v="0"/>
  </r>
  <r>
    <d v="2024-04-04T13:01:39"/>
    <s v="st4764 (?)"/>
    <x v="2"/>
    <x v="0"/>
    <s v="kls* (Lůžkové oddělení pro sestru)"/>
    <s v="Švecová Jaroslava, číslo pojištěnce: 445425457 , pojišťovna: 201, scpac: 147680"/>
    <s v="na uzlu 1.CH-LU9 od 02.04.24 do 05.04.24, pcsled: 10668770"/>
    <s v="Kód uzlu zařízení: 2001; Datum malého překladu: 04/04/24; Čas malého překladu: 1301; Kód původního uzlu: 6265; Kód nového uzlu: 6225; "/>
    <d v="2024-04-04T13:01:39"/>
    <d v="2024-04-04T13:01:00"/>
    <s v="0:00"/>
    <x v="0"/>
    <x v="0"/>
  </r>
  <r>
    <d v="2024-04-05T09:06:36"/>
    <s v="st4764 (?)"/>
    <x v="2"/>
    <x v="0"/>
    <s v="kls* (Lůžkové oddělení pro sestru)"/>
    <s v="Dostál Miloš, číslo pojištěnce: 5810301387, pojišťovna: 213, scpac: 198199"/>
    <s v="na uzlu 1.CH-LU9 od 25.03.24 do 11.04.24, pcsled: 10659942"/>
    <s v="Kód uzlu zařízení: 2001; Datum malého překladu: 05/04/24; Čas malého překladu: 0906; Kód původního uzlu: 6265; Kód nového uzlu: 6225; "/>
    <d v="2024-04-05T09:06:36"/>
    <d v="2024-04-05T09:06:00"/>
    <s v="0:00"/>
    <x v="0"/>
    <x v="0"/>
  </r>
  <r>
    <d v="2024-04-05T09:56:22"/>
    <s v="st2118 (?)"/>
    <x v="0"/>
    <x v="0"/>
    <s v="kls* (Lůžkové oddělení pro sestru)"/>
    <s v="Kameníková Erika , číslo pojištěnce: 7062194458, pojišťovna: 211, scpac: 184881"/>
    <s v="na uzlu 1.CH-LU8 od 01.04.24 do 12.04.24, pcsled: 10667733"/>
    <s v="Kód uzlu zařízení: 2001; Datum malého překladu: 05/04/24; Čas malého překladu: 0956; Kód původního uzlu: 6265; Kód nového uzlu: 6272; "/>
    <d v="2024-04-05T09:56:22"/>
    <d v="2024-04-05T09:56:00"/>
    <s v="0:00"/>
    <x v="0"/>
    <x v="0"/>
  </r>
  <r>
    <d v="2024-04-05T14:06:59"/>
    <s v="st4152 (?)"/>
    <x v="7"/>
    <x v="0"/>
    <s v="kls* (Lůžkové oddělení pro sestru)"/>
    <s v="Bobaj Žváčková Lenka, číslo pojištěnce: 8458195306, pojišťovna: 211, scpac: 296986"/>
    <s v="na uzlu 1.CH-LU3 od 01.04.24 do 09.04.24, pcsled: 10668044"/>
    <s v="Kód uzlu zařízení: 2001; Datum malého překladu: 05/04/24; Čas malého překladu: 1406; Kód původního uzlu: 6265; Kód nového uzlu: 6396; "/>
    <d v="2024-04-05T14:06:59"/>
    <d v="2024-04-05T14:06:00"/>
    <s v="0:00"/>
    <x v="0"/>
    <x v="0"/>
  </r>
  <r>
    <d v="2024-04-05T15:13:13"/>
    <s v="st4152 (?)"/>
    <x v="7"/>
    <x v="0"/>
    <s v="kls* (Lůžkové oddělení pro sestru)"/>
    <s v="Mika Miroslav, číslo pojištěnce: 6701161698, pojišťovna: 211, scpac: 1551165"/>
    <s v="na uzlu 1.CH-LU3 od 02.04.24 do 15.04.24, pcsled: 10668837"/>
    <s v="Kód uzlu zařízení: 2001; Datum malého překladu: 05/04/24; Čas malého překladu: 1513; Kód původního uzlu: 6265; Kód nového uzlu: 6396; "/>
    <d v="2024-04-05T15:13:13"/>
    <d v="2024-04-05T15:13:00"/>
    <s v="0:00"/>
    <x v="0"/>
    <x v="0"/>
  </r>
  <r>
    <d v="2024-04-07T09:28:06"/>
    <s v="st3653 (?)"/>
    <x v="19"/>
    <x v="0"/>
    <s v="kls* (Lůžkové oddělení pro sestru)"/>
    <s v="Žďárová Božena, číslo pojištěnce: 6054282036, pojišťovna: 111, scpac: 1377945"/>
    <s v="na uzlu 1.CH-LU8 od 02.04.24 do 09.04.24, pcsled: 10668808"/>
    <s v="Kód uzlu zařízení: 2001; Datum malého překladu: 07/04/24; Čas malého překladu: 0928; Kód původního uzlu: 6265; Kód nového uzlu: 6272; "/>
    <d v="2024-04-07T09:28:06"/>
    <d v="2024-04-07T09:28:00"/>
    <s v="0:00"/>
    <x v="0"/>
    <x v="0"/>
  </r>
  <r>
    <d v="2024-04-07T09:56:19"/>
    <s v="st2088 (?)"/>
    <x v="21"/>
    <x v="0"/>
    <s v="kls* (Lůžkové oddělení pro sestru)"/>
    <s v="Valenta Bedřich , číslo pojištěnce: 5612122109, pojišťovna: 111, scpac: 241771"/>
    <s v="na uzlu 1.CH-LU8 od 04.04.24 do 10.04.24, pcsled: 10672648"/>
    <s v="Kód uzlu zařízení: 2001; Datum malého překladu: 07/04/24; Čas malého překladu: 0956; Kód původního uzlu: 6265; Kód nového uzlu: 6272; "/>
    <d v="2024-04-07T09:56:19"/>
    <d v="2024-04-07T09:56:00"/>
    <s v="0:00"/>
    <x v="0"/>
    <x v="0"/>
  </r>
  <r>
    <d v="2024-04-08T10:13:07"/>
    <s v="st3818 (?)"/>
    <x v="43"/>
    <x v="0"/>
    <s v="kls* (Lůžkové oddělení pro sestru)"/>
    <s v="Ludva Oldřich, číslo pojištěnce: 450421420 , pojišťovna: 111, scpac: 1506692"/>
    <s v="na uzlu 1.CH-LU9 od 04.04.24 do 09.04.24, pcsled: 10673167"/>
    <s v="Kód uzlu zařízení: 2001; Datum malého překladu: 08/04/24; Čas malého překladu: 1012; Kód původního uzlu: 6265; Kód nového uzlu: 6225; "/>
    <d v="2024-04-08T10:13:07"/>
    <d v="2024-04-08T10:12:00"/>
    <s v="0:01"/>
    <x v="0"/>
    <x v="0"/>
  </r>
  <r>
    <d v="2024-04-08T10:13:23"/>
    <s v="st3818 (?)"/>
    <x v="43"/>
    <x v="0"/>
    <s v="kls* (Lůžkové oddělení pro sestru)"/>
    <s v="Coufal Jan, Mgr., číslo pojištěnce: 5911190153, pojišťovna: 211, scpac: 931034"/>
    <s v="na uzlu 1.CH-LU9 od 01.04.24 do 11.04.24, pcsled: 10668334"/>
    <s v="Kód uzlu zařízení: 2001; Datum malého překladu: 08/04/24; Čas malého překladu: 1013; Kód původního uzlu: 6265; Kód nového uzlu: 6225; "/>
    <d v="2024-04-08T10:13:23"/>
    <d v="2024-04-08T10:13:00"/>
    <s v="0:00"/>
    <x v="0"/>
    <x v="0"/>
  </r>
  <r>
    <d v="2024-04-08T10:31:29"/>
    <s v="st4152 (?)"/>
    <x v="7"/>
    <x v="0"/>
    <s v="kls* (Lůžkové oddělení pro sestru)"/>
    <s v="Kintlová Ludmila, číslo pojištěnce: 535914103 , pojišťovna: 111, scpac: 1127514"/>
    <s v="na uzlu 1.CH-LU3 od 02.04.24 do 15.04.24, pcsled: 10668845"/>
    <s v="Kód uzlu zařízení: 2001; Datum malého překladu: 08/04/24; Čas malého překladu: 1031; Kód původního uzlu: 6265; Kód nového uzlu: 6396; "/>
    <d v="2024-04-08T10:31:29"/>
    <d v="2024-04-08T10:31:00"/>
    <s v="0:00"/>
    <x v="0"/>
    <x v="0"/>
  </r>
  <r>
    <d v="2024-04-09T09:02:17"/>
    <s v="st3558 (?)"/>
    <x v="0"/>
    <x v="0"/>
    <s v="kls* (Lůžkové oddělení pro sestru)"/>
    <s v="Novotný Jakub, číslo pojištěnce: 0212275734, pojišťovna: 201, scpac: 353418"/>
    <s v="na uzlu 1.CH-LU8 od 07.04.24 do 17.04.24, pcsled: 10676727"/>
    <s v="Kód uzlu zařízení: 2001; Datum malého překladu: 09/04/24; Čas malého překladu: 0902; Kód původního uzlu: 6265; Kód nového uzlu: 6272; "/>
    <d v="2024-04-09T09:02:17"/>
    <d v="2024-04-09T09:02:00"/>
    <s v="0:00"/>
    <x v="0"/>
    <x v="0"/>
  </r>
  <r>
    <d v="2024-04-09T09:36:16"/>
    <s v="st3558 (?)"/>
    <x v="0"/>
    <x v="0"/>
    <s v="kls* (Lůžkové oddělení pro sestru)"/>
    <s v="Kameníková Erika , číslo pojištěnce: 7062194458, pojišťovna: 211, scpac: 184881"/>
    <s v="na uzlu 1.CH-LU8 od 01.04.24 do 12.04.24, pcsled: 10667733"/>
    <s v="Kód uzlu zařízení: 2001; Datum malého překladu: 09/04/24; Čas malého překladu: 0936; Kód původního uzlu: 6265; Kód nového uzlu: 6272; "/>
    <d v="2024-04-09T09:36:16"/>
    <d v="2024-04-09T09:36:00"/>
    <s v="0:00"/>
    <x v="0"/>
    <x v="0"/>
  </r>
  <r>
    <d v="2024-04-09T13:55:38"/>
    <s v="st3640 (?)"/>
    <x v="33"/>
    <x v="0"/>
    <s v="klp* (Lůžkové oddělení pro primáře)"/>
    <s v="Beranová Dobroslava, číslo pojištěnce: 425822418 , pojišťovna: 111, scpac: 919018"/>
    <s v="na uzlu 1.CH-6 J od 07.04.24 do 09.04.24, pcsled: 10676618"/>
    <s v="Datum žádosti: 09/04/24; Čas žádosti: 135538; Datum překladu: 09/04/24; Čas překladu: 1354; Žádající uzel: 6265; Žádající uživatel: 62894; Přijímající uzel: 6515; Text žádosti: Žádost o překlad; Stav žádosti: 500; "/>
    <d v="2024-04-09T13:55:38"/>
    <d v="2024-04-09T13:54:00"/>
    <s v="0:01"/>
    <x v="0"/>
    <x v="0"/>
  </r>
  <r>
    <d v="2024-04-10T09:20:04"/>
    <s v="st1276 (?)"/>
    <x v="20"/>
    <x v="0"/>
    <s v="kls* (Lůžkové oddělení pro sestru)"/>
    <s v="Mück Ivo, číslo pojištěnce: 5510071182, pojišťovna: 111, scpac: 1405641"/>
    <s v="na uzlu 1.CH-LU3 od 07.04.24 do 15.04.24, pcsled: 10676707"/>
    <s v="Kód uzlu zařízení: 2001; Datum malého překladu: 10/04/24; Čas malého překladu: 0919; Kód původního uzlu: 6265; Kód nového uzlu: 6396; "/>
    <d v="2024-04-10T09:20:04"/>
    <d v="2024-04-10T09:19:00"/>
    <s v="0:01"/>
    <x v="0"/>
    <x v="0"/>
  </r>
  <r>
    <d v="2024-04-10T09:42:17"/>
    <s v="st3558 (?)"/>
    <x v="0"/>
    <x v="0"/>
    <s v="kls* (Lůžkové oddělení pro sestru)"/>
    <s v="Maixner Jaroslav, číslo pojištěnce: 5806080423, pojišťovna: 205, scpac: 1534291"/>
    <s v="na uzlu 1.CH-LU8 od 07.04.24 do 16.04.24, pcsled: 10676595"/>
    <s v="Kód uzlu zařízení: 2001; Datum malého překladu: 10/04/24; Čas malého překladu: 0942; Kód původního uzlu: 6265; Kód nového uzlu: 6272; "/>
    <d v="2024-04-10T09:42:17"/>
    <d v="2024-04-10T09:42:00"/>
    <s v="0:00"/>
    <x v="0"/>
    <x v="0"/>
  </r>
  <r>
    <d v="2024-04-10T13:10:47"/>
    <s v="st1332 (?)"/>
    <x v="4"/>
    <x v="0"/>
    <s v="kls* (Lůžkové oddělení pro sestru)"/>
    <s v="Vantuch Dalibor, číslo pojištěnce: 5905250659, pojišťovna: 211, scpac: 1553906"/>
    <s v="na uzlu 1.CH-LU3 od 07.04.24 do 13.04.24, pcsled: 10676678"/>
    <s v="Kód uzlu zařízení: 2001; Datum malého překladu: 10/04/24; Čas malého překladu: 1310; Kód původního uzlu: 6265; Kód nového uzlu: 6396; "/>
    <d v="2024-04-10T13:10:47"/>
    <d v="2024-04-10T13:10:00"/>
    <s v="0:00"/>
    <x v="0"/>
    <x v="0"/>
  </r>
  <r>
    <d v="2024-04-10T18:19:37"/>
    <s v="st3653 (?)"/>
    <x v="27"/>
    <x v="0"/>
    <s v="kll* (Lůžkové oddělení pro lékaře)"/>
    <s v="Spáčil František, číslo pojištěnce: 6109191605, pojišťovna: 111, scpac: 1150460"/>
    <s v="na uzlu 1.CH-LU3 od 03.04.24 do 16.04.24, pcsled: 10671356"/>
    <s v="Kód uzlu zařízení: 2001; Datum malého překladu: 10/04/24; Čas malého překladu: 1819; Kód původního uzlu: 6265; Kód nového uzlu: 6396; "/>
    <d v="2024-04-10T18:19:37"/>
    <d v="2024-04-10T18:19:00"/>
    <s v="0:00"/>
    <x v="0"/>
    <x v="0"/>
  </r>
  <r>
    <d v="2024-04-11T08:53:03"/>
    <s v="st3558 (?)"/>
    <x v="0"/>
    <x v="0"/>
    <s v="kls* (Lůžkové oddělení pro sestru)"/>
    <s v="Korčáková Jindřiška, číslo pojištěnce: 6156031013, pojišťovna: 205, scpac: 719414"/>
    <s v="na uzlu 1.CH-LU8 od 09.04.24 do 15.04.24, pcsled: 10679386"/>
    <s v="Kód uzlu zařízení: 2001; Datum malého překladu: 11/04/24; Čas malého překladu: 0852; Kód původního uzlu: 6265; Kód nového uzlu: 6272; "/>
    <d v="2024-04-11T08:53:03"/>
    <d v="2024-04-11T08:52:00"/>
    <s v="0:01"/>
    <x v="0"/>
    <x v="0"/>
  </r>
  <r>
    <d v="2024-04-11T09:49:11"/>
    <s v="st4152 (?)"/>
    <x v="7"/>
    <x v="0"/>
    <s v="kls* (Lůžkové oddělení pro sestru)"/>
    <s v="Kristenová Jana, číslo pojištěnce: 7061305768, pojišťovna: 201, scpac: 758474"/>
    <s v="na uzlu 1.CH-LU3 od 08.04.24 do 16.04.24, pcsled: 10677481"/>
    <s v="Kód uzlu zařízení: 2001; Datum malého překladu: 11/04/24; Čas malého překladu: 0949; Kód původního uzlu: 6265; Kód nového uzlu: 6396; "/>
    <d v="2024-04-11T09:49:11"/>
    <d v="2024-04-11T09:49:00"/>
    <s v="0:00"/>
    <x v="0"/>
    <x v="0"/>
  </r>
  <r>
    <d v="2024-04-11T20:33:43"/>
    <s v="st4366 (?)"/>
    <x v="15"/>
    <x v="0"/>
    <s v="kls* (Lůžkové oddělení pro sestru)"/>
    <s v="Pohanka Marek, číslo pojištěnce: 7303095338, pojišťovna: 205, scpac: 487156"/>
    <s v="na uzlu 1.CH-LU3 od 09.04.24 do 17.04.24, pcsled: 10679364"/>
    <s v="Kód uzlu zařízení: 2001; Datum malého překladu: 11/04/24; Čas malého překladu: 2033; Kód původního uzlu: 6265; Kód nového uzlu: 6396; "/>
    <d v="2024-04-11T20:33:43"/>
    <d v="2024-04-11T20:33:00"/>
    <s v="0:00"/>
    <x v="0"/>
    <x v="0"/>
  </r>
  <r>
    <d v="2024-04-12T09:30:59"/>
    <s v="st3818 (?)"/>
    <x v="47"/>
    <x v="0"/>
    <s v="kls* (Lůžkové oddělení pro sestru)"/>
    <s v="Dolívka Jaromír, číslo pojištěnce: 6705211513, pojišťovna: 205, scpac: 827493"/>
    <s v="na uzlu 1.CH-LU9 od 07.04.24 do 15.04.24, pcsled: 10676737"/>
    <s v="Kód uzlu zařízení: 2001; Datum malého překladu: 12/04/24; Čas malého překladu: 0930; Kód původního uzlu: 6265; Kód nového uzlu: 6225; "/>
    <d v="2024-04-12T09:30:59"/>
    <d v="2024-04-12T09:30:00"/>
    <s v="0:00"/>
    <x v="0"/>
    <x v="0"/>
  </r>
  <r>
    <d v="2024-04-12T09:59:36"/>
    <s v="st3558 (?)"/>
    <x v="0"/>
    <x v="0"/>
    <s v="kls* (Lůžkové oddělení pro sestru)"/>
    <s v="Kleinová Ludmila, číslo pojištěnce: 6554051526, pojišťovna: 111, scpac: 137563"/>
    <s v="na uzlu 1.CH-LU8 od 10.04.24 do 16.04.24, pcsled: 10681307"/>
    <s v="Kód uzlu zařízení: 2001; Datum malého překladu: 12/04/24; Čas malého překladu: 0959; Kód původního uzlu: 6265; Kód nového uzlu: 6272; "/>
    <d v="2024-04-12T09:59:36"/>
    <d v="2024-04-12T09:59:00"/>
    <s v="0:00"/>
    <x v="0"/>
    <x v="0"/>
  </r>
  <r>
    <d v="2024-04-12T12:58:26"/>
    <s v="st3558 (?)"/>
    <x v="0"/>
    <x v="0"/>
    <s v="kls* (Lůžkové oddělení pro sestru)"/>
    <s v="Chovancová Dana, číslo pojištěnce: 505222107 , pojišťovna: 205, scpac: 1560451"/>
    <s v="na uzlu 1.CH-LU8 od 08.04.24 do 19.04.24, pcsled: 10677367"/>
    <s v="Kód uzlu zařízení: 2001; Datum malého překladu: 12/04/24; Čas malého překladu: 1258; Kód původního uzlu: 6265; Kód nového uzlu: 6272; "/>
    <d v="2024-04-12T12:58:26"/>
    <d v="2024-04-12T12:58:00"/>
    <s v="0:00"/>
    <x v="0"/>
    <x v="0"/>
  </r>
  <r>
    <d v="2024-04-12T17:57:51"/>
    <s v="st3640 (?)"/>
    <x v="49"/>
    <x v="0"/>
    <s v="kls* (Lůžkové oddělení pro sestru)"/>
    <s v="Polák Zdeněk, číslo pojištěnce: 7907205394, pojišťovna: 201, scpac: 171200"/>
    <s v="na uzlu 1.CH-6 J od 12.04.24 do 12.04.24, pcsled: 10685367"/>
    <s v="Datum žádosti: 12/04/24; Čas žádosti: 175751; Datum překladu: 12/04/24; Čas překladu: 1753; Žádající uzel: 6265; Žádající uživatel: 63676; Přijímající uzel: 6515; Text žádosti: Žádost o překlad; Stav žádosti: 500; "/>
    <d v="2024-04-12T17:57:51"/>
    <d v="2024-04-12T17:53:00"/>
    <s v="0:04"/>
    <x v="0"/>
    <x v="0"/>
  </r>
  <r>
    <d v="2024-04-14T10:23:56"/>
    <s v="st1276 (?)"/>
    <x v="50"/>
    <x v="0"/>
    <s v="kls* (Lůžkové oddělení pro sestru)"/>
    <s v="Infner Dušan, číslo pojištěnce: 6703206037, pojišťovna: 213, scpac: 1199437"/>
    <s v="na uzlu 1.CH-LU3 od 09.04.24 do 16.04.24, pcsled: 10679390"/>
    <s v="Kód uzlu zařízení: 2001; Datum malého překladu: 14/04/24; Čas malého překladu: 1023; Kód původního uzlu: 6265; Kód nového uzlu: 6396; "/>
    <d v="2024-04-14T10:23:56"/>
    <d v="2024-04-14T10:23:00"/>
    <s v="0:00"/>
    <x v="0"/>
    <x v="0"/>
  </r>
  <r>
    <d v="2024-04-14T10:34:40"/>
    <s v="st4152 (?)"/>
    <x v="34"/>
    <x v="0"/>
    <s v="kls* (Lůžkové oddělení pro sestru)"/>
    <s v="Gunárová Eva, číslo pojištěnce: 8262265341, pojišťovna: 201, scpac: 349153"/>
    <s v="na uzlu 1.CH-LU8 od 10.04.24 do 17.04.24, pcsled: 10681526"/>
    <s v="Kód uzlu zařízení: 2001; Datum malého překladu: 14/04/24; Čas malého překladu: 1034; Kód původního uzlu: 6265; Kód nového uzlu: 6272; "/>
    <d v="2024-04-14T10:34:40"/>
    <d v="2024-04-14T10:34:00"/>
    <s v="0:00"/>
    <x v="0"/>
    <x v="0"/>
  </r>
  <r>
    <d v="2024-04-15T09:08:07"/>
    <s v="st1332 (?)"/>
    <x v="4"/>
    <x v="0"/>
    <s v="kls* (Lůžkové oddělení pro sestru)"/>
    <s v="Marečková Renáta , číslo pojištěnce: 7558135398, pojišťovna: 205, scpac: 176507"/>
    <s v="na uzlu 1.CH-LU3 od 12.04.24 do 22.04.24, pcsled: 10685704"/>
    <s v="Kód uzlu zařízení: 2001; Datum malého překladu: 15/04/24; Čas malého překladu: 0907; Kód původního uzlu: 6265; Kód nového uzlu: 6396; "/>
    <d v="2024-04-15T09:08:07"/>
    <d v="2024-04-15T09:07:00"/>
    <s v="0:01"/>
    <x v="0"/>
    <x v="0"/>
  </r>
  <r>
    <d v="2024-04-15T09:51:45"/>
    <s v="st3818 (?)"/>
    <x v="12"/>
    <x v="0"/>
    <s v="kls* (Lůžkové oddělení pro sestru)"/>
    <s v="Hejkrlíková Jana , číslo pojištěnce: 495808001 , pojišťovna: 111, scpac: 117412"/>
    <s v="na uzlu 1.CH-LU9 od 06.04.24 do 17.04.24, pcsled: 10676351"/>
    <s v="Kód uzlu zařízení: 2001; Datum malého překladu: 15/04/24; Čas malého překladu: 0951; Kód původního uzlu: 6265; Kód nového uzlu: 6225; "/>
    <d v="2024-04-15T09:51:45"/>
    <d v="2024-04-15T09:51:00"/>
    <s v="0:00"/>
    <x v="0"/>
    <x v="0"/>
  </r>
  <r>
    <d v="2024-04-15T11:24:34"/>
    <s v="st1332 (?)"/>
    <x v="4"/>
    <x v="0"/>
    <s v="kls* (Lůžkové oddělení pro sestru)"/>
    <s v="Všetičková Anděla, číslo pojištěnce: 315718434 , pojišťovna: 201, scpac: 251353"/>
    <s v="na uzlu 1.CH-LU3 od 11.04.24 do 22.04.24, pcsled: 10683826"/>
    <s v="Kód uzlu zařízení: 2001; Datum malého překladu: 15/04/24; Čas malého překladu: 1124; Kód původního uzlu: 6265; Kód nového uzlu: 6396; "/>
    <d v="2024-04-15T11:24:34"/>
    <d v="2024-04-15T11:24:00"/>
    <s v="0:00"/>
    <x v="0"/>
    <x v="0"/>
  </r>
  <r>
    <d v="2024-04-16T09:05:58"/>
    <s v="st3558 (?)"/>
    <x v="0"/>
    <x v="0"/>
    <s v="kls* (Lůžkové oddělení pro sestru)"/>
    <s v="Bastl Josef, číslo pojištěnce: 500817093 , pojišťovna: 211, scpac: 206737"/>
    <s v="na uzlu 1.CH-LU8 od 14.04.24 do 19.04.24, pcsled: 10686650"/>
    <s v="Kód uzlu zařízení: 2001; Datum malého překladu: 16/04/24; Čas malého překladu: 0905; Kód původního uzlu: 6265; Kód nového uzlu: 6272; "/>
    <d v="2024-04-16T09:05:58"/>
    <d v="2024-04-16T09:05:00"/>
    <s v="0:00"/>
    <x v="0"/>
    <x v="0"/>
  </r>
  <r>
    <d v="2024-04-16T13:31:31"/>
    <s v="st3558 (?)"/>
    <x v="0"/>
    <x v="0"/>
    <s v="kls* (Lůžkové oddělení pro sestru)"/>
    <s v="Ketner Miroslav, číslo pojištěnce: 6505060342, pojišťovna: 211, scpac: 1072455"/>
    <s v="na uzlu 1.CH-LU8 od 14.04.24 do 19.04.24, pcsled: 10686667"/>
    <s v="Kód uzlu zařízení: 2001; Datum malého překladu: 16/04/24; Čas malého překladu: 1331; Kód původního uzlu: 6265; Kód nového uzlu: 6272; "/>
    <d v="2024-04-16T13:31:31"/>
    <d v="2024-04-16T13:31:00"/>
    <s v="0:00"/>
    <x v="0"/>
    <x v="0"/>
  </r>
  <r>
    <d v="2024-04-16T18:55:26"/>
    <s v="st1332 (?)"/>
    <x v="51"/>
    <x v="0"/>
    <s v="kls* (Lůžkové oddělení pro sestru)"/>
    <s v="Hlavatý Pavel, číslo pojištěnce: 7401045322, pojišťovna: 211, scpac: 497094"/>
    <s v="na uzlu 1.CH-6 J od 15.04.24 do 16.04.24, pcsled: 10689110"/>
    <s v="Datum žádosti: 16/04/24; Čas žádosti: 185526; Datum překladu: 16/04/24; Čas překladu: 1852; Žádající uzel: 6265; Žádající uživatel: 62837; Přijímající uzel: 6109; Text žádosti: Žádost o překlad; Stav žádosti: 500; "/>
    <d v="2024-04-16T18:55:26"/>
    <d v="2024-04-16T18:52:00"/>
    <s v="0:03"/>
    <x v="0"/>
    <x v="0"/>
  </r>
  <r>
    <d v="2024-04-17T10:14:54"/>
    <s v="st4152 (?)"/>
    <x v="46"/>
    <x v="0"/>
    <s v="kls* (Lůžkové oddělení pro sestru)"/>
    <s v="Marková Alena, číslo pojištěnce: 6051297384, pojišťovna: 111, scpac: 196456"/>
    <s v="na uzlu 1.CH-6 J od 14.04.24 do 22.04.24, pcsled: 10686742"/>
    <s v="Kód uzlu zařízení: 2001; Datum malého překladu: 17/04/24; Čas malého překladu: 1014; Kód původního uzlu: 6265; Kód nového uzlu: 6396; "/>
    <d v="2024-04-17T10:14:54"/>
    <d v="2024-04-17T10:14:00"/>
    <s v="0:00"/>
    <x v="0"/>
    <x v="0"/>
  </r>
  <r>
    <d v="2024-04-17T11:14:18"/>
    <s v="st3653 (?)"/>
    <x v="19"/>
    <x v="0"/>
    <s v="kls* (Lůžkové oddělení pro sestru)"/>
    <s v="Lakos Jan, číslo pojištěnce: 6408211920, pojišťovna: 211, scpac: 1189043"/>
    <s v="na uzlu 1.CH-LU3 od 14.04.24 do 19.04.24, pcsled: 10686706"/>
    <s v="Kód uzlu zařízení: 2001; Datum malého překladu: 17/04/24; Čas malého překladu: 1114; Kód původního uzlu: 6265; Kód nového uzlu: 6396; "/>
    <d v="2024-04-17T11:14:18"/>
    <d v="2024-04-17T11:14:00"/>
    <s v="0:00"/>
    <x v="0"/>
    <x v="0"/>
  </r>
  <r>
    <d v="2024-04-18T08:52:39"/>
    <s v="st3558 (?)"/>
    <x v="0"/>
    <x v="0"/>
    <s v="kls* (Lůžkové oddělení pro sestru)"/>
    <s v="Braxatoris Miloš, číslo pojištěnce: 420720035 , pojišťovna: 111, scpac: 1561569"/>
    <s v="na uzlu 1.CH-LU8 od 15.04.24 do 22.04.24, pcsled: 10688239"/>
    <s v="Kód uzlu zařízení: 2001; Datum malého překladu: 18/04/24; Čas malého překladu: 0852; Kód původního uzlu: 6265; Kód nového uzlu: 6272; "/>
    <d v="2024-04-18T08:52:39"/>
    <d v="2024-04-18T08:52:00"/>
    <s v="0:00"/>
    <x v="0"/>
    <x v="0"/>
  </r>
  <r>
    <d v="2024-04-18T10:08:46"/>
    <s v="st4366 (?)"/>
    <x v="15"/>
    <x v="0"/>
    <s v="kls* (Lůžkové oddělení pro sestru)"/>
    <s v="Bobák Valentin , číslo pojištěnce: 7411295793, pojišťovna: 205, scpac: 255671"/>
    <s v="na uzlu 1.CH-LU3 od 09.04.24 do 13.05.24, pcsled: 10679393"/>
    <s v="Kód uzlu zařízení: 2001; Datum malého překladu: 18/04/24; Čas malého překladu: 1008; Kód původního uzlu: 6265; Kód nového uzlu: 6396; "/>
    <d v="2024-04-18T10:08:46"/>
    <d v="2024-04-18T10:08:00"/>
    <s v="0:00"/>
    <x v="0"/>
    <x v="0"/>
  </r>
  <r>
    <d v="2024-04-18T12:50:08"/>
    <s v="st1332 (?)"/>
    <x v="4"/>
    <x v="0"/>
    <s v="kls* (Lůžkové oddělení pro sestru)"/>
    <s v="Hymrová Dominika , číslo pojištěnce: 9253195743, pojišťovna: 205, scpac: 159576"/>
    <s v="na uzlu 1.CH-LU3 od 16.04.24 do 22.04.24, pcsled: 10689394"/>
    <s v="Kód uzlu zařízení: 2001; Datum malého překladu: 18/04/24; Čas malého překladu: 1250; Kód původního uzlu: 6265; Kód nového uzlu: 6396; "/>
    <d v="2024-04-18T12:50:08"/>
    <d v="2024-04-18T12:50:00"/>
    <s v="0:00"/>
    <x v="0"/>
    <x v="0"/>
  </r>
  <r>
    <d v="2024-04-19T10:27:14"/>
    <s v="st2088 (?)"/>
    <x v="52"/>
    <x v="0"/>
    <s v="kls* (Lůžkové oddělení pro sestru)"/>
    <s v="Novobilský Zdeněk, číslo pojištěnce: 8306284877, pojišťovna: 211, scpac: 1393998"/>
    <s v="na uzlu 1.CH-LU8 od 17.04.24 do 22.04.24, pcsled: 10692226"/>
    <s v="Kód uzlu zařízení: 2001; Datum malého překladu: 19/04/24; Čas malého překladu: 1027; Kód původního uzlu: 6265; Kód nového uzlu: 6272; "/>
    <d v="2024-04-19T10:27:14"/>
    <d v="2024-04-19T10:27:00"/>
    <s v="0:00"/>
    <x v="0"/>
    <x v="0"/>
  </r>
  <r>
    <d v="2024-04-19T11:03:11"/>
    <s v="st3558 (?)"/>
    <x v="0"/>
    <x v="0"/>
    <s v="kls* (Lůžkové oddělení pro sestru)"/>
    <s v="Hynek Vojtěch, číslo pojištěnce: 6003250055, pojišťovna: 205, scpac: 268587"/>
    <s v="na uzlu 1.CH-LU8 od 16.04.24 do 27.04.24, pcsled: 10689414"/>
    <s v="Kód uzlu zařízení: 2001; Datum malého překladu: 19/04/24; Čas malého překladu: 1103; Kód původního uzlu: 6265; Kód nového uzlu: 6272; "/>
    <d v="2024-04-19T11:03:11"/>
    <d v="2024-04-19T11:03:00"/>
    <s v="0:00"/>
    <x v="0"/>
    <x v="0"/>
  </r>
  <r>
    <d v="2024-04-21T10:58:55"/>
    <s v="st4152 (?)"/>
    <x v="53"/>
    <x v="0"/>
    <s v="kls* (Lůžkové oddělení pro sestru)"/>
    <s v="Šumberová Irena, číslo pojištěnce: 496119357 , pojišťovna: 111, scpac: 866340"/>
    <s v="na uzlu 1.CH-LU3 od 16.04.24 do 29.04.24, pcsled: 10689437"/>
    <s v="Kód uzlu zařízení: 2001; Datum malého překladu: 21/04/24; Čas malého překladu: 1058; Kód původního uzlu: 6265; Kód nového uzlu: 6396; "/>
    <d v="2024-04-21T10:58:55"/>
    <d v="2024-04-21T10:58:00"/>
    <s v="0:00"/>
    <x v="0"/>
    <x v="0"/>
  </r>
  <r>
    <d v="2024-04-22T08:47:40"/>
    <s v="st3558 (?)"/>
    <x v="0"/>
    <x v="0"/>
    <s v="kls* (Lůžkové oddělení pro sestru)"/>
    <s v="Hlavinková Marie, číslo pojištěnce: 535830025 , pojišťovna: 205, scpac: 873947"/>
    <s v="na uzlu 1.CH-LU8 od 16.04.24 do 23.04.24, pcsled: 10689999"/>
    <s v="Kód uzlu zařízení: 2001; Datum malého překladu: 22/04/24; Čas malého překladu: 0847; Kód původního uzlu: 6265; Kód nového uzlu: 6272; "/>
    <d v="2024-04-22T08:47:40"/>
    <d v="2024-04-22T08:47:00"/>
    <s v="0:00"/>
    <x v="0"/>
    <x v="0"/>
  </r>
  <r>
    <d v="2024-04-22T10:21:13"/>
    <s v="st1332 (?)"/>
    <x v="22"/>
    <x v="0"/>
    <s v="kls* (Lůžkové oddělení pro sestru)"/>
    <s v="Holbová Milena, číslo pojištěnce: 7358285770, pojišťovna: 211, scpac: 722007"/>
    <s v="na uzlu 1.CH-LU3 od 16.04.24 do 06.05.24, pcsled: 10689439"/>
    <s v="Kód uzlu zařízení: 2001; Datum malého překladu: 22/04/24; Čas malého překladu: 1021; Kód původního uzlu: 6265; Kód nového uzlu: 6396; "/>
    <d v="2024-04-22T10:21:13"/>
    <d v="2024-04-22T10:21:00"/>
    <s v="0:00"/>
    <x v="0"/>
    <x v="0"/>
  </r>
  <r>
    <d v="2024-04-22T22:55:53"/>
    <s v="st3653 (?)"/>
    <x v="41"/>
    <x v="0"/>
    <s v="kll* (Lůžkové oddělení pro lékaře)"/>
    <s v="Marková Alena, číslo pojištěnce: 6051297384, pojišťovna: 111, scpac: 196456"/>
    <s v="na uzlu 1.CH-6 J od 14.04.24 do 22.04.24, pcsled: 10686742"/>
    <s v="Datum žádosti: 22/04/24; Čas žádosti: 225553; Datum překladu: 22/04/24; Čas překladu: 2255; Žádající uzel: 6265; Žádající uživatel: 60965; Přijímající uzel: 6073; Text žádosti: Žádost o překlad; Stav žádosti: 500; "/>
    <d v="2024-04-22T22:55:53"/>
    <d v="2024-04-22T22:55:00"/>
    <s v="0:00"/>
    <x v="0"/>
    <x v="0"/>
  </r>
  <r>
    <d v="2024-04-23T01:49:21"/>
    <s v="st3653 (?)"/>
    <x v="14"/>
    <x v="0"/>
    <s v="kls* (Lůžkové oddělení pro sestru)"/>
    <s v="Tureček Eduard, číslo pojištěnce: 6409160208, pojišťovna: 205, scpac: 1551229"/>
    <s v="na uzlu 1.CH-6 J od 23.03.24 do 23.04.24, pcsled: 10657779"/>
    <s v="Datum žádosti: 23/04/24; Čas žádosti: 014921; Datum překladu: 23/04/24; Čas překladu: 0146; Žádající uzel: 6265; Žádající uživatel: 62419; Přijímající uzel: 6515; Text žádosti: Žádost o překlad; Stav žádosti: 500; "/>
    <d v="2024-04-23T01:49:21"/>
    <d v="2024-04-23T01:46:00"/>
    <s v="0:03"/>
    <x v="0"/>
    <x v="0"/>
  </r>
  <r>
    <d v="2024-04-23T09:46:50"/>
    <s v="st3558 (?)"/>
    <x v="0"/>
    <x v="0"/>
    <s v="kls* (Lůžkové oddělení pro sestru)"/>
    <s v="Vitiukov Viktor, číslo pojištěnce: 4907584121, pojišťovna: 111, scpac: 1559724"/>
    <s v="na uzlu 1.CH-LU8 od 17.04.24 do 29.04.24, pcsled: 10691528"/>
    <s v="Kód uzlu zařízení: 2001; Datum malého překladu: 23/04/24; Čas malého překladu: 0946; Kód původního uzlu: 6265; Kód nového uzlu: 6272; "/>
    <d v="2024-04-23T09:46:50"/>
    <d v="2024-04-23T09:46:00"/>
    <s v="0:00"/>
    <x v="0"/>
    <x v="0"/>
  </r>
  <r>
    <d v="2024-04-23T11:21:30"/>
    <s v="st3558 (?)"/>
    <x v="0"/>
    <x v="0"/>
    <s v="kls* (Lůžkové oddělení pro sestru)"/>
    <s v="Špička Jaroslav , číslo pojištěnce: 7409145755, pojišťovna: 111, scpac: 952196"/>
    <s v="na uzlu 1.CH-LU8 od 21.04.24 do 29.04.24, pcsled: 10696526"/>
    <s v="Kód uzlu zařízení: 2001; Datum malého překladu: 23/04/24; Čas malého překladu: 1121; Kód původního uzlu: 6265; Kód nového uzlu: 6272; "/>
    <d v="2024-04-23T11:21:30"/>
    <d v="2024-04-23T11:21:00"/>
    <s v="0:00"/>
    <x v="0"/>
    <x v="0"/>
  </r>
  <r>
    <d v="2024-04-23T11:27:14"/>
    <s v="st4764 (?)"/>
    <x v="2"/>
    <x v="0"/>
    <s v="kls* (Lůžkové oddělení pro sestru)"/>
    <s v="Peterková Hana, číslo pojištěnce: 8161295439, pojišťovna: 205, scpac: 670311"/>
    <s v="na uzlu 1.CH-LU9 od 22.04.24 do 29.04.24, pcsled: 10698910"/>
    <s v="Kód uzlu zařízení: 2001; Datum malého překladu: 23/04/24; Čas malého překladu: 1127; Kód původního uzlu: 6265; Kód nového uzlu: 6225; "/>
    <d v="2024-04-23T11:27:14"/>
    <d v="2024-04-23T11:27:00"/>
    <s v="0:00"/>
    <x v="0"/>
    <x v="0"/>
  </r>
  <r>
    <d v="2024-04-23T11:33:33"/>
    <s v="st1332 (?)"/>
    <x v="4"/>
    <x v="0"/>
    <s v="kls* (Lůžkové oddělení pro sestru)"/>
    <s v="Hodulík Libor, číslo pojištěnce: 7209125319, pojišťovna: 205, scpac: 1003301"/>
    <s v="na uzlu 1.CH-LU3 od 16.04.24 do 29.04.24, pcsled: 10689420"/>
    <s v="Kód uzlu zařízení: 2001; Datum malého překladu: 23/04/24; Čas malého překladu: 1132; Kód původního uzlu: 6265; Kód nového uzlu: 6396; "/>
    <d v="2024-04-23T11:33:33"/>
    <d v="2024-04-23T11:32:00"/>
    <s v="0:01"/>
    <x v="0"/>
    <x v="0"/>
  </r>
  <r>
    <d v="2024-04-24T09:29:18"/>
    <s v="st4152 (?)"/>
    <x v="46"/>
    <x v="0"/>
    <s v="kls* (Lůžkové oddělení pro sestru)"/>
    <s v="Kadalová Libuše, číslo pojištěnce: 475611407 , pojišťovna: 205, scpac: 286165"/>
    <s v="na uzlu 1.CH-LU3 od 21.04.24 do 29.04.24, pcsled: 10696500"/>
    <s v="Kód uzlu zařízení: 2001; Datum malého překladu: 24/04/24; Čas malého překladu: 0929; Kód původního uzlu: 6265; Kód nového uzlu: 6396; "/>
    <d v="2024-04-24T09:29:18"/>
    <d v="2024-04-24T09:29:00"/>
    <s v="0:00"/>
    <x v="0"/>
    <x v="0"/>
  </r>
  <r>
    <d v="2024-04-24T10:05:38"/>
    <s v="st3558 (?)"/>
    <x v="0"/>
    <x v="0"/>
    <s v="kls* (Lůžkové oddělení pro sestru)"/>
    <s v="Toncrová Marie, Mgr., číslo pojištěnce: 455224420 , pojišťovna: 211, scpac: 212486"/>
    <s v="na uzlu 1.CH-LU8 od 21.04.24 do 30.04.24, pcsled: 10696426"/>
    <s v="Kód uzlu zařízení: 2001; Datum malého překladu: 24/04/24; Čas malého překladu: 1005; Kód původního uzlu: 6265; Kód nového uzlu: 6272; "/>
    <d v="2024-04-24T10:05:38"/>
    <d v="2024-04-24T10:05:00"/>
    <s v="0:00"/>
    <x v="0"/>
    <x v="0"/>
  </r>
  <r>
    <d v="2024-04-24T10:11:04"/>
    <s v="st3558 (?)"/>
    <x v="0"/>
    <x v="0"/>
    <s v="kls* (Lůžkové oddělení pro sestru)"/>
    <s v="Jonáková Marta, číslo pojištěnce: 6157250418, pojišťovna: 111, scpac: 1539789"/>
    <s v="na uzlu 1.CH-LU8 od 22.04.24 do 25.04.24, pcsled: 10697264"/>
    <s v="Kód uzlu zařízení: 2001; Datum malého překladu: 24/04/24; Čas malého překladu: 1010; Kód původního uzlu: 6265; Kód nového uzlu: 6272; "/>
    <d v="2024-04-24T10:11:04"/>
    <d v="2024-04-24T10:10:00"/>
    <s v="0:01"/>
    <x v="0"/>
    <x v="0"/>
  </r>
  <r>
    <d v="2024-04-25T08:54:51"/>
    <s v="st3558 (?)"/>
    <x v="0"/>
    <x v="0"/>
    <s v="kls* (Lůžkové oddělení pro sestru)"/>
    <s v="Konečný Pavel, číslo pojištěnce: 6805092162, pojišťovna: 211, scpac: 372132"/>
    <s v="na uzlu 1.CH-LU8 od 23.04.24 do 30.04.24, pcsled: 10699242"/>
    <s v="Kód uzlu zařízení: 2001; Datum malého překladu: 25/04/24; Čas malého překladu: 0854; Kód původního uzlu: 6265; Kód nového uzlu: 6272; "/>
    <d v="2024-04-25T08:54:51"/>
    <d v="2024-04-25T08:54:00"/>
    <s v="0:00"/>
    <x v="0"/>
    <x v="0"/>
  </r>
  <r>
    <d v="2024-04-25T09:53:24"/>
    <s v="st1276 (?)"/>
    <x v="36"/>
    <x v="0"/>
    <s v="kls* (Lůžkové oddělení pro sestru)"/>
    <s v="Kopřiva Karel, číslo pojištěnce: 9906186092, pojišťovna: 211, scpac: 390315"/>
    <s v="na uzlu 1.CH-LU3 od 22.04.24 do 30.04.24, pcsled: 10698035"/>
    <s v="Kód uzlu zařízení: 2001; Datum malého překladu: 25/04/24; Čas malého překladu: 0953; Kód původního uzlu: 6265; Kód nového uzlu: 6396; "/>
    <d v="2024-04-25T09:53:24"/>
    <d v="2024-04-25T09:53:00"/>
    <s v="0:00"/>
    <x v="0"/>
    <x v="0"/>
  </r>
  <r>
    <d v="2024-04-25T10:49:44"/>
    <s v="st3640 (?)"/>
    <x v="1"/>
    <x v="0"/>
    <s v="klp* (Lůžkové oddělení pro primáře)"/>
    <s v="Voráč Jaromír, číslo pojištěnce: 9212145767, pojišťovna: 111, scpac: 159687"/>
    <s v="na uzlu 1.CH-6 J od 23.04.24 do 25.04.24, pcsled: 10699577"/>
    <s v="Datum žádosti: 25/04/24; Čas žádosti: 104943; Datum překladu: 25/04/24; Čas překladu: 1049; Žádající uzel: 6265; Žádající uživatel: 63745; Přijímající uzel: 6515; Text žádosti: Žádost o překlad; Stav žádosti: 500; "/>
    <d v="2024-04-25T10:49:44"/>
    <d v="2024-04-25T10:49:00"/>
    <s v="0:00"/>
    <x v="0"/>
    <x v="0"/>
  </r>
  <r>
    <d v="2024-04-26T09:24:00"/>
    <s v="st4366 (?)"/>
    <x v="20"/>
    <x v="0"/>
    <s v="kls* (Lůžkové oddělení pro sestru)"/>
    <s v="Gillová Zita , číslo pojištěnce: 5557270697, pojišťovna: 207, scpac: 119395"/>
    <s v="na uzlu 1.CH-LU3 od 23.04.24 do 30.04.24, pcsled: 10699209"/>
    <s v="Kód uzlu zařízení: 2001; Datum malého překladu: 26/04/24; Čas malého překladu: 0923; Kód původního uzlu: 6265; Kód nového uzlu: 6396; "/>
    <d v="2024-04-26T09:24:00"/>
    <d v="2024-04-26T09:23:00"/>
    <s v="0:01"/>
    <x v="0"/>
    <x v="0"/>
  </r>
  <r>
    <d v="2024-04-26T09:38:34"/>
    <s v="st4366 (?)"/>
    <x v="20"/>
    <x v="0"/>
    <s v="kls* (Lůžkové oddělení pro sestru)"/>
    <s v="Selucký Dominik , číslo pojištěnce: 9504045100, pojišťovna: 201, scpac: 1241827"/>
    <s v="na uzlu 1.CH-LU3 od 23.04.24 do 30.04.24, pcsled: 10699236"/>
    <s v="Kód uzlu zařízení: 2001; Datum malého překladu: 26/04/24; Čas malého překladu: 0938; Kód původního uzlu: 6265; Kód nového uzlu: 6396; "/>
    <d v="2024-04-26T09:38:34"/>
    <d v="2024-04-26T09:38:00"/>
    <s v="0:00"/>
    <x v="0"/>
    <x v="0"/>
  </r>
  <r>
    <d v="2024-04-26T09:46:08"/>
    <s v="st1332 (?)"/>
    <x v="4"/>
    <x v="0"/>
    <s v="kls* (Lůžkové oddělení pro sestru)"/>
    <s v="Tököly David , číslo pojištěnce: 8908065716, pojišťovna: 211, scpac: 162767"/>
    <s v="na uzlu 1.CH-LU3 od 22.04.24 do 01.05.24, pcsled: 10697256"/>
    <s v="Kód uzlu zařízení: 2001; Datum malého překladu: 26/04/24; Čas malého překladu: 0946; Kód původního uzlu: 6265; Kód nového uzlu: 6396; "/>
    <d v="2024-04-26T09:46:08"/>
    <d v="2024-04-26T09:46:00"/>
    <s v="0:00"/>
    <x v="0"/>
    <x v="0"/>
  </r>
  <r>
    <d v="2024-04-27T10:51:16"/>
    <s v="st3818 (?)"/>
    <x v="47"/>
    <x v="0"/>
    <s v="kls* (Lůžkové oddělení pro sestru)"/>
    <s v="Zelenij Josef, číslo pojištěnce: 6105030327, pojišťovna: 201, scpac: 420619"/>
    <s v="na uzlu 1.CH-LU9 od 21.04.24 do 30.04.24, pcsled: 10696468"/>
    <s v="Kód uzlu zařízení: 2001; Datum malého překladu: 27/04/24; Čas malého překladu: 1051; Kód původního uzlu: 6265; Kód nového uzlu: 6225; "/>
    <d v="2024-04-27T10:51:16"/>
    <d v="2024-04-27T10:51:00"/>
    <s v="0:00"/>
    <x v="0"/>
    <x v="0"/>
  </r>
  <r>
    <d v="2024-04-27T11:22:18"/>
    <s v="st2088 (?)"/>
    <x v="54"/>
    <x v="0"/>
    <s v="kls* (Lůžkové oddělení pro sestru)"/>
    <s v="Jezdinská Soňa, číslo pojištěnce: 526106153 , pojišťovna: 205, scpac: 132072"/>
    <s v="na uzlu 1.CH-LU8 od 24.04.24 do 30.04.24, pcsled: 10701512"/>
    <s v="Kód uzlu zařízení: 2001; Datum malého překladu: 27/04/24; Čas malého překladu: 1117; Kód původního uzlu: 6265; Kód nového uzlu: 6272; "/>
    <d v="2024-04-27T11:22:18"/>
    <d v="2024-04-27T11:17:00"/>
    <s v="0:05"/>
    <x v="0"/>
    <x v="0"/>
  </r>
  <r>
    <d v="2024-04-29T09:00:58"/>
    <s v="st4764 (?)"/>
    <x v="2"/>
    <x v="0"/>
    <s v="kls* (Lůžkové oddělení pro sestru)"/>
    <s v="Šípek Vladimír, číslo pojištěnce: 6311141133, pojišťovna: 111, scpac: 1163857"/>
    <s v="na uzlu 1.CH-LU9 od 24.04.24 do 01.05.24, pcsled: 10701600"/>
    <s v="Kód uzlu zařízení: 2001; Datum malého překladu: 29/04/24; Čas malého překladu: 0900; Kód původního uzlu: 6265; Kód nového uzlu: 6225; "/>
    <d v="2024-04-29T09:00:58"/>
    <d v="2024-04-29T09:00:00"/>
    <s v="0:00"/>
    <x v="0"/>
    <x v="0"/>
  </r>
  <r>
    <d v="2024-04-30T11:56:46"/>
    <s v="st3558 (?)"/>
    <x v="3"/>
    <x v="0"/>
    <s v="kls* (Lůžkové oddělení pro sestru)"/>
    <s v="Švomová Renata, číslo pojištěnce: 7357145807, pojišťovna: 205, scpac: 761480"/>
    <s v="na uzlu 1.CH-LU8 od 28.04.24 do 02.05.24, pcsled: 10706900"/>
    <s v="Kód uzlu zařízení: 2001; Datum malého překladu: 30/04/24; Čas malého překladu: 1156; Kód původního uzlu: 6265; Kód nového uzlu: 6272; "/>
    <d v="2024-04-30T11:56:46"/>
    <d v="2024-04-30T11:56:00"/>
    <s v="0:00"/>
    <x v="0"/>
    <x v="0"/>
  </r>
  <r>
    <d v="2024-04-30T12:43:42"/>
    <s v="st3640 (?)"/>
    <x v="1"/>
    <x v="0"/>
    <s v="klp* (Lůžkové oddělení pro primáře)"/>
    <s v="Bolf Stanislav, číslo pojištěnce: 500207199 , pojišťovna: 111, scpac: 1539755"/>
    <s v="na uzlu 1.CH-6 J od 21.04.24 do 30.04.24, pcsled: 10696732"/>
    <s v="Datum žádosti: 30/04/24; Čas žádosti: 124341; Datum překladu: 30/04/24; Čas překladu: 1242; Žádající uzel: 6265; Žádající uživatel: 63745; Přijímající uzel: 6073; Text žádosti: Žádost o překlad; Stav žádosti: 500; "/>
    <d v="2024-04-30T12:43:42"/>
    <d v="2024-04-30T12:42:00"/>
    <s v="0:01"/>
    <x v="0"/>
    <x v="0"/>
  </r>
  <r>
    <d v="2024-04-30T13:48:36"/>
    <s v="st3633 (?)"/>
    <x v="28"/>
    <x v="0"/>
    <s v="kls* (Lůžkové oddělení pro sestru)"/>
    <s v="Janata Lukáš, číslo pojištěnce: 6812010887, pojišťovna: 111, scpac: 1557998"/>
    <s v="na uzlu 1.CH-LU8 od 28.04.24 do 04.05.24, pcsled: 10706837"/>
    <s v="Kód uzlu zařízení: 2001; Datum malého překladu: 30/04/24; Čas malého překladu: 1348; Kód původního uzlu: 6265; Kód nového uzlu: 6272; "/>
    <d v="2024-04-30T13:48:36"/>
    <d v="2024-04-30T13:48:00"/>
    <s v="0:00"/>
    <x v="0"/>
    <x v="0"/>
  </r>
  <r>
    <d v="2024-05-01T10:28:44"/>
    <s v="st3558 (?)"/>
    <x v="3"/>
    <x v="0"/>
    <s v="kls* (Lůžkové oddělení pro sestru)"/>
    <s v="Pečinková Jindřiška, číslo pojištěnce: 5961041119, pojišťovna: 213, scpac: 1519363"/>
    <s v="na uzlu 1.CH-LU8 od 29.04.24 do 04.05.24, pcsled: 10707658"/>
    <s v="Kód uzlu zařízení: 2001; Datum malého překladu: 01/05/24; Čas malého překladu: 1028; Kód původního uzlu: 6265; Kód nového uzlu: 6272; "/>
    <d v="2024-05-01T10:28:44"/>
    <d v="2024-05-01T10:28:00"/>
    <s v="0:00"/>
    <x v="0"/>
    <x v="0"/>
  </r>
  <r>
    <d v="2024-05-01T10:28:56"/>
    <s v="st3558 (?)"/>
    <x v="3"/>
    <x v="0"/>
    <s v="kls* (Lůžkové oddělení pro sestru)"/>
    <s v="Surala Martin, číslo pojištěnce: 8311234877, pojišťovna: 205, scpac: 1561647"/>
    <s v="na uzlu 1.CH-LU8 od 29.04.24 do 03.05.24, pcsled: 10707652"/>
    <s v="Kód uzlu zařízení: 2001; Datum malého překladu: 01/05/24; Čas malého překladu: 1028; Kód původního uzlu: 6265; Kód nového uzlu: 6272; "/>
    <d v="2024-05-01T10:28:56"/>
    <d v="2024-05-01T10:28:00"/>
    <s v="0:00"/>
    <x v="0"/>
    <x v="0"/>
  </r>
  <r>
    <d v="2024-05-01T13:43:46"/>
    <s v="st4152 (?)"/>
    <x v="11"/>
    <x v="0"/>
    <s v="kls* (Lůžkové oddělení pro sestru)"/>
    <s v="Vavrečková Eva, číslo pojištěnce: 7453225703, pojišťovna: 205, scpac: 762474"/>
    <s v="na uzlu 1.CH-LU3 od 28.04.24 do 04.05.24, pcsled: 10706806"/>
    <s v="Kód uzlu zařízení: 2001; Datum malého překladu: 01/05/24; Čas malého překladu: 1343; Kód původního uzlu: 6265; Kód nového uzlu: 6396; "/>
    <d v="2024-05-01T13:43:46"/>
    <d v="2024-05-01T13:43:00"/>
    <s v="0:00"/>
    <x v="0"/>
    <x v="0"/>
  </r>
  <r>
    <d v="2024-05-02T09:19:22"/>
    <s v="st1332 (?)"/>
    <x v="22"/>
    <x v="0"/>
    <s v="kls* (Lůžkové oddělení pro sestru)"/>
    <s v="Koblihová Martina, číslo pojištěnce: 7552265358, pojišťovna: 205, scpac: 177108"/>
    <s v="na uzlu 1.CH-LU3 od 27.04.24 do 04.05.24, pcsled: 10706539"/>
    <s v="Kód uzlu zařízení: 2001; Datum malého překladu: 02/05/24; Čas malého překladu: 0919; Kód původního uzlu: 6265; Kód nového uzlu: 6396; "/>
    <d v="2024-05-02T09:19:22"/>
    <d v="2024-05-02T09:19:00"/>
    <s v="0:00"/>
    <x v="0"/>
    <x v="0"/>
  </r>
  <r>
    <d v="2024-05-02T15:56:42"/>
    <s v="st1645 (?)"/>
    <x v="55"/>
    <x v="0"/>
    <s v="klp* (Lůžkové oddělení pro primáře)"/>
    <s v="Svoboda Eduard , číslo pojištěnce: 6108011756, pojišťovna: 207, scpac: 967914"/>
    <s v="na uzlu 1.CH-6 J od 28.04.24 do 02.05.24, pcsled: 10706934"/>
    <s v="Datum žádosti: 02/05/24; Čas žádosti: 155642; Datum překladu: 02/05/24; Čas překladu: 1555; Žádající uzel: 6265; Žádající uživatel: 62755; Přijímající uzel: 6515; Text žádosti: Žádost o překlad; Stav žádosti: 500; "/>
    <d v="2024-05-02T15:56:42"/>
    <d v="2024-05-02T15:55:00"/>
    <s v="0:01"/>
    <x v="0"/>
    <x v="0"/>
  </r>
  <r>
    <d v="2024-05-03T08:38:12"/>
    <s v="st4152 (?)"/>
    <x v="11"/>
    <x v="0"/>
    <s v="kls* (Lůžkové oddělení pro sestru)"/>
    <s v="Valentová Dagmar, číslo pojištěnce: 536001050 , pojišťovna: 205, scpac: 1098795"/>
    <s v="na uzlu 1.CH-LU9 od 29.04.24 do 07.05.24, pcsled: 10707699"/>
    <s v="Kód uzlu zařízení: 2001; Datum malého překladu: 03/05/24; Čas malého překladu: 0837; Kód původního uzlu: 6265; Kód nového uzlu: 6225; "/>
    <d v="2024-05-03T08:38:12"/>
    <d v="2024-05-03T08:37:00"/>
    <s v="0:01"/>
    <x v="0"/>
    <x v="0"/>
  </r>
  <r>
    <d v="2024-05-03T10:38:14"/>
    <s v="st3633 (?)"/>
    <x v="28"/>
    <x v="0"/>
    <s v="kls* (Lůžkové oddělení pro sestru)"/>
    <s v="Volek Karel, číslo pojištěnce: 6810121582, pojišťovna: 111, scpac: 1567572"/>
    <s v="na uzlu 1.CH-LU8 od 01.05.24 do 07.05.24, pcsled: 10711358"/>
    <s v="Kód uzlu zařízení: 2001; Datum malého překladu: 03/05/24; Čas malého překladu: 1038; Kód původního uzlu: 6265; Kód nového uzlu: 6272; "/>
    <d v="2024-05-03T10:38:14"/>
    <d v="2024-05-03T10:38:00"/>
    <s v="0:00"/>
    <x v="0"/>
    <x v="0"/>
  </r>
  <r>
    <d v="2024-05-03T10:38:26"/>
    <s v="st3633 (?)"/>
    <x v="28"/>
    <x v="0"/>
    <s v="kls* (Lůžkové oddělení pro sestru)"/>
    <s v="Holbová Milena, číslo pojištěnce: 7358285770, pojišťovna: 211, scpac: 722007"/>
    <s v="na uzlu 1.CH-LU3 od 16.04.24 do 06.05.24, pcsled: 10689439"/>
    <s v="Kód uzlu zařízení: 2001; Datum malého překladu: 03/05/24; Čas malého překladu: 1038; Kód původního uzlu: 6265; Kód nového uzlu: 6396; "/>
    <d v="2024-05-03T10:38:26"/>
    <d v="2024-05-03T10:38:00"/>
    <s v="0:00"/>
    <x v="0"/>
    <x v="0"/>
  </r>
  <r>
    <d v="2024-05-04T11:02:18"/>
    <s v="st3818 (?)"/>
    <x v="16"/>
    <x v="0"/>
    <s v="kls* (Lůžkové oddělení pro sestru)"/>
    <s v="Kornelová Emilie, číslo pojištěnce: 5762311159, pojišťovna: 111, scpac: 1303171"/>
    <s v="na uzlu 1.CH-LU9 od 01.05.24 do 07.05.24, pcsled: 10711175"/>
    <s v="Kód uzlu zařízení: 2001; Datum malého překladu: 04/05/24; Čas malého překladu: 1102; Kód původního uzlu: 6265; Kód nového uzlu: 6225; "/>
    <d v="2024-05-04T11:02:18"/>
    <d v="2024-05-04T11:02:00"/>
    <s v="0:00"/>
    <x v="0"/>
    <x v="0"/>
  </r>
  <r>
    <d v="2024-05-05T10:11:00"/>
    <s v="st3558 (?)"/>
    <x v="21"/>
    <x v="0"/>
    <s v="kls* (Lůžkové oddělení pro sestru)"/>
    <s v="Vlach Miroslav, číslo pojištěnce: 530415122 , pojišťovna: 211, scpac: 873260"/>
    <s v="na uzlu 1.CH-LU8 od 01.05.24 do 11.05.24, pcsled: 10711186"/>
    <s v="Kód uzlu zařízení: 2001; Datum malého překladu: 05/05/24; Čas malého překladu: 1010; Kód původního uzlu: 6265; Kód nového uzlu: 6272; "/>
    <d v="2024-05-05T10:11:00"/>
    <d v="2024-05-05T10:10:00"/>
    <s v="0:01"/>
    <x v="0"/>
    <x v="0"/>
  </r>
  <r>
    <d v="2024-05-05T10:26:09"/>
    <s v="st4152 (?)"/>
    <x v="34"/>
    <x v="0"/>
    <s v="kls* (Lůžkové oddělení pro sestru)"/>
    <s v="Kmentová Jana, číslo pojištěnce: 9052174857, pojišťovna: 205, scpac: 429725"/>
    <s v="na uzlu 1.CH-LU9 od 01.05.24 do 07.05.24, pcsled: 10711208"/>
    <s v="Kód uzlu zařízení: 2001; Datum malého překladu: 05/05/24; Čas malého překladu: 1025; Kód původního uzlu: 6265; Kód nového uzlu: 6225; "/>
    <d v="2024-05-05T10:26:09"/>
    <d v="2024-05-05T10:25:00"/>
    <s v="0:01"/>
    <x v="0"/>
    <x v="0"/>
  </r>
  <r>
    <d v="2024-05-05T11:57:50"/>
    <s v="st1332 (?)"/>
    <x v="56"/>
    <x v="0"/>
    <s v="kls* (Lůžkové oddělení pro sestru)"/>
    <s v="Dvořák Petr, Mgr., číslo pojištěnce: 8902095730, pojišťovna: 205, scpac: 629158"/>
    <s v="na uzlu 1.CH-LU3 od 30.04.24 do 07.05.24, pcsled: 10710789"/>
    <s v="Kód uzlu zařízení: 2001; Datum malého překladu: 05/05/24; Čas malého překladu: 1157; Kód původního uzlu: 6265; Kód nového uzlu: 6396; "/>
    <d v="2024-05-05T11:57:50"/>
    <d v="2024-05-05T11:57:00"/>
    <s v="0:00"/>
    <x v="0"/>
    <x v="0"/>
  </r>
  <r>
    <d v="2024-05-06T09:38:43"/>
    <s v="st1332 (?)"/>
    <x v="4"/>
    <x v="0"/>
    <s v="kls* (Lůžkové oddělení pro sestru)"/>
    <s v="Prokop David, číslo pojištěnce: 7901045779, pojišťovna: 111, scpac: 1040387"/>
    <s v="na uzlu 1.CH-LU3 od 04.05.24 do 13.05.24, pcsled: 10715653"/>
    <s v="Kód uzlu zařízení: 2001; Datum malého překladu: 06/05/24; Čas malého překladu: 0938; Kód původního uzlu: 6265; Kód nového uzlu: 6396; "/>
    <d v="2024-05-06T09:38:43"/>
    <d v="2024-05-06T09:38:00"/>
    <s v="0:00"/>
    <x v="0"/>
    <x v="0"/>
  </r>
  <r>
    <d v="2024-05-06T09:47:50"/>
    <s v="st4367 (?)"/>
    <x v="57"/>
    <x v="0"/>
    <s v="kls* (Lůžkové oddělení pro sestru)"/>
    <s v="Kalianko Štěpán, číslo pojištěnce: 520107176 , pojišťovna: 201, scpac: 837982"/>
    <s v="na uzlu 1.CH-LU9 od 29.04.24 do 11.05.24, pcsled: 10708248"/>
    <s v="Kód uzlu zařízení: 2001; Datum malého překladu: 06/05/24; Čas malého překladu: 0947; Kód původního uzlu: 6265; Kód nového uzlu: 6225; "/>
    <d v="2024-05-06T09:47:50"/>
    <d v="2024-05-06T09:47:00"/>
    <s v="0:00"/>
    <x v="0"/>
    <x v="0"/>
  </r>
  <r>
    <d v="2024-05-07T11:12:34"/>
    <s v="st4764 (?)"/>
    <x v="2"/>
    <x v="0"/>
    <s v="kls* (Lůžkové oddělení pro sestru)"/>
    <s v="Nováková Františka, číslo pojištěnce: 5657201143, pojišťovna: 111, scpac: 1103050"/>
    <s v="na uzlu 1.CH-LU9 od 03.05.24 do 14.05.24, pcsled: 10713991"/>
    <s v="Kód uzlu zařízení: 2001; Datum malého překladu: 07/05/24; Čas malého překladu: 1112; Kód původního uzlu: 6265; Kód nového uzlu: 6225; "/>
    <d v="2024-05-07T11:12:34"/>
    <d v="2024-05-07T11:12:00"/>
    <s v="0:00"/>
    <x v="0"/>
    <x v="0"/>
  </r>
  <r>
    <d v="2024-05-08T17:46:23"/>
    <s v="st3558 (?)"/>
    <x v="21"/>
    <x v="0"/>
    <s v="kls* (Lůžkové oddělení pro sestru)"/>
    <s v="Hošková Milena , číslo pojištěnce: 6958153719, pojišťovna: 205, scpac: 483380"/>
    <s v="na uzlu 1.CH-LU8 od 06.05.24 do 11.05.24, pcsled: 10716947"/>
    <s v="Kód uzlu zařízení: 2001; Datum malého překladu: 08/05/24; Čas malého překladu: 1746; Kód původního uzlu: 6265; Kód nového uzlu: 6272; "/>
    <d v="2024-05-08T17:46:23"/>
    <d v="2024-05-08T17:46:00"/>
    <s v="0:00"/>
    <x v="0"/>
    <x v="0"/>
  </r>
  <r>
    <d v="2024-05-09T08:51:31"/>
    <s v="st3558 (?)"/>
    <x v="0"/>
    <x v="0"/>
    <s v="kls* (Lůžkové oddělení pro sestru)"/>
    <s v="Ištanková Eva, číslo pojištěnce: 5959041572, pojišťovna: 205, scpac: 1047652"/>
    <s v="na uzlu 1.CH-LU8 od 05.05.24 do 11.05.24, pcsled: 10716107"/>
    <s v="Kód uzlu zařízení: 2001; Datum malého překladu: 09/05/24; Čas malého překladu: 0851; Kód původního uzlu: 6265; Kód nového uzlu: 6272; "/>
    <d v="2024-05-09T08:51:31"/>
    <d v="2024-05-09T08:51:00"/>
    <s v="0:00"/>
    <x v="0"/>
    <x v="0"/>
  </r>
  <r>
    <d v="2024-05-09T09:02:33"/>
    <s v="st4764 (?)"/>
    <x v="2"/>
    <x v="0"/>
    <s v="kls* (Lůžkové oddělení pro sestru)"/>
    <s v="Wolf Jakub, číslo pojištěnce: 9306075713, pojišťovna: 205, scpac: 331470"/>
    <s v="na uzlu 1.CH-LU9 od 06.05.24 do 11.05.24, pcsled: 10716928"/>
    <s v="Kód uzlu zařízení: 2001; Datum malého překladu: 09/05/24; Čas malého překladu: 0901; Kód původního uzlu: 6265; Kód nového uzlu: 6225; "/>
    <d v="2024-05-09T09:02:33"/>
    <d v="2024-05-09T09:01:00"/>
    <s v="0:01"/>
    <x v="0"/>
    <x v="0"/>
  </r>
  <r>
    <d v="2024-05-09T09:48:20"/>
    <s v="st3558 (?)"/>
    <x v="0"/>
    <x v="0"/>
    <s v="kls* (Lůžkové oddělení pro sestru)"/>
    <s v="Holubík Jiří, Ing., číslo pojištěnce: 500215109 , pojišťovna: 205, scpac: 484945"/>
    <s v="na uzlu 1.CH-LU8 od 02.05.24 do 15.05.24, pcsled: 10712846"/>
    <s v="Kód uzlu zařízení: 2001; Datum malého překladu: 09/05/24; Čas malého překladu: 0948; Kód původního uzlu: 6265; Kód nového uzlu: 6272; "/>
    <d v="2024-05-09T09:48:20"/>
    <d v="2024-05-09T09:48:00"/>
    <s v="0:00"/>
    <x v="0"/>
    <x v="0"/>
  </r>
  <r>
    <d v="2024-05-09T09:48:23"/>
    <s v="st1332 (?)"/>
    <x v="4"/>
    <x v="0"/>
    <s v="kls* (Lůžkové oddělení pro sestru)"/>
    <s v="Kovář František, číslo pojištěnce: 511028213 , pojišťovna: 205, scpac: 929212"/>
    <s v="na uzlu 1.CH-LU3 od 05.05.24 do 10.05.24, pcsled: 10716101"/>
    <s v="Kód uzlu zařízení: 2001; Datum malého překladu: 09/05/24; Čas malého překladu: 0948; Kód původního uzlu: 6265; Kód nového uzlu: 6396; "/>
    <d v="2024-05-09T09:48:23"/>
    <d v="2024-05-09T09:48:00"/>
    <s v="0:00"/>
    <x v="0"/>
    <x v="0"/>
  </r>
  <r>
    <d v="2024-05-09T11:48:04"/>
    <s v="st3640 (?)"/>
    <x v="33"/>
    <x v="0"/>
    <s v="klp* (Lůžkové oddělení pro primáře)"/>
    <s v="Nesrsta Jan, číslo pojištěnce: 450226447 , pojišťovna: 111, scpac: 1561176"/>
    <s v="na uzlu 1.CH-6 J od 06.05.24 do 09.05.24, pcsled: 10717904"/>
    <s v="Datum žádosti: 09/05/24; Čas žádosti: 114804; Datum překladu: 09/05/24; Čas překladu: 1147; Žádající uzel: 6265; Žádající uživatel: 62894; Přijímající uzel: 6073; Text žádosti: Žádost o překlad; Stav žádosti: 500; "/>
    <d v="2024-05-09T11:48:04"/>
    <d v="2024-05-09T11:47:00"/>
    <s v="0:01"/>
    <x v="0"/>
    <x v="0"/>
  </r>
  <r>
    <d v="2024-05-10T08:52:18"/>
    <s v="st4764 (?)"/>
    <x v="2"/>
    <x v="0"/>
    <s v="kls* (Lůžkové oddělení pro sestru)"/>
    <s v="Veselská Jitka, číslo pojištěnce: 485902113 , pojišťovna: 111, scpac: 249458"/>
    <s v="na uzlu 1.CH-LU9 od 05.05.24 do 14.05.24, pcsled: 10716674"/>
    <s v="Kód uzlu zařízení: 2001; Datum malého překladu: 10/05/24; Čas malého překladu: 0852; Kód původního uzlu: 6265; Kód nového uzlu: 6225; "/>
    <d v="2024-05-10T08:52:18"/>
    <d v="2024-05-10T08:52:00"/>
    <s v="0:00"/>
    <x v="0"/>
    <x v="0"/>
  </r>
  <r>
    <d v="2024-05-10T11:13:12"/>
    <s v="st2088 (?)"/>
    <x v="58"/>
    <x v="0"/>
    <s v="kls* (Lůžkové oddělení pro sestru)"/>
    <s v="Doupalová Marie, číslo pojištěnce: 455227428 , pojišťovna: 211, scpac: 314050"/>
    <s v="na uzlu 1.CH-LU8 od 05.05.24 do 13.05.24, pcsled: 10716160"/>
    <s v="Kód uzlu zařízení: 2001; Datum malého překladu: 10/05/24; Čas malého překladu: 1113; Kód původního uzlu: 6265; Kód nového uzlu: 6272; "/>
    <d v="2024-05-10T11:13:12"/>
    <d v="2024-05-10T11:13:00"/>
    <s v="0:00"/>
    <x v="0"/>
    <x v="0"/>
  </r>
  <r>
    <d v="2024-05-12T09:56:04"/>
    <s v="st2088 (?)"/>
    <x v="38"/>
    <x v="0"/>
    <s v="kls* (Lůžkové oddělení pro sestru)"/>
    <s v="Zothová Běla, číslo pojištěnce: 446226051 , pojišťovna: 111, scpac: 1126638"/>
    <s v="na uzlu 1.CH-LU8 od 08.05.24 do 16.05.24, pcsled: 10720532"/>
    <s v="Kód uzlu zařízení: 2001; Datum malého překladu: 12/05/24; Čas malého překladu: 0955; Kód původního uzlu: 6265; Kód nového uzlu: 6272; "/>
    <d v="2024-05-12T09:56:04"/>
    <d v="2024-05-12T09:55:00"/>
    <s v="0:01"/>
    <x v="0"/>
    <x v="0"/>
  </r>
  <r>
    <d v="2024-05-13T09:37:14"/>
    <s v="st4764 (?)"/>
    <x v="2"/>
    <x v="0"/>
    <s v="kls* (Lůžkové oddělení pro sestru)"/>
    <s v="Vlková Marie, číslo pojištěnce: 5453131827, pojišťovna: 201, scpac: 751618"/>
    <s v="na uzlu 1.CH-LU9 od 11.05.24 do 20.05.24, pcsled: 10724500"/>
    <s v="Kód uzlu zařízení: 2001; Datum malého překladu: 13/05/24; Čas malého překladu: 0937; Kód původního uzlu: 6265; Kód nového uzlu: 6225; "/>
    <d v="2024-05-13T09:37:14"/>
    <d v="2024-05-13T09:37:00"/>
    <s v="0:00"/>
    <x v="0"/>
    <x v="0"/>
  </r>
  <r>
    <d v="2024-05-13T10:03:37"/>
    <s v="st3558 (?)"/>
    <x v="0"/>
    <x v="0"/>
    <s v="kls* (Lůžkové oddělení pro sestru)"/>
    <s v="Lindnerová Libuše, číslo pojištěnce: 455709442 , pojišťovna: 205, scpac: 279430"/>
    <s v="na uzlu 1.CH-LU3 od 08.05.24 do 23.05.24, pcsled: 10720313"/>
    <s v="Kód uzlu zařízení: 2001; Datum malého překladu: 13/05/24; Čas malého překladu: 1003; Kód původního uzlu: 6265; Kód nového uzlu: 6272; "/>
    <d v="2024-05-13T10:03:37"/>
    <d v="2024-05-13T10:03:00"/>
    <s v="0:00"/>
    <x v="0"/>
    <x v="0"/>
  </r>
  <r>
    <d v="2024-05-13T10:16:01"/>
    <s v="st4366 (?)"/>
    <x v="59"/>
    <x v="0"/>
    <s v="kls* (Lůžkové oddělení pro sestru)"/>
    <s v="Fojtíková Monika, číslo pojištěnce: 7454225350, pojišťovna: 211, scpac: 278060"/>
    <s v="na uzlu 1.CH-LU3 od 06.05.24 do 23.05.24, pcsled: 10718304"/>
    <s v="Kód uzlu zařízení: 2001; Datum malého překladu: 13/05/24; Čas malého překladu: 1015; Kód původního uzlu: 6265; Kód nového uzlu: 6396; "/>
    <d v="2024-05-13T10:16:01"/>
    <d v="2024-05-13T10:15:00"/>
    <s v="0:01"/>
    <x v="0"/>
    <x v="0"/>
  </r>
  <r>
    <d v="2024-05-14T08:33:03"/>
    <s v="st3558 (?)"/>
    <x v="0"/>
    <x v="0"/>
    <s v="kls* (Lůžkové oddělení pro sestru)"/>
    <s v="Stejskalová Blanka, číslo pojištěnce: 7461165778, pojišťovna: 205, scpac: 684327"/>
    <s v="na uzlu 1.CH-LU8 od 12.05.24 do 17.05.24, pcsled: 10725352"/>
    <s v="Kód uzlu zařízení: 2001; Datum malého překladu: 14/05/24; Čas malého překladu: 0832; Kód původního uzlu: 6265; Kód nového uzlu: 6272; "/>
    <d v="2024-05-14T08:33:03"/>
    <d v="2024-05-14T08:32:00"/>
    <s v="0:01"/>
    <x v="0"/>
    <x v="0"/>
  </r>
  <r>
    <d v="2024-05-14T09:56:01"/>
    <s v="st3640 (?)"/>
    <x v="1"/>
    <x v="0"/>
    <s v="klp* (Lůžkové oddělení pro primáře)"/>
    <s v="Nesrsta Jan, číslo pojištěnce: 450226447 , pojišťovna: 111, scpac: 1561176"/>
    <s v="na uzlu KAR-LU15 od 09.05.24 do 14.05.24, pcsled: 10722207"/>
    <s v="Datum konce sledování: ? -&gt; 14/05/24; Čas konce sledování:  -&gt; 0855; Příznak fnzis: 0 -&gt; 1; Typ aktivity (takt): 1 -&gt; 4; "/>
    <d v="2024-05-14T09:56:01"/>
    <d v="2024-05-14T08:55:00"/>
    <s v="1:01"/>
    <x v="0"/>
    <x v="8"/>
  </r>
  <r>
    <d v="2024-05-14T09:57:20"/>
    <s v="st1332 (?)"/>
    <x v="4"/>
    <x v="0"/>
    <s v="kls* (Lůžkové oddělení pro sestru)"/>
    <s v="Havlena Pavel, číslo pojištěnce: 7310055401, pojišťovna: 205, scpac: 181270"/>
    <s v="na uzlu 1.CH-6 J od 08.05.24 do 24.05.24, pcsled: 10720661"/>
    <s v="Kód uzlu zařízení: 2001; Datum malého překladu: 14/05/24; Čas malého překladu: 0957; Kód původního uzlu: 6265; Kód nového uzlu: 6396; "/>
    <d v="2024-05-14T09:57:20"/>
    <d v="2024-05-14T09:57:00"/>
    <s v="0:00"/>
    <x v="0"/>
    <x v="0"/>
  </r>
  <r>
    <d v="2024-05-14T10:31:19"/>
    <s v="st3558 (?)"/>
    <x v="0"/>
    <x v="0"/>
    <s v="kls* (Lůžkové oddělení pro sestru)"/>
    <s v="Krajíček Ludvík, číslo pojištěnce: 5912250773, pojišťovna: 111, scpac: 1196009"/>
    <s v="na uzlu 1.CH-LU8 od 12.05.24 do 19.05.24, pcsled: 10725364"/>
    <s v="Kód uzlu zařízení: 2001; Datum malého překladu: 14/05/24; Čas malého překladu: 1031; Kód původního uzlu: 6265; Kód nového uzlu: 6272; "/>
    <d v="2024-05-14T10:31:19"/>
    <d v="2024-05-14T10:31:00"/>
    <s v="0:00"/>
    <x v="0"/>
    <x v="0"/>
  </r>
  <r>
    <d v="2024-05-15T09:14:59"/>
    <s v="st4366 (?)"/>
    <x v="59"/>
    <x v="0"/>
    <s v="kls* (Lůžkové oddělení pro sestru)"/>
    <s v="Krč Richard, číslo pojištěnce: 8401064848, pojišťovna: 211, scpac: 327809"/>
    <s v="na uzlu 1.CH-LU3 od 12.05.24 do 18.05.24, pcsled: 10725404"/>
    <s v="Kód uzlu zařízení: 2001; Datum malého překladu: 15/05/24; Čas malého překladu: 0914; Kód původního uzlu: 6265; Kód nového uzlu: 6396; "/>
    <d v="2024-05-15T09:14:59"/>
    <d v="2024-05-15T09:14:00"/>
    <s v="0:00"/>
    <x v="0"/>
    <x v="0"/>
  </r>
  <r>
    <d v="2024-05-15T09:17:05"/>
    <s v="st4764 (?)"/>
    <x v="2"/>
    <x v="0"/>
    <s v="kls* (Lůžkové oddělení pro sestru)"/>
    <s v="Dokoupil Petr, číslo pojištěnce: 481016069 , pojišťovna: 201, scpac: 259109"/>
    <s v="na uzlu 1.CH-LU9 od 13.05.24 do 22.05.24, pcsled: 10726292"/>
    <s v="Kód uzlu zařízení: 2001; Datum malého překladu: 15/05/24; Čas malého překladu: 0916; Kód původního uzlu: 6265; Kód nového uzlu: 6225; "/>
    <d v="2024-05-15T09:17:05"/>
    <d v="2024-05-15T09:16:00"/>
    <s v="0:01"/>
    <x v="0"/>
    <x v="0"/>
  </r>
  <r>
    <d v="2024-05-15T10:58:15"/>
    <s v="st4366 (?)"/>
    <x v="60"/>
    <x v="0"/>
    <s v="kls* (Lůžkové oddělení pro sestru)"/>
    <s v="Dittmar Jan, číslo pojištěnce: 9503296066, pojišťovna: 211, scpac: 887042"/>
    <s v="na uzlu 1.CH-LU3 od 12.05.24 do 18.05.24, pcsled: 10725321"/>
    <s v="Kód uzlu zařízení: 2001; Datum malého překladu: 15/05/24; Čas malého překladu: 1057; Kód původního uzlu: 6265; Kód nového uzlu: 6396; "/>
    <d v="2024-05-15T10:58:15"/>
    <d v="2024-05-15T10:57:00"/>
    <s v="0:01"/>
    <x v="0"/>
    <x v="0"/>
  </r>
  <r>
    <d v="2024-05-15T11:05:44"/>
    <s v="st3558 (?)"/>
    <x v="0"/>
    <x v="0"/>
    <s v="kls* (Lůžkové oddělení pro sestru)"/>
    <s v="Zaoral Pavel, číslo pojištěnce: 5909161038, pojišťovna: 111, scpac: 1531172"/>
    <s v="na uzlu 1.CH-LU8 od 08.05.24 do 19.05.24, pcsled: 10720509"/>
    <s v="Kód uzlu zařízení: 2001; Datum malého překladu: 15/05/24; Čas malého překladu: 1105; Kód původního uzlu: 6265; Kód nového uzlu: 6272; "/>
    <d v="2024-05-15T11:05:44"/>
    <d v="2024-05-15T11:05:00"/>
    <s v="0:00"/>
    <x v="0"/>
    <x v="0"/>
  </r>
  <r>
    <d v="2024-05-15T11:10:28"/>
    <s v="st1276 (?)"/>
    <x v="59"/>
    <x v="0"/>
    <s v="kls* (Lůžkové oddělení pro sestru)"/>
    <s v="Kořínková Gabriela, číslo pojištěnce: 8153115784, pojišťovna: 205, scpac: 738184"/>
    <s v="na uzlu 1.CH-LU3 od 12.05.24 do 17.05.24, pcsled: 10725386"/>
    <s v="Kód uzlu zařízení: 2001; Datum malého překladu: 15/05/24; Čas malého překladu: 1110; Kód původního uzlu: 6265; Kód nového uzlu: 6396; "/>
    <d v="2024-05-15T11:10:28"/>
    <d v="2024-05-15T11:10:00"/>
    <s v="0:00"/>
    <x v="0"/>
    <x v="0"/>
  </r>
  <r>
    <d v="2024-05-16T03:03:54"/>
    <s v="st4152 (?)"/>
    <x v="27"/>
    <x v="0"/>
    <s v="kll* (Lůžkové oddělení pro lékaře)"/>
    <s v="Kukla Vojtěch, číslo pojištěnce: 0406266069, pojišťovna: 211, scpac: 483375"/>
    <s v="na uzlu 1.CH-LU8 od 14.05.24 do 21.05.24, pcsled: 10727998"/>
    <s v="Kód uzlu zařízení: 2001; Datum malého překladu: 16/05/24; Čas malého překladu: 0303; Kód původního uzlu: 6265; Kód nového uzlu: 6272; "/>
    <d v="2024-05-16T03:03:54"/>
    <d v="2024-05-16T03:03:00"/>
    <s v="0:00"/>
    <x v="0"/>
    <x v="0"/>
  </r>
  <r>
    <d v="2024-05-16T06:04:30"/>
    <s v="st3206 (?)"/>
    <x v="27"/>
    <x v="0"/>
    <s v="kll* (Lůžkové oddělení pro lékaře)"/>
    <s v="Šindelářová Eva, číslo pojištěnce: 6062050907, pojišťovna: 201, scpac: 817967"/>
    <s v="na uzlu 1.CH-6 J od 12.05.24 do 16.05.24, pcsled: 10725434"/>
    <s v="Datum žádosti: 16/05/24; Čas žádosti: 060430; Datum překladu: 16/05/24; Čas překladu: 0602; Žádající uzel: 6265; Žádající uživatel: 65906; Přijímající uzel: 6515; Text žádosti: Žádost o překlad; Stav žádosti: 500; "/>
    <d v="2024-05-16T06:04:30"/>
    <d v="2024-05-16T06:02:00"/>
    <s v="0:02"/>
    <x v="0"/>
    <x v="0"/>
  </r>
  <r>
    <d v="2024-05-16T09:16:02"/>
    <s v="st3558 (?)"/>
    <x v="0"/>
    <x v="0"/>
    <s v="kls* (Lůžkové oddělení pro sestru)"/>
    <s v="Zbořil Jaroslav, číslo pojištěnce: 7404185789, pojišťovna: 211, scpac: 1096344"/>
    <s v="na uzlu 1.CH-LU8 od 14.05.24 do 19.05.24, pcsled: 10727987"/>
    <s v="Kód uzlu zařízení: 2001; Datum malého překladu: 16/05/24; Čas malého překladu: 0915; Kód původního uzlu: 6265; Kód nového uzlu: 6272; "/>
    <d v="2024-05-16T09:16:02"/>
    <d v="2024-05-16T09:15:00"/>
    <s v="0:01"/>
    <x v="0"/>
    <x v="0"/>
  </r>
  <r>
    <d v="2024-05-16T09:16:21"/>
    <s v="st3640 (?)"/>
    <x v="1"/>
    <x v="0"/>
    <s v="klp* (Lůžkové oddělení pro primáře)"/>
    <s v="Čagalová Věra, číslo pojištěnce: 6160300641, pojišťovna: 213, scpac: 1505667"/>
    <s v="na uzlu KAR-LU51 od 13.05.24 do 16.05.24, pcsled: 10727189"/>
    <s v="Datum konce sledování: ? -&gt; 16/05/24; Čas konce sledování:  -&gt; 0856; Příznak fnzis: 0 -&gt; 1; Typ aktivity (takt): 1 -&gt; 4; "/>
    <d v="2024-05-16T09:16:21"/>
    <d v="2024-05-16T08:56:00"/>
    <s v="0:20"/>
    <x v="0"/>
    <x v="1"/>
  </r>
  <r>
    <d v="2024-05-16T09:28:27"/>
    <s v="st3558 (?)"/>
    <x v="0"/>
    <x v="0"/>
    <s v="kls* (Lůžkové oddělení pro sestru)"/>
    <s v="Floryčková Renata, číslo pojištěnce: 445819421 , pojišťovna: 111, scpac: 1560949"/>
    <s v="na uzlu 1.CH-LU8 od 14.05.24 do 23.05.24, pcsled: 10727994"/>
    <s v="Kód uzlu zařízení: 2001; Datum malého překladu: 16/05/24; Čas malého překladu: 0928; Kód původního uzlu: 6265; Kód nového uzlu: 6272; "/>
    <d v="2024-05-16T09:28:27"/>
    <d v="2024-05-16T09:28:00"/>
    <s v="0:00"/>
    <x v="0"/>
    <x v="0"/>
  </r>
  <r>
    <d v="2024-05-16T11:36:34"/>
    <s v="st3640 (?)"/>
    <x v="1"/>
    <x v="0"/>
    <s v="klp* (Lůžkové oddělení pro primáře)"/>
    <s v="Kinová Marie, číslo pojištěnce: 505407100 , pojišťovna: 205, scpac: 298072"/>
    <s v="na uzlu KAR-LU51 od 12.05.24 do 16.05.24, pcsled: 10725672"/>
    <s v="Datum konce sledování: ? -&gt; 16/05/24; Čas konce sledování:  -&gt; 1135; Příznak fnzis: 0 -&gt; 1; Typ aktivity (takt): 1 -&gt; 5; "/>
    <d v="2024-05-16T11:36:34"/>
    <d v="2024-05-16T11:35:00"/>
    <s v="0:01"/>
    <x v="0"/>
    <x v="0"/>
  </r>
  <r>
    <d v="2024-05-16T19:43:30"/>
    <s v="st1276 (?)"/>
    <x v="61"/>
    <x v="0"/>
    <s v="kll* (Lůžkové oddělení pro lékaře)"/>
    <s v="Kinová Marie, číslo pojištěnce: 505407100 , pojišťovna: 205, scpac: 298072"/>
    <s v="na uzlu 1.CH-LU3 od 16.05.24 do 21.05.24, pcsled: 10732520"/>
    <s v="Kód uzlu zařízení: 2001; Datum malého překladu: 16/05/24; Čas malého překladu: 1943; Kód původního uzlu: 6265; Kód nového uzlu: 6396; "/>
    <d v="2024-05-16T19:43:30"/>
    <d v="2024-05-16T19:43:00"/>
    <s v="0:00"/>
    <x v="0"/>
    <x v="0"/>
  </r>
  <r>
    <d v="2024-05-17T10:29:42"/>
    <s v="st4152 (?)"/>
    <x v="62"/>
    <x v="0"/>
    <s v="kls* (Lůžkové oddělení pro sestru)"/>
    <s v="Sochůrková Gabriela, číslo pojištěnce: 8552275787, pojišťovna: 205, scpac: 165531"/>
    <s v="na uzlu 1.CH-LU3 od 14.05.24 do 21.05.24, pcsled: 10727975"/>
    <s v="Kód uzlu zařízení: 2001; Datum malého překladu: 17/05/24; Čas malého překladu: 1029; Kód původního uzlu: 6265; Kód nového uzlu: 6396; "/>
    <d v="2024-05-17T10:29:42"/>
    <d v="2024-05-17T10:29:00"/>
    <s v="0:00"/>
    <x v="0"/>
    <x v="0"/>
  </r>
  <r>
    <d v="2024-05-17T13:30:06"/>
    <s v="st3558 (?)"/>
    <x v="0"/>
    <x v="0"/>
    <s v="kls* (Lůžkové oddělení pro sestru)"/>
    <s v="Brhel Jiří, číslo pojištěnce: 500819347 , pojišťovna: 205, scpac: 286126"/>
    <s v="na uzlu 1.CH-LU8 od 13.05.24 do 22.05.24, pcsled: 10726521"/>
    <s v="Kód uzlu zařízení: 2001; Datum malého překladu: 17/05/24; Čas malého překladu: 1330; Kód původního uzlu: 6265; Kód nového uzlu: 6272; "/>
    <d v="2024-05-17T13:30:06"/>
    <d v="2024-05-17T13:30:00"/>
    <s v="0:00"/>
    <x v="0"/>
    <x v="0"/>
  </r>
  <r>
    <d v="2024-05-18T11:21:57"/>
    <s v="st3653 (?)"/>
    <x v="39"/>
    <x v="0"/>
    <s v="kls* (Lůžkové oddělení pro sestru)"/>
    <s v="Dostálová Eva, číslo pojištěnce: 7651035326, pojišťovna: 111, scpac: 125635"/>
    <s v="na uzlu 1.CH-LU3 od 16.05.24 do 25.05.24, pcsled: 10732406"/>
    <s v="Kód uzlu zařízení: 2001; Datum malého překladu: 18/05/24; Čas malého překladu: 1121; Kód původního uzlu: 6265; Kód nového uzlu: 6396; "/>
    <d v="2024-05-18T11:21:57"/>
    <d v="2024-05-18T11:21:00"/>
    <s v="0:00"/>
    <x v="0"/>
    <x v="0"/>
  </r>
  <r>
    <d v="2024-05-18T11:22:09"/>
    <s v="st3653 (?)"/>
    <x v="39"/>
    <x v="0"/>
    <s v="kls* (Lůžkové oddělení pro sestru)"/>
    <s v="Lehkoživová Dagmar, číslo pojištěnce: 7152035330, pojišťovna: 201, scpac: 184331"/>
    <s v="na uzlu 1.CH-LU3 od 15.05.24 do 22.05.24, pcsled: 10730028"/>
    <s v="Kód uzlu zařízení: 2001; Datum malého překladu: 18/05/24; Čas malého překladu: 1122; Kód původního uzlu: 6265; Kód nového uzlu: 6396; "/>
    <d v="2024-05-18T11:22:09"/>
    <d v="2024-05-18T11:22:00"/>
    <s v="0:00"/>
    <x v="0"/>
    <x v="0"/>
  </r>
  <r>
    <d v="2024-05-20T08:42:29"/>
    <s v="st3558 (?)"/>
    <x v="0"/>
    <x v="0"/>
    <s v="kls* (Lůžkové oddělení pro sestru)"/>
    <s v="Floryčková Renata, číslo pojištěnce: 445819421 , pojišťovna: 111, scpac: 1560949"/>
    <s v="na uzlu 1.CH-LU8 od 14.05.24 do 23.05.24, pcsled: 10727994"/>
    <s v="Kód uzlu zařízení: 2001; Datum malého překladu: 20/05/24; Čas malého překladu: 0842; Kód původního uzlu: 6265; Kód nového uzlu: 6272; "/>
    <d v="2024-05-20T08:42:29"/>
    <d v="2024-05-20T08:42:00"/>
    <s v="0:00"/>
    <x v="0"/>
    <x v="0"/>
  </r>
  <r>
    <d v="2024-05-20T09:20:19"/>
    <s v="st4764 (?)"/>
    <x v="2"/>
    <x v="0"/>
    <s v="kls* (Lůžkové oddělení pro sestru)"/>
    <s v="Melnic Roman, číslo pojištěnce: 7908081874, pojišťovna: 211, scpac: 1570627"/>
    <s v="na uzlu 1.CH-LU9 od 19.05.24 do 27.05.24, pcsled: 10735375"/>
    <s v="Kód uzlu zařízení: 2001; Datum malého překladu: 20/05/24; Čas malého překladu: 0920; Kód původního uzlu: 6265; Kód nového uzlu: 6225; "/>
    <d v="2024-05-20T09:20:19"/>
    <d v="2024-05-20T09:20:00"/>
    <s v="0:00"/>
    <x v="0"/>
    <x v="0"/>
  </r>
  <r>
    <d v="2024-05-20T09:26:04"/>
    <s v="st4366 (?)"/>
    <x v="50"/>
    <x v="0"/>
    <s v="kls* (Lůžkové oddělení pro sestru)"/>
    <s v="Kouřil Pavel, číslo pojištěnce: 6704270089, pojišťovna: 213, scpac: 1090124"/>
    <s v="na uzlu 1.CH-LU3 od 15.05.24 do 23.05.24, pcsled: 10731321"/>
    <s v="Kód uzlu zařízení: 2001; Datum malého překladu: 20/05/24; Čas malého překladu: 0925; Kód původního uzlu: 6265; Kód nového uzlu: 6396; "/>
    <d v="2024-05-20T09:26:04"/>
    <d v="2024-05-20T09:25:00"/>
    <s v="0:01"/>
    <x v="0"/>
    <x v="0"/>
  </r>
  <r>
    <d v="2024-05-20T10:26:36"/>
    <s v="st4764 (?)"/>
    <x v="2"/>
    <x v="0"/>
    <s v="kls* (Lůžkové oddělení pro sestru)"/>
    <s v="Nesrsta Jan, číslo pojištěnce: 450226447 , pojišťovna: 111, scpac: 1561176"/>
    <s v="na uzlu 1.CH-LU9 od 14.05.24 do 27.05.24, pcsled: 10728654"/>
    <s v="Kód uzlu zařízení: 2001; Datum malého překladu: 20/05/24; Čas malého překladu: 1026; Kód původního uzlu: 6265; Kód nového uzlu: 6225; "/>
    <d v="2024-05-20T10:26:36"/>
    <d v="2024-05-20T10:26:00"/>
    <s v="0:00"/>
    <x v="0"/>
    <x v="0"/>
  </r>
  <r>
    <d v="2024-05-20T11:19:06"/>
    <s v="st1276 (?)"/>
    <x v="8"/>
    <x v="0"/>
    <s v="kls* (Lůžkové oddělení pro sestru)"/>
    <s v="Holíková Marie, číslo pojištěnce: 475507017 , pojišťovna: 211, scpac: 107432"/>
    <s v="na uzlu 1.CH-LU3 od 15.05.24 do 23.05.24, pcsled: 10730941"/>
    <s v="Kód uzlu zařízení: 2001; Datum malého překladu: 20/05/24; Čas malého překladu: 1118; Kód původního uzlu: 6265; Kód nového uzlu: 6396; "/>
    <d v="2024-05-20T11:19:06"/>
    <d v="2024-05-20T11:18:00"/>
    <s v="0:01"/>
    <x v="0"/>
    <x v="0"/>
  </r>
  <r>
    <d v="2024-05-21T16:56:37"/>
    <s v="st1332 (?)"/>
    <x v="63"/>
    <x v="0"/>
    <s v="kls* (Lůžkové oddělení pro sestru)"/>
    <s v="Kisková Irena, číslo pojištěnce: 6651300326, pojišťovna: 211, scpac: 1256315"/>
    <s v="na uzlu 1.CH-LU3 od 19.05.24 do 25.05.24, pcsled: 10735328"/>
    <s v="Kód uzlu zařízení: 2001; Datum malého překladu: 21/05/24; Čas malého překladu: 1656; Kód původního uzlu: 6265; Kód nového uzlu: 6396; "/>
    <d v="2024-05-21T16:56:37"/>
    <d v="2024-05-21T16:56:00"/>
    <s v="0:00"/>
    <x v="0"/>
    <x v="0"/>
  </r>
  <r>
    <d v="2024-05-21T18:31:07"/>
    <s v="st3640 (?)"/>
    <x v="33"/>
    <x v="0"/>
    <s v="klp* (Lůžkové oddělení pro primáře)"/>
    <s v="Přidalová Květoslava, číslo pojištěnce: 345517446 , pojišťovna: 201, scpac: 450716"/>
    <s v="na uzlu 2IK-30c od 17.05.24 do 21.05.24, pcsled: 10734247"/>
    <s v="Datum konce sledování: ? -&gt; 21/05/24; Čas konce sledování:  -&gt; 1806; Příznak fnzis: 0 -&gt; 1; Typ aktivity (takt): 1 -&gt; 5; "/>
    <d v="2024-05-21T18:31:07"/>
    <d v="2024-05-21T18:06:00"/>
    <s v="0:25"/>
    <x v="0"/>
    <x v="1"/>
  </r>
  <r>
    <d v="2024-05-22T09:32:00"/>
    <s v="st1332 (?)"/>
    <x v="4"/>
    <x v="0"/>
    <s v="kls* (Lůžkové oddělení pro sestru)"/>
    <s v="Benda Miroslav, Ing., číslo pojištěnce: 6012121148, pojišťovna: 201, scpac: 445619"/>
    <s v="na uzlu 1.CH-LU3 od 19.05.24 do 24.05.24, pcsled: 10735251"/>
    <s v="Kód uzlu zařízení: 2001; Datum malého překladu: 22/05/24; Čas malého překladu: 0931; Kód původního uzlu: 6265; Kód nového uzlu: 6396; "/>
    <d v="2024-05-22T09:32:00"/>
    <d v="2024-05-22T09:31:00"/>
    <s v="0:01"/>
    <x v="0"/>
    <x v="0"/>
  </r>
  <r>
    <d v="2024-05-22T09:32:16"/>
    <s v="st1332 (?)"/>
    <x v="4"/>
    <x v="0"/>
    <s v="kls* (Lůžkové oddělení pro sestru)"/>
    <s v="Svoboda Eduard , číslo pojištěnce: 6108011756, pojišťovna: 207, scpac: 967914"/>
    <s v="na uzlu 1.CH-LU3 od 08.05.24 do 29.05.24, pcsled: 10720664"/>
    <s v="Kód uzlu zařízení: 2001; Datum malého překladu: 22/05/24; Čas malého překladu: 0932; Kód původního uzlu: 6265; Kód nového uzlu: 6396; "/>
    <d v="2024-05-22T09:32:16"/>
    <d v="2024-05-22T09:32:00"/>
    <s v="0:00"/>
    <x v="0"/>
    <x v="0"/>
  </r>
  <r>
    <d v="2024-05-22T10:09:55"/>
    <s v="st4764 (?)"/>
    <x v="2"/>
    <x v="0"/>
    <s v="kls* (Lůžkové oddělení pro sestru)"/>
    <s v="Čagalová Věra, číslo pojištěnce: 6160300641, pojišťovna: 213, scpac: 1505667"/>
    <s v="na uzlu 1.CH-LU9 od 16.05.24 do 25.05.24, pcsled: 10732015"/>
    <s v="Kód uzlu zařízení: 2001; Datum malého překladu: 22/05/24; Čas malého překladu: 1009; Kód původního uzlu: 6265; Kód nového uzlu: 6225; "/>
    <d v="2024-05-22T10:09:55"/>
    <d v="2024-05-22T10:09:00"/>
    <s v="0:00"/>
    <x v="0"/>
    <x v="0"/>
  </r>
  <r>
    <d v="2024-05-22T10:54:21"/>
    <s v="st1276 (?)"/>
    <x v="20"/>
    <x v="0"/>
    <s v="kls* (Lůžkové oddělení pro sestru)"/>
    <s v="Štreit Jiří, Ing., číslo pojištěnce: 500213249 , pojišťovna: 201, scpac: 923650"/>
    <s v="na uzlu 1.CH-LU3 od 17.05.24 do 29.05.24, pcsled: 10733657"/>
    <s v="Kód uzlu zařízení: 2001; Datum malého překladu: 22/05/24; Čas malého překladu: 1054; Kód původního uzlu: 6265; Kód nového uzlu: 6396; "/>
    <d v="2024-05-22T10:54:21"/>
    <d v="2024-05-22T10:54:00"/>
    <s v="0:00"/>
    <x v="0"/>
    <x v="0"/>
  </r>
  <r>
    <d v="2024-05-22T11:42:28"/>
    <s v="st3558 (?)"/>
    <x v="0"/>
    <x v="0"/>
    <s v="kls* (Lůžkové oddělení pro sestru)"/>
    <s v="Dimitriadisová Věra, číslo pojištěnce: 535513361 , pojišťovna: 205, scpac: 258111"/>
    <s v="na uzlu 1.CH-LU8 od 19.05.24 do 04.06.24, pcsled: 10735312"/>
    <s v="Kód uzlu zařízení: 2001; Datum malého překladu: 22/05/24; Čas malého překladu: 1142; Kód původního uzlu: 6265; Kód nového uzlu: 6272; "/>
    <d v="2024-05-22T11:42:28"/>
    <d v="2024-05-22T11:42:00"/>
    <s v="0:00"/>
    <x v="0"/>
    <x v="0"/>
  </r>
  <r>
    <d v="2024-05-22T13:10:11"/>
    <s v="st1332 (?)"/>
    <x v="4"/>
    <x v="0"/>
    <s v="kls* (Lůžkové oddělení pro sestru)"/>
    <s v="Vařeková Renáta , číslo pojištěnce: 7561025307, pojišťovna: 205, scpac: 176271"/>
    <s v="na uzlu 1.CH-LU3 od 19.05.24 do 26.05.24, pcsled: 10735714"/>
    <s v="Kód uzlu zařízení: 2001; Datum malého překladu: 22/05/24; Čas malého překladu: 1310; Kód původního uzlu: 6265; Kód nového uzlu: 6396; "/>
    <d v="2024-05-22T13:10:11"/>
    <d v="2024-05-22T13:10:00"/>
    <s v="0:00"/>
    <x v="0"/>
    <x v="0"/>
  </r>
  <r>
    <d v="2024-05-23T10:25:38"/>
    <s v="st1276 (?)"/>
    <x v="15"/>
    <x v="0"/>
    <s v="kls* (Lůžkové oddělení pro sestru)"/>
    <s v="Bučková Magda , číslo pojištěnce: 7162035353, pojišťovna: 207, scpac: 278331"/>
    <s v="na uzlu 1.CH-LU3 od 21.05.24 do 27.05.24, pcsled: 10738222"/>
    <s v="Kód uzlu zařízení: 2001; Datum malého překladu: 23/05/24; Čas malého překladu: 1025; Kód původního uzlu: 6265; Kód nového uzlu: 6396; "/>
    <d v="2024-05-23T10:25:38"/>
    <d v="2024-05-23T10:25:00"/>
    <s v="0:00"/>
    <x v="0"/>
    <x v="0"/>
  </r>
  <r>
    <d v="2024-05-23T16:06:08"/>
    <s v="st1276 (?)"/>
    <x v="15"/>
    <x v="0"/>
    <s v="kls* (Lůžkové oddělení pro sestru)"/>
    <s v="Divoka Luděk, číslo pojištěnce: 6908295361, pojišťovna: 201, scpac: 320350"/>
    <s v="na uzlu 1.CH-LU3 od 21.05.24 do 27.05.24, pcsled: 10738021"/>
    <s v="Kód uzlu zařízení: 2001; Datum malého překladu: 23/05/24; Čas malého překladu: 1606; Kód původního uzlu: 6265; Kód nového uzlu: 6396; "/>
    <d v="2024-05-23T16:06:08"/>
    <d v="2024-05-23T16:06:00"/>
    <s v="0:00"/>
    <x v="0"/>
    <x v="0"/>
  </r>
  <r>
    <d v="2024-05-24T09:11:30"/>
    <s v="st4366 (?)"/>
    <x v="60"/>
    <x v="0"/>
    <s v="kls* (Lůžkové oddělení pro sestru)"/>
    <s v="Musil Miloslav, číslo pojištěnce: 6001230466, pojišťovna: 205, scpac: 196808"/>
    <s v="na uzlu 1.CH-LU3 od 20.05.24 do 27.05.24, pcsled: 10736086"/>
    <s v="Kód uzlu zařízení: 2001; Datum malého překladu: 24/05/24; Čas malého překladu: 0911; Kód původního uzlu: 6265; Kód nového uzlu: 6396; "/>
    <d v="2024-05-24T09:11:30"/>
    <d v="2024-05-24T09:11:00"/>
    <s v="0:00"/>
    <x v="0"/>
    <x v="0"/>
  </r>
  <r>
    <d v="2024-05-24T09:26:56"/>
    <s v="st3558 (?)"/>
    <x v="0"/>
    <x v="0"/>
    <s v="kls* (Lůžkové oddělení pro sestru)"/>
    <s v="Anděl Břetislav, číslo pojištěnce: 6602280267, pojišťovna: 211, scpac: 1157029"/>
    <s v="na uzlu 1.CH-LU8 od 22.05.24 do 29.05.24, pcsled: 10740666"/>
    <s v="Kód uzlu zařízení: 2001; Datum malého překladu: 24/05/24; Čas malého překladu: 0926; Kód původního uzlu: 6265; Kód nového uzlu: 6272; "/>
    <d v="2024-05-24T09:26:56"/>
    <d v="2024-05-24T09:26:00"/>
    <s v="0:00"/>
    <x v="0"/>
    <x v="0"/>
  </r>
  <r>
    <d v="2024-05-24T10:42:53"/>
    <s v="st3640 (?)"/>
    <x v="33"/>
    <x v="0"/>
    <s v="klp* (Lůžkové oddělení pro primáře)"/>
    <s v="Šindelářová Eva, číslo pojištěnce: 6062050907, pojišťovna: 201, scpac: 817967"/>
    <s v="na uzlu KAR-LU15 od 16.05.24 do 24.05.24, pcsled: 10731427"/>
    <s v="Datum konce sledování: ? -&gt; 24/05/24; Čas konce sledování:  -&gt; 0909; Příznak fnzis: 0 -&gt; 1; Typ aktivity (takt): 1 -&gt; 5; "/>
    <d v="2024-05-24T10:42:53"/>
    <d v="2024-05-24T09:09:00"/>
    <s v="1:33"/>
    <x v="0"/>
    <x v="7"/>
  </r>
  <r>
    <d v="2024-05-24T11:21:34"/>
    <s v="st3653 (?)"/>
    <x v="40"/>
    <x v="0"/>
    <s v="kls* (Lůžkové oddělení pro sestru)"/>
    <s v="Havlena Pavel, číslo pojištěnce: 7310055401, pojišťovna: 205, scpac: 181270"/>
    <s v="na uzlu 1.CH-6 J od 08.05.24 do 24.05.24, pcsled: 10720661"/>
    <s v="Datum žádosti: 24/05/24; Čas žádosti: 112134; Datum překladu: 24/05/24; Čas překladu: 1119; Žádající uzel: 6265; Žádající uživatel: 01775; Přijímající uzel: 6515; Text žádosti: Žádost o překlad; Stav žádosti: 500; "/>
    <d v="2024-05-24T11:21:34"/>
    <d v="2024-05-24T11:19:00"/>
    <s v="0:02"/>
    <x v="0"/>
    <x v="0"/>
  </r>
  <r>
    <d v="2024-05-25T10:20:36"/>
    <s v="st1332 (?)"/>
    <x v="8"/>
    <x v="0"/>
    <s v="kls* (Lůžkové oddělení pro sestru)"/>
    <s v="Siráková Jana, číslo pojištěnce: 6560021402, pojišťovna: 111, scpac: 191201"/>
    <s v="na uzlu 1.CH-LU3 od 21.05.24 do 28.05.24, pcsled: 10738274"/>
    <s v="Kód uzlu zařízení: 2001; Datum malého překladu: 25/05/24; Čas malého překladu: 1019; Kód původního uzlu: 6265; Kód nového uzlu: 6396; "/>
    <d v="2024-05-25T10:20:36"/>
    <d v="2024-05-25T10:19:00"/>
    <s v="0:01"/>
    <x v="0"/>
    <x v="0"/>
  </r>
  <r>
    <d v="2024-05-26T11:24:52"/>
    <s v="st3653 (?)"/>
    <x v="14"/>
    <x v="0"/>
    <s v="kls* (Lůžkové oddělení pro sestru)"/>
    <s v="Dvorská Jana, číslo pojištěnce: 496122179 , pojišťovna: 111, scpac: 253248"/>
    <s v="na uzlu 1.CH-LU8 od 21.05.24 do 27.05.24, pcsled: 10738145"/>
    <s v="Kód uzlu zařízení: 2001; Datum malého překladu: 26/05/24; Čas malého překladu: 1124; Kód původního uzlu: 6265; Kód nového uzlu: 6272; "/>
    <d v="2024-05-26T11:24:52"/>
    <d v="2024-05-26T11:24:00"/>
    <s v="0:00"/>
    <x v="0"/>
    <x v="0"/>
  </r>
  <r>
    <d v="2024-05-27T09:25:02"/>
    <s v="st1276 (?)"/>
    <x v="64"/>
    <x v="0"/>
    <s v="kls* (Lůžkové oddělení pro sestru)"/>
    <s v="Kubík Jaroslav, číslo pojištěnce: 510107218 , pojišťovna: 111, scpac: 1339520"/>
    <s v="na uzlu 1.CH-LU3 od 23.05.24 do 31.05.24, pcsled: 10742231"/>
    <s v="Kód uzlu zařízení: 2001; Datum malého překladu: 27/05/24; Čas malého překladu: 0924; Kód původního uzlu: 6265; Kód nového uzlu: 6396; "/>
    <d v="2024-05-27T09:25:02"/>
    <d v="2024-05-27T09:24:00"/>
    <s v="0:01"/>
    <x v="0"/>
    <x v="0"/>
  </r>
  <r>
    <d v="2024-05-27T09:26:58"/>
    <s v="st3558 (?)"/>
    <x v="0"/>
    <x v="0"/>
    <s v="kls* (Lůžkové oddělení pro sestru)"/>
    <s v="Jakob Rudolf, číslo pojištěnce: 6511271415, pojišťovna: 211, scpac: 286682"/>
    <s v="na uzlu 1.CH-LU8 od 21.05.24 do 04.06.24, pcsled: 10737964"/>
    <s v="Kód uzlu zařízení: 2001; Datum malého překladu: 27/05/24; Čas malého překladu: 0926; Kód původního uzlu: 6265; Kód nového uzlu: 6272; "/>
    <d v="2024-05-27T09:26:58"/>
    <d v="2024-05-27T09:26:00"/>
    <s v="0:00"/>
    <x v="0"/>
    <x v="0"/>
  </r>
  <r>
    <d v="2024-05-28T08:54:49"/>
    <s v="st3558 (?)"/>
    <x v="0"/>
    <x v="0"/>
    <s v="kls* (Lůžkové oddělení pro sestru)"/>
    <s v="Mandysová Alena, číslo pojištěnce: 515718063 , pojišťovna: 205, scpac: 269218"/>
    <s v="na uzlu 1.CH-LU8 od 26.05.24 do 14.06.24, pcsled: 10745415"/>
    <s v="Kód uzlu zařízení: 2001; Datum malého překladu: 28/05/24; Čas malého překladu: 0854; Kód původního uzlu: 6265; Kód nového uzlu: 6272; "/>
    <d v="2024-05-28T08:54:49"/>
    <d v="2024-05-28T08:54:00"/>
    <s v="0:00"/>
    <x v="0"/>
    <x v="0"/>
  </r>
  <r>
    <d v="2024-05-28T09:08:08"/>
    <s v="st1276 (?)"/>
    <x v="17"/>
    <x v="0"/>
    <s v="kls* (Lůžkové oddělení pro sestru)"/>
    <s v="Přidalová Květoslava, číslo pojištěnce: 345517446 , pojišťovna: 201, scpac: 450716"/>
    <s v="na uzlu 1.CH-LU3 od 21.05.24 do 01.06.24, pcsled: 10739539"/>
    <s v="Kód uzlu zařízení: 2001; Datum malého překladu: 28/05/24; Čas malého překladu: 0907; Kód původního uzlu: 6265; Kód nového uzlu: 6396; "/>
    <d v="2024-05-28T09:08:08"/>
    <d v="2024-05-28T09:07:00"/>
    <s v="0:01"/>
    <x v="0"/>
    <x v="0"/>
  </r>
  <r>
    <d v="2024-05-28T09:54:43"/>
    <s v="st3640 (?)"/>
    <x v="1"/>
    <x v="0"/>
    <s v="klp* (Lůžkové oddělení pro primáře)"/>
    <s v="Tomášek Jan, číslo pojištěnce: 6304041007, pojišťovna: 205, scpac: 1324511"/>
    <s v="na uzlu 1.CH-6 J od 27.05.24 do 28.05.24, pcsled: 10747528"/>
    <s v="Datum konce sledování: ? -&gt; 28/05/24; Čas konce sledování:  -&gt; 0953; Příznak fnzis: 0 -&gt; 1; Typ aktivity (takt): 1 -&gt; 5; "/>
    <d v="2024-05-28T09:54:43"/>
    <d v="2024-05-28T09:53:00"/>
    <s v="0:01"/>
    <x v="0"/>
    <x v="0"/>
  </r>
  <r>
    <d v="2024-05-28T10:45:02"/>
    <s v="st1276 (?)"/>
    <x v="17"/>
    <x v="0"/>
    <s v="kls* (Lůžkové oddělení pro sestru)"/>
    <s v="Adámková Mája, číslo pojištěnce: 435501426 , pojišťovna: 201, scpac: 1072126"/>
    <s v="na uzlu 1.CH-LU3 od 25.05.24 do 04.06.24, pcsled: 10744686"/>
    <s v="Kód uzlu zařízení: 2001; Datum malého překladu: 28/05/24; Čas malého překladu: 1044; Kód původního uzlu: 6265; Kód nového uzlu: 6396; "/>
    <d v="2024-05-28T10:45:02"/>
    <d v="2024-05-28T10:44:00"/>
    <s v="0:01"/>
    <x v="0"/>
    <x v="0"/>
  </r>
  <r>
    <d v="2024-05-28T17:47:46"/>
    <s v="st4152 (?)"/>
    <x v="65"/>
    <x v="0"/>
    <s v="kll* (Lůžkové oddělení pro lékaře)"/>
    <s v="Šindelářová Eva, číslo pojištěnce: 6062050907, pojišťovna: 201, scpac: 817967"/>
    <s v="na uzlu 1.CH-6 J od 24.05.24 do 28.05.24, pcsled: 10744045"/>
    <s v="Datum žádosti: 28/05/24; Čas žádosti: 174746; Datum překladu: 28/05/24; Čas překladu: 1746; Žádající uzel: 6265; Žádající uživatel: 64330; Přijímající uzel: 6515; Text žádosti: Žádost o překlad; Stav žádosti: 500; "/>
    <d v="2024-05-28T17:47:46"/>
    <d v="2024-05-28T17:46:00"/>
    <s v="0:01"/>
    <x v="0"/>
    <x v="0"/>
  </r>
  <r>
    <d v="2024-05-29T08:36:12"/>
    <s v="st3558 (?)"/>
    <x v="0"/>
    <x v="0"/>
    <s v="kls* (Lůžkové oddělení pro sestru)"/>
    <s v="Zaoral Milan, číslo pojištěnce: 5508161175, pojišťovna: 205, scpac: 1322585"/>
    <s v="na uzlu 1.CH-LU8 od 26.05.24 do 04.06.24, pcsled: 10745433"/>
    <s v="Kód uzlu zařízení: 2001; Datum malého překladu: 29/05/24; Čas malého překladu: 0836; Kód původního uzlu: 6265; Kód nového uzlu: 6272; "/>
    <d v="2024-05-29T08:36:12"/>
    <d v="2024-05-29T08:36:00"/>
    <s v="0:00"/>
    <x v="0"/>
    <x v="0"/>
  </r>
  <r>
    <d v="2024-05-29T09:18:47"/>
    <s v="st1332 (?)"/>
    <x v="4"/>
    <x v="0"/>
    <s v="kls* (Lůžkové oddělení pro sestru)"/>
    <s v="Harbichová Alena, číslo pojištěnce: 455107492 , pojišťovna: 111, scpac: 399227"/>
    <s v="na uzlu 1.CH-LU3 od 26.05.24 do 03.06.24, pcsled: 10745382"/>
    <s v="Kód uzlu zařízení: 2001; Datum malého překladu: 29/05/24; Čas malého překladu: 0918; Kód původního uzlu: 6265; Kód nového uzlu: 6396; "/>
    <d v="2024-05-29T09:18:47"/>
    <d v="2024-05-29T09:18:00"/>
    <s v="0:00"/>
    <x v="0"/>
    <x v="0"/>
  </r>
  <r>
    <d v="2024-05-29T09:35:45"/>
    <s v="st1332 (?)"/>
    <x v="4"/>
    <x v="0"/>
    <s v="kls* (Lůžkové oddělení pro sestru)"/>
    <s v="Opálka Miloš, číslo pojištěnce: 6711081740, pojišťovna: 205, scpac: 1568604"/>
    <s v="na uzlu 1.CH-LU3 od 26.05.24 do 02.06.24, pcsled: 10745354"/>
    <s v="Kód uzlu zařízení: 2001; Datum malého překladu: 29/05/24; Čas malého překladu: 0935; Kód původního uzlu: 6265; Kód nového uzlu: 6396; "/>
    <d v="2024-05-29T09:35:45"/>
    <d v="2024-05-29T09:35:00"/>
    <s v="0:00"/>
    <x v="0"/>
    <x v="0"/>
  </r>
  <r>
    <d v="2024-05-29T09:59:41"/>
    <s v="st3558 (?)"/>
    <x v="0"/>
    <x v="0"/>
    <s v="kls* (Lůžkové oddělení pro sestru)"/>
    <s v="Továrková Marta, číslo pojištěnce: 6051130657, pojišťovna: 205, scpac: 1230321"/>
    <s v="na uzlu 1.CH-LU8 od 27.05.24 do 31.05.24, pcsled: 10747026"/>
    <s v="Kód uzlu zařízení: 2001; Datum malého překladu: 29/05/24; Čas malého překladu: 0959; Kód původního uzlu: 6265; Kód nového uzlu: 6272; "/>
    <d v="2024-05-29T09:59:41"/>
    <d v="2024-05-29T09:59:00"/>
    <s v="0:00"/>
    <x v="0"/>
    <x v="0"/>
  </r>
  <r>
    <d v="2024-05-30T09:06:11"/>
    <s v="st4366 (?)"/>
    <x v="64"/>
    <x v="0"/>
    <s v="kls* (Lůžkové oddělení pro sestru)"/>
    <s v="Orlová Pavlína, číslo pojištěnce: 9062116140, pojišťovna: 205, scpac: 1270342"/>
    <s v="na uzlu 1.CH-LU3 od 27.05.24 do 04.06.24, pcsled: 10746164"/>
    <s v="Kód uzlu zařízení: 2001; Datum malého překladu: 30/05/24; Čas malého překladu: 0906; Kód původního uzlu: 6265; Kód nového uzlu: 6396; "/>
    <d v="2024-05-30T09:06:11"/>
    <d v="2024-05-30T09:06:00"/>
    <s v="0:00"/>
    <x v="0"/>
    <x v="0"/>
  </r>
  <r>
    <d v="2024-05-30T09:36:10"/>
    <s v="st3558 (?)"/>
    <x v="0"/>
    <x v="0"/>
    <s v="kls* (Lůžkové oddělení pro sestru)"/>
    <s v="Kyseláková Vlasta, číslo pojištěnce: 515221188 , pojišťovna: 205, scpac: 470757"/>
    <s v="na uzlu 1.CH-LU8 od 28.05.24 do 01.06.24, pcsled: 10748712"/>
    <s v="Kód uzlu zařízení: 2001; Datum malého překladu: 30/05/24; Čas malého překladu: 0936; Kód původního uzlu: 6265; Kód nového uzlu: 6272; "/>
    <d v="2024-05-30T09:36:10"/>
    <d v="2024-05-30T09:36:00"/>
    <s v="0:00"/>
    <x v="0"/>
    <x v="0"/>
  </r>
  <r>
    <d v="2024-05-30T10:56:55"/>
    <s v="st3558 (?)"/>
    <x v="0"/>
    <x v="0"/>
    <s v="kls* (Lůžkové oddělení pro sestru)"/>
    <s v="Čechová Marie, číslo pojištěnce: 5862231606, pojišťovna: 111, scpac: 297815"/>
    <s v="na uzlu 1.CH-LU8 od 27.05.24 do 03.06.24, pcsled: 10746155"/>
    <s v="Kód uzlu zařízení: 2001; Datum malého překladu: 30/05/24; Čas malého překladu: 1056; Kód původního uzlu: 6265; Kód nového uzlu: 6272; "/>
    <d v="2024-05-30T10:56:55"/>
    <d v="2024-05-30T10:56:00"/>
    <s v="0:00"/>
    <x v="0"/>
    <x v="0"/>
  </r>
  <r>
    <d v="2024-05-31T09:28:25"/>
    <s v="st3558 (?)"/>
    <x v="0"/>
    <x v="0"/>
    <s v="kls* (Lůžkové oddělení pro sestru)"/>
    <s v="Bendová Eva, číslo pojištěnce: 526101221 , pojišťovna: 111, scpac: 1558875"/>
    <s v="na uzlu 1.CH-LU8 od 29.05.24 do 05.06.24, pcsled: 10750664"/>
    <s v="Kód uzlu zařízení: 2001; Datum malého překladu: 31/05/24; Čas malého překladu: 0928; Kód původního uzlu: 6265; Kód nového uzlu: 6272; "/>
    <d v="2024-05-31T09:28:25"/>
    <d v="2024-05-31T09:28:00"/>
    <s v="0:00"/>
    <x v="0"/>
    <x v="0"/>
  </r>
  <r>
    <d v="2024-05-31T10:24:18"/>
    <s v="st4764 (?)"/>
    <x v="2"/>
    <x v="0"/>
    <s v="kls* (Lůžkové oddělení pro sestru)"/>
    <s v="Rudavská Božena, číslo pojištěnce: 466120114 , pojišťovna: 111, scpac: 210820"/>
    <s v="na uzlu 1.CH-LU9 od 29.05.24 do 01.06.24, pcsled: 10750188"/>
    <s v="Kód uzlu zařízení: 2001; Datum malého překladu: 31/05/24; Čas malého překladu: 1024; Kód původního uzlu: 6265; Kód nového uzlu: 6225; "/>
    <d v="2024-05-31T10:24:18"/>
    <d v="2024-05-31T10:24:00"/>
    <s v="0:00"/>
    <x v="0"/>
    <x v="0"/>
  </r>
  <r>
    <d v="2024-05-31T12:03:32"/>
    <s v="st3640 (?)"/>
    <x v="66"/>
    <x v="0"/>
    <s v="kll* (Lůžkové oddělení pro lékaře)"/>
    <s v="Vyoral Alois , číslo pojištěnce: 9106196132, pojišťovna: 111, scpac: 1185075"/>
    <s v="na uzlu KAR-LU15 od 28.05.24 do 31.05.24, pcsled: 10749710"/>
    <s v="Datum konce sledování: ? -&gt; 31/05/24; Čas konce sledování:  -&gt; 1130; Příznak fnzis: 0 -&gt; 1; Typ aktivity (takt): 1 -&gt; 4; "/>
    <d v="2024-05-31T12:03:32"/>
    <d v="2024-05-31T11:30:00"/>
    <s v="0:33"/>
    <x v="0"/>
    <x v="6"/>
  </r>
  <r>
    <d v="2024-06-02T10:36:52"/>
    <s v="st1276 (?)"/>
    <x v="36"/>
    <x v="0"/>
    <s v="kls* (Lůžkové oddělení pro sestru)"/>
    <s v="Coufalíková Svatava, číslo pojištěnce: 5752151801, pojišťovna: 205, scpac: 398807"/>
    <s v="na uzlu 1.CH-LU3 od 28.05.24 do 05.06.24, pcsled: 10748201"/>
    <s v="Kód uzlu zařízení: 2001; Datum malého překladu: 02/06/24; Čas malého překladu: 1036; Kód původního uzlu: 6265; Kód nového uzlu: 6396; "/>
    <d v="2024-06-02T10:36:52"/>
    <d v="2024-06-02T10:36:00"/>
    <s v="0:00"/>
    <x v="0"/>
    <x v="0"/>
  </r>
  <r>
    <d v="2024-06-02T10:42:31"/>
    <s v="st4764 (?)"/>
    <x v="67"/>
    <x v="0"/>
    <s v="kls* (Lůžkové oddělení pro sestru)"/>
    <s v="Pazdera Josef, číslo pojištěnce: 5510311070, pojišťovna: 111, scpac: 316332"/>
    <s v="na uzlu 1.CH-LU9 od 27.05.24 do 04.06.24, pcsled: 10747922"/>
    <s v="Kód uzlu zařízení: 2001; Datum malého překladu: 02/06/24; Čas malého překladu: 1042; Kód původního uzlu: 6265; Kód nového uzlu: 6225; "/>
    <d v="2024-06-02T10:42:31"/>
    <d v="2024-06-02T10:42:00"/>
    <s v="0:00"/>
    <x v="0"/>
    <x v="0"/>
  </r>
  <r>
    <d v="2024-06-03T08:39:40"/>
    <s v="st3558 (?)"/>
    <x v="0"/>
    <x v="0"/>
    <s v="kls* (Lůžkové oddělení pro sestru)"/>
    <s v="Rabenseifnerová Yvet, číslo pojištěnce: 6154241456, pojišťovna: 205, scpac: 658643"/>
    <s v="na uzlu 1.CH-LU8 od 28.05.24 do 05.06.24, pcsled: 10748727"/>
    <s v="Kód uzlu zařízení: 2001; Datum malého překladu: 03/06/24; Čas malého překladu: 0839; Kód původního uzlu: 6265; Kód nového uzlu: 6272; "/>
    <d v="2024-06-03T08:39:40"/>
    <d v="2024-06-03T08:39:00"/>
    <s v="0:00"/>
    <x v="0"/>
    <x v="0"/>
  </r>
  <r>
    <d v="2024-06-03T09:03:38"/>
    <s v="st1332 (?)"/>
    <x v="4"/>
    <x v="0"/>
    <s v="kls* (Lůžkové oddělení pro sestru)"/>
    <s v="Bartušková Anna, číslo pojištěnce: 7460125783, pojišťovna: 207, scpac: 763206"/>
    <s v="na uzlu 1.CH-LU3 od 28.05.24 do 06.06.24, pcsled: 10748359"/>
    <s v="Kód uzlu zařízení: 2001; Datum malého překladu: 03/06/24; Čas malého překladu: 0902; Kód původního uzlu: 6265; Kód nového uzlu: 6396; "/>
    <d v="2024-06-03T09:03:38"/>
    <d v="2024-06-03T09:02:00"/>
    <s v="0:01"/>
    <x v="0"/>
    <x v="0"/>
  </r>
  <r>
    <d v="2024-06-03T09:19:25"/>
    <s v="st1332 (?)"/>
    <x v="4"/>
    <x v="0"/>
    <s v="kls* (Lůžkové oddělení pro sestru)"/>
    <s v="Winklerová Jana, číslo pojištěnce: 435708423 , pojišťovna: 111, scpac: 501222"/>
    <s v="na uzlu 1.CH-LU3 od 31.05.24 do 06.06.24, pcsled: 10754713"/>
    <s v="Kód uzlu zařízení: 2001; Datum malého překladu: 03/06/24; Čas malého překladu: 0919; Kód původního uzlu: 6265; Kód nového uzlu: 6396; "/>
    <d v="2024-06-03T09:19:25"/>
    <d v="2024-06-03T09:19:00"/>
    <s v="0:00"/>
    <x v="0"/>
    <x v="0"/>
  </r>
  <r>
    <d v="2024-06-03T09:49:12"/>
    <s v="st1276 (?)"/>
    <x v="59"/>
    <x v="0"/>
    <s v="kls* (Lůžkové oddělení pro sestru)"/>
    <s v="Fadgyas Jan, číslo pojištěnce: 5804160769, pojišťovna: 111, scpac: 241715"/>
    <s v="na uzlu 1.CH-LU3 od 30.05.24 do 06.06.24, pcsled: 10751661"/>
    <s v="Kód uzlu zařízení: 2001; Datum malého překladu: 03/06/24; Čas malého překladu: 0948; Kód původního uzlu: 6265; Kód nového uzlu: 6396; "/>
    <d v="2024-06-03T09:49:12"/>
    <d v="2024-06-03T09:48:00"/>
    <s v="0:01"/>
    <x v="0"/>
    <x v="0"/>
  </r>
  <r>
    <d v="2024-06-03T09:50:17"/>
    <s v="st4367 (?)"/>
    <x v="57"/>
    <x v="0"/>
    <s v="kls* (Lůžkové oddělení pro sestru)"/>
    <s v="Vyoral Alois , číslo pojištěnce: 9106196132, pojišťovna: 111, scpac: 1185075"/>
    <s v="na uzlu 1.CH-LU9 od 31.05.24 do 17.06.24, pcsled: 10754400"/>
    <s v="Kód uzlu zařízení: 2001; Datum malého překladu: 03/06/24; Čas malého překladu: 0950; Kód původního uzlu: 6265; Kód nového uzlu: 6225; "/>
    <d v="2024-06-03T09:50:17"/>
    <d v="2024-06-03T09:50:00"/>
    <s v="0:00"/>
    <x v="0"/>
    <x v="0"/>
  </r>
  <r>
    <d v="2024-06-04T10:33:53"/>
    <s v="st4764 (?)"/>
    <x v="2"/>
    <x v="0"/>
    <s v="kls* (Lůžkové oddělení pro sestru)"/>
    <s v="Štancl Pavel, číslo pojištěnce: 420811443 , pojišťovna: 211, scpac: 215858"/>
    <s v="na uzlu 1.CH-LU9 od 28.05.24 do -, pcsled: 10749067"/>
    <s v="Kód uzlu zařízení: 2001; Datum malého překladu: 04/06/24; Čas malého překladu: 1033; Kód původního uzlu: 6265; Kód nového uzlu: 6225; "/>
    <d v="2024-06-04T10:33:53"/>
    <d v="2024-06-04T10:33:00"/>
    <s v="0:00"/>
    <x v="0"/>
    <x v="0"/>
  </r>
  <r>
    <d v="2024-06-05T09:07:27"/>
    <s v="st3558 (?)"/>
    <x v="0"/>
    <x v="0"/>
    <s v="kls* (Lůžkové oddělení pro sestru)"/>
    <s v="Přidal Ladislav, číslo pojištěnce: 6109080989, pojišťovna: 205, scpac: 905820"/>
    <s v="na uzlu 1.CH-LU8 od 02.06.24 do 10.06.24, pcsled: 10755728"/>
    <s v="Kód uzlu zařízení: 2001; Datum malého překladu: 05/06/24; Čas malého překladu: 0907; Kód původního uzlu: 6265; Kód nového uzlu: 6272; "/>
    <d v="2024-06-05T09:07:27"/>
    <d v="2024-06-05T09:07:00"/>
    <s v="0:00"/>
    <x v="0"/>
    <x v="0"/>
  </r>
  <r>
    <d v="2024-06-05T09:08:33"/>
    <s v="st1332 (?)"/>
    <x v="4"/>
    <x v="0"/>
    <s v="kls* (Lůžkové oddělení pro sestru)"/>
    <s v="Němcová Irena, číslo pojištěnce: 6359070619, pojišťovna: 207, scpac: 431184"/>
    <s v="na uzlu 1.CH-LU3 od 02.06.24 do 10.06.24, pcsled: 10755757"/>
    <s v="Kód uzlu zařízení: 2001; Datum malého překladu: 05/06/24; Čas malého překladu: 0908; Kód původního uzlu: 6265; Kód nového uzlu: 6396; "/>
    <d v="2024-06-05T09:08:33"/>
    <d v="2024-06-05T09:08:00"/>
    <s v="0:00"/>
    <x v="0"/>
    <x v="0"/>
  </r>
  <r>
    <d v="2024-06-05T09:35:12"/>
    <s v="st1276 (?)"/>
    <x v="60"/>
    <x v="0"/>
    <s v="kls* (Lůžkové oddělení pro sestru)"/>
    <s v="Havlena Pavel, číslo pojištěnce: 7310055401, pojišťovna: 205, scpac: 181270"/>
    <s v="na uzlu 1.CH-LU3 od 26.05.24 do 13.06.24, pcsled: 10745676"/>
    <s v="Kód uzlu zařízení: 2001; Datum malého překladu: 05/06/24; Čas malého překladu: 0935; Kód původního uzlu: 6265; Kód nového uzlu: 6396; "/>
    <d v="2024-06-05T09:35:12"/>
    <d v="2024-06-05T09:35:00"/>
    <s v="0:00"/>
    <x v="0"/>
    <x v="0"/>
  </r>
  <r>
    <d v="2024-06-05T09:46:17"/>
    <s v="st3558 (?)"/>
    <x v="0"/>
    <x v="0"/>
    <s v="kls* (Lůžkové oddělení pro sestru)"/>
    <s v="Slezáková Petra, číslo pojištěnce: 7652125360, pojišťovna: 205, scpac: 175365"/>
    <s v="na uzlu 1.CH-LU8 od 29.05.24 do 18.06.24, pcsled: 10750759"/>
    <s v="Kód uzlu zařízení: 2001; Datum malého překladu: 05/06/24; Čas malého překladu: 0946; Kód původního uzlu: 6265; Kód nového uzlu: 6272; "/>
    <d v="2024-06-05T09:46:17"/>
    <d v="2024-06-05T09:46:00"/>
    <s v="0:00"/>
    <x v="0"/>
    <x v="0"/>
  </r>
  <r>
    <d v="2024-06-05T10:49:12"/>
    <s v="st4764 (?)"/>
    <x v="2"/>
    <x v="0"/>
    <s v="kls* (Lůžkové oddělení pro sestru)"/>
    <s v="Klement Jindřich, číslo pojištěnce: 510709289 , pojišťovna: 111, scpac: 1559568"/>
    <s v="na uzlu 1.CH-LU9 od 29.05.24 do 07.06.24, pcsled: 10750466"/>
    <s v="Kód uzlu zařízení: 2001; Datum malého překladu: 05/06/24; Čas malého překladu: 1049; Kód původního uzlu: 6265; Kód nového uzlu: 6225; "/>
    <d v="2024-06-05T10:49:12"/>
    <d v="2024-06-05T10:49:00"/>
    <s v="0:00"/>
    <x v="0"/>
    <x v="0"/>
  </r>
  <r>
    <d v="2024-06-05T11:36:47"/>
    <s v="st3558 (?)"/>
    <x v="0"/>
    <x v="0"/>
    <s v="kls* (Lůžkové oddělení pro sestru)"/>
    <s v="Stachová Simona, číslo pojištěnce: 7655315184, pojišťovna: 205, scpac: 1556904"/>
    <s v="na uzlu 1.CH-LU8 od 02.06.24 do 07.06.24, pcsled: 10755806"/>
    <s v="Kód uzlu zařízení: 2001; Datum malého překladu: 05/06/24; Čas malého překladu: 1136; Kód původního uzlu: 6265; Kód nového uzlu: 6272; "/>
    <d v="2024-06-05T11:36:47"/>
    <d v="2024-06-05T11:36:00"/>
    <s v="0:00"/>
    <x v="0"/>
    <x v="0"/>
  </r>
  <r>
    <d v="2024-06-05T14:00:15"/>
    <s v="st3640 (?)"/>
    <x v="33"/>
    <x v="0"/>
    <s v="klp* (Lůžkové oddělení pro primáře)"/>
    <s v="Kučera Radovan, číslo pojištěnce: 6502232099, pojišťovna: 111, scpac: 891679"/>
    <s v="na uzlu KAR-LU15 od 31.05.24 do 05.06.24, pcsled: 10754807"/>
    <s v="Datum konce sledování: ? -&gt; 05/06/24; Čas konce sledování:  -&gt; 1358; Příznak fnzis: 0 -&gt; 1; Typ aktivity (takt): 1 -&gt; 5; "/>
    <d v="2024-06-05T14:00:15"/>
    <d v="2024-06-05T13:58:00"/>
    <s v="0:02"/>
    <x v="0"/>
    <x v="0"/>
  </r>
  <r>
    <d v="2024-06-06T10:16:57"/>
    <s v="st3558 (?)"/>
    <x v="0"/>
    <x v="0"/>
    <s v="kls* (Lůžkové oddělení pro sestru)"/>
    <s v="Suchánková Eva, číslo pojištěnce: 6155080118, pojišťovna: 111, scpac: 1286706"/>
    <s v="na uzlu 1.CH-LU8 od 03.06.24 do 09.06.24, pcsled: 10756718"/>
    <s v="Kód uzlu zařízení: 2001; Datum malého překladu: 06/06/24; Čas malého překladu: 1016; Kód původního uzlu: 6265; Kód nového uzlu: 6272; "/>
    <d v="2024-06-06T10:16:57"/>
    <d v="2024-06-06T10:16:00"/>
    <s v="0:00"/>
    <x v="0"/>
    <x v="0"/>
  </r>
  <r>
    <d v="2024-06-06T18:06:18"/>
    <s v="st3818 (?)"/>
    <x v="68"/>
    <x v="0"/>
    <s v="kll* (Lůžkové oddělení pro lékaře)"/>
    <s v="Janíčková Eva, číslo pojištěnce: 6259210276, pojišťovna: 111, scpac: 500974"/>
    <s v="na uzlu 1.CH-6 J od 04.06.24 do 06.06.24, pcsled: 10759739"/>
    <s v="Datum žádosti: 06/06/24; Čas žádosti: 180618; Datum překladu: 06/06/24; Čas překladu: 1805; Žádající uzel: 6265; Žádající uživatel: 66652; Přijímající uzel: 6515; Text žádosti: Žádost o překlad; Stav žádosti: 500; "/>
    <d v="2024-06-06T18:06:18"/>
    <d v="2024-06-06T18:05:00"/>
    <s v="0:01"/>
    <x v="0"/>
    <x v="0"/>
  </r>
  <r>
    <d v="2024-06-07T09:42:31"/>
    <s v="st3558 (?)"/>
    <x v="0"/>
    <x v="0"/>
    <s v="kls* (Lůžkové oddělení pro sestru)"/>
    <s v="Linhartová Karla, číslo pojištěnce: 7159154871, pojišťovna: 201, scpac: 497390"/>
    <s v="na uzlu 1.CH-LU8 od 05.06.24 do 11.06.24, pcsled: 10760223"/>
    <s v="Kód uzlu zařízení: 2001; Datum malého překladu: 07/06/24; Čas malého překladu: 0942; Kód původního uzlu: 6265; Kód nového uzlu: 6272; "/>
    <d v="2024-06-07T09:42:31"/>
    <d v="2024-06-07T09:42:00"/>
    <s v="0:00"/>
    <x v="0"/>
    <x v="0"/>
  </r>
  <r>
    <d v="2024-06-08T10:41:33"/>
    <s v="st1276 (?)"/>
    <x v="10"/>
    <x v="0"/>
    <s v="kls* (Lůžkové oddělení pro sestru)"/>
    <s v="Plevová Miluše, číslo pojištěnce: 6256280591, pojišťovna: 205, scpac: 278993"/>
    <s v="na uzlu 1.CH-LU3 od 04.06.24 do 11.06.24, pcsled: 10758750"/>
    <s v="Kód uzlu zařízení: 2001; Datum malého překladu: 08/06/24; Čas malého překladu: 1040; Kód původního uzlu: 6265; Kód nového uzlu: 6396; "/>
    <d v="2024-06-08T10:41:33"/>
    <d v="2024-06-08T10:40:00"/>
    <s v="0:01"/>
    <x v="0"/>
    <x v="0"/>
  </r>
  <r>
    <d v="2024-06-08T11:21:40"/>
    <s v="st3818 (?)"/>
    <x v="47"/>
    <x v="0"/>
    <s v="kls* (Lůžkové oddělení pro sestru)"/>
    <s v="Vondálová Andrea, číslo pojištěnce: 7453294475, pojišťovna: 205, scpac: 865486"/>
    <s v="na uzlu 1.CH-LU9 od 04.06.24 do 11.06.24, pcsled: 10759353"/>
    <s v="Kód uzlu zařízení: 2001; Datum malého překladu: 08/06/24; Čas malého překladu: 1121; Kód původního uzlu: 6265; Kód nového uzlu: 6225; "/>
    <d v="2024-06-08T11:21:40"/>
    <d v="2024-06-08T11:21:00"/>
    <s v="0:00"/>
    <x v="0"/>
    <x v="0"/>
  </r>
  <r>
    <d v="2024-06-08T11:25:56"/>
    <s v="st1332 (?)"/>
    <x v="51"/>
    <x v="0"/>
    <s v="kls* (Lůžkové oddělení pro sestru)"/>
    <s v="Netopil Stanislav, číslo pojištěnce: 5405031852, pojišťovna: 207, scpac: 719161"/>
    <s v="na uzlu 1.CH-LU3 od 05.06.24 do 12.06.24, pcsled: 10760652"/>
    <s v="Kód uzlu zařízení: 2001; Datum malého překladu: 08/06/24; Čas malého překladu: 1113; Kód původního uzlu: 6265; Kód nového uzlu: 6396; "/>
    <d v="2024-06-08T11:25:56"/>
    <d v="2024-06-08T11:13:00"/>
    <s v="0:12"/>
    <x v="0"/>
    <x v="3"/>
  </r>
  <r>
    <d v="2024-06-08T11:26:10"/>
    <s v="st1332 (?)"/>
    <x v="51"/>
    <x v="0"/>
    <s v="kls* (Lůžkové oddělení pro sestru)"/>
    <s v="Cvoliga Peter, číslo pojištěnce: 5511221298, pojišťovna: 211, scpac: 316348"/>
    <s v="na uzlu 1.CH-LU3 od 04.06.24 do 12.06.24, pcsled: 10759577"/>
    <s v="Kód uzlu zařízení: 2001; Datum malého překladu: 08/06/24; Čas malého překladu: 1126; Kód původního uzlu: 6265; Kód nového uzlu: 6396; "/>
    <d v="2024-06-08T11:26:10"/>
    <d v="2024-06-08T11:26:00"/>
    <s v="0:00"/>
    <x v="0"/>
    <x v="0"/>
  </r>
  <r>
    <d v="2024-06-09T13:41:40"/>
    <s v="st4152 (?)"/>
    <x v="69"/>
    <x v="0"/>
    <s v="kls* (Lůžkové oddělení pro sestru)"/>
    <s v="Mórová Markéta Mudr., číslo pojištěnce: 7161075394, pojišťovna: 205, scpac: 183456"/>
    <s v="na uzlu 1.CH-LU8 od 06.06.24 do 12.06.24, pcsled: 10762351"/>
    <s v="Kód uzlu zařízení: 2001; Datum malého překladu: 09/06/24; Čas malého překladu: 1341; Kód původního uzlu: 6265; Kód nového uzlu: 6272; "/>
    <d v="2024-06-09T13:41:40"/>
    <d v="2024-06-09T13:41:00"/>
    <s v="0:00"/>
    <x v="0"/>
    <x v="0"/>
  </r>
  <r>
    <d v="2024-06-11T08:57:57"/>
    <s v="st1332 (?)"/>
    <x v="22"/>
    <x v="0"/>
    <s v="kls* (Lůžkové oddělení pro sestru)"/>
    <s v="Prášil Petr , číslo pojištěnce: 7602155363, pojišťovna: 111, scpac: 176022"/>
    <s v="na uzlu 1.CH-LU3 od 09.06.24 do 17.06.24, pcsled: 10765589"/>
    <s v="Kód uzlu zařízení: 2001; Datum malého překladu: 11/06/24; Čas malého překladu: 0857; Kód původního uzlu: 6265; Kód nového uzlu: 6396; "/>
    <d v="2024-06-11T08:57:57"/>
    <d v="2024-06-11T08:57:00"/>
    <s v="0:00"/>
    <x v="0"/>
    <x v="0"/>
  </r>
  <r>
    <d v="2024-06-11T09:09:00"/>
    <s v="st1332 (?)"/>
    <x v="22"/>
    <x v="0"/>
    <s v="kls* (Lůžkové oddělení pro sestru)"/>
    <s v="Mikmeková Hana, číslo pojištěnce: 6152220712, pojišťovna: 205, scpac: 116712"/>
    <s v="na uzlu 1.CH-LU3 od 06.06.24 do 17.06.24, pcsled: 10763204"/>
    <s v="Kód uzlu zařízení: 2001; Datum malého překladu: 11/06/24; Čas malého překladu: 0908; Kód původního uzlu: 6265; Kód nového uzlu: 6396; "/>
    <d v="2024-06-11T09:09:00"/>
    <d v="2024-06-11T09:08:00"/>
    <s v="0:01"/>
    <x v="0"/>
    <x v="0"/>
  </r>
  <r>
    <d v="2024-06-11T10:41:30"/>
    <s v="st3558 (?)"/>
    <x v="0"/>
    <x v="0"/>
    <s v="kls* (Lůžkové oddělení pro sestru)"/>
    <s v="Kučera Radovan, číslo pojištěnce: 6502232099, pojišťovna: 111, scpac: 891679"/>
    <s v="na uzlu 1.CH-LU8 od 05.06.24 do 14.06.24, pcsled: 10761296"/>
    <s v="Kód uzlu zařízení: 2001; Datum malého překladu: 11/06/24; Čas malého překladu: 1041; Kód původního uzlu: 6265; Kód nového uzlu: 6272; "/>
    <d v="2024-06-11T10:41:30"/>
    <d v="2024-06-11T10:41:00"/>
    <s v="0:00"/>
    <x v="0"/>
    <x v="0"/>
  </r>
  <r>
    <d v="2024-06-12T08:42:47"/>
    <s v="st3558 (?)"/>
    <x v="0"/>
    <x v="0"/>
    <s v="kls* (Lůžkové oddělení pro sestru)"/>
    <s v="Severin Dalibor, číslo pojištěnce: 6704220446, pojišťovna: 111, scpac: 829857"/>
    <s v="na uzlu 1.CH-LU8 od 10.06.24 do 16.06.24, pcsled: 10766928"/>
    <s v="Kód uzlu zařízení: 2001; Datum malého překladu: 12/06/24; Čas malého překladu: 0842; Kód původního uzlu: 6265; Kód nového uzlu: 6272; "/>
    <d v="2024-06-12T08:42:47"/>
    <d v="2024-06-12T08:42:00"/>
    <s v="0:00"/>
    <x v="0"/>
    <x v="0"/>
  </r>
  <r>
    <d v="2024-06-12T09:37:51"/>
    <s v="st3558 (?)"/>
    <x v="0"/>
    <x v="0"/>
    <s v="kls* (Lůžkové oddělení pro sestru)"/>
    <s v="Blahýnek Robert, číslo pojištěnce: 6709040943, pojišťovna: 111, scpac: 1567261"/>
    <s v="na uzlu 1.CH-LU8 od 10.06.24 do 16.06.24, pcsled: 10766862"/>
    <s v="Kód uzlu zařízení: 2001; Datum malého překladu: 12/06/24; Čas malého překladu: 0937; Kód původního uzlu: 6265; Kód nového uzlu: 6272; "/>
    <d v="2024-06-12T09:37:51"/>
    <d v="2024-06-12T09:37:00"/>
    <s v="0:00"/>
    <x v="0"/>
    <x v="0"/>
  </r>
  <r>
    <d v="2024-06-12T10:40:23"/>
    <s v="st1332 (?)"/>
    <x v="4"/>
    <x v="0"/>
    <s v="kls* (Lůžkové oddělení pro sestru)"/>
    <s v="Jakubčík Marek, číslo pojištěnce: 9705074390, pojišťovna: 211, scpac: 1199941"/>
    <s v="na uzlu 1.CH-LU3 od 09.06.24 do 17.06.24, pcsled: 10765612"/>
    <s v="Kód uzlu zařízení: 2001; Datum malého překladu: 12/06/24; Čas malého překladu: 1040; Kód původního uzlu: 6265; Kód nového uzlu: 6396; "/>
    <d v="2024-06-12T10:40:23"/>
    <d v="2024-06-12T10:40:00"/>
    <s v="0:00"/>
    <x v="0"/>
    <x v="0"/>
  </r>
  <r>
    <d v="2024-06-12T10:40:34"/>
    <s v="st1332 (?)"/>
    <x v="4"/>
    <x v="0"/>
    <s v="kls* (Lůžkové oddělení pro sestru)"/>
    <s v="Krikel Karel, číslo pojištěnce: 7611225391, pojišťovna: 201, scpac: 323606"/>
    <s v="na uzlu 1.CH-LU3 od 09.06.24 do 19.06.24, pcsled: 10765616"/>
    <s v="Kód uzlu zařízení: 2001; Datum malého překladu: 12/06/24; Čas malého překladu: 1040; Kód původního uzlu: 6265; Kód nového uzlu: 6396; "/>
    <d v="2024-06-12T10:40:34"/>
    <d v="2024-06-12T10:40:00"/>
    <s v="0:00"/>
    <x v="0"/>
    <x v="0"/>
  </r>
  <r>
    <d v="2024-06-12T11:24:08"/>
    <s v="st3633 (?)"/>
    <x v="28"/>
    <x v="0"/>
    <s v="kls* (Lůžkové oddělení pro sestru)"/>
    <s v="Matznerová Eva, číslo pojištěnce: 536111230 , pojišťovna: 111, scpac: 1163506"/>
    <s v="na uzlu 1.CH-LU3 od 09.06.24 do 17.06.24, pcsled: 10765488"/>
    <s v="Kód uzlu zařízení: 2001; Datum malého překladu: 12/06/24; Čas malého překladu: 1124; Kód původního uzlu: 6265; Kód nového uzlu: 6396; "/>
    <d v="2024-06-12T11:24:08"/>
    <d v="2024-06-12T11:24:00"/>
    <s v="0:00"/>
    <x v="0"/>
    <x v="0"/>
  </r>
  <r>
    <d v="2024-06-13T09:08:45"/>
    <s v="st1332 (?)"/>
    <x v="4"/>
    <x v="0"/>
    <s v="kls* (Lůžkové oddělení pro sestru)"/>
    <s v="Křemečková Monika, číslo pojištěnce: 9155184456, pojišťovna: 111, scpac: 1271840"/>
    <s v="na uzlu 1.CH-LU3 od 10.06.24 do 17.06.24, pcsled: 10766780"/>
    <s v="Kód uzlu zařízení: 2001; Datum malého překladu: 13/06/24; Čas malého překladu: 0908; Kód původního uzlu: 6265; Kód nového uzlu: 6396; "/>
    <d v="2024-06-13T09:08:45"/>
    <d v="2024-06-13T09:08:00"/>
    <s v="0:00"/>
    <x v="0"/>
    <x v="0"/>
  </r>
  <r>
    <d v="2024-06-13T09:18:44"/>
    <s v="st4764 (?)"/>
    <x v="2"/>
    <x v="0"/>
    <s v="kls* (Lůžkové oddělení pro sestru)"/>
    <s v="Hánečka Radomír, číslo pojištěnce: 5907011957, pojišťovna: 111, scpac: 931037"/>
    <s v="na uzlu 1.CH-LU9 od 10.06.24 do 18.06.24, pcsled: 10766367"/>
    <s v="Kód uzlu zařízení: 2001; Datum malého překladu: 13/06/24; Čas malého překladu: 0918; Kód původního uzlu: 6265; Kód nového uzlu: 6225; "/>
    <d v="2024-06-13T09:18:44"/>
    <d v="2024-06-13T09:18:00"/>
    <s v="0:00"/>
    <x v="0"/>
    <x v="0"/>
  </r>
  <r>
    <d v="2024-06-13T09:51:12"/>
    <s v="st1276 (?)"/>
    <x v="15"/>
    <x v="0"/>
    <s v="kls* (Lůžkové oddělení pro sestru)"/>
    <s v="Keller František, číslo pojištěnce: 6006111364, pojišťovna: 207, scpac: 1550352"/>
    <s v="na uzlu 1.CH-LU3 od 10.06.24 do -, pcsled: 10766955"/>
    <s v="Kód uzlu zařízení: 2001; Datum malého překladu: 13/06/24; Čas malého překladu: 0951; Kód původního uzlu: 6265; Kód nového uzlu: 6396; "/>
    <d v="2024-06-13T09:51:12"/>
    <d v="2024-06-13T09:51:00"/>
    <s v="0:00"/>
    <x v="0"/>
    <x v="0"/>
  </r>
  <r>
    <d v="2024-06-13T12:52:54"/>
    <s v="st1332 (?)"/>
    <x v="4"/>
    <x v="0"/>
    <s v="kls* (Lůžkové oddělení pro sestru)"/>
    <s v="Sázelová Hana , číslo pojištěnce: 5555262218, pojišťovna: 111, scpac: 249309"/>
    <s v="na uzlu 1.CH-LU3 od 06.06.24 do 17.06.24, pcsled: 10762755"/>
    <s v="Kód uzlu zařízení: 2001; Datum malého překladu: 13/06/24; Čas malého překladu: 1252; Kód původního uzlu: 6265; Kód nového uzlu: 6396; "/>
    <d v="2024-06-13T12:52:54"/>
    <d v="2024-06-13T12:52:00"/>
    <s v="0:00"/>
    <x v="0"/>
    <x v="0"/>
  </r>
  <r>
    <d v="2024-06-14T09:12:14"/>
    <s v="st3558 (?)"/>
    <x v="0"/>
    <x v="0"/>
    <s v="kls* (Lůžkové oddělení pro sestru)"/>
    <s v="Uhrovičová Růžena, číslo pojištěnce: 6660210227, pojišťovna: 111, scpac: 1230777"/>
    <s v="na uzlu 1.CH-LU8 od 12.06.24 do 17.06.24, pcsled: 10770321"/>
    <s v="Kód uzlu zařízení: 2001; Datum malého překladu: 14/06/24; Čas malého překladu: 0912; Kód původního uzlu: 6265; Kód nového uzlu: 6272; "/>
    <d v="2024-06-14T09:12:14"/>
    <d v="2024-06-14T09:12:00"/>
    <s v="0:00"/>
    <x v="0"/>
    <x v="0"/>
  </r>
  <r>
    <d v="2024-06-14T09:40:40"/>
    <s v="st3558 (?)"/>
    <x v="0"/>
    <x v="0"/>
    <s v="kls* (Lůžkové oddělení pro sestru)"/>
    <s v="Horník Petr, číslo pojištěnce: 8509205782, pojišťovna: 205, scpac: 145669"/>
    <s v="na uzlu 1.CH-LU8 od 12.06.24 do 18.06.24, pcsled: 10770138"/>
    <s v="Kód uzlu zařízení: 2001; Datum malého překladu: 14/06/24; Čas malého překladu: 0940; Kód původního uzlu: 6265; Kód nového uzlu: 6272; "/>
    <d v="2024-06-14T09:40:40"/>
    <d v="2024-06-14T09:40:00"/>
    <s v="0:00"/>
    <x v="0"/>
    <x v="0"/>
  </r>
  <r>
    <d v="2024-06-14T09:52:37"/>
    <s v="st1332 (?)"/>
    <x v="4"/>
    <x v="0"/>
    <s v="kls* (Lůžkové oddělení pro sestru)"/>
    <s v="Kosíková Ingrid, číslo pojištěnce: 6759220897, pojišťovna: 205, scpac: 1053606"/>
    <s v="na uzlu 1.CH-LU3 od 11.06.24 do 18.06.24, pcsled: 10768412"/>
    <s v="Kód uzlu zařízení: 2001; Datum malého překladu: 14/06/24; Čas malého překladu: 0952; Kód původního uzlu: 6265; Kód nového uzlu: 6396; "/>
    <d v="2024-06-14T09:52:37"/>
    <d v="2024-06-14T09:52:00"/>
    <s v="0:00"/>
    <x v="0"/>
    <x v="0"/>
  </r>
  <r>
    <d v="2024-06-14T10:38:39"/>
    <s v="st1276 (?)"/>
    <x v="36"/>
    <x v="0"/>
    <s v="kls* (Lůžkové oddělení pro sestru)"/>
    <s v="Papežová Marie, číslo pojištěnce: 536009072 , pojišťovna: 213, scpac: 1567081"/>
    <s v="na uzlu 1.CH-LU3 od 11.06.24 do 18.06.24, pcsled: 10768493"/>
    <s v="Kód uzlu zařízení: 2001; Datum malého překladu: 14/06/24; Čas malého překladu: 1038; Kód původního uzlu: 6265; Kód nového uzlu: 6396; "/>
    <d v="2024-06-14T10:38:39"/>
    <d v="2024-06-14T10:38:00"/>
    <s v="0:00"/>
    <x v="0"/>
    <x v="0"/>
  </r>
  <r>
    <d v="2024-06-16T10:13:32"/>
    <s v="st3558 (?)"/>
    <x v="70"/>
    <x v="0"/>
    <s v="kls* (Lůžkové oddělení pro sestru)"/>
    <s v="Krajancová Libuše, číslo pojištěnce: 475514408 , pojišťovna: 205, scpac: 1566562"/>
    <s v="na uzlu 1.CH-LU8 od 11.06.24 do 18.06.24, pcsled: 10768715"/>
    <s v="Kód uzlu zařízení: 2001; Datum malého překladu: 16/06/24; Čas malého překladu: 1013; Kód původního uzlu: 6265; Kód nového uzlu: 6272; "/>
    <d v="2024-06-16T10:13:32"/>
    <d v="2024-06-16T10:13:00"/>
    <s v="0:00"/>
    <x v="0"/>
    <x v="0"/>
  </r>
  <r>
    <d v="2024-06-16T10:34:49"/>
    <s v="st4366 (?)"/>
    <x v="20"/>
    <x v="0"/>
    <s v="kls* (Lůžkové oddělení pro sestru)"/>
    <s v="Pinkavová Božena, číslo pojištěnce: 455707414 , pojišťovna: 205, scpac: 275188"/>
    <s v="na uzlu 1.CH-LU3 od 13.06.24 do 17.06.24, pcsled: 10772547"/>
    <s v="Kód uzlu zařízení: 2001; Datum malého překladu: 16/06/24; Čas malého překladu: 1034; Kód původního uzlu: 6265; Kód nového uzlu: 6396; "/>
    <d v="2024-06-16T10:34:49"/>
    <d v="2024-06-16T10:34:00"/>
    <s v="0:00"/>
    <x v="0"/>
    <x v="0"/>
  </r>
  <r>
    <d v="2024-06-17T09:07:45"/>
    <s v="st3558 (?)"/>
    <x v="0"/>
    <x v="0"/>
    <s v="kls* (Lůžkové oddělení pro sestru)"/>
    <s v="Seidlová Ludmila, číslo pojištěnce: 5856090009, pojišťovna: 111, scpac: 661001"/>
    <s v="na uzlu 1.CH-LU8 od 11.06.24 do 18.06.24, pcsled: 10768677"/>
    <s v="Kód uzlu zařízení: 2001; Datum malého překladu: 17/06/24; Čas malého překladu: 0907; Kód původního uzlu: 6265; Kód nového uzlu: 6272; "/>
    <d v="2024-06-17T09:07:45"/>
    <d v="2024-06-17T09:07:00"/>
    <s v="0:00"/>
    <x v="0"/>
    <x v="0"/>
  </r>
  <r>
    <d v="2024-06-17T09:31:53"/>
    <s v="st3558 (?)"/>
    <x v="0"/>
    <x v="0"/>
    <s v="kls* (Lůžkové oddělení pro sestru)"/>
    <s v="Levíček Ondřej, číslo pojištěnce: 9712254101, pojišťovna: 201, scpac: 1571046"/>
    <s v="na uzlu 1.CH-LU8 od 13.06.24 do -, pcsled: 10771657"/>
    <s v="Kód uzlu zařízení: 2001; Datum malého překladu: 17/06/24; Čas malého překladu: 0931; Kód původního uzlu: 6265; Kód nového uzlu: 6272; "/>
    <d v="2024-06-17T09:31:53"/>
    <d v="2024-06-17T09:31:00"/>
    <s v="0:00"/>
    <x v="0"/>
    <x v="0"/>
  </r>
  <r>
    <d v="2024-06-17T11:41:07"/>
    <s v="st1332 (?)"/>
    <x v="35"/>
    <x v="0"/>
    <s v="kll* (Lůžkové oddělení pro lékaře)"/>
    <s v="Pěčková Alena, číslo pojištěnce: 7553065311, pojišťovna: 111, scpac: 684667"/>
    <s v="na uzlu 1.CH-LU3 od 12.06.24 do -, pcsled: 10770376"/>
    <s v="Kód uzlu zařízení: 2001; Datum malého překladu: 17/06/24; Čas malého překladu: 1141; Kód původního uzlu: 6265; Kód nového uzlu: 6396; "/>
    <d v="2024-06-17T11:41:07"/>
    <d v="2024-06-17T11:41:00"/>
    <s v="0:00"/>
    <x v="0"/>
    <x v="0"/>
  </r>
  <r>
    <d v="2024-06-17T23:29:49"/>
    <s v="st3653 (?)"/>
    <x v="41"/>
    <x v="0"/>
    <s v="kll* (Lůžkové oddělení pro lékaře)"/>
    <s v="Koudelková Jana, číslo pojištěnce: 435111458 , pojišťovna: 201, scpac: 641330"/>
    <s v="na uzlu 1.CH-6 J od 17.06.24 do 17.06.24, pcsled: 10776186"/>
    <s v="Datum žádosti: 17/06/24; Čas žádosti: 232949; Datum překladu: 17/06/24; Čas překladu: 2329; Žádající uzel: 6265; Žádající uživatel: 60965; Přijímající uzel: 6524; Text žádosti: Žádost o překlad; Stav žádosti: 500; "/>
    <d v="2024-06-17T23:29:49"/>
    <d v="2024-06-17T23:29:00"/>
    <s v="0:00"/>
    <x v="0"/>
    <x v="0"/>
  </r>
  <r>
    <d v="2024-06-17T23:31:09"/>
    <s v="st3653 (?)"/>
    <x v="41"/>
    <x v="0"/>
    <s v="kll* (Lůžkové oddělení pro lékaře)"/>
    <s v="Koudelková Jana, číslo pojištěnce: 435111458 , pojišťovna: 201, scpac: 641330"/>
    <s v="na uzlu 1.CH-6 J od 17.06.24 do 17.06.24, pcsled: 10776186"/>
    <s v="Datum žádosti: 17/06/24; Čas žádosti: 233109; Datum překladu: 17/06/24; Čas překladu: 2330; Žádající uzel: 6265; Žádající uživatel: 60965; Přijímající uzel: 6515; Text žádosti: Žádost o překlad; Stav žádosti: 500; "/>
    <d v="2024-06-17T23:31:09"/>
    <d v="2024-06-17T23:30:00"/>
    <s v="0:01"/>
    <x v="0"/>
    <x v="0"/>
  </r>
  <r>
    <d v="2024-06-18T09:15:38"/>
    <s v="st4152 (?)"/>
    <x v="19"/>
    <x v="0"/>
    <s v="kls* (Lůžkové oddělení pro sestru)"/>
    <s v="Matveieva Mariia , číslo pojištěnce: 8760624290, pojišťovna: 111, scpac: 1152923"/>
    <s v="na uzlu 1.CH-LU9 od 12.06.24 do -, pcsled: 10770646"/>
    <s v="Kód uzlu zařízení: 2001; Datum malého překladu: 18/06/24; Čas malého překladu: 0915; Kód původního uzlu: 6265; Kód nového uzlu: 6225; "/>
    <d v="2024-06-18T09:15:38"/>
    <d v="2024-06-18T09:15:00"/>
    <s v="0:00"/>
    <x v="0"/>
    <x v="0"/>
  </r>
  <r>
    <d v="2024-06-19T08:54:10"/>
    <s v="st1276 (?)"/>
    <x v="64"/>
    <x v="0"/>
    <s v="kls* (Lůžkové oddělení pro sestru)"/>
    <s v="Pekárek Josef, číslo pojištěnce: 6101041881, pojišťovna: 211, scpac: 1158653"/>
    <s v="na uzlu 1.CH-LU3 od 16.06.24 do -, pcsled: 10775531"/>
    <s v="Kód uzlu zařízení: 2001; Datum malého překladu: 19/06/24; Čas malého překladu: 0854; Kód původního uzlu: 6265; Kód nového uzlu: 6396; "/>
    <d v="2024-06-19T08:54:10"/>
    <d v="2024-06-19T08:54:00"/>
    <s v="0:00"/>
    <x v="0"/>
    <x v="0"/>
  </r>
  <r>
    <d v="2024-06-19T09:12:16"/>
    <s v="st3558 (?)"/>
    <x v="0"/>
    <x v="0"/>
    <s v="kls* (Lůžkové oddělení pro sestru)"/>
    <s v="Rybková Ludmila, číslo pojištěnce: 525215156 , pojišťovna: 211, scpac: 1567758"/>
    <s v="na uzlu 1.CH-LU8 od 16.06.24 do -, pcsled: 10775550"/>
    <s v="Kód uzlu zařízení: 2001; Datum malého překladu: 19/06/24; Čas malého překladu: 0912; Kód původního uzlu: 6265; Kód nového uzlu: 6272; "/>
    <d v="2024-06-19T09:12:16"/>
    <d v="2024-06-19T09:12:00"/>
    <s v="0:00"/>
    <x v="0"/>
    <x v="0"/>
  </r>
  <r>
    <m/>
    <m/>
    <x v="71"/>
    <x v="1"/>
    <m/>
    <m/>
    <m/>
    <m/>
    <m/>
    <m/>
    <m/>
    <x v="1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5">
  <r>
    <d v="2024-01-02T10:39:16"/>
    <s v="st1332 (?)"/>
    <x v="0"/>
    <x v="0"/>
    <s v="kls* (Lůžkové oddělení pro sestru)"/>
    <s v="Jehlička Šimon, číslo pojištěnce: 530410193 , pojišťovna: 201, scpac: 133116"/>
    <s v="na uzlu KAR-LU51 od 29.12.23 do 02.01.24, pcsled: 10535910"/>
    <s v="Datum konce sledování: ? -&gt; 02/01/24; Čas konce sledování:  -&gt; 1035; Příznak fnzis: 0 -&gt; 1; Typ aktivity (takt): 1 -&gt; 5; "/>
    <d v="2024-01-02T10:39:16"/>
    <d v="2024-01-02T10:35:00"/>
    <s v="0:04"/>
    <x v="0"/>
    <x v="0"/>
  </r>
  <r>
    <d v="2024-01-02T11:29:31"/>
    <s v="st1332 (?)"/>
    <x v="0"/>
    <x v="0"/>
    <s v="kls* (Lůžkové oddělení pro sestru)"/>
    <s v="Králová Julie, číslo pojištěnce: 295512437 , pojišťovna: 111, scpac: 371770"/>
    <s v="na uzlu KAR-LU51 od 27.12.23 do 03.01.24, pcsled: 10533592"/>
    <s v="Datum konce sledování: ? -&gt; 02/01/24; Čas konce sledování:  -&gt; 1125; Příznak fnzis: 0 -&gt; 1; Typ aktivity (takt): 1 -&gt; 5; "/>
    <d v="2024-01-02T11:29:31"/>
    <d v="2024-01-02T11:25:00"/>
    <s v="0:04"/>
    <x v="0"/>
    <x v="0"/>
  </r>
  <r>
    <d v="2024-01-02T12:43:39"/>
    <s v="st1332 (?)"/>
    <x v="0"/>
    <x v="0"/>
    <s v="kls* (Lůžkové oddělení pro sestru)"/>
    <s v="Králová Julie, číslo pojištěnce: 295512437 , pojišťovna: 111, scpac: 371770"/>
    <m/>
    <s v="Kód uzlu zařízení: 2001; Datum malého překladu: 02/01/24; Čas malého překladu: 1243; Kód původního uzlu: 6396; Kód nového uzlu: 6265; "/>
    <d v="2024-01-02T12:43:39"/>
    <d v="2024-01-02T12:43:00"/>
    <s v="0:00"/>
    <x v="0"/>
    <x v="0"/>
  </r>
  <r>
    <d v="2024-01-02T13:23:31"/>
    <s v="st3803 (?)"/>
    <x v="1"/>
    <x v="0"/>
    <s v="*eho (Evidence hospitalizovaných pro OINF)"/>
    <s v="Králová Julie, číslo pojištěnce: 295512437 , pojišťovna: 111, scpac: 371770"/>
    <s v="na uzlu KAR-LU51 od 27.12.23 do 03.01.24, pcsled: 10533592"/>
    <s v="Datum konce sledování: 02/01/24 -&gt; ?; Čas konce sledování: 1125 -&gt; ; Příznak fnzis: 1 -&gt; 0; Typ aktivity (takt): 5 -&gt; 1; "/>
    <d v="2024-01-02T13:23:31"/>
    <e v="#VALUE!"/>
    <e v="#VALUE!"/>
    <x v="1"/>
    <x v="1"/>
  </r>
  <r>
    <d v="2024-01-02T20:53:23"/>
    <s v="st3640 (?)"/>
    <x v="2"/>
    <x v="0"/>
    <s v="kll* (Lůžkové oddělení pro lékaře)"/>
    <s v="Hromádková Libuše , číslo pojištěnce: 536207229 , pojišťovna: 211, scpac: 315911"/>
    <s v="na uzlu 1.CH-LU3 od 02.01.24 do 12.01.24, pcsled: 10539509"/>
    <s v="Kód uzlu zařízení: 2001; Datum malého překladu: 02/01/24; Čas malého překladu: 2052; Kód původního uzlu: 6396; Kód nového uzlu: 6265; "/>
    <d v="2024-01-02T20:53:23"/>
    <d v="2024-01-02T20:52:00"/>
    <s v="0:01"/>
    <x v="0"/>
    <x v="0"/>
  </r>
  <r>
    <d v="2024-01-03T09:53:00"/>
    <s v="st3640 (?)"/>
    <x v="3"/>
    <x v="0"/>
    <s v="kll* (Lůžkové oddělení pro lékaře)"/>
    <s v="Křemečková Monika, číslo pojištěnce: 9155184456, pojišťovna: 111, scpac: 1271840"/>
    <s v="na uzlu 1.CH-LU3 od 02.01.24 do 10.01.24, pcsled: 10538164"/>
    <s v="Kód uzlu zařízení: 2001; Datum malého překladu: 03/01/24; Čas malého překladu: 0952; Kód původního uzlu: 6396; Kód nového uzlu: 6265; "/>
    <d v="2024-01-03T09:53:00"/>
    <d v="2024-01-03T09:52:00"/>
    <s v="0:01"/>
    <x v="0"/>
    <x v="0"/>
  </r>
  <r>
    <d v="2024-01-03T11:28:58"/>
    <s v="st1332 (?)"/>
    <x v="0"/>
    <x v="0"/>
    <s v="kls* (Lůžkové oddělení pro sestru)"/>
    <s v="Šedivý Karol, číslo pojištěnce: 5903267106, pojišťovna: 205, scpac: 1011856"/>
    <s v="na uzlu 1.CH-LU3 od 27.12.23 do 03.01.24, pcsled: 10533294"/>
    <s v="Datum konce sledování: ? -&gt; 03/01/24; Čas konce sledování:  -&gt; 1128; Příznak fnzis: 0 -&gt; 1; Typ aktivity (takt): 1 -&gt; 4; "/>
    <d v="2024-01-03T11:28:58"/>
    <d v="2024-01-03T11:28:00"/>
    <s v="0:00"/>
    <x v="0"/>
    <x v="0"/>
  </r>
  <r>
    <d v="2024-01-04T10:57:15"/>
    <s v="st1332 (?)"/>
    <x v="0"/>
    <x v="0"/>
    <s v="kls* (Lůžkové oddělení pro sestru)"/>
    <s v="Rusnáková Marcela , číslo pojištěnce: 6752240385, pojišťovna: 201, scpac: 278713"/>
    <s v="na uzlu 1.CH-LU3 od 02.01.24 do 04.01.24, pcsled: 10539065"/>
    <s v="Datum konce sledování: ? -&gt; 04/01/24; Čas konce sledování:  -&gt; 1057; Příznak fnzis: 0 -&gt; 1; Typ aktivity (takt): 1 -&gt; 4; "/>
    <d v="2024-01-04T10:57:15"/>
    <d v="2024-01-04T10:57:00"/>
    <s v="0:00"/>
    <x v="0"/>
    <x v="0"/>
  </r>
  <r>
    <d v="2024-01-04T10:57:39"/>
    <s v="st1332 (?)"/>
    <x v="0"/>
    <x v="0"/>
    <s v="kls* (Lůžkové oddělení pro sestru)"/>
    <s v="Králíková Renata, číslo pojištěnce: 6360120701, pojišťovna: 111, scpac: 407882"/>
    <s v="na uzlu 1.CH-LU3 od 30.12.23 do 04.01.24, pcsled: 10536272"/>
    <s v="Datum konce sledování: ? -&gt; 04/01/24; Čas konce sledování:  -&gt; 1057; Příznak fnzis: 0 -&gt; 1; Typ aktivity (takt): 1 -&gt; 4; "/>
    <d v="2024-01-04T10:57:39"/>
    <d v="2024-01-04T10:57:00"/>
    <s v="0:00"/>
    <x v="0"/>
    <x v="0"/>
  </r>
  <r>
    <d v="2024-01-04T14:28:51"/>
    <s v="st4366 (?)"/>
    <x v="4"/>
    <x v="0"/>
    <s v="kls* (Lůžkové oddělení pro sestru)"/>
    <s v="Kovalenko Valentyna , číslo pojištěnce: 5253674140, pojišťovna: 111, scpac: 1410436"/>
    <s v="na uzlu 1.CH-LU3 od 22.12.23 do 04.01.24, pcsled: 10529923"/>
    <s v="Datum konce sledování: ? -&gt; 04/01/24; Čas konce sledování:  -&gt; 1428; Příznak fnzis: 0 -&gt; 1; Typ aktivity (takt): 1 -&gt; 4; "/>
    <d v="2024-01-04T14:28:51"/>
    <d v="2024-01-04T14:28:00"/>
    <s v="0:00"/>
    <x v="0"/>
    <x v="0"/>
  </r>
  <r>
    <d v="2024-01-05T12:01:20"/>
    <s v="st1332 (?)"/>
    <x v="0"/>
    <x v="0"/>
    <s v="kls* (Lůžkové oddělení pro sestru)"/>
    <s v="Nevzorova Nadiia , číslo pojištěnce: 4856694051, pojišťovna: 111, scpac: 1384255"/>
    <s v="na uzlu KKP-10 od 03.01.24 do 05.01.24, pcsled: 10541547"/>
    <s v="Datum konce sledování: ? -&gt; 05/01/24; Čas konce sledování:  -&gt; 1150; Příznak fnzis: 0 -&gt; 1; Typ aktivity (takt): 1 -&gt; 5; "/>
    <d v="2024-01-05T12:01:20"/>
    <d v="2024-01-05T11:50:00"/>
    <s v="0:11"/>
    <x v="0"/>
    <x v="2"/>
  </r>
  <r>
    <d v="2024-01-05T13:32:10"/>
    <s v="st3558 (?)"/>
    <x v="5"/>
    <x v="0"/>
    <s v="kls* (Lůžkové oddělení pro sestru)"/>
    <s v="Obšelová Naděžda , číslo pojištěnce: 6852271734, pojišťovna: 111, scpac: 264009"/>
    <s v="na uzlu 1.CH-LU3 od 04.01.24 do 10.01.24, pcsled: 10542002"/>
    <s v="Kód uzlu zařízení: 2001; Datum malého překladu: 05/01/24; Čas malého překladu: 1332; Kód původního uzlu: 6396; Kód nového uzlu: 6272; "/>
    <d v="2024-01-05T13:32:10"/>
    <d v="2024-01-05T13:32:00"/>
    <s v="0:00"/>
    <x v="0"/>
    <x v="0"/>
  </r>
  <r>
    <d v="2024-01-05T14:37:34"/>
    <s v="st1332 (?)"/>
    <x v="6"/>
    <x v="0"/>
    <s v="kls* (Lůžkové oddělení pro sestru)"/>
    <s v="Hájková Darina, číslo pojištěnce: 0355145714, pojišťovna: 205, scpac: 393367"/>
    <s v="na uzlu 1.CH-LU3 od 02.01.24 do 05.01.24, pcsled: 10538160"/>
    <s v="Datum konce sledování: ? -&gt; 05/01/24; Čas konce sledování:  -&gt; 1436; Příznak fnzis: 0 -&gt; 1; Typ aktivity (takt): 1 -&gt; 5; "/>
    <d v="2024-01-05T14:37:34"/>
    <d v="2024-01-05T14:36:00"/>
    <s v="0:01"/>
    <x v="0"/>
    <x v="0"/>
  </r>
  <r>
    <d v="2024-01-05T14:38:15"/>
    <s v="st1332 (?)"/>
    <x v="6"/>
    <x v="0"/>
    <s v="kls* (Lůžkové oddělení pro sestru)"/>
    <s v="Matoušková Jiřina, číslo pojištěnce: 535617066 , pojišťovna: 111, scpac: 496040"/>
    <s v="na uzlu 1.CH-LU3 od 24.12.23 do 05.01.24, pcsled: 10531375"/>
    <s v="Datum konce sledování: ? -&gt; 05/01/24; Čas konce sledování:  -&gt; 1437; Příznak fnzis: 0 -&gt; 1; Typ aktivity (takt): 1 -&gt; 4; "/>
    <d v="2024-01-05T14:38:15"/>
    <d v="2024-01-05T14:37:00"/>
    <s v="0:01"/>
    <x v="0"/>
    <x v="0"/>
  </r>
  <r>
    <d v="2024-01-05T15:38:43"/>
    <s v="st3640 (?)"/>
    <x v="7"/>
    <x v="0"/>
    <s v="kll* (Lůžkové oddělení pro lékaře)"/>
    <s v="Jehlička Šimon, číslo pojištěnce: 530410193 , pojišťovna: 201, scpac: 133116"/>
    <s v="na uzlu 1.CH-LU3 od 02.01.24 do 22.01.24, pcsled: 10538970"/>
    <s v="Kód uzlu zařízení: 2001; Datum malého překladu: 05/01/24; Čas malého překladu: 1538; Kód původního uzlu: 6396; Kód nového uzlu: 6265; "/>
    <d v="2024-01-05T15:38:43"/>
    <d v="2024-01-05T15:38:00"/>
    <s v="0:00"/>
    <x v="0"/>
    <x v="0"/>
  </r>
  <r>
    <d v="2024-01-06T17:54:56"/>
    <s v="st4366 (?)"/>
    <x v="8"/>
    <x v="0"/>
    <s v="kls* (Lůžkové oddělení pro sestru)"/>
    <s v="Duchaň Stanislav, číslo pojištěnce: 6204161007, pojišťovna: 205, scpac: 1336045"/>
    <s v="na uzlu 1.CH-LU3 od 29.12.23 do 06.01.24, pcsled: 10535509"/>
    <s v="Datum konce sledování: ? -&gt; 06/01/24; Čas konce sledování:  -&gt; 1752; Příznak fnzis: 0 -&gt; 1; Typ aktivity (takt): 1 -&gt; 5; "/>
    <d v="2024-01-06T17:54:56"/>
    <d v="2024-01-06T17:52:00"/>
    <s v="0:02"/>
    <x v="0"/>
    <x v="0"/>
  </r>
  <r>
    <d v="2024-01-06T17:55:28"/>
    <s v="st4366 (?)"/>
    <x v="8"/>
    <x v="0"/>
    <s v="kls* (Lůžkové oddělení pro sestru)"/>
    <s v="Kadlčík Jaroslav , číslo pojištěnce: 6004260097, pojišťovna: 205, scpac: 275426"/>
    <s v="na uzlu 1.CH-LU3 od 03.01.24 do 06.01.24, pcsled: 10540245"/>
    <s v="Datum konce sledování: ? -&gt; 06/01/24; Čas konce sledování:  -&gt; 1755; Příznak fnzis: 0 -&gt; 1; Typ aktivity (takt): 1 -&gt; 4; "/>
    <d v="2024-01-06T17:55:28"/>
    <d v="2024-01-06T17:55:00"/>
    <s v="0:00"/>
    <x v="0"/>
    <x v="0"/>
  </r>
  <r>
    <d v="2024-01-07T14:25:53"/>
    <s v="st3640 (?)"/>
    <x v="9"/>
    <x v="0"/>
    <s v="kll* (Lůžkové oddělení pro lékaře)"/>
    <s v="Nevzorova Nadiia , číslo pojištěnce: 4856694051, pojišťovna: 111, scpac: 1384255"/>
    <s v="na uzlu 1.CH-LU3 od 05.01.24 do 17.01.24, pcsled: 10544675"/>
    <s v="Kód uzlu zařízení: 2001; Datum malého překladu: 07/01/24; Čas malého překladu: 1425; Kód původního uzlu: 6396; Kód nového uzlu: 6265; "/>
    <d v="2024-01-07T14:25:53"/>
    <d v="2024-01-07T14:25:00"/>
    <s v="0:00"/>
    <x v="0"/>
    <x v="0"/>
  </r>
  <r>
    <d v="2024-01-08T00:31:15"/>
    <s v="st1332 (?)"/>
    <x v="10"/>
    <x v="0"/>
    <s v="kls* (Lůžkové oddělení pro sestru)"/>
    <s v="Klein Radoslav , číslo pojištěnce: 6204181555, pojišťovna: 205, scpac: 429900"/>
    <s v="na uzlu 1.CH-LU3 od 07.01.24 do 08.01.24, pcsled: 10546499"/>
    <s v="Datum žádosti: 08/01/24; Čas žádosti: 003115; Datum překladu: 08/01/24; Čas překladu: 0029; Žádající uzel: 6396; Žádající uživatel: 65297; Přijímající uzel: 6515; Text žádosti: Žádost o překlad; Stav žádosti: 500; "/>
    <d v="2024-01-08T00:31:15"/>
    <d v="2024-01-08T00:29:00"/>
    <s v="0:02"/>
    <x v="0"/>
    <x v="0"/>
  </r>
  <r>
    <d v="2024-01-08T10:29:50"/>
    <s v="st4152 (?)"/>
    <x v="11"/>
    <x v="0"/>
    <s v="kll* (Lůžkové oddělení pro lékaře)"/>
    <s v="Zelinková Libuše, číslo pojištěnce: 465507405 , pojišťovna: 207, scpac: 1266923"/>
    <s v="na uzlu 1.CH-LU3 od 07.01.24 do 16.01.24, pcsled: 10545945"/>
    <s v="Kód uzlu zařízení: 2001; Datum malého překladu: 08/01/24; Čas malého překladu: 1029; Kód původního uzlu: 6396; Kód nového uzlu: 6265; "/>
    <d v="2024-01-08T10:29:50"/>
    <d v="2024-01-08T10:29:00"/>
    <s v="0:00"/>
    <x v="0"/>
    <x v="0"/>
  </r>
  <r>
    <d v="2024-01-08T11:33:42"/>
    <s v="st1332 (?)"/>
    <x v="0"/>
    <x v="0"/>
    <s v="kls* (Lůžkové oddělení pro sestru)"/>
    <s v="Klossová Jana, číslo pojištěnce: 445821407 , pojišťovna: 211, scpac: 240425"/>
    <s v="na uzlu 1.CH-LU3 od 29.12.23 do 08.01.24, pcsled: 10535598"/>
    <s v="Datum konce sledování: ? -&gt; 08/01/24; Čas konce sledování:  -&gt; 1133; Příznak fnzis: 0 -&gt; 1; Typ aktivity (takt): 1 -&gt; 5; "/>
    <d v="2024-01-08T11:33:42"/>
    <d v="2024-01-08T11:33:00"/>
    <s v="0:00"/>
    <x v="0"/>
    <x v="0"/>
  </r>
  <r>
    <d v="2024-01-08T12:15:44"/>
    <s v="st1332 (?)"/>
    <x v="0"/>
    <x v="0"/>
    <s v="kls* (Lůžkové oddělení pro sestru)"/>
    <s v="Vašíčková Blanka, číslo pojištěnce: 375607414 , pojišťovna: 111, scpac: 310669"/>
    <s v="na uzlu 1.CH-LU3 od 02.01.24 do 08.01.24, pcsled: 10538813"/>
    <s v="Datum konce sledování: ? -&gt; 08/01/24; Čas konce sledování:  -&gt; 1215; Příznak fnzis: 0 -&gt; 1; Typ aktivity (takt): 1 -&gt; 4; "/>
    <d v="2024-01-08T12:15:44"/>
    <d v="2024-01-08T12:15:00"/>
    <s v="0:00"/>
    <x v="0"/>
    <x v="0"/>
  </r>
  <r>
    <d v="2024-01-08T13:18:17"/>
    <s v="st3640 (?)"/>
    <x v="2"/>
    <x v="0"/>
    <s v="kll* (Lůžkové oddělení pro lékaře)"/>
    <s v="Zvěřinová Věra , číslo pojištěnce: 496109091 , pojišťovna: 211, scpac: 314922"/>
    <s v="na uzlu 1.CH-LU3 od 07.01.24 do 19.01.24, pcsled: 10545953"/>
    <s v="Kód uzlu zařízení: 2001; Datum malého překladu: 08/01/24; Čas malého překladu: 1318; Kód původního uzlu: 6396; Kód nového uzlu: 6265; "/>
    <d v="2024-01-08T13:18:17"/>
    <d v="2024-01-08T13:18:00"/>
    <s v="0:00"/>
    <x v="0"/>
    <x v="0"/>
  </r>
  <r>
    <d v="2024-01-08T13:42:41"/>
    <s v="st1332 (?)"/>
    <x v="0"/>
    <x v="0"/>
    <s v="kls* (Lůžkové oddělení pro sestru)"/>
    <s v="Vaigel Roman, číslo pojištěnce: 7409295553, pojišťovna: 111, scpac: 1540015"/>
    <s v="na uzlu 1.CH-LU3 od 04.01.24 do 08.01.24, pcsled: 10542009"/>
    <s v="Datum konce sledování: ? -&gt; 08/01/24; Čas konce sledování:  -&gt; 1340; Příznak fnzis: 0 -&gt; 1; Typ aktivity (takt): 1 -&gt; 4; "/>
    <d v="2024-01-08T13:42:41"/>
    <d v="2024-01-08T13:40:00"/>
    <s v="0:02"/>
    <x v="0"/>
    <x v="0"/>
  </r>
  <r>
    <d v="2024-01-09T11:03:13"/>
    <s v="st1332 (?)"/>
    <x v="0"/>
    <x v="0"/>
    <s v="kls* (Lůžkové oddělení pro sestru)"/>
    <s v="Klein Radoslav , číslo pojištěnce: 6204181555, pojišťovna: 205, scpac: 429900"/>
    <s v="na uzlu KAR-LU51 od 08.01.24 do 09.01.24, pcsled: 10546520"/>
    <s v="Datum konce sledování: ? -&gt; 09/01/24; Čas konce sledování:  -&gt; 0954; Příznak fnzis: 0 -&gt; 1; Typ aktivity (takt): 1 -&gt; 5; "/>
    <d v="2024-01-09T11:03:13"/>
    <d v="2024-01-09T09:54:00"/>
    <s v="1:09"/>
    <x v="0"/>
    <x v="3"/>
  </r>
  <r>
    <d v="2024-01-09T11:08:46"/>
    <s v="st1332 (?)"/>
    <x v="0"/>
    <x v="0"/>
    <s v="kls* (Lůžkové oddělení pro sestru)"/>
    <s v="Spurná Lenka, číslo pojištěnce: 7061094491, pojišťovna: 111, scpac: 184991"/>
    <s v="na uzlu 1.CH-LU3 od 05.01.24 do 09.01.24, pcsled: 10543855"/>
    <s v="Datum konce sledování: ? -&gt; 09/01/24; Čas konce sledování:  -&gt; 1108; Příznak fnzis: 0 -&gt; 1; Typ aktivity (takt): 1 -&gt; 5; "/>
    <d v="2024-01-09T11:08:46"/>
    <d v="2024-01-09T11:08:00"/>
    <s v="0:00"/>
    <x v="0"/>
    <x v="0"/>
  </r>
  <r>
    <d v="2024-01-09T15:45:01"/>
    <s v="st1426 (?)"/>
    <x v="12"/>
    <x v="0"/>
    <s v="kls* (Lůžkové oddělení pro sestru)"/>
    <s v="Nováková Marie, číslo pojištěnce: 5456071918, pojišťovna: 211, scpac: 436654"/>
    <s v="na uzlu 1.CH-LU3 od 09.01.24 do 09.01.24, pcsled: 10548705"/>
    <s v="Datum žádosti: 09/01/24; Čas žádosti: 154501; Datum překladu: 09/01/24; Čas překladu: 1543; Žádající uzel: 6396; Žádající uživatel: 64715; Přijímající uzel: 6515; Text žádosti: Žádost o překlad; Stav žádosti: 500; "/>
    <d v="2024-01-09T15:45:01"/>
    <d v="2024-01-09T15:43:00"/>
    <s v="0:02"/>
    <x v="0"/>
    <x v="0"/>
  </r>
  <r>
    <d v="2024-01-10T10:53:55"/>
    <s v="st3640 (?)"/>
    <x v="3"/>
    <x v="0"/>
    <s v="kll* (Lůžkové oddělení pro lékaře)"/>
    <s v="Selucký Dominik , číslo pojištěnce: 9504045100, pojišťovna: 201, scpac: 1241827"/>
    <s v="na uzlu 1.CH-LU3 od 09.01.24 do 21.01.24, pcsled: 10548652"/>
    <s v="Kód uzlu zařízení: 2001; Datum malého překladu: 10/01/24; Čas malého překladu: 1053; Kód původního uzlu: 6396; Kód nového uzlu: 6265; "/>
    <d v="2024-01-10T10:53:55"/>
    <d v="2024-01-10T10:53:00"/>
    <s v="0:00"/>
    <x v="0"/>
    <x v="0"/>
  </r>
  <r>
    <d v="2024-01-10T13:22:08"/>
    <s v="st3640 (?)"/>
    <x v="3"/>
    <x v="0"/>
    <s v="kll* (Lůžkové oddělení pro lékaře)"/>
    <s v="Martemianová Mariia, číslo pojištěnce: 3752674057, pojišťovna: 111, scpac: 1497110"/>
    <s v="na uzlu 1.CH-LU3 od 09.01.24 do 17.01.24, pcsled: 10548643"/>
    <s v="Kód uzlu zařízení: 2001; Datum malého překladu: 10/01/24; Čas malého překladu: 1322; Kód původního uzlu: 6396; Kód nového uzlu: 6265; "/>
    <d v="2024-01-10T13:22:08"/>
    <d v="2024-01-10T13:22:00"/>
    <s v="0:00"/>
    <x v="0"/>
    <x v="0"/>
  </r>
  <r>
    <d v="2024-01-10T13:37:20"/>
    <s v="st1332 (?)"/>
    <x v="0"/>
    <x v="0"/>
    <s v="kls* (Lůžkové oddělení pro sestru)"/>
    <s v="Obšelová Naděžda , číslo pojištěnce: 6852271734, pojišťovna: 111, scpac: 264009"/>
    <s v="na uzlu 1.CH-LU3 od 04.01.24 do 10.01.24, pcsled: 10542002"/>
    <s v="Datum konce sledování: ? -&gt; 10/01/24; Čas konce sledování:  -&gt; 1337; Příznak fnzis: 0 -&gt; 1; Typ aktivity (takt): 1 -&gt; 5; "/>
    <d v="2024-01-10T13:37:20"/>
    <d v="2024-01-10T13:37:00"/>
    <s v="0:00"/>
    <x v="0"/>
    <x v="0"/>
  </r>
  <r>
    <d v="2024-01-10T13:37:29"/>
    <s v="st1332 (?)"/>
    <x v="0"/>
    <x v="0"/>
    <s v="kls* (Lůžkové oddělení pro sestru)"/>
    <s v="Entl Zdeněk, číslo pojištěnce: 6405160025, pojišťovna: 205, scpac: 193121"/>
    <s v="na uzlu 1.CH-LU3 od 05.01.24 do 10.01.24, pcsled: 10545177"/>
    <s v="Datum konce sledování: ? -&gt; 10/01/24; Čas konce sledování:  -&gt; 1337; Příznak fnzis: 0 -&gt; 1; Typ aktivity (takt): 1 -&gt; 5; "/>
    <d v="2024-01-10T13:37:29"/>
    <d v="2024-01-10T13:37:00"/>
    <s v="0:00"/>
    <x v="0"/>
    <x v="0"/>
  </r>
  <r>
    <d v="2024-01-10T13:38:05"/>
    <s v="st1332 (?)"/>
    <x v="0"/>
    <x v="0"/>
    <s v="kls* (Lůžkové oddělení pro sestru)"/>
    <s v="Křemečková Monika, číslo pojištěnce: 9155184456, pojišťovna: 111, scpac: 1271840"/>
    <s v="na uzlu 1.CH-LU3 od 02.01.24 do 10.01.24, pcsled: 10538164"/>
    <s v="Datum konce sledování: ? -&gt; 10/01/24; Čas konce sledování:  -&gt; 1338; Příznak fnzis: 0 -&gt; 1; Typ aktivity (takt): 1 -&gt; 5; "/>
    <d v="2024-01-10T13:38:05"/>
    <d v="2024-01-10T13:38:00"/>
    <s v="0:00"/>
    <x v="0"/>
    <x v="0"/>
  </r>
  <r>
    <d v="2024-01-10T14:59:34"/>
    <s v="st3640 (?)"/>
    <x v="3"/>
    <x v="0"/>
    <s v="kll* (Lůžkové oddělení pro lékaře)"/>
    <s v="Netopil Stanislav, číslo pojištěnce: 5405031852, pojišťovna: 207, scpac: 719161"/>
    <s v="na uzlu 1.CH-LU3 od 09.01.24 do 17.01.24, pcsled: 10548656"/>
    <s v="Kód uzlu zařízení: 2001; Datum malého překladu: 10/01/24; Čas malého překladu: 1459; Kód původního uzlu: 6396; Kód nového uzlu: 6265; "/>
    <d v="2024-01-10T14:59:34"/>
    <d v="2024-01-10T14:59:00"/>
    <s v="0:00"/>
    <x v="0"/>
    <x v="0"/>
  </r>
  <r>
    <d v="2024-01-10T16:34:23"/>
    <s v="st3558 (?)"/>
    <x v="13"/>
    <x v="0"/>
    <s v="kls* (Lůžkové oddělení pro sestru)"/>
    <s v="Okleštěk Miroslav, číslo pojištěnce: 5508212127, pojišťovna: 111, scpac: 316308"/>
    <s v="na uzlu 1.CH-LU3 od 09.01.24 do 15.01.24, pcsled: 10548649"/>
    <s v="Kód uzlu zařízení: 2001; Datum malého překladu: 10/01/24; Čas malého překladu: 1632; Kód původního uzlu: 6396; Kód nového uzlu: 6272; "/>
    <d v="2024-01-10T16:34:23"/>
    <d v="2024-01-10T16:32:00"/>
    <s v="0:02"/>
    <x v="0"/>
    <x v="0"/>
  </r>
  <r>
    <d v="2024-01-10T18:53:26"/>
    <s v="st3640 (?)"/>
    <x v="14"/>
    <x v="0"/>
    <s v="kll* (Lůžkové oddělení pro lékaře)"/>
    <s v="Holý Vladimír, číslo pojištěnce: 5407311228, pojišťovna: 211, scpac: 352056"/>
    <s v="na uzlu 1.CH-LU3 od 09.01.24 do 15.01.24, pcsled: 10548661"/>
    <s v="Kód uzlu zařízení: 2001; Datum malého překladu: 10/01/24; Čas malého překladu: 1853; Kód původního uzlu: 6396; Kód nového uzlu: 6265; "/>
    <d v="2024-01-10T18:53:26"/>
    <d v="2024-01-10T18:53:00"/>
    <s v="0:00"/>
    <x v="0"/>
    <x v="0"/>
  </r>
  <r>
    <d v="2024-01-11T10:45:11"/>
    <s v="st3640 (?)"/>
    <x v="3"/>
    <x v="0"/>
    <s v="kll* (Lůžkové oddělení pro lékaře)"/>
    <s v="Skopalová Dana, číslo pojištěnce: 536129052 , pojišťovna: 205, scpac: 1028870"/>
    <s v="na uzlu 1.CH-LU3 od 10.01.24 do 19.01.24, pcsled: 10551350"/>
    <s v="Kód uzlu zařízení: 2001; Datum malého překladu: 11/01/24; Čas malého překladu: 1045; Kód původního uzlu: 6396; Kód nového uzlu: 6265; "/>
    <d v="2024-01-11T10:45:11"/>
    <d v="2024-01-11T10:45:00"/>
    <s v="0:00"/>
    <x v="0"/>
    <x v="0"/>
  </r>
  <r>
    <d v="2024-01-11T13:31:03"/>
    <s v="st1332 (?)"/>
    <x v="0"/>
    <x v="0"/>
    <s v="kls* (Lůžkové oddělení pro sestru)"/>
    <s v="Urban Jaroslav, číslo pojištěnce: 7806014458, pojišťovna: 205, scpac: 324622"/>
    <s v="na uzlu 1.CH-LU3 od 06.01.24 do 11.01.24, pcsled: 10545599"/>
    <s v="Datum konce sledování: ? -&gt; 11/01/24; Čas konce sledování:  -&gt; 1330; Příznak fnzis: 0 -&gt; 1; Typ aktivity (takt): 1 -&gt; 5; "/>
    <d v="2024-01-11T13:31:03"/>
    <d v="2024-01-11T13:30:00"/>
    <s v="0:01"/>
    <x v="0"/>
    <x v="0"/>
  </r>
  <r>
    <d v="2024-01-11T13:31:12"/>
    <s v="st1332 (?)"/>
    <x v="0"/>
    <x v="0"/>
    <s v="kls* (Lůžkové oddělení pro sestru)"/>
    <s v="Malíková Lenka , číslo pojištěnce: 7252183532, pojišťovna: 201, scpac: 182670"/>
    <s v="na uzlu 1.CH-LU3 od 08.01.24 do 11.01.24, pcsled: 10547401"/>
    <s v="Datum konce sledování: ? -&gt; 11/01/24; Čas konce sledování:  -&gt; 1331; Příznak fnzis: 0 -&gt; 1; Typ aktivity (takt): 1 -&gt; 4; "/>
    <d v="2024-01-11T13:31:12"/>
    <d v="2024-01-11T13:31:00"/>
    <s v="0:00"/>
    <x v="0"/>
    <x v="0"/>
  </r>
  <r>
    <d v="2024-01-11T16:55:07"/>
    <s v="st4415 (?)"/>
    <x v="15"/>
    <x v="0"/>
    <s v="kll* (Lůžkové oddělení pro lékaře)"/>
    <s v="Vybíral Jiří, Ing., číslo pojištěnce: 460130490 , pojišťovna: 205, scpac: 212012"/>
    <s v="na uzlu 1.CH-LU3 od 11.01.24 do 11.01.24, pcsled: 10553514"/>
    <s v="Datum žádosti: 11/01/24; Čas žádosti: 165507; Datum překladu: 11/01/24; Čas překladu: 1654; Žádající uzel: 6396; Žádající uživatel: 59790; Přijímající uzel: 6515; Text žádosti: Žádost o překlad; Stav žádosti: 500; "/>
    <d v="2024-01-11T16:55:07"/>
    <d v="2024-01-11T16:54:00"/>
    <s v="0:01"/>
    <x v="0"/>
    <x v="0"/>
  </r>
  <r>
    <d v="2024-01-12T10:13:43"/>
    <s v="st1426 (?)"/>
    <x v="16"/>
    <x v="0"/>
    <s v="klp* (Lůžkové oddělení pro primáře)"/>
    <s v="Nováková Marie, číslo pojištěnce: 5456071918, pojišťovna: 211, scpac: 436654"/>
    <s v="na uzlu KAR-LU51 od 09.01.24 do 12.01.24, pcsled: 10550060"/>
    <s v="Datum konce sledování: ? -&gt; 12/01/24; Čas konce sledování:  -&gt; 1000; Příznak fnzis: 0 -&gt; 1; Typ aktivity (takt): 1 -&gt; 5; "/>
    <d v="2024-01-12T10:13:43"/>
    <d v="2024-01-12T10:00:00"/>
    <s v="0:13"/>
    <x v="0"/>
    <x v="2"/>
  </r>
  <r>
    <d v="2024-01-12T10:41:09"/>
    <s v="st1332 (?)"/>
    <x v="0"/>
    <x v="0"/>
    <s v="kls* (Lůžkové oddělení pro sestru)"/>
    <s v="Hromádková Libuše , číslo pojištěnce: 536207229 , pojišťovna: 211, scpac: 315911"/>
    <s v="na uzlu 1.CH-LU3 od 02.01.24 do 12.01.24, pcsled: 10539509"/>
    <s v="Datum konce sledování: ? -&gt; 12/01/24; Čas konce sledování:  -&gt; 1040; Příznak fnzis: 0 -&gt; 1; Typ aktivity (takt): 1 -&gt; 5; "/>
    <d v="2024-01-12T10:41:09"/>
    <d v="2024-01-12T10:40:00"/>
    <s v="0:01"/>
    <x v="0"/>
    <x v="0"/>
  </r>
  <r>
    <d v="2024-01-12T10:41:20"/>
    <s v="st1332 (?)"/>
    <x v="0"/>
    <x v="0"/>
    <s v="kls* (Lůžkové oddělení pro sestru)"/>
    <s v="Martinčík Aleš, číslo pojištěnce: 7505245682, pojišťovna: 205, scpac: 980612"/>
    <s v="na uzlu 1.CH-LU3 od 11.01.24 do 12.01.24, pcsled: 10552269"/>
    <s v="Datum konce sledování: ? -&gt; 12/01/24; Čas konce sledování:  -&gt; 1041; Příznak fnzis: 0 -&gt; 1; Typ aktivity (takt): 1 -&gt; 5; "/>
    <d v="2024-01-12T10:41:20"/>
    <d v="2024-01-12T10:41:00"/>
    <s v="0:00"/>
    <x v="0"/>
    <x v="0"/>
  </r>
  <r>
    <d v="2024-01-12T10:42:05"/>
    <s v="st1332 (?)"/>
    <x v="0"/>
    <x v="0"/>
    <s v="kls* (Lůžkové oddělení pro sestru)"/>
    <s v="Nováčková Petra, číslo pojištěnce: 7852264475, pojišťovna: 205, scpac: 874745"/>
    <s v="na uzlu 1.CH-LU3 od 03.01.24 do 12.01.24, pcsled: 10540999"/>
    <s v="Datum konce sledování: ? -&gt; 12/01/24; Čas konce sledování:  -&gt; 1041; Příznak fnzis: 0 -&gt; 1; Typ aktivity (takt): 1 -&gt; 5; "/>
    <d v="2024-01-12T10:42:05"/>
    <d v="2024-01-12T10:41:00"/>
    <s v="0:01"/>
    <x v="0"/>
    <x v="0"/>
  </r>
  <r>
    <d v="2024-01-12T16:56:21"/>
    <s v="st1276 (?)"/>
    <x v="8"/>
    <x v="0"/>
    <s v="kls* (Lůžkové oddělení pro sestru)"/>
    <s v="Hymrová Dominika , číslo pojištěnce: 9253195743, pojišťovna: 205, scpac: 159576"/>
    <s v="na uzlu 1.CH-LU3 od 11.01.24 do 12.01.24, pcsled: 10552352"/>
    <s v="Datum konce sledování: ? -&gt; 12/01/24; Čas konce sledování:  -&gt; 1655; Příznak fnzis: 0 -&gt; 1; Typ aktivity (takt): 1 -&gt; 5; "/>
    <d v="2024-01-12T16:56:21"/>
    <d v="2024-01-12T16:55:00"/>
    <s v="0:01"/>
    <x v="0"/>
    <x v="0"/>
  </r>
  <r>
    <d v="2024-01-13T12:04:25"/>
    <s v="st4366 (?)"/>
    <x v="12"/>
    <x v="0"/>
    <s v="kls* (Lůžkové oddělení pro sestru)"/>
    <s v="Pustina Jiří, číslo pojištěnce: 7812115344, pojišťovna: 205, scpac: 250688"/>
    <s v="na uzlu 1.CH-LU3 od 08.01.24 do 13.01.24, pcsled: 10547740"/>
    <s v="Datum konce sledování: ? -&gt; 13/01/24; Čas konce sledování:  -&gt; 1204; Příznak fnzis: 0 -&gt; 1; Typ aktivity (takt): 1 -&gt; 4; "/>
    <d v="2024-01-13T12:04:25"/>
    <d v="2024-01-13T12:04:00"/>
    <s v="0:00"/>
    <x v="0"/>
    <x v="0"/>
  </r>
  <r>
    <d v="2024-01-13T12:05:45"/>
    <s v="st4366 (?)"/>
    <x v="12"/>
    <x v="0"/>
    <s v="kls* (Lůžkové oddělení pro sestru)"/>
    <s v="Kubíčková Marta , číslo pojištěnce: 6561220369, pojišťovna: 205, scpac: 251828"/>
    <s v="na uzlu 1.CH-LU3 od 11.01.24 do 13.01.24, pcsled: 10552238"/>
    <s v="Datum konce sledování: ? -&gt; 13/01/24; Čas konce sledování:  -&gt; 1205; Příznak fnzis: 0 -&gt; 1; Typ aktivity (takt): 1 -&gt; 4; "/>
    <d v="2024-01-13T12:05:45"/>
    <d v="2024-01-13T12:05:00"/>
    <s v="0:00"/>
    <x v="0"/>
    <x v="0"/>
  </r>
  <r>
    <d v="2024-01-13T14:01:48"/>
    <s v="st4366 (?)"/>
    <x v="12"/>
    <x v="0"/>
    <s v="kls* (Lůžkové oddělení pro sestru)"/>
    <s v="Vybíral Jiří, Ing., číslo pojištěnce: 460130490 , pojišťovna: 205, scpac: 212012"/>
    <s v="na uzlu KAR-LU51 od 11.01.24 do 13.01.24, pcsled: 10553741"/>
    <s v="Datum konce sledování: ? -&gt; 13/01/24; Čas konce sledování:  -&gt; 1126; Příznak fnzis: 0 -&gt; 1; Typ aktivity (takt): 1 -&gt; 4; "/>
    <d v="2024-01-13T14:01:48"/>
    <d v="2024-01-13T11:26:00"/>
    <s v="2:35"/>
    <x v="0"/>
    <x v="4"/>
  </r>
  <r>
    <d v="2024-01-15T14:24:25"/>
    <s v="st3640 (?)"/>
    <x v="3"/>
    <x v="0"/>
    <s v="kll* (Lůžkové oddělení pro lékaře)"/>
    <s v="Dokoupilová Radomíra, číslo pojištěnce: 6655290015, pojišťovna: 111, scpac: 886825"/>
    <s v="na uzlu 1.CH-LU3 od 14.01.24 do 29.01.24, pcsled: 10556268"/>
    <s v="Kód uzlu zařízení: 2001; Datum malého překladu: 15/01/24; Čas malého překladu: 1424; Kód původního uzlu: 6396; Kód nového uzlu: 6265; "/>
    <d v="2024-01-15T14:24:25"/>
    <d v="2024-01-15T14:24:00"/>
    <s v="0:00"/>
    <x v="0"/>
    <x v="0"/>
  </r>
  <r>
    <d v="2024-01-15T14:31:22"/>
    <s v="st1332 (?)"/>
    <x v="0"/>
    <x v="0"/>
    <s v="kls* (Lůžkové oddělení pro sestru)"/>
    <s v="Holý Vladimír, číslo pojištěnce: 5407311228, pojišťovna: 211, scpac: 352056"/>
    <s v="na uzlu 1.CH-LU3 od 09.01.24 do 15.01.24, pcsled: 10548661"/>
    <s v="Datum konce sledování: ? -&gt; 15/01/24; Čas konce sledování:  -&gt; 1431; Příznak fnzis: 0 -&gt; 1; Typ aktivity (takt): 1 -&gt; 4; "/>
    <d v="2024-01-15T14:31:22"/>
    <d v="2024-01-15T14:31:00"/>
    <s v="0:00"/>
    <x v="0"/>
    <x v="0"/>
  </r>
  <r>
    <d v="2024-01-15T14:31:39"/>
    <s v="st1332 (?)"/>
    <x v="0"/>
    <x v="0"/>
    <s v="kls* (Lůžkové oddělení pro sestru)"/>
    <s v="Šátek Vladislav, číslo pojištěnce: 480704204 , pojišťovna: 111, scpac: 395703"/>
    <s v="na uzlu 1.CH-LU3 od 01.01.24 do 15.01.24, pcsled: 10537579"/>
    <s v="Datum konce sledování: ? -&gt; 15/01/24; Čas konce sledování:  -&gt; 1431; Příznak fnzis: 0 -&gt; 1; Typ aktivity (takt): 1 -&gt; 5; "/>
    <d v="2024-01-15T14:31:39"/>
    <d v="2024-01-15T14:31:00"/>
    <s v="0:00"/>
    <x v="0"/>
    <x v="0"/>
  </r>
  <r>
    <d v="2024-01-15T14:31:47"/>
    <s v="st1332 (?)"/>
    <x v="0"/>
    <x v="0"/>
    <s v="kls* (Lůžkové oddělení pro sestru)"/>
    <s v="Okleštěk Miroslav, číslo pojištěnce: 5508212127, pojišťovna: 111, scpac: 316308"/>
    <s v="na uzlu 1.CH-LU3 od 09.01.24 do 15.01.24, pcsled: 10548649"/>
    <s v="Datum konce sledování: ? -&gt; 15/01/24; Čas konce sledování:  -&gt; 1431; Příznak fnzis: 0 -&gt; 1; Typ aktivity (takt): 1 -&gt; 5; "/>
    <d v="2024-01-15T14:31:47"/>
    <d v="2024-01-15T14:31:00"/>
    <s v="0:00"/>
    <x v="0"/>
    <x v="0"/>
  </r>
  <r>
    <d v="2024-01-15T14:32:06"/>
    <s v="st1332 (?)"/>
    <x v="0"/>
    <x v="0"/>
    <s v="kls* (Lůžkové oddělení pro sestru)"/>
    <s v="Zámorský Zdenek , číslo pojištěnce: 6105190916, pojišťovna: 205, scpac: 195904"/>
    <s v="na uzlu 1.CH-LU3 od 08.01.24 do 15.01.24, pcsled: 10547435"/>
    <s v="Datum konce sledování: ? -&gt; 15/01/24; Čas konce sledování:  -&gt; 1432; Příznak fnzis: 0 -&gt; 1; Typ aktivity (takt): 1 -&gt; 4; "/>
    <d v="2024-01-15T14:32:06"/>
    <d v="2024-01-15T14:32:00"/>
    <s v="0:00"/>
    <x v="0"/>
    <x v="0"/>
  </r>
  <r>
    <d v="2024-01-15T14:32:30"/>
    <s v="st1332 (?)"/>
    <x v="0"/>
    <x v="0"/>
    <s v="kls* (Lůžkové oddělení pro sestru)"/>
    <s v="Kubíček Jiří, číslo pojištěnce: 491227005 , pojišťovna: 111, scpac: 1540909"/>
    <s v="na uzlu 1.CH-LU3 od 10.01.24 do 15.01.24, pcsled: 10551075"/>
    <s v="Datum konce sledování: ? -&gt; 15/01/24; Čas konce sledování:  -&gt; 1432; Příznak fnzis: 0 -&gt; 1; Typ aktivity (takt): 1 -&gt; 4; "/>
    <d v="2024-01-15T14:32:30"/>
    <d v="2024-01-15T14:32:00"/>
    <s v="0:00"/>
    <x v="0"/>
    <x v="0"/>
  </r>
  <r>
    <d v="2024-01-15T14:40:17"/>
    <s v="st4152 (?)"/>
    <x v="11"/>
    <x v="0"/>
    <s v="kll* (Lůžkové oddělení pro lékaře)"/>
    <s v="Rousková Kristýna , číslo pojištěnce: 9661214860, pojišťovna: 201, scpac: 339747"/>
    <s v="na uzlu 1.CH-LU3 od 14.01.24 do 22.01.24, pcsled: 10556241"/>
    <s v="Kód uzlu zařízení: 2001; Datum malého překladu: 15/01/24; Čas malého překladu: 1440; Kód původního uzlu: 6396; Kód nového uzlu: 6265; "/>
    <d v="2024-01-15T14:40:17"/>
    <d v="2024-01-15T14:40:00"/>
    <s v="0:00"/>
    <x v="0"/>
    <x v="0"/>
  </r>
  <r>
    <d v="2024-01-16T09:00:23"/>
    <s v="st3640 (?)"/>
    <x v="3"/>
    <x v="0"/>
    <s v="kll* (Lůžkové oddělení pro lékaře)"/>
    <s v="Michalská Věra , číslo pojištěnce: 495802268 , pojišťovna: 213, scpac: 1399906"/>
    <s v="na uzlu 1.CH-LU3 od 15.01.24 do 19.01.24, pcsled: 10556970"/>
    <s v="Kód uzlu zařízení: 2001; Datum malého překladu: 16/01/24; Čas malého překladu: 0900; Kód původního uzlu: 6396; Kód nového uzlu: 6265; "/>
    <d v="2024-01-16T09:00:23"/>
    <d v="2024-01-16T09:00:00"/>
    <s v="0:00"/>
    <x v="0"/>
    <x v="0"/>
  </r>
  <r>
    <d v="2024-01-16T12:45:44"/>
    <s v="st3640 (?)"/>
    <x v="3"/>
    <x v="0"/>
    <s v="kll* (Lůžkové oddělení pro lékaře)"/>
    <s v="Jurečková Božena, číslo pojištěnce: 516017070 , pojišťovna: 205, scpac: 348015"/>
    <s v="na uzlu 1.CH-LU3 od 14.01.24 do 31.01.24, pcsled: 10556224"/>
    <s v="Kód uzlu zařízení: 2001; Datum malého překladu: 16/01/24; Čas malého překladu: 1245; Kód původního uzlu: 6396; Kód nového uzlu: 6265; "/>
    <d v="2024-01-16T12:45:44"/>
    <d v="2024-01-16T12:45:00"/>
    <s v="0:00"/>
    <x v="0"/>
    <x v="0"/>
  </r>
  <r>
    <d v="2024-01-16T17:16:31"/>
    <s v="st1332 (?)"/>
    <x v="17"/>
    <x v="0"/>
    <s v="kls* (Lůžkové oddělení pro sestru)"/>
    <s v="Zelinková Libuše, číslo pojištěnce: 465507405 , pojišťovna: 207, scpac: 1266923"/>
    <s v="na uzlu 1.CH-LU3 od 07.01.24 do 16.01.24, pcsled: 10545945"/>
    <s v="Datum konce sledování: ? -&gt; 16/01/24; Čas konce sledování:  -&gt; 1716; Příznak fnzis: 0 -&gt; 1; Typ aktivity (takt): 1 -&gt; 4; "/>
    <d v="2024-01-16T17:16:31"/>
    <d v="2024-01-16T17:16:00"/>
    <s v="0:00"/>
    <x v="0"/>
    <x v="0"/>
  </r>
  <r>
    <d v="2024-01-16T18:51:02"/>
    <s v="st1276 (?)"/>
    <x v="18"/>
    <x v="0"/>
    <s v="kls* (Lůžkové oddělení pro sestru)"/>
    <s v="Nováková Marie, číslo pojištěnce: 5456071918, pojišťovna: 211, scpac: 436654"/>
    <s v="na uzlu 1.CH-LU3 od 12.01.24 do 16.01.24, pcsled: 10554597"/>
    <s v="Datum žádosti: 16/01/24; Čas žádosti: 185102; Datum překladu: 16/01/24; Čas překladu: 1850; Žádající uzel: 6396; Žádající uživatel: 11870; Přijímající uzel: 6515; Text žádosti: Žádost o překlad; Stav žádosti: 500; "/>
    <d v="2024-01-16T18:51:02"/>
    <d v="2024-01-16T18:50:00"/>
    <s v="0:01"/>
    <x v="0"/>
    <x v="0"/>
  </r>
  <r>
    <d v="2024-01-17T01:29:40"/>
    <s v="st1332 (?)"/>
    <x v="10"/>
    <x v="0"/>
    <s v="kls* (Lůžkové oddělení pro sestru)"/>
    <s v="Nemrava Jaromír, číslo pojištěnce: 470907403 , pojišťovna: 211, scpac: 894303"/>
    <s v="na uzlu 1.CH-LU3 od 17.01.24 do 17.01.24, pcsled: 10560411"/>
    <s v="Datum žádosti: 17/01/24; Čas žádosti: 012940; Datum překladu: 17/01/24; Čas překladu: 0128; Žádající uzel: 6396; Žádající uživatel: 65297; Přijímající uzel: 6073; Text žádosti: Žádost o překlad; Stav žádosti: 500; "/>
    <d v="2024-01-17T01:29:40"/>
    <d v="2024-01-17T01:28:00"/>
    <s v="0:01"/>
    <x v="0"/>
    <x v="0"/>
  </r>
  <r>
    <d v="2024-01-17T09:21:32"/>
    <s v="st1332 (?)"/>
    <x v="0"/>
    <x v="0"/>
    <s v="kls* (Lůžkové oddělení pro sestru)"/>
    <s v="Nevzorova Nadiia , číslo pojištěnce: 4856694051, pojišťovna: 111, scpac: 1384255"/>
    <s v="na uzlu 1.CH-LU3 od 05.01.24 do 17.01.24, pcsled: 10544675"/>
    <s v="Datum žádosti: 17/01/24; Čas žádosti: 092132; Datum překladu: 17/01/24; Čas překladu: 0920; Žádající uzel: 6396; Žádající uživatel: 30472; Přijímající uzel: 6249; Text žádosti: Žádost o překlad; Stav žádosti: 500; "/>
    <d v="2024-01-17T09:21:32"/>
    <d v="2024-01-17T09:20:00"/>
    <s v="0:01"/>
    <x v="0"/>
    <x v="0"/>
  </r>
  <r>
    <d v="2024-01-17T10:41:01"/>
    <s v="st1332 (?)"/>
    <x v="0"/>
    <x v="0"/>
    <s v="kls* (Lůžkové oddělení pro sestru)"/>
    <s v="Nemrava Jaromír, číslo pojištěnce: 470907403 , pojišťovna: 211, scpac: 894303"/>
    <s v="na uzlu KAR-LU15 od 17.01.24 do 17.01.24, pcsled: 10560424"/>
    <s v="Datum konce sledování: ? -&gt; 17/01/24; Čas konce sledování:  -&gt; 0922; Příznak fnzis: 0 -&gt; 1; Typ aktivity (takt): 1 -&gt; 5; "/>
    <d v="2024-01-17T10:41:01"/>
    <d v="2024-01-17T09:22:00"/>
    <s v="1:19"/>
    <x v="0"/>
    <x v="5"/>
  </r>
  <r>
    <d v="2024-01-17T11:21:51"/>
    <s v="st1332 (?)"/>
    <x v="0"/>
    <x v="0"/>
    <s v="kls* (Lůžkové oddělení pro sestru)"/>
    <s v="Klossová Jana, číslo pojištěnce: 445821407 , pojišťovna: 211, scpac: 240425"/>
    <s v="na uzlu 1.CH-LU3 od 12.01.24 do 17.01.24, pcsled: 10554078"/>
    <s v="Datum konce sledování: ? -&gt; 17/01/24; Čas konce sledování:  -&gt; 1121; Příznak fnzis: 0 -&gt; 1; Typ aktivity (takt): 1 -&gt; 4; "/>
    <d v="2024-01-17T11:21:51"/>
    <d v="2024-01-17T11:21:00"/>
    <s v="0:00"/>
    <x v="0"/>
    <x v="0"/>
  </r>
  <r>
    <d v="2024-01-17T11:22:53"/>
    <s v="st1332 (?)"/>
    <x v="0"/>
    <x v="0"/>
    <s v="kls* (Lůžkové oddělení pro sestru)"/>
    <s v="Martemianová Mariia, číslo pojištěnce: 3752674057, pojišťovna: 111, scpac: 1497110"/>
    <s v="na uzlu 1.CH-LU3 od 09.01.24 do 17.01.24, pcsled: 10548643"/>
    <s v="Datum konce sledování: ? -&gt; 17/01/24; Čas konce sledování:  -&gt; 1121; Příznak fnzis: 0 -&gt; 1; Typ aktivity (takt): 1 -&gt; 5; "/>
    <d v="2024-01-17T11:22:53"/>
    <d v="2024-01-17T11:21:00"/>
    <s v="0:01"/>
    <x v="0"/>
    <x v="0"/>
  </r>
  <r>
    <d v="2024-01-17T11:23:18"/>
    <s v="st1332 (?)"/>
    <x v="0"/>
    <x v="0"/>
    <s v="kls* (Lůžkové oddělení pro sestru)"/>
    <s v="Polhošová Simona , číslo pojištěnce: 8057165523, pojišťovna: 205, scpac: 992831"/>
    <s v="na uzlu 1.CH-LU3 od 08.01.24 do 17.01.24, pcsled: 10547755"/>
    <s v="Datum konce sledování: ? -&gt; 17/01/24; Čas konce sledování:  -&gt; 1122; Příznak fnzis: 0 -&gt; 1; Typ aktivity (takt): 1 -&gt; 4; "/>
    <d v="2024-01-17T11:23:18"/>
    <d v="2024-01-17T11:22:00"/>
    <s v="0:01"/>
    <x v="0"/>
    <x v="0"/>
  </r>
  <r>
    <d v="2024-01-17T11:23:55"/>
    <s v="st1332 (?)"/>
    <x v="0"/>
    <x v="0"/>
    <s v="kls* (Lůžkové oddělení pro sestru)"/>
    <s v="Klein Radoslav , číslo pojištěnce: 6204181555, pojišťovna: 205, scpac: 429900"/>
    <s v="na uzlu 1.CH-LU3 od 09.01.24 do 17.01.24, pcsled: 10549571"/>
    <s v="Datum konce sledování: ? -&gt; 17/01/24; Čas konce sledování:  -&gt; 1123; Příznak fnzis: 0 -&gt; 1; Typ aktivity (takt): 1 -&gt; 4; "/>
    <d v="2024-01-17T11:23:55"/>
    <d v="2024-01-17T11:23:00"/>
    <s v="0:00"/>
    <x v="0"/>
    <x v="0"/>
  </r>
  <r>
    <d v="2024-01-17T11:24:21"/>
    <s v="st1332 (?)"/>
    <x v="0"/>
    <x v="0"/>
    <s v="kls* (Lůžkové oddělení pro sestru)"/>
    <s v="Netopil Stanislav, číslo pojištěnce: 5405031852, pojišťovna: 207, scpac: 719161"/>
    <s v="na uzlu 1.CH-LU3 od 09.01.24 do 17.01.24, pcsled: 10548656"/>
    <s v="Datum konce sledování: ? -&gt; 17/01/24; Čas konce sledování:  -&gt; 1124; Příznak fnzis: 0 -&gt; 1; Typ aktivity (takt): 1 -&gt; 4; "/>
    <d v="2024-01-17T11:24:21"/>
    <d v="2024-01-17T11:24:00"/>
    <s v="0:00"/>
    <x v="0"/>
    <x v="0"/>
  </r>
  <r>
    <d v="2024-01-17T13:09:09"/>
    <s v="st3640 (?)"/>
    <x v="3"/>
    <x v="0"/>
    <s v="kll* (Lůžkové oddělení pro lékaře)"/>
    <s v="Vaňková Hana, číslo pojištěnce: 506104207 , pojišťovna: 111, scpac: 206010"/>
    <s v="na uzlu 1.CH-LU3 od 16.01.24 do 22.01.24, pcsled: 10558808"/>
    <s v="Kód uzlu zařízení: 2001; Datum malého překladu: 17/01/24; Čas malého překladu: 1309; Kód původního uzlu: 6396; Kód nového uzlu: 6265; "/>
    <d v="2024-01-17T13:09:09"/>
    <d v="2024-01-17T13:09:00"/>
    <s v="0:00"/>
    <x v="0"/>
    <x v="0"/>
  </r>
  <r>
    <d v="2024-01-17T15:17:09"/>
    <s v="st3640 (?)"/>
    <x v="3"/>
    <x v="0"/>
    <s v="kll* (Lůžkové oddělení pro lékaře)"/>
    <s v="Vláčil Jaromír , číslo pojištěnce: 6206032272, pojišťovna: 205, scpac: 1392326"/>
    <s v="na uzlu 1.CH-LU3 od 15.01.24 do 24.01.24, pcsled: 10557018"/>
    <s v="Kód uzlu zařízení: 2001; Datum malého překladu: 17/01/24; Čas malého překladu: 1517; Kód původního uzlu: 6396; Kód nového uzlu: 6265; "/>
    <d v="2024-01-17T15:17:09"/>
    <d v="2024-01-17T15:17:00"/>
    <s v="0:00"/>
    <x v="0"/>
    <x v="0"/>
  </r>
  <r>
    <d v="2024-01-18T10:36:57"/>
    <s v="st3640 (?)"/>
    <x v="3"/>
    <x v="0"/>
    <s v="kll* (Lůžkové oddělení pro lékaře)"/>
    <s v="Pekárková Ludmila, číslo pojištěnce: 455317086 , pojišťovna: 111, scpac: 140744"/>
    <s v="na uzlu 1.CH-LU3 od 17.01.24 do 24.01.24, pcsled: 10560787"/>
    <s v="Kód uzlu zařízení: 2001; Datum malého překladu: 18/01/24; Čas malého překladu: 1036; Kód původního uzlu: 6396; Kód nového uzlu: 6265; "/>
    <d v="2024-01-18T10:36:57"/>
    <d v="2024-01-18T10:36:00"/>
    <s v="0:00"/>
    <x v="0"/>
    <x v="0"/>
  </r>
  <r>
    <d v="2024-01-18T10:44:32"/>
    <s v="st1332 (?)"/>
    <x v="0"/>
    <x v="0"/>
    <s v="kls* (Lůžkové oddělení pro sestru)"/>
    <s v="Hymrová Dominika , číslo pojištěnce: 9253195743, pojišťovna: 205, scpac: 159576"/>
    <s v="na uzlu 1.CH-LU3 od 14.01.24 do 18.01.24, pcsled: 10556175"/>
    <s v="Datum konce sledování: ? -&gt; 18/01/24; Čas konce sledování:  -&gt; 1044; Příznak fnzis: 0 -&gt; 1; Typ aktivity (takt): 1 -&gt; 5; "/>
    <d v="2024-01-18T10:44:32"/>
    <d v="2024-01-18T10:44:00"/>
    <s v="0:00"/>
    <x v="0"/>
    <x v="0"/>
  </r>
  <r>
    <d v="2024-01-18T10:45:35"/>
    <s v="st1332 (?)"/>
    <x v="0"/>
    <x v="0"/>
    <s v="kls* (Lůžkové oddělení pro sestru)"/>
    <s v="Králová Julie, číslo pojištěnce: 295512437 , pojišťovna: 111, scpac: 371770"/>
    <s v="na uzlu 1.CH-LU3 od 03.01.24 do 18.01.24, pcsled: 10541005"/>
    <s v="Datum konce sledování: ? -&gt; 18/01/24; Čas konce sledování:  -&gt; 1044; Příznak fnzis: 0 -&gt; 1; Typ aktivity (takt): 1 -&gt; 5; "/>
    <d v="2024-01-18T10:45:35"/>
    <d v="2024-01-18T10:44:00"/>
    <s v="0:01"/>
    <x v="0"/>
    <x v="0"/>
  </r>
  <r>
    <d v="2024-01-18T10:45:45"/>
    <s v="st1332 (?)"/>
    <x v="0"/>
    <x v="0"/>
    <s v="kls* (Lůžkové oddělení pro sestru)"/>
    <s v="Hrdý Tomáš, Mgr., číslo pojištěnce: 7412035378, pojišťovna: 211, scpac: 405079"/>
    <s v="na uzlu 1.CH-LU3 od 16.01.24 do 18.01.24, pcsled: 10558821"/>
    <s v="Datum konce sledování: ? -&gt; 18/01/24; Čas konce sledování:  -&gt; 1045; Příznak fnzis: 0 -&gt; 1; Typ aktivity (takt): 1 -&gt; 4; "/>
    <d v="2024-01-18T10:45:45"/>
    <d v="2024-01-18T10:45:00"/>
    <s v="0:00"/>
    <x v="0"/>
    <x v="0"/>
  </r>
  <r>
    <d v="2024-01-18T10:45:55"/>
    <s v="st1332 (?)"/>
    <x v="0"/>
    <x v="0"/>
    <s v="kls* (Lůžkové oddělení pro sestru)"/>
    <s v="Konečný Tomáš, číslo pojištěnce: 8306275318, pojišťovna: 213, scpac: 660842"/>
    <s v="na uzlu 1.CH-LU3 od 15.01.24 do 18.01.24, pcsled: 10557918"/>
    <s v="Datum konce sledování: ? -&gt; 18/01/24; Čas konce sledování:  -&gt; 1045; Příznak fnzis: 0 -&gt; 1; Typ aktivity (takt): 1 -&gt; 5; "/>
    <d v="2024-01-18T10:45:55"/>
    <d v="2024-01-18T10:45:00"/>
    <s v="0:00"/>
    <x v="0"/>
    <x v="0"/>
  </r>
  <r>
    <d v="2024-01-18T10:46:20"/>
    <s v="st1332 (?)"/>
    <x v="0"/>
    <x v="0"/>
    <s v="kls* (Lůžkové oddělení pro sestru)"/>
    <s v="Krajčová Romana, číslo pojištěnce: 7962284847, pojišťovna: 201, scpac: 866259"/>
    <s v="na uzlu 1.CH-LU3 od 11.01.24 do 18.01.24, pcsled: 10552365"/>
    <s v="Datum konce sledování: ? -&gt; 18/01/24; Čas konce sledování:  -&gt; 1046; Příznak fnzis: 0 -&gt; 1; Typ aktivity (takt): 1 -&gt; 5; "/>
    <d v="2024-01-18T10:46:20"/>
    <d v="2024-01-18T10:46:00"/>
    <s v="0:00"/>
    <x v="0"/>
    <x v="0"/>
  </r>
  <r>
    <d v="2024-01-18T10:46:39"/>
    <s v="st1332 (?)"/>
    <x v="0"/>
    <x v="0"/>
    <s v="kls* (Lůžkové oddělení pro sestru)"/>
    <s v="Vybíral Jiří, Ing., číslo pojištěnce: 460130490 , pojišťovna: 205, scpac: 212012"/>
    <s v="na uzlu 1.CH-LU3 od 13.01.24 do 18.01.24, pcsled: 10555832"/>
    <s v="Datum konce sledování: ? -&gt; 18/01/24; Čas konce sledování:  -&gt; 1046; Příznak fnzis: 0 -&gt; 1; Typ aktivity (takt): 1 -&gt; 5; "/>
    <d v="2024-01-18T10:46:39"/>
    <d v="2024-01-18T10:46:00"/>
    <s v="0:00"/>
    <x v="0"/>
    <x v="0"/>
  </r>
  <r>
    <d v="2024-01-18T13:14:43"/>
    <s v="st3640 (?)"/>
    <x v="3"/>
    <x v="0"/>
    <s v="kll* (Lůžkové oddělení pro lékaře)"/>
    <s v="Látalová Jana, číslo pojištěnce: 7856215345, pojišťovna: 201, scpac: 171924"/>
    <s v="na uzlu 1.CH-LU3 od 17.01.24 do 27.01.24, pcsled: 10561327"/>
    <s v="Kód uzlu zařízení: 2001; Datum malého překladu: 18/01/24; Čas malého překladu: 1314; Kód původního uzlu: 6396; Kód nového uzlu: 6265; "/>
    <d v="2024-01-18T13:14:43"/>
    <d v="2024-01-18T13:14:00"/>
    <s v="0:00"/>
    <x v="0"/>
    <x v="0"/>
  </r>
  <r>
    <d v="2024-01-18T14:30:59"/>
    <s v="st4335 (?)"/>
    <x v="3"/>
    <x v="0"/>
    <s v="kll* (Lůžkové oddělení pro lékaře)"/>
    <s v="Marušáková Jaroslava, číslo pojištěnce: 485420153 , pojišťovna: 111, scpac: 1504895"/>
    <s v="na uzlu 1.CH-LU3 od 17.01.24 do 12.02.24, pcsled: 10561313"/>
    <s v="Kód uzlu zařízení: 2001; Datum malého překladu: 18/01/24; Čas malého překladu: 1430; Kód původního uzlu: 6396; Kód nového uzlu: 6265; "/>
    <d v="2024-01-18T14:30:59"/>
    <d v="2024-01-18T14:30:00"/>
    <s v="0:00"/>
    <x v="0"/>
    <x v="0"/>
  </r>
  <r>
    <d v="2024-01-19T11:39:21"/>
    <s v="st1332 (?)"/>
    <x v="0"/>
    <x v="0"/>
    <s v="kls* (Lůžkové oddělení pro sestru)"/>
    <s v="Skopalová Dana, číslo pojištěnce: 536129052 , pojišťovna: 205, scpac: 1028870"/>
    <s v="na uzlu 1.CH-LU3 od 10.01.24 do 19.01.24, pcsled: 10551350"/>
    <s v="Datum konce sledování: ? -&gt; 19/01/24; Čas konce sledování:  -&gt; 1139; Příznak fnzis: 0 -&gt; 1; Typ aktivity (takt): 1 -&gt; 5; "/>
    <d v="2024-01-19T11:39:21"/>
    <d v="2024-01-19T11:39:00"/>
    <s v="0:00"/>
    <x v="0"/>
    <x v="0"/>
  </r>
  <r>
    <d v="2024-01-19T11:39:28"/>
    <s v="st1332 (?)"/>
    <x v="0"/>
    <x v="0"/>
    <s v="kls* (Lůžkové oddělení pro sestru)"/>
    <s v="Zvěřinová Věra , číslo pojištěnce: 496109091 , pojišťovna: 211, scpac: 314922"/>
    <s v="na uzlu 1.CH-LU3 od 07.01.24 do 19.01.24, pcsled: 10545953"/>
    <s v="Datum konce sledování: ? -&gt; 19/01/24; Čas konce sledování:  -&gt; 1139; Příznak fnzis: 0 -&gt; 1; Typ aktivity (takt): 1 -&gt; 5; "/>
    <d v="2024-01-19T11:39:28"/>
    <d v="2024-01-19T11:39:00"/>
    <s v="0:00"/>
    <x v="0"/>
    <x v="0"/>
  </r>
  <r>
    <d v="2024-01-19T12:59:16"/>
    <s v="st1332 (?)"/>
    <x v="0"/>
    <x v="0"/>
    <s v="kls* (Lůžkové oddělení pro sestru)"/>
    <s v="Michalská Věra , číslo pojištěnce: 495802268 , pojišťovna: 213, scpac: 1399906"/>
    <s v="na uzlu 1.CH-LU3 od 15.01.24 do 19.01.24, pcsled: 10556970"/>
    <s v="Datum konce sledování: ? -&gt; 19/01/24; Čas konce sledování:  -&gt; 1259; Příznak fnzis: 0 -&gt; 1; Typ aktivity (takt): 1 -&gt; 5; "/>
    <d v="2024-01-19T12:59:16"/>
    <d v="2024-01-19T12:59:00"/>
    <s v="0:00"/>
    <x v="0"/>
    <x v="0"/>
  </r>
  <r>
    <d v="2024-01-20T16:15:48"/>
    <s v="st1332 (?)"/>
    <x v="19"/>
    <x v="0"/>
    <s v="kls* (Lůžkové oddělení pro sestru)"/>
    <s v="Spálovský Jan, číslo pojištěnce: 7609055861, pojišťovna: 111, scpac: 1549110"/>
    <s v="na uzlu 1.CH-LU3 od 17.01.24 do 20.01.24, pcsled: 10562321"/>
    <s v="Datum konce sledování: ? -&gt; 20/01/24; Čas konce sledování:  -&gt; 1614; Příznak fnzis: 0 -&gt; 1; Typ aktivity (takt): 1 -&gt; 4; "/>
    <d v="2024-01-20T16:15:48"/>
    <d v="2024-01-20T16:14:00"/>
    <s v="0:01"/>
    <x v="0"/>
    <x v="0"/>
  </r>
  <r>
    <d v="2024-01-21T13:29:21"/>
    <s v="st1276 (?)"/>
    <x v="18"/>
    <x v="0"/>
    <s v="kls* (Lůžkové oddělení pro sestru)"/>
    <s v="Nemrava Jaromír, číslo pojištěnce: 470907403 , pojišťovna: 211, scpac: 894303"/>
    <s v="na uzlu 1.CH-LU3 od 17.01.24 do 21.01.24, pcsled: 10561450"/>
    <s v="Datum konce sledování: ? -&gt; 21/01/24; Čas konce sledování:  -&gt; 1327; Příznak fnzis: 0 -&gt; 1; Typ aktivity (takt): 1 -&gt; 4; "/>
    <d v="2024-01-21T13:29:21"/>
    <d v="2024-01-21T13:27:00"/>
    <s v="0:02"/>
    <x v="0"/>
    <x v="0"/>
  </r>
  <r>
    <d v="2024-01-21T13:30:51"/>
    <s v="st1276 (?)"/>
    <x v="18"/>
    <x v="0"/>
    <s v="kls* (Lůžkové oddělení pro sestru)"/>
    <s v="Vychodil Jakub , číslo pojištěnce: 8705115793, pojišťovna: 205, scpac: 346635"/>
    <s v="na uzlu 1.CH-LU3 od 16.01.24 do 21.01.24, pcsled: 10558836"/>
    <s v="Datum konce sledování: ? -&gt; 21/01/24; Čas konce sledování:  -&gt; 1329; Příznak fnzis: 0 -&gt; 1; Typ aktivity (takt): 1 -&gt; 5; "/>
    <d v="2024-01-21T13:30:51"/>
    <d v="2024-01-21T13:29:00"/>
    <s v="0:01"/>
    <x v="0"/>
    <x v="0"/>
  </r>
  <r>
    <d v="2024-01-21T13:31:52"/>
    <s v="st1276 (?)"/>
    <x v="18"/>
    <x v="0"/>
    <s v="kls* (Lůžkové oddělení pro sestru)"/>
    <s v="Selucký Dominik , číslo pojištěnce: 9504045100, pojišťovna: 201, scpac: 1241827"/>
    <s v="na uzlu 1.CH-LU3 od 09.01.24 do 21.01.24, pcsled: 10548652"/>
    <s v="Datum konce sledování: ? -&gt; 21/01/24; Čas konce sledování:  -&gt; 1331; Příznak fnzis: 0 -&gt; 1; Typ aktivity (takt): 1 -&gt; 5; "/>
    <d v="2024-01-21T13:31:52"/>
    <d v="2024-01-21T13:31:00"/>
    <s v="0:00"/>
    <x v="0"/>
    <x v="0"/>
  </r>
  <r>
    <d v="2024-01-22T13:39:13"/>
    <s v="st1332 (?)"/>
    <x v="0"/>
    <x v="0"/>
    <s v="kls* (Lůžkové oddělení pro sestru)"/>
    <s v="Jehlička Šimon, číslo pojištěnce: 530410193 , pojišťovna: 201, scpac: 133116"/>
    <s v="na uzlu 1.CH-LU3 od 02.01.24 do 22.01.24, pcsled: 10538970"/>
    <s v="Datum konce sledování: ? -&gt; 22/01/24; Čas konce sledování:  -&gt; 1339; Příznak fnzis: 0 -&gt; 1; Typ aktivity (takt): 1 -&gt; 4; "/>
    <d v="2024-01-22T13:39:13"/>
    <d v="2024-01-22T13:39:00"/>
    <s v="0:00"/>
    <x v="0"/>
    <x v="0"/>
  </r>
  <r>
    <d v="2024-01-22T13:39:21"/>
    <s v="st1332 (?)"/>
    <x v="0"/>
    <x v="0"/>
    <s v="kls* (Lůžkové oddělení pro sestru)"/>
    <s v="Rousková Kristýna , číslo pojištěnce: 9661214860, pojišťovna: 201, scpac: 339747"/>
    <s v="na uzlu 1.CH-LU3 od 14.01.24 do 22.01.24, pcsled: 10556241"/>
    <s v="Datum konce sledování: ? -&gt; 22/01/24; Čas konce sledování:  -&gt; 1339; Příznak fnzis: 0 -&gt; 1; Typ aktivity (takt): 1 -&gt; 5; "/>
    <d v="2024-01-22T13:39:21"/>
    <d v="2024-01-22T13:39:00"/>
    <s v="0:00"/>
    <x v="0"/>
    <x v="0"/>
  </r>
  <r>
    <d v="2024-01-22T13:39:30"/>
    <s v="st1332 (?)"/>
    <x v="0"/>
    <x v="0"/>
    <s v="kls* (Lůžkové oddělení pro sestru)"/>
    <s v="Vaňková Hana, číslo pojištěnce: 506104207 , pojišťovna: 111, scpac: 206010"/>
    <s v="na uzlu 1.CH-LU3 od 16.01.24 do 22.01.24, pcsled: 10558808"/>
    <s v="Datum konce sledování: ? -&gt; 22/01/24; Čas konce sledování:  -&gt; 1339; Příznak fnzis: 0 -&gt; 1; Typ aktivity (takt): 1 -&gt; 5; "/>
    <d v="2024-01-22T13:39:30"/>
    <d v="2024-01-22T13:39:00"/>
    <s v="0:00"/>
    <x v="0"/>
    <x v="0"/>
  </r>
  <r>
    <d v="2024-01-22T14:53:17"/>
    <s v="st3640 (?)"/>
    <x v="9"/>
    <x v="0"/>
    <s v="kll* (Lůžkové oddělení pro lékaře)"/>
    <s v="Janáčková Marie , číslo pojištěnce: 505518380 , pojišťovna: 201, scpac: 363298"/>
    <s v="na uzlu 1.CH-LU3 od 21.01.24 do 31.01.24, pcsled: 10566258"/>
    <s v="Kód uzlu zařízení: 2001; Datum malého překladu: 22/01/24; Čas malého překladu: 1453; Kód původního uzlu: 6396; Kód nového uzlu: 6265; "/>
    <d v="2024-01-22T14:53:17"/>
    <d v="2024-01-22T14:53:00"/>
    <s v="0:00"/>
    <x v="0"/>
    <x v="0"/>
  </r>
  <r>
    <d v="2024-01-23T09:55:06"/>
    <s v="st1332 (?)"/>
    <x v="0"/>
    <x v="0"/>
    <s v="kls* (Lůžkové oddělení pro sestru)"/>
    <s v="Plšková Jolana, číslo pojištěnce: 7153315708, pojišťovna: 201, scpac: 481685"/>
    <s v="na uzlu KAR-LU51 od 22.01.24 do 23.01.24, pcsled: 10566731"/>
    <s v="Datum konce sledování: ? -&gt; 23/01/24; Čas konce sledování:  -&gt; 0904; Příznak fnzis: 0 -&gt; 1; Typ aktivity (takt): 1 -&gt; 5; "/>
    <d v="2024-01-23T09:55:06"/>
    <d v="2024-01-23T09:04:00"/>
    <s v="0:51"/>
    <x v="0"/>
    <x v="6"/>
  </r>
  <r>
    <d v="2024-01-23T10:05:24"/>
    <s v="st3640 (?)"/>
    <x v="9"/>
    <x v="0"/>
    <s v="kll* (Lůžkové oddělení pro lékaře)"/>
    <s v="Šmídlová Veronika, číslo pojištěnce: 8352083674, pojišťovna: 205, scpac: 1425750"/>
    <s v="na uzlu 1.CH-LU3 od 22.01.24 do 29.01.24, pcsled: 10566959"/>
    <s v="Kód uzlu zařízení: 2001; Datum malého překladu: 23/01/24; Čas malého překladu: 1005; Kód původního uzlu: 6396; Kód nového uzlu: 6265; "/>
    <d v="2024-01-23T10:05:24"/>
    <d v="2024-01-23T10:05:00"/>
    <s v="0:00"/>
    <x v="0"/>
    <x v="0"/>
  </r>
  <r>
    <d v="2024-01-23T11:53:33"/>
    <s v="st1332 (?)"/>
    <x v="0"/>
    <x v="0"/>
    <s v="kls* (Lůžkové oddělení pro sestru)"/>
    <s v="Mašláňová Alena, číslo pojištěnce: 6152031446, pojišťovna: 111, scpac: 428755"/>
    <s v="na uzlu 1.CH-LU3 od 15.01.24 do 23.01.24, pcsled: 10557015"/>
    <s v="Datum konce sledování: ? -&gt; 23/01/24; Čas konce sledování:  -&gt; 1153; Příznak fnzis: 0 -&gt; 1; Typ aktivity (takt): 1 -&gt; 5; "/>
    <d v="2024-01-23T11:53:33"/>
    <d v="2024-01-23T11:53:00"/>
    <s v="0:00"/>
    <x v="0"/>
    <x v="0"/>
  </r>
  <r>
    <d v="2024-01-23T11:53:46"/>
    <s v="st1332 (?)"/>
    <x v="0"/>
    <x v="0"/>
    <s v="kls* (Lůžkové oddělení pro sestru)"/>
    <s v="Pluskal Jiří, číslo pojištěnce: 9901305733, pojišťovna: 205, scpac: 1236069"/>
    <s v="na uzlu 1.CH-LU3 od 17.01.24 do 23.01.24, pcsled: 10561461"/>
    <s v="Datum konce sledování: ? -&gt; 23/01/24; Čas konce sledování:  -&gt; 1153; Příznak fnzis: 0 -&gt; 1; Typ aktivity (takt): 1 -&gt; 4; "/>
    <d v="2024-01-23T11:53:46"/>
    <d v="2024-01-23T11:53:00"/>
    <s v="0:00"/>
    <x v="0"/>
    <x v="0"/>
  </r>
  <r>
    <d v="2024-01-23T21:30:08"/>
    <s v="st2088 (?)"/>
    <x v="20"/>
    <x v="0"/>
    <s v="kls* (Lůžkové oddělení pro sestru)"/>
    <s v="Zámorský Zdenek , číslo pojištěnce: 6105190916, pojišťovna: 205, scpac: 195904"/>
    <s v="na uzlu 1.CH-LU8 od 23.01.24 do 26.01.24, pcsled: 10570066"/>
    <s v="Kód uzlu zařízení: 2001; Datum malého překladu: 23/01/24; Čas malého překladu: 2129; Kód původního uzlu: 6396; Kód nového uzlu: 6272; "/>
    <d v="2024-01-23T21:30:08"/>
    <d v="2024-01-23T21:29:00"/>
    <s v="0:01"/>
    <x v="0"/>
    <x v="0"/>
  </r>
  <r>
    <d v="2024-01-24T11:06:53"/>
    <s v="st3640 (?)"/>
    <x v="21"/>
    <x v="0"/>
    <s v="kll* (Lůžkové oddělení pro lékaře)"/>
    <s v="Lukášová Libuša Mgr., číslo pojištěnce: 7659157341, pojišťovna: 207, scpac: 311490"/>
    <s v="na uzlu 1.CH-LU3 od 23.01.24 do 30.01.24, pcsled: 10568881"/>
    <s v="Kód uzlu zařízení: 2001; Datum malého překladu: 24/01/24; Čas malého překladu: 1106; Kód původního uzlu: 6396; Kód nového uzlu: 6265; "/>
    <d v="2024-01-24T11:06:53"/>
    <d v="2024-01-24T11:06:00"/>
    <s v="0:00"/>
    <x v="0"/>
    <x v="0"/>
  </r>
  <r>
    <d v="2024-01-24T12:55:44"/>
    <s v="st1332 (?)"/>
    <x v="0"/>
    <x v="0"/>
    <s v="kls* (Lůžkové oddělení pro sestru)"/>
    <s v="Pekárková Ludmila, číslo pojištěnce: 455317086 , pojišťovna: 111, scpac: 140744"/>
    <s v="na uzlu 1.CH-LU3 od 17.01.24 do 24.01.24, pcsled: 10560787"/>
    <s v="Datum konce sledování: ? -&gt; 24/01/24; Čas konce sledování:  -&gt; 1255; Příznak fnzis: 0 -&gt; 1; Typ aktivity (takt): 1 -&gt; 5; "/>
    <d v="2024-01-24T12:55:44"/>
    <d v="2024-01-24T12:55:00"/>
    <s v="0:00"/>
    <x v="0"/>
    <x v="0"/>
  </r>
  <r>
    <d v="2024-01-24T13:27:06"/>
    <s v="st3640 (?)"/>
    <x v="21"/>
    <x v="0"/>
    <s v="kll* (Lůžkové oddělení pro lékaře)"/>
    <s v="Přikryl Vladimír, číslo pojištěnce: 6904034478, pojišťovna: 205, scpac: 1407826"/>
    <s v="na uzlu 1.CH-LU3 od 23.01.24 do 30.01.24, pcsled: 10568901"/>
    <s v="Kód uzlu zařízení: 2001; Datum malého překladu: 24/01/24; Čas malého překladu: 1327; Kód původního uzlu: 6396; Kód nového uzlu: 6265; "/>
    <d v="2024-01-24T13:27:06"/>
    <d v="2024-01-24T13:27:00"/>
    <s v="0:00"/>
    <x v="0"/>
    <x v="0"/>
  </r>
  <r>
    <d v="2024-01-24T14:03:55"/>
    <s v="st1332 (?)"/>
    <x v="0"/>
    <x v="0"/>
    <s v="kls* (Lůžkové oddělení pro sestru)"/>
    <s v="Vláčil Jaromír , číslo pojištěnce: 6206032272, pojišťovna: 205, scpac: 1392326"/>
    <s v="na uzlu 1.CH-LU3 od 15.01.24 do 24.01.24, pcsled: 10557018"/>
    <s v="Datum konce sledování: ? -&gt; 24/01/24; Čas konce sledování:  -&gt; 1403; Příznak fnzis: 0 -&gt; 1; Typ aktivity (takt): 1 -&gt; 4; "/>
    <d v="2024-01-24T14:03:55"/>
    <d v="2024-01-24T14:03:00"/>
    <s v="0:00"/>
    <x v="0"/>
    <x v="0"/>
  </r>
  <r>
    <d v="2024-01-24T17:37:42"/>
    <s v="st3640 (?)"/>
    <x v="21"/>
    <x v="0"/>
    <s v="kll* (Lůžkové oddělení pro lékaře)"/>
    <s v="Sršňová Eva, Mgr., číslo pojištěnce: 6560171288, pojišťovna: 205, scpac: 706080"/>
    <s v="na uzlu 1.CH-LU3 od 23.01.24 do 31.01.24, pcsled: 10568894"/>
    <s v="Kód uzlu zařízení: 2001; Datum malého překladu: 24/01/24; Čas malého překladu: 1737; Kód původního uzlu: 6396; Kód nového uzlu: 6265; "/>
    <d v="2024-01-24T17:37:42"/>
    <d v="2024-01-24T17:37:00"/>
    <s v="0:00"/>
    <x v="0"/>
    <x v="0"/>
  </r>
  <r>
    <d v="2024-01-24T20:51:58"/>
    <s v="st4152 (?)"/>
    <x v="21"/>
    <x v="0"/>
    <s v="kll* (Lůžkové oddělení pro lékaře)"/>
    <s v="Borýsková Jana, číslo pojištěnce: 516226194 , pojišťovna: 111, scpac: 204715"/>
    <s v="na uzlu 1.CH-LU3 od 18.01.24 do 01.02.24, pcsled: 10562536"/>
    <s v="Kód uzlu zařízení: 2001; Datum malého překladu: 24/01/24; Čas malého překladu: 2051; Kód původního uzlu: 6396; Kód nového uzlu: 6265; "/>
    <d v="2024-01-24T20:51:58"/>
    <d v="2024-01-24T20:51:00"/>
    <s v="0:00"/>
    <x v="0"/>
    <x v="0"/>
  </r>
  <r>
    <d v="2024-01-24T20:53:24"/>
    <s v="st2118 (?)"/>
    <x v="22"/>
    <x v="0"/>
    <s v="kls* (Lůžkové oddělení pro sestru)"/>
    <s v="Bakošová Markéta, číslo pojištěnce: 9060025722, pojišťovna: 205, scpac: 886177"/>
    <s v="na uzlu 1.CH-LU3 od 23.01.24 do 28.01.24, pcsled: 10568862"/>
    <s v="Kód uzlu zařízení: 2001; Datum malého překladu: 24/01/24; Čas malého překladu: 2052; Kód původního uzlu: 6396; Kód nového uzlu: 6265; "/>
    <d v="2024-01-24T20:53:24"/>
    <d v="2024-01-24T20:52:00"/>
    <s v="0:01"/>
    <x v="0"/>
    <x v="0"/>
  </r>
  <r>
    <d v="2024-01-24T23:47:15"/>
    <s v="st1332 (?)"/>
    <x v="23"/>
    <x v="0"/>
    <s v="kls* (Lůžkové oddělení pro sestru)"/>
    <s v="Straka František, číslo pojištěnce: 410613425 , pojišťovna: 205, scpac: 877658"/>
    <s v="na uzlu 1.CH-LU3 od 24.01.24 do 24.01.24, pcsled: 10572397"/>
    <s v="Datum žádosti: 24/01/24; Čas žádosti: 234715; Datum překladu: 24/01/24; Čas překladu: 2346; Žádající uzel: 6396; Žádající uživatel: 62072; Přijímající uzel: 6515; Text žádosti: Žádost o překlad; Stav žádosti: 500; "/>
    <d v="2024-01-24T23:47:15"/>
    <d v="2024-01-24T23:46:00"/>
    <s v="0:01"/>
    <x v="0"/>
    <x v="0"/>
  </r>
  <r>
    <d v="2024-01-25T12:25:23"/>
    <s v="st3640 (?)"/>
    <x v="9"/>
    <x v="0"/>
    <s v="kll* (Lůžkové oddělení pro lékaře)"/>
    <s v="Wrana Václav , číslo pojištěnce: 8003235856, pojišťovna: 111, scpac: 257070"/>
    <s v="na uzlu 1.CH-LU3 od 24.01.24 do 30.01.24, pcsled: 10571436"/>
    <s v="Kód uzlu zařízení: 2001; Datum malého překladu: 25/01/24; Čas malého překladu: 1225; Kód původního uzlu: 6396; Kód nového uzlu: 6265; "/>
    <d v="2024-01-25T12:25:23"/>
    <d v="2024-01-25T12:25:00"/>
    <s v="0:00"/>
    <x v="0"/>
    <x v="0"/>
  </r>
  <r>
    <d v="2024-01-25T15:17:36"/>
    <s v="st3653 (?)"/>
    <x v="24"/>
    <x v="0"/>
    <s v="kls* (Lůžkové oddělení pro sestru)"/>
    <s v="Gottwald Ivo, číslo pojištěnce: 5403222220, pojišťovna: 205, scpac: 363375"/>
    <s v="na uzlu 1.CH-LU3 od 24.01.24 do 30.01.24, pcsled: 10571475"/>
    <s v="Kód uzlu zařízení: 2001; Datum malého překladu: 25/01/24; Čas malého překladu: 1517; Kód původního uzlu: 6396; Kód nového uzlu: 6265; "/>
    <d v="2024-01-25T15:17:36"/>
    <d v="2024-01-25T15:17:00"/>
    <s v="0:00"/>
    <x v="0"/>
    <x v="0"/>
  </r>
  <r>
    <d v="2024-01-26T11:06:26"/>
    <s v="st1332 (?)"/>
    <x v="0"/>
    <x v="0"/>
    <s v="kls* (Lůžkové oddělení pro sestru)"/>
    <s v="Pekařová Věra, číslo pojištěnce: 515826039 , pojišťovna: 111, scpac: 752216"/>
    <s v="na uzlu KAR-LU51 od 24.01.24 do 26.01.24, pcsled: 10571905"/>
    <s v="Datum konce sledování: ? -&gt; 26/01/24; Čas konce sledování:  -&gt; 1002; Příznak fnzis: 0 -&gt; 1; Typ aktivity (takt): 1 -&gt; 5; "/>
    <d v="2024-01-26T11:06:26"/>
    <d v="2024-01-26T10:02:00"/>
    <s v="1:04"/>
    <x v="0"/>
    <x v="3"/>
  </r>
  <r>
    <d v="2024-01-26T12:15:56"/>
    <s v="st1332 (?)"/>
    <x v="0"/>
    <x v="0"/>
    <s v="kls* (Lůžkové oddělení pro sestru)"/>
    <s v="Gallo Ivan, Ing., číslo pojištěnce: 6106286681, pojišťovna: 111, scpac: 409863"/>
    <s v="na uzlu 1.CH-LU3 od 23.01.24 do 26.01.24, pcsled: 10568853"/>
    <s v="Datum konce sledování: ? -&gt; 26/01/24; Čas konce sledování:  -&gt; 1215; Příznak fnzis: 0 -&gt; 1; Typ aktivity (takt): 1 -&gt; 5; "/>
    <d v="2024-01-26T12:15:56"/>
    <d v="2024-01-26T12:15:00"/>
    <s v="0:00"/>
    <x v="0"/>
    <x v="0"/>
  </r>
  <r>
    <d v="2024-01-26T12:16:04"/>
    <s v="st1332 (?)"/>
    <x v="0"/>
    <x v="0"/>
    <s v="kls* (Lůžkové oddělení pro sestru)"/>
    <s v="Martemianová Mariia, číslo pojištěnce: 3752674057, pojišťovna: 111, scpac: 1497110"/>
    <s v="na uzlu 1.CH-LU3 od 19.01.24 do 26.01.24, pcsled: 10564935"/>
    <s v="Datum konce sledování: ? -&gt; 26/01/24; Čas konce sledování:  -&gt; 1216; Příznak fnzis: 0 -&gt; 1; Typ aktivity (takt): 1 -&gt; 4; "/>
    <d v="2024-01-26T12:16:04"/>
    <d v="2024-01-26T12:16:00"/>
    <s v="0:00"/>
    <x v="0"/>
    <x v="0"/>
  </r>
  <r>
    <d v="2024-01-26T12:16:18"/>
    <s v="st1332 (?)"/>
    <x v="0"/>
    <x v="0"/>
    <s v="kls* (Lůžkové oddělení pro sestru)"/>
    <s v="Reitinger Jiří MUDr., číslo pojištěnce: 6405041665, pojišťovna: 205, scpac: 251075"/>
    <s v="na uzlu 1.CH-LU3 od 24.01.24 do 26.01.24, pcsled: 10571089"/>
    <s v="Datum konce sledování: ? -&gt; 26/01/24; Čas konce sledování:  -&gt; 1216; Příznak fnzis: 0 -&gt; 1; Typ aktivity (takt): 1 -&gt; 5; "/>
    <d v="2024-01-26T12:16:18"/>
    <d v="2024-01-26T12:16:00"/>
    <s v="0:00"/>
    <x v="0"/>
    <x v="0"/>
  </r>
  <r>
    <d v="2024-01-26T13:17:06"/>
    <s v="st3640 (?)"/>
    <x v="9"/>
    <x v="0"/>
    <s v="kll* (Lůžkové oddělení pro lékaře)"/>
    <s v="Zháňal Jiří, číslo pojištěnce: 6407222129, pojišťovna: 111, scpac: 193034"/>
    <s v="na uzlu 1.CH-LU3 od 25.01.24 do 01.02.24, pcsled: 10572811"/>
    <s v="Kód uzlu zařízení: 2001; Datum malého překladu: 26/01/24; Čas malého překladu: 1316; Kód původního uzlu: 6396; Kód nového uzlu: 6265; "/>
    <d v="2024-01-26T13:17:06"/>
    <d v="2024-01-26T13:16:00"/>
    <s v="0:01"/>
    <x v="0"/>
    <x v="0"/>
  </r>
  <r>
    <d v="2024-01-27T16:06:00"/>
    <s v="st1332 (?)"/>
    <x v="23"/>
    <x v="0"/>
    <s v="kls* (Lůžkové oddělení pro sestru)"/>
    <s v="Svíba René, číslo pojištěnce: 7805035557, pojišťovna: 211, scpac: 990458"/>
    <s v="na uzlu 1.CH-LU3 od 24.01.24 do 27.01.24, pcsled: 10571757"/>
    <s v="Datum konce sledování: ? -&gt; 27/01/24; Čas konce sledování:  -&gt; 1605; Příznak fnzis: 0 -&gt; 1; Typ aktivity (takt): 1 -&gt; 4; "/>
    <d v="2024-01-27T16:06:00"/>
    <d v="2024-01-27T16:05:00"/>
    <s v="0:01"/>
    <x v="0"/>
    <x v="0"/>
  </r>
  <r>
    <d v="2024-01-27T16:06:30"/>
    <s v="st1332 (?)"/>
    <x v="23"/>
    <x v="0"/>
    <s v="kls* (Lůžkové oddělení pro sestru)"/>
    <s v="Látalová Jana, číslo pojištěnce: 7856215345, pojišťovna: 201, scpac: 171924"/>
    <s v="na uzlu 1.CH-LU3 od 17.01.24 do 27.01.24, pcsled: 10561327"/>
    <s v="Datum konce sledování: ? -&gt; 27/01/24; Čas konce sledování:  -&gt; 1606; Příznak fnzis: 0 -&gt; 1; Typ aktivity (takt): 1 -&gt; 5; "/>
    <d v="2024-01-27T16:06:30"/>
    <d v="2024-01-27T16:06:00"/>
    <s v="0:00"/>
    <x v="0"/>
    <x v="0"/>
  </r>
  <r>
    <d v="2024-01-27T16:06:55"/>
    <s v="st1332 (?)"/>
    <x v="23"/>
    <x v="0"/>
    <s v="kls* (Lůžkové oddělení pro sestru)"/>
    <s v="Ambrozy Lenka, Mgr., číslo pojištěnce: 8251065768, pojišťovna: 111, scpac: 968780"/>
    <s v="na uzlu 1.CH-LU3 od 25.01.24 do 27.01.24, pcsled: 10572784"/>
    <s v="Datum konce sledování: ? -&gt; 27/01/24; Čas konce sledování:  -&gt; 1606; Příznak fnzis: 0 -&gt; 1; Typ aktivity (takt): 1 -&gt; 4; "/>
    <d v="2024-01-27T16:06:55"/>
    <d v="2024-01-27T16:06:00"/>
    <s v="0:00"/>
    <x v="0"/>
    <x v="0"/>
  </r>
  <r>
    <d v="2024-01-28T14:10:29"/>
    <s v="st1332 (?)"/>
    <x v="25"/>
    <x v="0"/>
    <s v="kls* (Lůžkové oddělení pro sestru)"/>
    <s v="Bakošová Markéta, číslo pojištěnce: 9060025722, pojišťovna: 205, scpac: 886177"/>
    <s v="na uzlu 1.CH-LU3 od 23.01.24 do 28.01.24, pcsled: 10568862"/>
    <s v="Datum konce sledování: ? -&gt; 28/01/24; Čas konce sledování:  -&gt; 1410; Příznak fnzis: 0 -&gt; 1; Typ aktivity (takt): 1 -&gt; 4; "/>
    <d v="2024-01-28T14:10:29"/>
    <d v="2024-01-28T14:10:00"/>
    <s v="0:00"/>
    <x v="0"/>
    <x v="0"/>
  </r>
  <r>
    <d v="2024-01-28T14:11:06"/>
    <s v="st1332 (?)"/>
    <x v="25"/>
    <x v="0"/>
    <s v="kls* (Lůžkové oddělení pro sestru)"/>
    <s v="Ghezzi Franco, číslo pojištěnce: 6410710515, pojišťovna: 205, scpac: 1272687"/>
    <s v="na uzlu 1.CH-LU3 od 24.01.24 do 28.01.24, pcsled: 10572536"/>
    <s v="Datum konce sledování: ? -&gt; 28/01/24; Čas konce sledování:  -&gt; 1410; Příznak fnzis: 0 -&gt; 1; Typ aktivity (takt): 1 -&gt; 5; "/>
    <d v="2024-01-28T14:11:06"/>
    <d v="2024-01-28T14:10:00"/>
    <s v="0:01"/>
    <x v="0"/>
    <x v="0"/>
  </r>
  <r>
    <d v="2024-01-28T14:11:41"/>
    <s v="st1332 (?)"/>
    <x v="25"/>
    <x v="0"/>
    <s v="kls* (Lůžkové oddělení pro sestru)"/>
    <s v="Zajíčková Jana, číslo pojištěnce: 8254245329, pojišťovna: 205, scpac: 327207"/>
    <s v="na uzlu 1.CH-LU3 od 25.01.24 do 28.01.24, pcsled: 10572815"/>
    <s v="Datum konce sledování: ? -&gt; 28/01/24; Čas konce sledování:  -&gt; 1411; Příznak fnzis: 0 -&gt; 1; Typ aktivity (takt): 1 -&gt; 5; "/>
    <d v="2024-01-28T14:11:41"/>
    <d v="2024-01-28T14:11:00"/>
    <s v="0:00"/>
    <x v="0"/>
    <x v="0"/>
  </r>
  <r>
    <d v="2024-01-28T16:15:22"/>
    <s v="st1276 (?)"/>
    <x v="26"/>
    <x v="0"/>
    <s v="kls* (Lůžkové oddělení pro sestru)"/>
    <s v="Strejček Milan, číslo pojištěnce: 490603145 , pojišťovna: 211, scpac: 431352"/>
    <s v="na uzlu 1.CH-LU3 od 26.01.24 do 28.01.24, pcsled: 10576030"/>
    <s v="Datum žádosti: 28/01/24; Čas žádosti: 161522; Datum překladu: 28/01/24; Čas překladu: 1613; Žádající uzel: 6396; Žádající uživatel: 67702; Přijímající uzel: 6515; Text žádosti: Žádost o překlad; Stav žádosti: 500; "/>
    <d v="2024-01-28T16:15:22"/>
    <d v="2024-01-28T16:13:00"/>
    <s v="0:02"/>
    <x v="0"/>
    <x v="0"/>
  </r>
  <r>
    <d v="2024-01-29T11:10:22"/>
    <s v="st1332 (?)"/>
    <x v="0"/>
    <x v="0"/>
    <s v="kls* (Lůžkové oddělení pro sestru)"/>
    <s v="Zaoralová Jana, číslo pojištěnce: 5562161022, pojišťovna: 111, scpac: 460639"/>
    <s v="na uzlu KAR-LU51 od 26.01.24 do 29.01.24, pcsled: 10575970"/>
    <s v="Datum konce sledování: ? -&gt; 29/01/24; Čas konce sledování:  -&gt; 1055; Příznak fnzis: 0 -&gt; 1; Typ aktivity (takt): 1 -&gt; 5; "/>
    <d v="2024-01-29T11:10:22"/>
    <d v="2024-01-29T10:55:00"/>
    <s v="0:15"/>
    <x v="0"/>
    <x v="2"/>
  </r>
  <r>
    <d v="2024-01-29T12:18:07"/>
    <s v="st3640 (?)"/>
    <x v="21"/>
    <x v="0"/>
    <s v="kll* (Lůžkové oddělení pro lékaře)"/>
    <s v="Valentová Kateřina, číslo pojištěnce: 9559156068, pojišťovna: 111, scpac: 1505042"/>
    <s v="na uzlu 1.CH-LU3 od 28.01.24 do 04.02.24, pcsled: 10576911"/>
    <s v="Kód uzlu zařízení: 2001; Datum malého překladu: 29/01/24; Čas malého překladu: 1218; Kód původního uzlu: 6396; Kód nového uzlu: 6265; "/>
    <d v="2024-01-29T12:18:07"/>
    <d v="2024-01-29T12:18:00"/>
    <s v="0:00"/>
    <x v="0"/>
    <x v="0"/>
  </r>
  <r>
    <d v="2024-01-29T12:34:40"/>
    <s v="st3640 (?)"/>
    <x v="21"/>
    <x v="0"/>
    <s v="kll* (Lůžkové oddělení pro lékaře)"/>
    <s v="Falcová Miloslava, číslo pojištěnce: 516014216 , pojišťovna: 205, scpac: 463906"/>
    <s v="na uzlu 1.CH-LU3 od 28.01.24 do 03.02.24, pcsled: 10576899"/>
    <s v="Kód uzlu zařízení: 2001; Datum malého překladu: 29/01/24; Čas malého překladu: 1234; Kód původního uzlu: 6396; Kód nového uzlu: 6265; "/>
    <d v="2024-01-29T12:34:40"/>
    <d v="2024-01-29T12:34:00"/>
    <s v="0:00"/>
    <x v="0"/>
    <x v="0"/>
  </r>
  <r>
    <d v="2024-01-29T12:53:49"/>
    <s v="st1332 (?)"/>
    <x v="0"/>
    <x v="0"/>
    <s v="kls* (Lůžkové oddělení pro sestru)"/>
    <s v="Plšková Jolana, číslo pojištěnce: 7153315708, pojišťovna: 201, scpac: 481685"/>
    <s v="na uzlu 1.CH-LU3 od 23.01.24 do 29.01.24, pcsled: 10569576"/>
    <s v="Datum konce sledování: ? -&gt; 29/01/24; Čas konce sledování:  -&gt; 1252; Příznak fnzis: 0 -&gt; 1; Typ aktivity (takt): 1 -&gt; 4; "/>
    <d v="2024-01-29T12:53:49"/>
    <d v="2024-01-29T12:52:00"/>
    <s v="0:01"/>
    <x v="0"/>
    <x v="0"/>
  </r>
  <r>
    <d v="2024-01-29T12:54:45"/>
    <s v="st1332 (?)"/>
    <x v="0"/>
    <x v="0"/>
    <s v="kls* (Lůžkové oddělení pro sestru)"/>
    <s v="Kovaříková Věra, číslo pojištěnce: 415321454 , pojišťovna: 211, scpac: 285166"/>
    <s v="na uzlu 1.CH-LU3 od 23.01.24 do 29.01.24, pcsled: 10570493"/>
    <s v="Datum konce sledování: ? -&gt; 29/01/24; Čas konce sledování:  -&gt; 1253; Příznak fnzis: 0 -&gt; 1; Typ aktivity (takt): 1 -&gt; 4; "/>
    <d v="2024-01-29T12:54:45"/>
    <d v="2024-01-29T12:53:00"/>
    <s v="0:01"/>
    <x v="0"/>
    <x v="0"/>
  </r>
  <r>
    <d v="2024-01-29T12:55:54"/>
    <s v="st1332 (?)"/>
    <x v="0"/>
    <x v="0"/>
    <s v="kls* (Lůžkové oddělení pro sestru)"/>
    <s v="Mitáček Marek, číslo pojištěnce: 9302196090, pojišťovna: 201, scpac: 1309157"/>
    <s v="na uzlu 1.CH-LU3 od 26.01.24 do 29.01.24, pcsled: 10574934"/>
    <s v="Datum konce sledování: ? -&gt; 29/01/24; Čas konce sledování:  -&gt; 1254; Příznak fnzis: 0 -&gt; 1; Typ aktivity (takt): 1 -&gt; 5; "/>
    <d v="2024-01-29T12:55:54"/>
    <d v="2024-01-29T12:54:00"/>
    <s v="0:01"/>
    <x v="0"/>
    <x v="0"/>
  </r>
  <r>
    <d v="2024-01-29T12:56:22"/>
    <s v="st1332 (?)"/>
    <x v="0"/>
    <x v="0"/>
    <s v="kls* (Lůžkové oddělení pro sestru)"/>
    <s v="Orság Vlastimil , číslo pojištěnce: 5403110955, pojišťovna: 111, scpac: 1377248"/>
    <s v="na uzlu 1.CH-LU3 od 25.01.24 do 29.01.24, pcsled: 10572776"/>
    <s v="Datum konce sledování: ? -&gt; 29/01/24; Čas konce sledování:  -&gt; 1255; Příznak fnzis: 0 -&gt; 1; Typ aktivity (takt): 1 -&gt; 5; "/>
    <d v="2024-01-29T12:56:22"/>
    <d v="2024-01-29T12:55:00"/>
    <s v="0:01"/>
    <x v="0"/>
    <x v="0"/>
  </r>
  <r>
    <d v="2024-01-29T12:56:52"/>
    <s v="st1332 (?)"/>
    <x v="0"/>
    <x v="0"/>
    <s v="kls* (Lůžkové oddělení pro sestru)"/>
    <s v="Riegerová Dana, číslo pojištěnce: 9254164843, pojišťovna: 205, scpac: 1294242"/>
    <s v="na uzlu 1.CH-LU3 od 18.01.24 do 29.01.24, pcsled: 10563971"/>
    <s v="Datum konce sledování: ? -&gt; 29/01/24; Čas konce sledování:  -&gt; 1256; Příznak fnzis: 0 -&gt; 1; Typ aktivity (takt): 1 -&gt; 5; "/>
    <d v="2024-01-29T12:56:52"/>
    <d v="2024-01-29T12:56:00"/>
    <s v="0:00"/>
    <x v="0"/>
    <x v="0"/>
  </r>
  <r>
    <d v="2024-01-29T12:57:34"/>
    <s v="st1332 (?)"/>
    <x v="0"/>
    <x v="0"/>
    <s v="kls* (Lůžkové oddělení pro sestru)"/>
    <s v="Oherová Zdeňka, číslo pojištěnce: 6551302043, pojišťovna: 205, scpac: 1256473"/>
    <s v="na uzlu 1.CH-LU3 od 24.01.24 do 29.01.24, pcsled: 10571840"/>
    <s v="Datum konce sledování: ? -&gt; 29/01/24; Čas konce sledování:  -&gt; 1256; Příznak fnzis: 0 -&gt; 1; Typ aktivity (takt): 1 -&gt; 4; "/>
    <d v="2024-01-29T12:57:34"/>
    <d v="2024-01-29T12:56:00"/>
    <s v="0:01"/>
    <x v="0"/>
    <x v="0"/>
  </r>
  <r>
    <d v="2024-01-29T12:58:22"/>
    <s v="st1332 (?)"/>
    <x v="0"/>
    <x v="0"/>
    <s v="kls* (Lůžkové oddělení pro sestru)"/>
    <s v="Dokoupilová Radomíra, číslo pojištěnce: 6655290015, pojišťovna: 111, scpac: 886825"/>
    <s v="na uzlu 1.CH-LU3 od 14.01.24 do 29.01.24, pcsled: 10556268"/>
    <s v="Datum konce sledování: ? -&gt; 29/01/24; Čas konce sledování:  -&gt; 1257; Příznak fnzis: 0 -&gt; 1; Typ aktivity (takt): 1 -&gt; 4; "/>
    <d v="2024-01-29T12:58:22"/>
    <d v="2024-01-29T12:57:00"/>
    <s v="0:01"/>
    <x v="0"/>
    <x v="0"/>
  </r>
  <r>
    <d v="2024-01-29T15:48:56"/>
    <s v="st3640 (?)"/>
    <x v="21"/>
    <x v="0"/>
    <s v="kll* (Lůžkové oddělení pro lékaře)"/>
    <s v="Ráb Libor, Ing., číslo pojištěnce: 5502111175, pojišťovna: 205, scpac: 1504787"/>
    <s v="na uzlu 1.CH-LU3 od 28.01.24 do 03.02.24, pcsled: 10576940"/>
    <s v="Kód uzlu zařízení: 2001; Datum malého překladu: 29/01/24; Čas malého překladu: 1548; Kód původního uzlu: 6396; Kód nového uzlu: 6265; "/>
    <d v="2024-01-29T15:48:56"/>
    <d v="2024-01-29T15:48:00"/>
    <s v="0:00"/>
    <x v="0"/>
    <x v="0"/>
  </r>
  <r>
    <d v="2024-01-29T17:07:22"/>
    <s v="st1332 (?)"/>
    <x v="19"/>
    <x v="0"/>
    <s v="kls* (Lůžkové oddělení pro sestru)"/>
    <s v="Šmídlová Veronika, číslo pojištěnce: 8352083674, pojišťovna: 205, scpac: 1425750"/>
    <s v="na uzlu 1.CH-LU3 od 22.01.24 do 29.01.24, pcsled: 10566959"/>
    <s v="Datum konce sledování: ? -&gt; 29/01/24; Čas konce sledování:  -&gt; 1706; Příznak fnzis: 0 -&gt; 1; Typ aktivity (takt): 1 -&gt; 4; "/>
    <d v="2024-01-29T17:07:22"/>
    <d v="2024-01-29T17:06:00"/>
    <s v="0:01"/>
    <x v="0"/>
    <x v="0"/>
  </r>
  <r>
    <d v="2024-01-30T11:02:22"/>
    <s v="st1332 (?)"/>
    <x v="12"/>
    <x v="0"/>
    <s v="kls* (Lůžkové oddělení pro sestru)"/>
    <s v="Strejček Milan, číslo pojištěnce: 490603145 , pojišťovna: 211, scpac: 431352"/>
    <s v="na uzlu KAR-LU51 od 28.01.24 do 30.01.24, pcsled: 10577330"/>
    <s v="Datum konce sledování: ? -&gt; 30/01/24; Čas konce sledování:  -&gt; 1040; Příznak fnzis: 0 -&gt; 1; Typ aktivity (takt): 1 -&gt; 5; "/>
    <d v="2024-01-30T11:02:22"/>
    <d v="2024-01-30T10:40:00"/>
    <s v="0:22"/>
    <x v="0"/>
    <x v="7"/>
  </r>
  <r>
    <d v="2024-01-30T11:36:32"/>
    <s v="st1332 (?)"/>
    <x v="12"/>
    <x v="0"/>
    <s v="kls* (Lůžkové oddělení pro sestru)"/>
    <s v="Lukášová Libuša Mgr., číslo pojištěnce: 7659157341, pojišťovna: 207, scpac: 311490"/>
    <s v="na uzlu 1.CH-LU3 od 23.01.24 do 30.01.24, pcsled: 10568881"/>
    <s v="Datum konce sledování: ? -&gt; 30/01/24; Čas konce sledování:  -&gt; 1136; Příznak fnzis: 0 -&gt; 1; Typ aktivity (takt): 1 -&gt; 4; "/>
    <d v="2024-01-30T11:36:32"/>
    <d v="2024-01-30T11:36:00"/>
    <s v="0:00"/>
    <x v="0"/>
    <x v="0"/>
  </r>
  <r>
    <d v="2024-01-30T11:36:42"/>
    <s v="st1332 (?)"/>
    <x v="12"/>
    <x v="0"/>
    <s v="kls* (Lůžkové oddělení pro sestru)"/>
    <s v="Přikryl Vladimír, číslo pojištěnce: 6904034478, pojišťovna: 205, scpac: 1407826"/>
    <s v="na uzlu 1.CH-LU3 od 23.01.24 do 30.01.24, pcsled: 10568901"/>
    <s v="Datum konce sledování: ? -&gt; 30/01/24; Čas konce sledování:  -&gt; 1136; Příznak fnzis: 0 -&gt; 1; Typ aktivity (takt): 1 -&gt; 4; "/>
    <d v="2024-01-30T11:36:42"/>
    <d v="2024-01-30T11:36:00"/>
    <s v="0:00"/>
    <x v="0"/>
    <x v="0"/>
  </r>
  <r>
    <d v="2024-01-30T11:37:01"/>
    <s v="st1332 (?)"/>
    <x v="12"/>
    <x v="0"/>
    <s v="kls* (Lůžkové oddělení pro sestru)"/>
    <s v="Wrana Václav , číslo pojištěnce: 8003235856, pojišťovna: 111, scpac: 257070"/>
    <s v="na uzlu 1.CH-LU3 od 24.01.24 do 30.01.24, pcsled: 10571436"/>
    <s v="Datum konce sledování: ? -&gt; 30/01/24; Čas konce sledování:  -&gt; 1136; Příznak fnzis: 0 -&gt; 1; Typ aktivity (takt): 1 -&gt; 5; "/>
    <d v="2024-01-30T11:37:01"/>
    <d v="2024-01-30T11:36:00"/>
    <s v="0:01"/>
    <x v="0"/>
    <x v="0"/>
  </r>
  <r>
    <d v="2024-01-30T17:03:13"/>
    <s v="st1332 (?)"/>
    <x v="25"/>
    <x v="0"/>
    <s v="kls* (Lůžkové oddělení pro sestru)"/>
    <s v="Gottwald Ivo, číslo pojištěnce: 5403222220, pojišťovna: 205, scpac: 363375"/>
    <s v="na uzlu 1.CH-LU3 od 24.01.24 do 30.01.24, pcsled: 10571475"/>
    <s v="Datum konce sledování: ? -&gt; 30/01/24; Čas konce sledování:  -&gt; 1702; Příznak fnzis: 0 -&gt; 1; Typ aktivity (takt): 1 -&gt; 4; "/>
    <d v="2024-01-30T17:03:13"/>
    <d v="2024-01-30T17:02:00"/>
    <s v="0:01"/>
    <x v="0"/>
    <x v="0"/>
  </r>
  <r>
    <d v="2024-01-30T17:18:57"/>
    <s v="st3640 (?)"/>
    <x v="9"/>
    <x v="0"/>
    <s v="kll* (Lůžkové oddělení pro lékaře)"/>
    <s v="Marušáková Jaroslava, číslo pojištěnce: 485420153 , pojišťovna: 111, scpac: 1504895"/>
    <s v="na uzlu 1.CH-LU3 od 17.01.24 do 12.02.24, pcsled: 10561313"/>
    <s v="Kód uzlu zařízení: 2001; Datum malého překladu: 30/01/24; Čas malého překladu: 1716; Kód původního uzlu: 6396; Kód nového uzlu: 6265; "/>
    <d v="2024-01-30T17:18:57"/>
    <d v="2024-01-30T17:16:00"/>
    <s v="0:02"/>
    <x v="0"/>
    <x v="0"/>
  </r>
  <r>
    <d v="2024-01-31T12:22:59"/>
    <s v="st4366 (?)"/>
    <x v="12"/>
    <x v="0"/>
    <s v="kls* (Lůžkové oddělení pro sestru)"/>
    <s v="Walter Bruno, číslo pojištěnce: 6712020524, pojišťovna: 111, scpac: 319822"/>
    <s v="na uzlu 1.CH-LU3 od 30.01.24 do 31.01.24, pcsled: 10579679"/>
    <s v="Datum žádosti: 31/01/24; Čas žádosti: 122259; Datum překladu: 31/01/24; Čas překladu: 1222; Žádající uzel: 6396; Žádající uživatel: 64715; Přijímající uzel: 6515; Text žádosti: Žádost o překlad; Stav žádosti: 500; "/>
    <d v="2024-01-31T12:22:59"/>
    <d v="2024-01-31T12:22:00"/>
    <s v="0:00"/>
    <x v="0"/>
    <x v="0"/>
  </r>
  <r>
    <d v="2024-01-31T13:23:35"/>
    <s v="st1332 (?)"/>
    <x v="0"/>
    <x v="0"/>
    <s v="kls* (Lůžkové oddělení pro sestru)"/>
    <s v="Janáčková Marie , číslo pojištěnce: 505518380 , pojišťovna: 201, scpac: 363298"/>
    <s v="na uzlu 1.CH-LU3 od 21.01.24 do 31.01.24, pcsled: 10566258"/>
    <s v="Datum konce sledování: ? -&gt; 31/01/24; Čas konce sledování:  -&gt; 1323; Příznak fnzis: 0 -&gt; 1; Typ aktivity (takt): 1 -&gt; 5; "/>
    <d v="2024-01-31T13:23:35"/>
    <d v="2024-01-31T13:23:00"/>
    <s v="0:00"/>
    <x v="0"/>
    <x v="0"/>
  </r>
  <r>
    <d v="2024-01-31T13:23:43"/>
    <s v="st1332 (?)"/>
    <x v="0"/>
    <x v="0"/>
    <s v="kls* (Lůžkové oddělení pro sestru)"/>
    <s v="Jurečková Božena, číslo pojištěnce: 516017070 , pojišťovna: 205, scpac: 348015"/>
    <s v="na uzlu 1.CH-LU3 od 14.01.24 do 31.01.24, pcsled: 10556224"/>
    <s v="Datum konce sledování: ? -&gt; 31/01/24; Čas konce sledování:  -&gt; 1323; Příznak fnzis: 0 -&gt; 1; Typ aktivity (takt): 1 -&gt; 5; "/>
    <d v="2024-01-31T13:23:43"/>
    <d v="2024-01-31T13:23:00"/>
    <s v="0:00"/>
    <x v="0"/>
    <x v="0"/>
  </r>
  <r>
    <d v="2024-01-31T13:24:24"/>
    <s v="st1332 (?)"/>
    <x v="0"/>
    <x v="0"/>
    <s v="kls* (Lůžkové oddělení pro sestru)"/>
    <s v="Sršňová Eva, Mgr., číslo pojištěnce: 6560171288, pojišťovna: 205, scpac: 706080"/>
    <s v="na uzlu 1.CH-LU3 od 23.01.24 do 31.01.24, pcsled: 10568894"/>
    <s v="Datum konce sledování: ? -&gt; 31/01/24; Čas konce sledování:  -&gt; 1323; Příznak fnzis: 0 -&gt; 1; Typ aktivity (takt): 1 -&gt; 4; "/>
    <d v="2024-01-31T13:24:24"/>
    <d v="2024-01-31T13:23:00"/>
    <s v="0:01"/>
    <x v="0"/>
    <x v="0"/>
  </r>
  <r>
    <d v="2024-01-31T14:05:07"/>
    <s v="st1332 (?)"/>
    <x v="0"/>
    <x v="0"/>
    <s v="kls* (Lůžkové oddělení pro sestru)"/>
    <s v="Strnadová Jiřina, číslo pojištěnce: 6454040318, pojišťovna: 111, scpac: 1530069"/>
    <s v="na uzlu 1.CH-LU3 od 30.01.24 do 31.01.24, pcsled: 10579698"/>
    <s v="Datum konce sledování: ? -&gt; 31/01/24; Čas konce sledování:  -&gt; 1404; Příznak fnzis: 0 -&gt; 1; Typ aktivity (takt): 1 -&gt; 5; "/>
    <d v="2024-01-31T14:05:07"/>
    <d v="2024-01-31T14:04:00"/>
    <s v="0:01"/>
    <x v="0"/>
    <x v="0"/>
  </r>
  <r>
    <d v="2024-01-31T14:49:55"/>
    <s v="st3640 (?)"/>
    <x v="21"/>
    <x v="0"/>
    <s v="kll* (Lůžkové oddělení pro lékaře)"/>
    <s v="Mlčoušková Pavlína , číslo pojištěnce: 7955285338, pojišťovna: 205, scpac: 263502"/>
    <s v="na uzlu 1.CH-LU3 od 30.01.24 do 06.02.24, pcsled: 10580195"/>
    <s v="Kód uzlu zařízení: 2001; Datum malého překladu: 31/01/24; Čas malého překladu: 1449; Kód původního uzlu: 6396; Kód nového uzlu: 6265; "/>
    <d v="2024-01-31T14:49:55"/>
    <d v="2024-01-31T14:49:00"/>
    <s v="0:00"/>
    <x v="0"/>
    <x v="0"/>
  </r>
  <r>
    <d v="2024-01-31T15:37:57"/>
    <s v="st4366 (?)"/>
    <x v="18"/>
    <x v="0"/>
    <s v="kls* (Lůžkové oddělení pro sestru)"/>
    <s v="Šoustal Petr Ing., číslo pojištěnce: 6602151457, pojišťovna: 111, scpac: 1018805"/>
    <s v="na uzlu 1.CH-LU3 od 29.01.24 do 31.01.24, pcsled: 10577724"/>
    <s v="Datum konce sledování: ? -&gt; 31/01/24; Čas konce sledování:  -&gt; 1536; Příznak fnzis: 0 -&gt; 1; Typ aktivity (takt): 1 -&gt; 4; "/>
    <d v="2024-01-31T15:37:57"/>
    <d v="2024-01-31T15:36:00"/>
    <s v="0:01"/>
    <x v="0"/>
    <x v="0"/>
  </r>
  <r>
    <d v="2024-01-31T17:08:56"/>
    <s v="st2088 (?)"/>
    <x v="27"/>
    <x v="0"/>
    <s v="kls* (Lůžkové oddělení pro sestru)"/>
    <s v="Navrátilová Anežka, číslo pojištěnce: 5751242145, pojišťovna: 205, scpac: 416718"/>
    <s v="na uzlu 1.CH-LU3 od 30.01.24 do 05.02.24, pcsled: 10579667"/>
    <s v="Kód uzlu zařízení: 2001; Datum malého překladu: 31/01/24; Čas malého překladu: 1708; Kód původního uzlu: 6396; Kód nového uzlu: 6272; "/>
    <d v="2024-01-31T17:08:56"/>
    <d v="2024-01-31T17:08:00"/>
    <s v="0:00"/>
    <x v="0"/>
    <x v="0"/>
  </r>
  <r>
    <d v="2024-01-31T22:46:44"/>
    <s v="st1332 (?)"/>
    <x v="28"/>
    <x v="0"/>
    <s v="kll* (Lůžkové oddělení pro lékaře)"/>
    <s v="Svoboda Stanislav , číslo pojištěnce: 430809454 , pojišťovna: 205, scpac: 639202"/>
    <s v="na uzlu 1.CH-LU3 od 31.01.24 do 31.01.24, pcsled: 10581446"/>
    <s v="Datum žádosti: 31/01/24; Čas žádosti: 224644; Datum překladu: 31/01/24; Čas překladu: 2245; Žádající uzel: 6396; Žádající uživatel: 63019; Přijímající uzel: 6515; Text žádosti: Žádost o překlad; Stav žádosti: 500; "/>
    <d v="2024-01-31T22:46:44"/>
    <d v="2024-01-31T22:45:00"/>
    <s v="0:01"/>
    <x v="0"/>
    <x v="0"/>
  </r>
  <r>
    <d v="2024-02-01T09:42:10"/>
    <s v="st1332 (?)"/>
    <x v="0"/>
    <x v="0"/>
    <s v="kls* (Lůžkové oddělení pro sestru)"/>
    <s v="Grigoriadis Jaromír, číslo pojištěnce: 6002241817, pojišťovna: 111, scpac: 1530753"/>
    <s v="na uzlu 2IK-30m od 25.01.24 do 01.02.24, pcsled: 10573853"/>
    <s v="Datum konce sledování: ? -&gt; 01/02/24; Čas konce sledování:  -&gt; 0937; Příznak fnzis: 0 -&gt; 1; Typ aktivity (takt): 1 -&gt; 4; "/>
    <d v="2024-02-01T09:42:10"/>
    <d v="2024-02-01T09:37:00"/>
    <s v="0:05"/>
    <x v="0"/>
    <x v="0"/>
  </r>
  <r>
    <d v="2024-02-01T10:42:27"/>
    <s v="st1332 (?)"/>
    <x v="0"/>
    <x v="0"/>
    <s v="kls* (Lůžkové oddělení pro sestru)"/>
    <s v="Walter Bruno, číslo pojištěnce: 6712020524, pojišťovna: 111, scpac: 319822"/>
    <s v="na uzlu KAR-LU51 od 31.01.24 do 01.02.24, pcsled: 10582847"/>
    <s v="Datum konce sledování: ? -&gt; 01/02/24; Čas konce sledování:  -&gt; 1000; Příznak fnzis: 0 -&gt; 1; Typ aktivity (takt): 1 -&gt; 5; "/>
    <d v="2024-02-01T10:42:27"/>
    <d v="2024-02-01T10:00:00"/>
    <s v="0:42"/>
    <x v="0"/>
    <x v="8"/>
  </r>
  <r>
    <d v="2024-02-01T12:24:26"/>
    <s v="st1332 (?)"/>
    <x v="0"/>
    <x v="0"/>
    <s v="kls* (Lůžkové oddělení pro sestru)"/>
    <s v="Ambrozová Jitka , číslo pojištěnce: 6356081930, pojišťovna: 211, scpac: 302604"/>
    <s v="na uzlu 1.CH-LU3 od 28.01.24 do 01.02.24, pcsled: 10576977"/>
    <s v="Datum konce sledování: ? -&gt; 01/02/24; Čas konce sledování:  -&gt; 1223; Příznak fnzis: 0 -&gt; 1; Typ aktivity (takt): 1 -&gt; 5; "/>
    <d v="2024-02-01T12:24:26"/>
    <d v="2024-02-01T12:23:00"/>
    <s v="0:01"/>
    <x v="0"/>
    <x v="0"/>
  </r>
  <r>
    <d v="2024-02-01T12:24:55"/>
    <s v="st1332 (?)"/>
    <x v="0"/>
    <x v="0"/>
    <s v="kls* (Lůžkové oddělení pro sestru)"/>
    <s v="Borýsková Jana, číslo pojištěnce: 516226194 , pojišťovna: 111, scpac: 204715"/>
    <s v="na uzlu 1.CH-LU3 od 18.01.24 do 01.02.24, pcsled: 10562536"/>
    <s v="Datum konce sledování: ? -&gt; 01/02/24; Čas konce sledování:  -&gt; 1224; Příznak fnzis: 0 -&gt; 1; Typ aktivity (takt): 1 -&gt; 4; "/>
    <d v="2024-02-01T12:24:55"/>
    <d v="2024-02-01T12:24:00"/>
    <s v="0:00"/>
    <x v="0"/>
    <x v="0"/>
  </r>
  <r>
    <d v="2024-02-01T12:25:07"/>
    <s v="st1332 (?)"/>
    <x v="0"/>
    <x v="0"/>
    <s v="kls* (Lůžkové oddělení pro sestru)"/>
    <s v="Smolík Zdeněk, číslo pojištěnce: 6802201945, pojišťovna: 205, scpac: 1488123"/>
    <s v="na uzlu 1.CH-LU3 od 28.01.24 do 01.02.24, pcsled: 10576963"/>
    <s v="Datum konce sledování: ? -&gt; 01/02/24; Čas konce sledování:  -&gt; 1225; Příznak fnzis: 0 -&gt; 1; Typ aktivity (takt): 1 -&gt; 5; "/>
    <d v="2024-02-01T12:25:07"/>
    <d v="2024-02-01T12:25:00"/>
    <s v="0:00"/>
    <x v="0"/>
    <x v="0"/>
  </r>
  <r>
    <d v="2024-02-01T12:25:17"/>
    <s v="st1332 (?)"/>
    <x v="0"/>
    <x v="0"/>
    <s v="kls* (Lůžkové oddělení pro sestru)"/>
    <s v="Zámorský Zdenek , číslo pojištěnce: 6105190916, pojišťovna: 205, scpac: 195904"/>
    <s v="na uzlu 1.CH-LU3 od 29.01.24 do 01.02.24, pcsled: 10578740"/>
    <s v="Datum konce sledování: ? -&gt; 01/02/24; Čas konce sledování:  -&gt; 1225; Příznak fnzis: 0 -&gt; 1; Typ aktivity (takt): 1 -&gt; 4; "/>
    <d v="2024-02-01T12:25:17"/>
    <d v="2024-02-01T12:25:00"/>
    <s v="0:00"/>
    <x v="0"/>
    <x v="0"/>
  </r>
  <r>
    <d v="2024-02-01T12:25:24"/>
    <s v="st1332 (?)"/>
    <x v="0"/>
    <x v="0"/>
    <s v="kls* (Lůžkové oddělení pro sestru)"/>
    <s v="Zháňal Jiří, číslo pojištěnce: 6407222129, pojišťovna: 111, scpac: 193034"/>
    <s v="na uzlu 1.CH-LU3 od 25.01.24 do 01.02.24, pcsled: 10572811"/>
    <s v="Datum konce sledování: ? -&gt; 01/02/24; Čas konce sledování:  -&gt; 1225; Příznak fnzis: 0 -&gt; 1; Typ aktivity (takt): 1 -&gt; 5; "/>
    <d v="2024-02-01T12:25:24"/>
    <d v="2024-02-01T12:25:00"/>
    <s v="0:00"/>
    <x v="0"/>
    <x v="0"/>
  </r>
  <r>
    <d v="2024-02-01T15:07:06"/>
    <s v="st1332 (?)"/>
    <x v="0"/>
    <x v="0"/>
    <s v="kls* (Lůžkové oddělení pro sestru)"/>
    <s v="Grigoriadis Jaromír, číslo pojištěnce: 6002241817, pojišťovna: 111, scpac: 1530753"/>
    <s v="na uzlu 1.CH-LU3 od 01.02.24 do 01.02.24, pcsled: 10583939"/>
    <s v="Datum žádosti: 01/02/24; Čas žádosti: 150705; Datum překladu: 01/02/24; Čas překladu: 1505; Žádající uzel: 6396; Žádající uživatel: 30472; Přijímající uzel: 6515; Text žádosti: Žádost o překlad; Stav žádosti: 500; "/>
    <d v="2024-02-01T15:07:06"/>
    <d v="2024-02-01T15:05:00"/>
    <s v="0:02"/>
    <x v="0"/>
    <x v="0"/>
  </r>
  <r>
    <d v="2024-02-01T21:10:17"/>
    <s v="st1332 (?)"/>
    <x v="19"/>
    <x v="0"/>
    <s v="kls* (Lůžkové oddělení pro sestru)"/>
    <s v="Klučka Adam, číslo pojištěnce: 0204205738, pojišťovna: 211, scpac: 304976"/>
    <s v="na uzlu 1.CH-LU3 od 01.02.24 do 01.02.24, pcsled: 10583505"/>
    <s v="Datum konce sledování: ? -&gt; 01/02/24; Čas konce sledování:  -&gt; 2109; Příznak fnzis: 0 -&gt; 1; Typ aktivity (takt): 1 -&gt; 5; "/>
    <d v="2024-02-01T21:10:17"/>
    <d v="2024-02-01T21:09:00"/>
    <s v="0:01"/>
    <x v="0"/>
    <x v="0"/>
  </r>
  <r>
    <d v="2024-02-02T10:43:13"/>
    <s v="st1332 (?)"/>
    <x v="0"/>
    <x v="0"/>
    <s v="kls* (Lůžkové oddělení pro sestru)"/>
    <s v="Šotola Jiří, číslo pojištěnce: 7010135759, pojišťovna: 211, scpac: 437981"/>
    <s v="na uzlu 1.CH-LU3 od 28.01.24 do 02.02.24, pcsled: 10577249"/>
    <s v="Datum konce sledování: ? -&gt; 02/02/24; Čas konce sledování:  -&gt; 1043; Příznak fnzis: 0 -&gt; 1; Typ aktivity (takt): 1 -&gt; 5; "/>
    <d v="2024-02-02T10:43:13"/>
    <d v="2024-02-02T10:43:00"/>
    <s v="0:00"/>
    <x v="0"/>
    <x v="0"/>
  </r>
  <r>
    <d v="2024-02-02T10:44:02"/>
    <s v="st1332 (?)"/>
    <x v="0"/>
    <x v="0"/>
    <s v="kls* (Lůžkové oddělení pro sestru)"/>
    <s v="Matuštík Vít, číslo pojištěnce: 8601104655, pojišťovna: 205, scpac: 1506968"/>
    <s v="na uzlu 1.CH-LU3 od 25.01.24 do 02.02.24, pcsled: 10573039"/>
    <s v="Datum konce sledování: ? -&gt; 02/02/24; Čas konce sledování:  -&gt; 1043; Příznak fnzis: 0 -&gt; 1; Typ aktivity (takt): 1 -&gt; 4; "/>
    <d v="2024-02-02T10:44:02"/>
    <d v="2024-02-02T10:43:00"/>
    <s v="0:01"/>
    <x v="0"/>
    <x v="0"/>
  </r>
  <r>
    <d v="2024-02-02T12:31:23"/>
    <s v="st3640 (?)"/>
    <x v="3"/>
    <x v="0"/>
    <s v="kll* (Lůžkové oddělení pro lékaře)"/>
    <s v="Zbořilová Marie, číslo pojištěnce: 415924466 , pojišťovna: 205, scpac: 111838"/>
    <s v="na uzlu 1.CH-LU3 od 31.01.24 do 12.02.24, pcsled: 10582155"/>
    <s v="Kód uzlu zařízení: 2001; Datum malého překladu: 02/02/24; Čas malého překladu: 1231; Kód původního uzlu: 6396; Kód nového uzlu: 6265; "/>
    <d v="2024-02-02T12:31:23"/>
    <d v="2024-02-02T12:31:00"/>
    <s v="0:00"/>
    <x v="0"/>
    <x v="0"/>
  </r>
  <r>
    <d v="2024-02-03T10:58:37"/>
    <s v="st1332 (?)"/>
    <x v="19"/>
    <x v="0"/>
    <s v="kls* (Lůžkové oddělení pro sestru)"/>
    <s v="Falcová Miloslava, číslo pojištěnce: 516014216 , pojišťovna: 205, scpac: 463906"/>
    <s v="na uzlu 1.CH-LU3 od 28.01.24 do 03.02.24, pcsled: 10576899"/>
    <s v="Datum konce sledování: ? -&gt; 03/02/24; Čas konce sledování:  -&gt; 1057; Příznak fnzis: 0 -&gt; 1; Typ aktivity (takt): 1 -&gt; 5; "/>
    <d v="2024-02-03T10:58:37"/>
    <d v="2024-02-03T10:57:00"/>
    <s v="0:01"/>
    <x v="0"/>
    <x v="0"/>
  </r>
  <r>
    <d v="2024-02-03T12:00:58"/>
    <s v="st1332 (?)"/>
    <x v="19"/>
    <x v="0"/>
    <s v="kls* (Lůžkové oddělení pro sestru)"/>
    <s v="Ráb Libor, Ing., číslo pojištěnce: 5502111175, pojišťovna: 205, scpac: 1504787"/>
    <s v="na uzlu 1.CH-LU3 od 28.01.24 do 03.02.24, pcsled: 10576940"/>
    <s v="Datum konce sledování: ? -&gt; 03/02/24; Čas konce sledování:  -&gt; 1200; Příznak fnzis: 0 -&gt; 1; Typ aktivity (takt): 1 -&gt; 4; "/>
    <d v="2024-02-03T12:00:58"/>
    <d v="2024-02-03T12:00:00"/>
    <s v="0:00"/>
    <x v="0"/>
    <x v="0"/>
  </r>
  <r>
    <d v="2024-02-04T10:52:24"/>
    <s v="st1332 (?)"/>
    <x v="12"/>
    <x v="0"/>
    <s v="kls* (Lůžkové oddělení pro sestru)"/>
    <s v="Egg Jan, číslo pojištěnce: 8803225783, pojišťovna: 201, scpac: 257317"/>
    <s v="na uzlu 1.CH-LU3 od 02.02.24 do 04.02.24, pcsled: 10585072"/>
    <s v="Datum konce sledování: ? -&gt; 04/02/24; Čas konce sledování:  -&gt; 1052; Příznak fnzis: 0 -&gt; 1; Typ aktivity (takt): 1 -&gt; 4; "/>
    <d v="2024-02-04T10:52:24"/>
    <d v="2024-02-04T10:52:00"/>
    <s v="0:00"/>
    <x v="0"/>
    <x v="0"/>
  </r>
  <r>
    <d v="2024-02-04T10:53:28"/>
    <s v="st1332 (?)"/>
    <x v="12"/>
    <x v="0"/>
    <s v="kls* (Lůžkové oddělení pro sestru)"/>
    <s v="Janeček Tomáš, číslo pojištěnce: 7810224455, pojišťovna: 205, scpac: 1028896"/>
    <s v="na uzlu 1.CH-LU3 od 01.02.24 do 04.02.24, pcsled: 10583466"/>
    <s v="Datum konce sledování: ? -&gt; 04/02/24; Čas konce sledování:  -&gt; 1052; Příznak fnzis: 0 -&gt; 1; Typ aktivity (takt): 1 -&gt; 4; "/>
    <d v="2024-02-04T10:53:28"/>
    <d v="2024-02-04T10:52:00"/>
    <s v="0:01"/>
    <x v="0"/>
    <x v="0"/>
  </r>
  <r>
    <d v="2024-02-04T15:46:54"/>
    <s v="st1332 (?)"/>
    <x v="12"/>
    <x v="0"/>
    <s v="kls* (Lůžkové oddělení pro sestru)"/>
    <s v="Apostolov Trendafil_, číslo pojištěnce: 7903162630, pojišťovna: 111, scpac: 947244"/>
    <s v="na uzlu 1.CH-LU3 od 31.01.24 do 04.02.24, pcsled: 10582621"/>
    <s v="Datum konce sledování: ? -&gt; 04/02/24; Čas konce sledování:  -&gt; 1546; Příznak fnzis: 0 -&gt; 1; Typ aktivity (takt): 1 -&gt; 4; "/>
    <d v="2024-02-04T15:46:54"/>
    <d v="2024-02-04T15:46:00"/>
    <s v="0:00"/>
    <x v="0"/>
    <x v="0"/>
  </r>
  <r>
    <d v="2024-02-04T16:18:29"/>
    <s v="st4366 (?)"/>
    <x v="29"/>
    <x v="0"/>
    <s v="kls* (Lůžkové oddělení pro sestru)"/>
    <s v="Smutný Jiří, číslo pojištěnce: 5510241044, pojišťovna: 205, scpac: 393859"/>
    <s v="na uzlu 1.CH-LU3 od 02.02.24 do 04.02.24, pcsled: 10585148"/>
    <s v="Datum konce sledování: ? -&gt; 04/02/24; Čas konce sledování:  -&gt; 1617; Příznak fnzis: 0 -&gt; 1; Typ aktivity (takt): 1 -&gt; 4; "/>
    <d v="2024-02-04T16:18:29"/>
    <d v="2024-02-04T16:17:00"/>
    <s v="0:01"/>
    <x v="0"/>
    <x v="0"/>
  </r>
  <r>
    <d v="2024-02-04T16:19:30"/>
    <s v="st4366 (?)"/>
    <x v="29"/>
    <x v="0"/>
    <s v="kls* (Lůžkové oddělení pro sestru)"/>
    <s v="Valentová Kateřina, číslo pojištěnce: 9559156068, pojišťovna: 111, scpac: 1505042"/>
    <s v="na uzlu 1.CH-LU3 od 28.01.24 do 04.02.24, pcsled: 10576911"/>
    <s v="Datum konce sledování: ? -&gt; 04/02/24; Čas konce sledování:  -&gt; 1618; Příznak fnzis: 0 -&gt; 1; Typ aktivity (takt): 1 -&gt; 4; "/>
    <d v="2024-02-04T16:19:30"/>
    <d v="2024-02-04T16:18:00"/>
    <s v="0:01"/>
    <x v="0"/>
    <x v="0"/>
  </r>
  <r>
    <d v="2024-02-05T10:02:59"/>
    <s v="st3640 (?)"/>
    <x v="21"/>
    <x v="0"/>
    <s v="kll* (Lůžkové oddělení pro lékaře)"/>
    <s v="Jirková Renata, Mgr., číslo pojištěnce: 6558231361, pojišťovna: 207, scpac: 191266"/>
    <s v="na uzlu 1.CH-LU3 od 04.02.24 do 10.02.24, pcsled: 10587329"/>
    <s v="Kód uzlu zařízení: 2001; Datum malého překladu: 05/02/24; Čas malého překladu: 1002; Kód původního uzlu: 6396; Kód nového uzlu: 6265; "/>
    <d v="2024-02-05T10:02:59"/>
    <d v="2024-02-05T10:02:00"/>
    <s v="0:00"/>
    <x v="0"/>
    <x v="0"/>
  </r>
  <r>
    <d v="2024-02-05T11:03:39"/>
    <s v="st3640 (?)"/>
    <x v="21"/>
    <x v="0"/>
    <s v="kll* (Lůžkové oddělení pro lékaře)"/>
    <s v="Borůvka Jan, číslo pojištěnce: 5511261811, pojišťovna: 111, scpac: 1546337"/>
    <s v="na uzlu 1.CH-LU3 od 04.02.24 do 12.02.24, pcsled: 10587250"/>
    <s v="Kód uzlu zařízení: 2001; Datum malého překladu: 05/02/24; Čas malého překladu: 1103; Kód původního uzlu: 6396; Kód nového uzlu: 6265; "/>
    <d v="2024-02-05T11:03:39"/>
    <d v="2024-02-05T11:03:00"/>
    <s v="0:00"/>
    <x v="0"/>
    <x v="0"/>
  </r>
  <r>
    <d v="2024-02-05T12:15:41"/>
    <s v="st1332 (?)"/>
    <x v="0"/>
    <x v="0"/>
    <s v="kls* (Lůžkové oddělení pro sestru)"/>
    <s v="Navrátilová Anežka, číslo pojištěnce: 5751242145, pojišťovna: 205, scpac: 416718"/>
    <s v="na uzlu 1.CH-LU3 od 30.01.24 do 05.02.24, pcsled: 10579667"/>
    <s v="Datum konce sledování: ? -&gt; 05/02/24; Čas konce sledování:  -&gt; 1215; Příznak fnzis: 0 -&gt; 1; Typ aktivity (takt): 1 -&gt; 4; "/>
    <d v="2024-02-05T12:15:41"/>
    <d v="2024-02-05T12:15:00"/>
    <s v="0:00"/>
    <x v="0"/>
    <x v="0"/>
  </r>
  <r>
    <d v="2024-02-05T12:16:24"/>
    <s v="st1332 (?)"/>
    <x v="0"/>
    <x v="0"/>
    <s v="kls* (Lůžkové oddělení pro sestru)"/>
    <s v="Walter Bruno, číslo pojištěnce: 6712020524, pojišťovna: 111, scpac: 319822"/>
    <s v="na uzlu 1.CH-LU3 od 01.02.24 do 05.02.24, pcsled: 10584204"/>
    <s v="Datum konce sledování: ? -&gt; 05/02/24; Čas konce sledování:  -&gt; 1215; Příznak fnzis: 0 -&gt; 1; Typ aktivity (takt): 1 -&gt; 4; "/>
    <d v="2024-02-05T12:16:24"/>
    <d v="2024-02-05T12:15:00"/>
    <s v="0:01"/>
    <x v="0"/>
    <x v="0"/>
  </r>
  <r>
    <d v="2024-02-05T14:05:29"/>
    <s v="st1332 (?)"/>
    <x v="0"/>
    <x v="0"/>
    <s v="kls* (Lůžkové oddělení pro sestru)"/>
    <s v="Grigoriadis Jaromír, číslo pojištěnce: 6002241817, pojišťovna: 111, scpac: 1530753"/>
    <s v="na uzlu KAR-LU51 od 01.02.24 do 05.02.24, pcsled: 10584827"/>
    <s v="Datum konce sledování: ? -&gt; 05/02/24; Čas konce sledování:  -&gt; 1345; Příznak fnzis: 0 -&gt; 1; Typ aktivity (takt): 1 -&gt; 5; "/>
    <d v="2024-02-05T14:05:29"/>
    <d v="2024-02-05T13:45:00"/>
    <s v="0:20"/>
    <x v="0"/>
    <x v="7"/>
  </r>
  <r>
    <d v="2024-02-05T15:01:37"/>
    <s v="st4152 (?)"/>
    <x v="21"/>
    <x v="0"/>
    <s v="kll* (Lůžkové oddělení pro lékaře)"/>
    <s v="Látalová Ivana, číslo pojištěnce: 5560221271, pojišťovna: 201, scpac: 332751"/>
    <s v="na uzlu 1.CH-LU3 od 04.02.24 do 10.02.24, pcsled: 10587225"/>
    <s v="Kód uzlu zařízení: 2001; Datum malého překladu: 05/02/24; Čas malého překladu: 1501; Kód původního uzlu: 6396; Kód nového uzlu: 6265; "/>
    <d v="2024-02-05T15:01:37"/>
    <d v="2024-02-05T15:01:00"/>
    <s v="0:00"/>
    <x v="0"/>
    <x v="0"/>
  </r>
  <r>
    <d v="2024-02-05T18:05:59"/>
    <s v="st3640 (?)"/>
    <x v="21"/>
    <x v="0"/>
    <s v="kll* (Lůžkové oddělení pro lékaře)"/>
    <s v="Čaník Petr, číslo pojištěnce: 8805065819, pojišťovna: 201, scpac: 275635"/>
    <s v="na uzlu 1.CH-LU3 od 05.02.24 do 12.02.24, pcsled: 10589556"/>
    <s v="Kód uzlu zařízení: 2001; Datum malého překladu: 05/02/24; Čas malého překladu: 1805; Kód původního uzlu: 6396; Kód nového uzlu: 6265; "/>
    <d v="2024-02-05T18:05:59"/>
    <d v="2024-02-05T18:05:00"/>
    <s v="0:00"/>
    <x v="0"/>
    <x v="0"/>
  </r>
  <r>
    <d v="2024-02-06T09:42:36"/>
    <s v="st3640 (?)"/>
    <x v="3"/>
    <x v="0"/>
    <s v="kll* (Lůžkové oddělení pro lékaře)"/>
    <s v="Pabiška Jiří , číslo pojištěnce: 5603302518, pojišťovna: 205, scpac: 316495"/>
    <s v="na uzlu 1.CH-LU3 od 05.02.24 do 13.02.24, pcsled: 10588184"/>
    <s v="Kód uzlu zařízení: 2001; Datum malého překladu: 06/02/24; Čas malého překladu: 0942; Kód původního uzlu: 6396; Kód nového uzlu: 6265; "/>
    <d v="2024-02-06T09:42:36"/>
    <d v="2024-02-06T09:42:00"/>
    <s v="0:00"/>
    <x v="0"/>
    <x v="0"/>
  </r>
  <r>
    <d v="2024-02-06T10:07:04"/>
    <s v="st4995 (?)"/>
    <x v="15"/>
    <x v="0"/>
    <s v="kll* (Lůžkové oddělení pro lékaře)"/>
    <s v="Šolc Jiří, číslo pojištěnce: 8409184465, pojišťovna: 205, scpac: 430345"/>
    <s v="na uzlu 1.CH-LU3 od 31.01.24 do 06.02.24, pcsled: 10581766"/>
    <s v="Datum žádosti: 06/02/24; Čas žádosti: 100704; Datum překladu: 06/02/24; Čas překladu: 1006; Žádající uzel: 6396; Žádající uživatel: 59790; Přijímající uzel: 6515; Text žádosti: Žádost o překlad; Stav žádosti: 500; "/>
    <d v="2024-02-06T10:07:04"/>
    <d v="2024-02-06T10:06:00"/>
    <s v="0:01"/>
    <x v="0"/>
    <x v="0"/>
  </r>
  <r>
    <d v="2024-02-06T12:20:58"/>
    <s v="st1332 (?)"/>
    <x v="0"/>
    <x v="0"/>
    <s v="kls* (Lůžkové oddělení pro sestru)"/>
    <s v="Zaoralová Jana, číslo pojištěnce: 5562161022, pojišťovna: 111, scpac: 460639"/>
    <s v="na uzlu 1.CH-LU3 od 29.01.24 do 06.02.24, pcsled: 10578705"/>
    <s v="Datum konce sledování: ? -&gt; 06/02/24; Čas konce sledování:  -&gt; 1220; Příznak fnzis: 0 -&gt; 1; Typ aktivity (takt): 1 -&gt; 5; "/>
    <d v="2024-02-06T12:20:58"/>
    <d v="2024-02-06T12:20:00"/>
    <s v="0:00"/>
    <x v="0"/>
    <x v="0"/>
  </r>
  <r>
    <d v="2024-02-06T12:21:22"/>
    <s v="st1332 (?)"/>
    <x v="0"/>
    <x v="0"/>
    <s v="kls* (Lůžkové oddělení pro sestru)"/>
    <s v="Mlčoušková Pavlína , číslo pojištěnce: 7955285338, pojišťovna: 205, scpac: 263502"/>
    <s v="na uzlu 1.CH-LU3 od 30.01.24 do 06.02.24, pcsled: 10580195"/>
    <s v="Datum konce sledování: ? -&gt; 06/02/24; Čas konce sledování:  -&gt; 1221; Příznak fnzis: 0 -&gt; 1; Typ aktivity (takt): 1 -&gt; 5; "/>
    <d v="2024-02-06T12:21:22"/>
    <d v="2024-02-06T12:21:00"/>
    <s v="0:00"/>
    <x v="0"/>
    <x v="0"/>
  </r>
  <r>
    <d v="2024-02-06T14:27:03"/>
    <s v="st1332 (?)"/>
    <x v="0"/>
    <x v="0"/>
    <s v="kls* (Lůžkové oddělení pro sestru)"/>
    <s v="Přikryl Pavel, číslo pojištěnce: 5705311491, pojišťovna: 111, scpac: 425794"/>
    <s v="na uzlu 1.CH-LU3 od 05.02.24 do 06.02.24, pcsled: 10588187"/>
    <s v="Datum konce sledování: ? -&gt; 06/02/24; Čas konce sledování:  -&gt; 1426; Příznak fnzis: 0 -&gt; 1; Typ aktivity (takt): 1 -&gt; 5; "/>
    <d v="2024-02-06T14:27:03"/>
    <d v="2024-02-06T14:26:00"/>
    <s v="0:01"/>
    <x v="0"/>
    <x v="0"/>
  </r>
  <r>
    <d v="2024-02-06T23:02:10"/>
    <s v="st3640 (?)"/>
    <x v="9"/>
    <x v="0"/>
    <s v="kll* (Lůžkové oddělení pro lékaře)"/>
    <s v="Šustková Libuše, číslo pojištěnce: 525125323 , pojišťovna: 205, scpac: 462720"/>
    <s v="na uzlu 1.CH-LU3 od 06.02.24 do 15.02.24, pcsled: 10591498"/>
    <s v="Kód uzlu zařízení: 2001; Datum malého překladu: 06/02/24; Čas malého překladu: 2302; Kód původního uzlu: 6396; Kód nového uzlu: 6265; "/>
    <d v="2024-02-06T23:02:10"/>
    <d v="2024-02-06T23:02:00"/>
    <s v="0:00"/>
    <x v="0"/>
    <x v="0"/>
  </r>
  <r>
    <d v="2024-02-07T07:58:02"/>
    <s v="st1332 (?)"/>
    <x v="0"/>
    <x v="0"/>
    <s v="kls* (Lůžkové oddělení pro sestru)"/>
    <s v="Maksantová Pospíšilo, číslo pojištěnce: 6853090090, pojišťovna: 205, scpac: 678991"/>
    <s v="na uzlu ONK-42a od 29.01.24 do 07.02.24, pcsled: 10578966"/>
    <s v="Datum konce sledování: ? -&gt; 07/02/24; Čas konce sledování:  -&gt; 0745; Příznak fnzis: 0 -&gt; 1; Typ aktivity (takt): 1 -&gt; 4; "/>
    <d v="2024-02-07T07:58:02"/>
    <d v="2024-02-07T07:45:00"/>
    <s v="0:13"/>
    <x v="0"/>
    <x v="2"/>
  </r>
  <r>
    <d v="2024-02-07T09:57:07"/>
    <s v="st3640 (?)"/>
    <x v="3"/>
    <x v="0"/>
    <s v="kll* (Lůžkové oddělení pro lékaře)"/>
    <s v="Vyhnálková Danuše , číslo pojištěnce: 465504415 , pojišťovna: 111, scpac: 246118"/>
    <s v="na uzlu 1.CH-LU3 od 06.02.24 do 19.02.24, pcsled: 10589995"/>
    <s v="Kód uzlu zařízení: 2001; Datum malého překladu: 07/02/24; Čas malého překladu: 0956; Kód původního uzlu: 6396; Kód nového uzlu: 6265; "/>
    <d v="2024-02-07T09:57:07"/>
    <d v="2024-02-07T09:56:00"/>
    <s v="0:01"/>
    <x v="0"/>
    <x v="0"/>
  </r>
  <r>
    <d v="2024-02-07T12:14:29"/>
    <s v="st3640 (?)"/>
    <x v="3"/>
    <x v="0"/>
    <s v="kll* (Lůžkové oddělení pro lékaře)"/>
    <s v="Maksantová Pospíšilo, číslo pojištěnce: 6853090090, pojišťovna: 205, scpac: 678991"/>
    <s v="na uzlu 1.CH-LU3 od 07.02.24 do 27.02.24, pcsled: 10591800"/>
    <s v="Kód uzlu zařízení: 2001; Datum malého překladu: 07/02/24; Čas malého překladu: 1214; Kód původního uzlu: 6396; Kód nového uzlu: 6265; "/>
    <d v="2024-02-07T12:14:29"/>
    <d v="2024-02-07T12:14:00"/>
    <s v="0:00"/>
    <x v="0"/>
    <x v="0"/>
  </r>
  <r>
    <d v="2024-02-07T13:11:42"/>
    <s v="st1332 (?)"/>
    <x v="0"/>
    <x v="0"/>
    <s v="kls* (Lůžkové oddělení pro sestru)"/>
    <s v="Indra Daniel , číslo pojištěnce: 7506115771, pojišťovna: 111, scpac: 108670"/>
    <s v="na uzlu 1.CH-LU3 od 04.02.24 do 07.02.24, pcsled: 10587368"/>
    <s v="Datum konce sledování: ? -&gt; 07/02/24; Čas konce sledování:  -&gt; 1311; Příznak fnzis: 0 -&gt; 1; Typ aktivity (takt): 1 -&gt; 5; "/>
    <d v="2024-02-07T13:11:42"/>
    <d v="2024-02-07T13:11:00"/>
    <s v="0:00"/>
    <x v="0"/>
    <x v="0"/>
  </r>
  <r>
    <d v="2024-02-07T13:11:52"/>
    <s v="st1332 (?)"/>
    <x v="0"/>
    <x v="0"/>
    <s v="kls* (Lůžkové oddělení pro sestru)"/>
    <s v="Janalík Václav, číslo pojištěnce: 8312135315, pojišťovna: 201, scpac: 696083"/>
    <s v="na uzlu 1.CH-LU3 od 01.02.24 do 07.02.24, pcsled: 10584965"/>
    <s v="Datum konce sledování: ? -&gt; 07/02/24; Čas konce sledování:  -&gt; 1311; Příznak fnzis: 0 -&gt; 1; Typ aktivity (takt): 1 -&gt; 4; "/>
    <d v="2024-02-07T13:11:52"/>
    <d v="2024-02-07T13:11:00"/>
    <s v="0:00"/>
    <x v="0"/>
    <x v="0"/>
  </r>
  <r>
    <d v="2024-02-07T13:12:01"/>
    <s v="st1332 (?)"/>
    <x v="0"/>
    <x v="0"/>
    <s v="kls* (Lůžkové oddělení pro sestru)"/>
    <s v="Mach Jiří, číslo pojištěnce: 7605115353, pojišťovna: 205, scpac: 323340"/>
    <s v="na uzlu 1.CH-LU3 od 01.02.24 do 07.02.24, pcsled: 10583256"/>
    <s v="Datum konce sledování: ? -&gt; 07/02/24; Čas konce sledování:  -&gt; 1311; Příznak fnzis: 0 -&gt; 1; Typ aktivity (takt): 1 -&gt; 5; "/>
    <d v="2024-02-07T13:12:01"/>
    <d v="2024-02-07T13:11:00"/>
    <s v="0:01"/>
    <x v="0"/>
    <x v="0"/>
  </r>
  <r>
    <d v="2024-02-07T13:14:50"/>
    <s v="st1332 (?)"/>
    <x v="0"/>
    <x v="0"/>
    <s v="kls* (Lůžkové oddělení pro sestru)"/>
    <s v="Pekařová Věra, číslo pojištěnce: 515826039 , pojišťovna: 111, scpac: 752216"/>
    <s v="na uzlu 1.CH-LU3 od 26.01.24 do 07.02.24, pcsled: 10575407"/>
    <s v="Datum konce sledování: ? -&gt; 07/02/24; Čas konce sledování:  -&gt; 1314; Příznak fnzis: 0 -&gt; 1; Typ aktivity (takt): 1 -&gt; 4; "/>
    <d v="2024-02-07T13:14:50"/>
    <d v="2024-02-07T13:14:00"/>
    <s v="0:00"/>
    <x v="0"/>
    <x v="0"/>
  </r>
  <r>
    <d v="2024-02-07T13:30:56"/>
    <s v="st3640 (?)"/>
    <x v="3"/>
    <x v="0"/>
    <s v="kll* (Lůžkové oddělení pro lékaře)"/>
    <s v="Švábová Helena, číslo pojištěnce: 5854160433, pojišťovna: 111, scpac: 302548"/>
    <s v="na uzlu 1.CH-LU3 od 06.02.24 do 15.02.24, pcsled: 10589991"/>
    <s v="Kód uzlu zařízení: 2001; Datum malého překladu: 07/02/24; Čas malého překladu: 1330; Kód původního uzlu: 6396; Kód nového uzlu: 6265; "/>
    <d v="2024-02-07T13:30:56"/>
    <d v="2024-02-07T13:30:00"/>
    <s v="0:00"/>
    <x v="0"/>
    <x v="0"/>
  </r>
  <r>
    <d v="2024-02-07T22:57:29"/>
    <s v="st2088 (?)"/>
    <x v="30"/>
    <x v="0"/>
    <s v="kls* (Lůžkové oddělení pro sestru)"/>
    <s v="Foretek Martin, číslo pojištěnce: 9609134216, pojišťovna: 111, scpac: 1026311"/>
    <s v="na uzlu 1.CH-LU8 od 07.02.24 do 13.02.24, pcsled: 10593371"/>
    <s v="Kód uzlu zařízení: 2001; Datum malého překladu: 07/02/24; Čas malého překladu: 2256; Kód původního uzlu: 6396; Kód nového uzlu: 6272; "/>
    <d v="2024-02-07T22:57:29"/>
    <d v="2024-02-07T22:56:00"/>
    <s v="0:01"/>
    <x v="0"/>
    <x v="0"/>
  </r>
  <r>
    <d v="2024-02-08T10:37:14"/>
    <s v="st1276 (?)"/>
    <x v="31"/>
    <x v="0"/>
    <s v="kls* (Lůžkové oddělení pro sestru)"/>
    <s v="Šolc Jiří, číslo pojištěnce: 8409184465, pojišťovna: 205, scpac: 430345"/>
    <s v="na uzlu KAR-LU51 od 06.02.24 do 08.02.24, pcsled: 10590856"/>
    <s v="Datum konce sledování: ? -&gt; 08/02/24; Čas konce sledování:  -&gt; 1020; Příznak fnzis: 0 -&gt; 1; Typ aktivity (takt): 1 -&gt; 5; "/>
    <d v="2024-02-08T10:37:14"/>
    <d v="2024-02-08T10:20:00"/>
    <s v="0:17"/>
    <x v="0"/>
    <x v="2"/>
  </r>
  <r>
    <d v="2024-02-09T10:44:41"/>
    <s v="st4415 (?)"/>
    <x v="15"/>
    <x v="0"/>
    <s v="kll* (Lůžkové oddělení pro lékaře)"/>
    <s v="Šimurdová Hilda, číslo pojištěnce: 5855101747, pojišťovna: 111, scpac: 1549179"/>
    <s v="na uzlu 1.CH-LU3 od 08.02.24 do 09.02.24, pcsled: 10593856"/>
    <s v="Datum žádosti: 09/02/24; Čas žádosti: 104441; Datum překladu: 09/02/24; Čas překladu: 1044; Žádající uzel: 6396; Žádající uživatel: 59790; Přijímající uzel: 6515; Text žádosti: Žádost o překlad; Stav žádosti: 500; "/>
    <d v="2024-02-09T10:44:41"/>
    <d v="2024-02-09T10:44:00"/>
    <s v="0:00"/>
    <x v="0"/>
    <x v="0"/>
  </r>
  <r>
    <d v="2024-02-09T13:06:04"/>
    <s v="st1332 (?)"/>
    <x v="0"/>
    <x v="0"/>
    <s v="kls* (Lůžkové oddělení pro sestru)"/>
    <s v="Grigoriadis Jaromír, číslo pojištěnce: 6002241817, pojišťovna: 111, scpac: 1530753"/>
    <s v="na uzlu 1.CH-LU3 od 05.02.24 do 09.02.24, pcsled: 10589425"/>
    <s v="Datum konce sledování: ? -&gt; 09/02/24; Čas konce sledování:  -&gt; 1305; Příznak fnzis: 0 -&gt; 1; Typ aktivity (takt): 1 -&gt; 5; "/>
    <d v="2024-02-09T13:06:04"/>
    <d v="2024-02-09T13:05:00"/>
    <s v="0:01"/>
    <x v="0"/>
    <x v="0"/>
  </r>
  <r>
    <d v="2024-02-10T12:33:49"/>
    <s v="st1332 (?)"/>
    <x v="10"/>
    <x v="0"/>
    <s v="kls* (Lůžkové oddělení pro sestru)"/>
    <s v="Javora Jiří, MUDr., číslo pojištěnce: 7210254128, pojišťovna: 111, scpac: 1546894"/>
    <s v="na uzlu 1.CH-LU3 od 08.02.24 do 10.02.24, pcsled: 10594514"/>
    <s v="Datum konce sledování: ? -&gt; 10/02/24; Čas konce sledování:  -&gt; 1233; Příznak fnzis: 0 -&gt; 1; Typ aktivity (takt): 1 -&gt; 4; "/>
    <d v="2024-02-10T12:33:49"/>
    <d v="2024-02-10T12:33:00"/>
    <s v="0:00"/>
    <x v="0"/>
    <x v="0"/>
  </r>
  <r>
    <d v="2024-02-10T12:34:17"/>
    <s v="st1332 (?)"/>
    <x v="10"/>
    <x v="0"/>
    <s v="kls* (Lůžkové oddělení pro sestru)"/>
    <s v="Jirková Renata, Mgr., číslo pojištěnce: 6558231361, pojišťovna: 207, scpac: 191266"/>
    <s v="na uzlu 1.CH-LU3 od 04.02.24 do 10.02.24, pcsled: 10587329"/>
    <s v="Datum konce sledování: ? -&gt; 10/02/24; Čas konce sledování:  -&gt; 1233; Příznak fnzis: 0 -&gt; 1; Typ aktivity (takt): 1 -&gt; 4; "/>
    <d v="2024-02-10T12:34:17"/>
    <d v="2024-02-10T12:33:00"/>
    <s v="0:01"/>
    <x v="0"/>
    <x v="0"/>
  </r>
  <r>
    <d v="2024-02-10T12:35:11"/>
    <s v="st1332 (?)"/>
    <x v="10"/>
    <x v="0"/>
    <s v="kls* (Lůžkové oddělení pro sestru)"/>
    <s v="Wrana Václav , číslo pojištěnce: 8003235856, pojišťovna: 111, scpac: 257070"/>
    <s v="na uzlu 1.CH-LU3 od 02.02.24 do 10.02.24, pcsled: 10586420"/>
    <s v="Datum konce sledování: ? -&gt; 10/02/24; Čas konce sledování:  -&gt; 1234; Příznak fnzis: 0 -&gt; 1; Typ aktivity (takt): 1 -&gt; 4; "/>
    <d v="2024-02-10T12:35:11"/>
    <d v="2024-02-10T12:34:00"/>
    <s v="0:01"/>
    <x v="0"/>
    <x v="0"/>
  </r>
  <r>
    <d v="2024-02-10T12:36:09"/>
    <s v="st1332 (?)"/>
    <x v="10"/>
    <x v="0"/>
    <s v="kls* (Lůžkové oddělení pro sestru)"/>
    <s v="Mlčák Miroslav, číslo pojištěnce: 511203193 , pojišťovna: 211, scpac: 315302"/>
    <s v="na uzlu 1.CH-LU3 od 06.02.24 do 10.02.24, pcsled: 10590003"/>
    <s v="Datum konce sledování: ? -&gt; 10/02/24; Čas konce sledování:  -&gt; 1235; Příznak fnzis: 0 -&gt; 1; Typ aktivity (takt): 1 -&gt; 4; "/>
    <d v="2024-02-10T12:36:09"/>
    <d v="2024-02-10T12:35:00"/>
    <s v="0:01"/>
    <x v="0"/>
    <x v="0"/>
  </r>
  <r>
    <d v="2024-02-10T12:36:42"/>
    <s v="st1332 (?)"/>
    <x v="10"/>
    <x v="0"/>
    <s v="kls* (Lůžkové oddělení pro sestru)"/>
    <s v="Látalová Ivana, číslo pojištěnce: 5560221271, pojišťovna: 201, scpac: 332751"/>
    <s v="na uzlu 1.CH-LU3 od 04.02.24 do 10.02.24, pcsled: 10587225"/>
    <s v="Datum konce sledování: ? -&gt; 10/02/24; Čas konce sledování:  -&gt; 1236; Příznak fnzis: 0 -&gt; 1; Typ aktivity (takt): 1 -&gt; 4; "/>
    <d v="2024-02-10T12:36:42"/>
    <d v="2024-02-10T12:36:00"/>
    <s v="0:00"/>
    <x v="0"/>
    <x v="0"/>
  </r>
  <r>
    <d v="2024-02-11T13:03:46"/>
    <s v="st4366 (?)"/>
    <x v="8"/>
    <x v="0"/>
    <s v="kls* (Lůžkové oddělení pro sestru)"/>
    <s v="Jiříčková Jitka , číslo pojištěnce: 6351311131, pojišťovna: 205, scpac: 687886"/>
    <s v="na uzlu KAR-LU51 od 08.02.24 do 11.02.24, pcsled: 10595105"/>
    <s v="Datum konce sledování: ? -&gt; 11/02/24; Čas konce sledování:  -&gt; 1230; Příznak fnzis: 0 -&gt; 1; Typ aktivity (takt): 1 -&gt; 5; "/>
    <d v="2024-02-11T13:03:46"/>
    <d v="2024-02-11T12:30:00"/>
    <s v="0:33"/>
    <x v="0"/>
    <x v="9"/>
  </r>
  <r>
    <d v="2024-02-11T22:20:39"/>
    <s v="st1332 (?)"/>
    <x v="23"/>
    <x v="0"/>
    <s v="kls* (Lůžkové oddělení pro sestru)"/>
    <s v="Jiříčková Jitka , číslo pojištěnce: 6351311131, pojišťovna: 205, scpac: 687886"/>
    <s v="na uzlu 1.CH-LU3 od 11.02.24 do 11.02.24, pcsled: 10597816"/>
    <s v="Datum žádosti: 11/02/24; Čas žádosti: 222039; Datum překladu: 11/02/24; Čas překladu: 2213; Žádající uzel: 6396; Žádající uživatel: 62072; Přijímající uzel: 6515; Text žádosti: Žádost o překlad; Stav žádosti: 500; "/>
    <d v="2024-02-11T22:20:39"/>
    <d v="2024-02-11T22:13:00"/>
    <s v="0:07"/>
    <x v="0"/>
    <x v="0"/>
  </r>
  <r>
    <d v="2024-02-12T10:40:36"/>
    <s v="st1332 (?)"/>
    <x v="0"/>
    <x v="0"/>
    <s v="kls* (Lůžkové oddělení pro sestru)"/>
    <s v="Šimurdová Hilda, číslo pojištěnce: 5855101747, pojišťovna: 111, scpac: 1549179"/>
    <s v="na uzlu KAR-LU51 od 09.02.24 do 12.02.24, pcsled: 10596108"/>
    <s v="Datum konce sledování: ? -&gt; 12/02/24; Čas konce sledování:  -&gt; 0815; Příznak fnzis: 0 -&gt; 1; Typ aktivity (takt): 1 -&gt; 4; "/>
    <d v="2024-02-12T10:40:36"/>
    <d v="2024-02-12T08:15:00"/>
    <s v="2:25"/>
    <x v="0"/>
    <x v="10"/>
  </r>
  <r>
    <d v="2024-02-12T10:52:59"/>
    <s v="st1332 (?)"/>
    <x v="0"/>
    <x v="0"/>
    <s v="kls* (Lůžkové oddělení pro sestru)"/>
    <s v="Polomík Jaromír, číslo pojištěnce: 6711142020, pojišťovna: 111, scpac: 1551768"/>
    <s v="na uzlu HOK-5A od 07.02.24 do 12.02.24, pcsled: 10593001"/>
    <s v="Datum konce sledování: ? -&gt; 12/02/24; Čas konce sledování:  -&gt; 1034; Příznak fnzis: 0 -&gt; 1; Typ aktivity (takt): 1 -&gt; 5; "/>
    <d v="2024-02-12T10:52:59"/>
    <d v="2024-02-12T10:34:00"/>
    <s v="0:18"/>
    <x v="0"/>
    <x v="2"/>
  </r>
  <r>
    <d v="2024-02-12T11:24:00"/>
    <s v="st1332 (?)"/>
    <x v="0"/>
    <x v="0"/>
    <s v="kls* (Lůžkové oddělení pro sestru)"/>
    <s v="Borůvka Jan, číslo pojištěnce: 5511261811, pojišťovna: 111, scpac: 1546337"/>
    <s v="na uzlu 1.CH-LU3 od 04.02.24 do 12.02.24, pcsled: 10587250"/>
    <s v="Datum konce sledování: ? -&gt; 12/02/24; Čas konce sledování:  -&gt; 1123; Příznak fnzis: 0 -&gt; 1; Typ aktivity (takt): 1 -&gt; 5; "/>
    <d v="2024-02-12T11:24:00"/>
    <d v="2024-02-12T11:23:00"/>
    <s v="0:01"/>
    <x v="0"/>
    <x v="0"/>
  </r>
  <r>
    <d v="2024-02-12T11:25:02"/>
    <s v="st1332 (?)"/>
    <x v="0"/>
    <x v="0"/>
    <s v="kls* (Lůžkové oddělení pro sestru)"/>
    <s v="Šoustal Petr Ing., číslo pojištěnce: 6602151457, pojišťovna: 111, scpac: 1018805"/>
    <s v="na uzlu 1.CH-LU3 od 03.02.24 do 12.02.24, pcsled: 10586970"/>
    <s v="Datum konce sledování: ? -&gt; 12/02/24; Čas konce sledování:  -&gt; 1124; Příznak fnzis: 0 -&gt; 1; Typ aktivity (takt): 1 -&gt; 4; "/>
    <d v="2024-02-12T11:25:02"/>
    <d v="2024-02-12T11:24:00"/>
    <s v="0:01"/>
    <x v="0"/>
    <x v="0"/>
  </r>
  <r>
    <d v="2024-02-12T11:25:30"/>
    <s v="st1332 (?)"/>
    <x v="0"/>
    <x v="0"/>
    <s v="kls* (Lůžkové oddělení pro sestru)"/>
    <s v="Čaník Petr, číslo pojištěnce: 8805065819, pojišťovna: 201, scpac: 275635"/>
    <s v="na uzlu 1.CH-LU3 od 05.02.24 do 12.02.24, pcsled: 10589556"/>
    <s v="Datum konce sledování: ? -&gt; 12/02/24; Čas konce sledování:  -&gt; 1125; Příznak fnzis: 0 -&gt; 1; Typ aktivity (takt): 1 -&gt; 4; "/>
    <d v="2024-02-12T11:25:30"/>
    <d v="2024-02-12T11:25:00"/>
    <s v="0:00"/>
    <x v="0"/>
    <x v="0"/>
  </r>
  <r>
    <d v="2024-02-12T11:26:14"/>
    <s v="st1332 (?)"/>
    <x v="0"/>
    <x v="0"/>
    <s v="kls* (Lůžkové oddělení pro sestru)"/>
    <s v="Čepová Ludmila, číslo pojištěnce: 6562031047, pojišťovna: 201, scpac: 117714"/>
    <s v="na uzlu 1.CH-LU3 od 06.02.24 do 12.02.24, pcsled: 10591299"/>
    <s v="Datum konce sledování: ? -&gt; 12/02/24; Čas konce sledování:  -&gt; 1125; Příznak fnzis: 0 -&gt; 1; Typ aktivity (takt): 1 -&gt; 4; "/>
    <d v="2024-02-12T11:26:14"/>
    <d v="2024-02-12T11:25:00"/>
    <s v="0:01"/>
    <x v="0"/>
    <x v="0"/>
  </r>
  <r>
    <d v="2024-02-12T11:26:35"/>
    <s v="st1332 (?)"/>
    <x v="0"/>
    <x v="0"/>
    <s v="kls* (Lůžkové oddělení pro sestru)"/>
    <s v="Stryja Pavel, PhDr., číslo pojištěnce: 5403280894, pojišťovna: 201, scpac: 395717"/>
    <s v="na uzlu 1.CH-LU3 od 05.02.24 do 12.02.24, pcsled: 10588520"/>
    <s v="Datum konce sledování: ? -&gt; 12/02/24; Čas konce sledování:  -&gt; 1126; Příznak fnzis: 0 -&gt; 1; Typ aktivity (takt): 1 -&gt; 4; "/>
    <d v="2024-02-12T11:26:35"/>
    <d v="2024-02-12T11:26:00"/>
    <s v="0:00"/>
    <x v="0"/>
    <x v="0"/>
  </r>
  <r>
    <d v="2024-02-12T11:27:05"/>
    <s v="st1332 (?)"/>
    <x v="0"/>
    <x v="0"/>
    <s v="kls* (Lůžkové oddělení pro sestru)"/>
    <s v="Marušáková Jaroslava, číslo pojištěnce: 485420153 , pojišťovna: 111, scpac: 1504895"/>
    <s v="na uzlu 1.CH-LU3 od 17.01.24 do 12.02.24, pcsled: 10561313"/>
    <s v="Datum konce sledování: ? -&gt; 12/02/24; Čas konce sledování:  -&gt; 1126; Příznak fnzis: 0 -&gt; 1; Typ aktivity (takt): 1 -&gt; 4; "/>
    <d v="2024-02-12T11:27:05"/>
    <d v="2024-02-12T11:26:00"/>
    <s v="0:01"/>
    <x v="0"/>
    <x v="0"/>
  </r>
  <r>
    <d v="2024-02-12T11:27:17"/>
    <s v="st1332 (?)"/>
    <x v="0"/>
    <x v="0"/>
    <s v="kls* (Lůžkové oddělení pro sestru)"/>
    <s v="Zbořilová Marie, číslo pojištěnce: 415924466 , pojišťovna: 205, scpac: 111838"/>
    <s v="na uzlu 1.CH-LU3 od 31.01.24 do 12.02.24, pcsled: 10582155"/>
    <s v="Datum konce sledování: ? -&gt; 12/02/24; Čas konce sledování:  -&gt; 1127; Příznak fnzis: 0 -&gt; 1; Typ aktivity (takt): 1 -&gt; 4; "/>
    <d v="2024-02-12T11:27:17"/>
    <d v="2024-02-12T11:27:00"/>
    <s v="0:00"/>
    <x v="0"/>
    <x v="0"/>
  </r>
  <r>
    <d v="2024-02-12T11:28:31"/>
    <s v="st1332 (?)"/>
    <x v="0"/>
    <x v="0"/>
    <s v="kls* (Lůžkové oddělení pro sestru)"/>
    <s v="Spáčil František, číslo pojištěnce: 6109191605, pojišťovna: 111, scpac: 1150460"/>
    <s v="na uzlu 1.CH-LU3 od 31.01.24 do 12.02.24, pcsled: 10582197"/>
    <s v="Datum konce sledování: ? -&gt; 12/02/24; Čas konce sledování:  -&gt; 1128; Příznak fnzis: 0 -&gt; 1; Typ aktivity (takt): 1 -&gt; 4; "/>
    <d v="2024-02-12T11:28:31"/>
    <d v="2024-02-12T11:28:00"/>
    <s v="0:00"/>
    <x v="0"/>
    <x v="0"/>
  </r>
  <r>
    <d v="2024-02-12T11:29:09"/>
    <s v="st3640 (?)"/>
    <x v="3"/>
    <x v="0"/>
    <s v="kll* (Lůžkové oddělení pro lékaře)"/>
    <s v="Šůstek Svatopluk Ing, číslo pojištěnce: 5709090618, pojišťovna: 111, scpac: 199147"/>
    <s v="na uzlu 1.CH-LU3 od 11.02.24 do 18.02.24, pcsled: 10597645"/>
    <s v="Kód uzlu zařízení: 2001; Datum malého překladu: 12/02/24; Čas malého překladu: 1129; Kód původního uzlu: 6396; Kód nového uzlu: 6265; "/>
    <d v="2024-02-12T11:29:09"/>
    <d v="2024-02-12T11:29:00"/>
    <s v="0:00"/>
    <x v="0"/>
    <x v="0"/>
  </r>
  <r>
    <d v="2024-02-12T18:39:52"/>
    <s v="st1332 (?)"/>
    <x v="19"/>
    <x v="0"/>
    <s v="kls* (Lůžkové oddělení pro sestru)"/>
    <s v="Rošková Kateřina, číslo pojištěnce: 8554025799, pojišťovna: 201, scpac: 496592"/>
    <s v="na uzlu 1.CH-LU3 od 09.02.24 do 12.02.24, pcsled: 10595247"/>
    <s v="Datum konce sledování: ? -&gt; 12/02/24; Čas konce sledování:  -&gt; 1839; Příznak fnzis: 0 -&gt; 1; Typ aktivity (takt): 1 -&gt; 4; "/>
    <d v="2024-02-12T18:39:52"/>
    <d v="2024-02-12T18:39:00"/>
    <s v="0:00"/>
    <x v="0"/>
    <x v="0"/>
  </r>
  <r>
    <d v="2024-02-12T21:25:22"/>
    <s v="st1332 (?)"/>
    <x v="25"/>
    <x v="0"/>
    <s v="kls* (Lůžkové oddělení pro sestru)"/>
    <s v="Polomík Jaromír, číslo pojištěnce: 6711142020, pojišťovna: 111, scpac: 1551768"/>
    <s v="na uzlu 1.CH-LU3 od 12.02.24 do 12.02.24, pcsled: 10599281"/>
    <s v="Datum žádosti: 12/02/24; Čas žádosti: 212522; Datum překladu: 12/02/24; Čas překladu: 2124; Žádající uzel: 6396; Žádající uživatel: 61050; Přijímající uzel: 6515; Text žádosti: Žádost o překlad; Stav žádosti: 500; "/>
    <d v="2024-02-12T21:25:22"/>
    <d v="2024-02-12T21:24:00"/>
    <s v="0:01"/>
    <x v="0"/>
    <x v="0"/>
  </r>
  <r>
    <d v="2024-02-13T11:20:04"/>
    <s v="st4366 (?)"/>
    <x v="18"/>
    <x v="0"/>
    <s v="kls* (Lůžkové oddělení pro sestru)"/>
    <s v="Vaňková Jitka, číslo pojištěnce: 6060090366, pojišťovna: 205, scpac: 460802"/>
    <s v="na uzlu KAR-LU51 od 07.02.24 do 13.02.24, pcsled: 10593352"/>
    <s v="Datum konce sledování: ? -&gt; 13/02/24; Čas konce sledování:  -&gt; 1116; Příznak fnzis: 0 -&gt; 1; Typ aktivity (takt): 1 -&gt; 5; "/>
    <d v="2024-02-13T11:20:04"/>
    <d v="2024-02-13T11:16:00"/>
    <s v="0:04"/>
    <x v="0"/>
    <x v="0"/>
  </r>
  <r>
    <d v="2024-02-13T11:28:41"/>
    <s v="st1332 (?)"/>
    <x v="32"/>
    <x v="0"/>
    <s v="klp* (Lůžkové oddělení pro primáře)"/>
    <s v="Pabiška Jiří , číslo pojištěnce: 5603302518, pojišťovna: 205, scpac: 316495"/>
    <s v="na uzlu 1.CH-LU3 od 05.02.24 do 13.02.24, pcsled: 10588184"/>
    <s v="Datum konce sledování: ? -&gt; 13/02/24; Čas konce sledování:  -&gt; 1128; Příznak fnzis: 0 -&gt; 1; Typ aktivity (takt): 1 -&gt; 4; "/>
    <d v="2024-02-13T11:28:41"/>
    <d v="2024-02-13T11:28:00"/>
    <s v="0:00"/>
    <x v="0"/>
    <x v="0"/>
  </r>
  <r>
    <d v="2024-02-13T11:28:49"/>
    <s v="st1332 (?)"/>
    <x v="32"/>
    <x v="0"/>
    <s v="klp* (Lůžkové oddělení pro primáře)"/>
    <s v="Machálek Libor, číslo pojištěnce: 8208315775, pojišťovna: 211, scpac: 1507139"/>
    <s v="na uzlu 1.CH-LU3 od 08.02.24 do 13.02.24, pcsled: 10593840"/>
    <s v="Datum konce sledování: ? -&gt; 13/02/24; Čas konce sledování:  -&gt; 1128; Příznak fnzis: 0 -&gt; 1; Typ aktivity (takt): 1 -&gt; 4; "/>
    <d v="2024-02-13T11:28:49"/>
    <d v="2024-02-13T11:28:00"/>
    <s v="0:00"/>
    <x v="0"/>
    <x v="0"/>
  </r>
  <r>
    <d v="2024-02-14T00:24:31"/>
    <s v="st1276 (?)"/>
    <x v="26"/>
    <x v="0"/>
    <s v="kls* (Lůžkové oddělení pro sestru)"/>
    <s v="Zatloukal Miroslav, číslo pojištěnce: 480216185 , pojišťovna: 111, scpac: 480891"/>
    <s v="na uzlu 1.CH-LU3 od 13.02.24 do 14.02.24, pcsled: 10601839"/>
    <s v="Datum žádosti: 14/02/24; Čas žádosti: 002431; Datum překladu: 14/02/24; Čas překladu: 0023; Žádající uzel: 6396; Žádající uživatel: 67702; Přijímající uzel: 6515; Text žádosti: Žádost o překlad; Stav žádosti: 500; "/>
    <d v="2024-02-14T00:24:31"/>
    <d v="2024-02-14T00:23:00"/>
    <s v="0:01"/>
    <x v="0"/>
    <x v="0"/>
  </r>
  <r>
    <d v="2024-02-14T10:16:09"/>
    <s v="st1332 (?)"/>
    <x v="0"/>
    <x v="0"/>
    <s v="kls* (Lůžkové oddělení pro sestru)"/>
    <s v="Polomík Jaromír, číslo pojištěnce: 6711142020, pojišťovna: 111, scpac: 1551768"/>
    <s v="na uzlu KAR-LU51 od 12.02.24 do 14.02.24, pcsled: 10600111"/>
    <s v="Datum konce sledování: ? -&gt; 14/02/24; Čas konce sledování:  -&gt; 0838; Příznak fnzis: 0 -&gt; 1; Typ aktivity (takt): 1 -&gt; 5; "/>
    <d v="2024-02-14T10:16:09"/>
    <d v="2024-02-14T08:38:00"/>
    <s v="1:38"/>
    <x v="0"/>
    <x v="11"/>
  </r>
  <r>
    <d v="2024-02-14T15:27:19"/>
    <s v="st1332 (?)"/>
    <x v="25"/>
    <x v="0"/>
    <s v="kls* (Lůžkové oddělení pro sestru)"/>
    <s v="Šajdák Stanislav, číslo pojištěnce: 520408307 , pojišťovna: 111, scpac: 204554"/>
    <s v="na uzlu 1.CH-LU3 od 13.02.24 do 14.02.24, pcsled: 10600370"/>
    <s v="Datum žádosti: 14/02/24; Čas žádosti: 152719; Datum překladu: 14/02/24; Čas překladu: 1526; Žádající uzel: 6396; Žádající uživatel: 61050; Přijímající uzel: 6515; Text žádosti: Žádost o překlad; Stav žádosti: 500; "/>
    <d v="2024-02-14T15:27:19"/>
    <d v="2024-02-14T15:26:00"/>
    <s v="0:01"/>
    <x v="0"/>
    <x v="0"/>
  </r>
  <r>
    <d v="2024-02-14T15:29:36"/>
    <s v="st3640 (?)"/>
    <x v="28"/>
    <x v="0"/>
    <s v="kll* (Lůžkové oddělení pro lékaře)"/>
    <s v="Jokl Lubor, číslo pojištěnce: 7508095760, pojišťovna: 111, scpac: 878503"/>
    <s v="na uzlu 1.CH-LU3 od 13.02.24 do 19.02.24, pcsled: 10601229"/>
    <s v="Kód uzlu zařízení: 2001; Datum malého překladu: 14/02/24; Čas malého překladu: 1529; Kód původního uzlu: 6396; Kód nového uzlu: 6265; "/>
    <d v="2024-02-14T15:29:36"/>
    <d v="2024-02-14T15:29:00"/>
    <s v="0:00"/>
    <x v="0"/>
    <x v="0"/>
  </r>
  <r>
    <d v="2024-02-14T18:32:05"/>
    <s v="st3640 (?)"/>
    <x v="28"/>
    <x v="0"/>
    <s v="kll* (Lůžkové oddělení pro lékaře)"/>
    <s v="Korič Ferdinand , číslo pojištěnce: 6007141899, pojišťovna: 111, scpac: 671468"/>
    <s v="na uzlu 1.CH-LU3 od 13.02.24 do 21.02.24, pcsled: 10600375"/>
    <s v="Kód uzlu zařízení: 2001; Datum malého překladu: 14/02/24; Čas malého překladu: 1832; Kód původního uzlu: 6396; Kód nového uzlu: 6265; "/>
    <d v="2024-02-14T18:32:05"/>
    <d v="2024-02-14T18:32:00"/>
    <s v="0:00"/>
    <x v="0"/>
    <x v="0"/>
  </r>
  <r>
    <d v="2024-02-15T10:17:37"/>
    <s v="st3640 (?)"/>
    <x v="3"/>
    <x v="0"/>
    <s v="kll* (Lůžkové oddělení pro lékaře)"/>
    <s v="Batelka Vladimír, číslo pojištěnce: 5607092051, pojišťovna: 205, scpac: 1056505"/>
    <s v="na uzlu 1.CH-LU3 od 14.02.24 do 23.02.24, pcsled: 10602415"/>
    <s v="Kód uzlu zařízení: 2001; Datum malého překladu: 15/02/24; Čas malého překladu: 1017; Kód původního uzlu: 6396; Kód nového uzlu: 6265; "/>
    <d v="2024-02-15T10:17:37"/>
    <d v="2024-02-15T10:17:00"/>
    <s v="0:00"/>
    <x v="0"/>
    <x v="0"/>
  </r>
  <r>
    <d v="2024-02-15T11:56:07"/>
    <s v="st1332 (?)"/>
    <x v="0"/>
    <x v="0"/>
    <s v="kls* (Lůžkové oddělení pro sestru)"/>
    <s v="Strejček Milan, číslo pojištěnce: 490603145 , pojišťovna: 211, scpac: 431352"/>
    <s v="na uzlu 1.CH-LU3 od 30.01.24 do 15.02.24, pcsled: 10580674"/>
    <s v="Datum žádosti: 15/02/24; Čas žádosti: 115607; Datum překladu: 15/02/24; Čas překladu: 1155; Žádající uzel: 6396; Žádající uživatel: 30472; Přijímající uzel: 6346; Text žádosti: Žádost o překlad; Stav žádosti: 500; "/>
    <d v="2024-02-15T11:56:07"/>
    <d v="2024-02-15T11:55:00"/>
    <s v="0:01"/>
    <x v="0"/>
    <x v="0"/>
  </r>
  <r>
    <d v="2024-02-15T12:14:19"/>
    <s v="st1332 (?)"/>
    <x v="0"/>
    <x v="0"/>
    <s v="kls* (Lůžkové oddělení pro sestru)"/>
    <s v="Šustková Libuše, číslo pojištěnce: 525125323 , pojišťovna: 205, scpac: 462720"/>
    <s v="na uzlu 1.CH-LU3 od 06.02.24 do 15.02.24, pcsled: 10591498"/>
    <s v="Datum žádosti: 15/02/24; Čas žádosti: 121419; Datum překladu: 15/02/24; Čas překladu: 1213; Žádající uzel: 6396; Žádající uživatel: 30472; Přijímající uzel: 6515; Text žádosti: Žádost o překlad; Stav žádosti: 500; "/>
    <d v="2024-02-15T12:14:19"/>
    <d v="2024-02-15T12:13:00"/>
    <s v="0:01"/>
    <x v="0"/>
    <x v="0"/>
  </r>
  <r>
    <d v="2024-02-15T12:30:41"/>
    <s v="st1332 (?)"/>
    <x v="0"/>
    <x v="0"/>
    <s v="kls* (Lůžkové oddělení pro sestru)"/>
    <s v="Marklová Jana, číslo pojištěnce: 7560175766, pojišťovna: 111, scpac: 872566"/>
    <s v="na uzlu 1.CH-LU3 od 08.02.24 do 15.02.24, pcsled: 10593852"/>
    <s v="Datum konce sledování: ? -&gt; 15/02/24; Čas konce sledování:  -&gt; 1230; Příznak fnzis: 0 -&gt; 1; Typ aktivity (takt): 1 -&gt; 5; "/>
    <d v="2024-02-15T12:30:41"/>
    <d v="2024-02-15T12:30:00"/>
    <s v="0:00"/>
    <x v="0"/>
    <x v="0"/>
  </r>
  <r>
    <d v="2024-02-15T12:30:48"/>
    <s v="st1332 (?)"/>
    <x v="0"/>
    <x v="0"/>
    <s v="kls* (Lůžkové oddělení pro sestru)"/>
    <s v="Švábová Helena, číslo pojištěnce: 5854160433, pojišťovna: 111, scpac: 302548"/>
    <s v="na uzlu 1.CH-LU3 od 06.02.24 do 15.02.24, pcsled: 10589991"/>
    <s v="Datum konce sledování: ? -&gt; 15/02/24; Čas konce sledování:  -&gt; 1230; Příznak fnzis: 0 -&gt; 1; Typ aktivity (takt): 1 -&gt; 5; "/>
    <d v="2024-02-15T12:30:48"/>
    <d v="2024-02-15T12:30:00"/>
    <s v="0:00"/>
    <x v="0"/>
    <x v="0"/>
  </r>
  <r>
    <d v="2024-02-15T12:53:17"/>
    <s v="st1332 (?)"/>
    <x v="0"/>
    <x v="0"/>
    <s v="kls* (Lůžkové oddělení pro sestru)"/>
    <s v="Jiříčková Jitka , číslo pojištěnce: 6351311131, pojišťovna: 205, scpac: 687886"/>
    <s v="na uzlu KAR-LU51 od 11.02.24 do 15.02.24, pcsled: 10598075"/>
    <s v="Datum konce sledování: ? -&gt; 15/02/24; Čas konce sledování:  -&gt; 1248; Příznak fnzis: 0 -&gt; 1; Typ aktivity (takt): 1 -&gt; 5; "/>
    <d v="2024-02-15T12:53:17"/>
    <d v="2024-02-15T12:48:00"/>
    <s v="0:05"/>
    <x v="0"/>
    <x v="0"/>
  </r>
  <r>
    <d v="2024-02-16T09:50:26"/>
    <s v="st1332 (?)"/>
    <x v="0"/>
    <x v="0"/>
    <s v="kls* (Lůžkové oddělení pro sestru)"/>
    <s v="Šolc Jiří, číslo pojištěnce: 8409184465, pojišťovna: 205, scpac: 430345"/>
    <s v="na uzlu 1.CH-LU3 od 08.02.24 do 16.02.24, pcsled: 10594337"/>
    <s v="Datum konce sledování: ? -&gt; 16/02/24; Čas konce sledování:  -&gt; 0950; Příznak fnzis: 0 -&gt; 1; Typ aktivity (takt): 1 -&gt; 5; "/>
    <d v="2024-02-16T09:50:26"/>
    <d v="2024-02-16T09:50:00"/>
    <s v="0:00"/>
    <x v="0"/>
    <x v="0"/>
  </r>
  <r>
    <d v="2024-02-16T10:36:02"/>
    <s v="st1332 (?)"/>
    <x v="0"/>
    <x v="0"/>
    <s v="kls* (Lůžkové oddělení pro sestru)"/>
    <s v="Kouřilová Libuše , číslo pojištěnce: 465225485 , pojišťovna: 205, scpac: 482725"/>
    <s v="na uzlu 1.CH-LU3 od 11.02.24 do 16.02.24, pcsled: 10598094"/>
    <s v="Datum konce sledování: ? -&gt; 16/02/24; Čas konce sledování:  -&gt; 1035; Příznak fnzis: 0 -&gt; 1; Typ aktivity (takt): 1 -&gt; 5; "/>
    <d v="2024-02-16T10:36:02"/>
    <d v="2024-02-16T10:35:00"/>
    <s v="0:01"/>
    <x v="0"/>
    <x v="0"/>
  </r>
  <r>
    <d v="2024-02-16T10:36:38"/>
    <s v="st1332 (?)"/>
    <x v="0"/>
    <x v="0"/>
    <s v="kls* (Lůžkové oddělení pro sestru)"/>
    <s v="Sedláková Irena, číslo pojištěnce: 5460123119, pojišťovna: 201, scpac: 107587"/>
    <s v="na uzlu 1.CH-LU3 od 11.02.24 do 16.02.24, pcsled: 10597928"/>
    <s v="Datum konce sledování: ? -&gt; 16/02/24; Čas konce sledování:  -&gt; 1036; Příznak fnzis: 0 -&gt; 1; Typ aktivity (takt): 1 -&gt; 5; "/>
    <d v="2024-02-16T10:36:38"/>
    <d v="2024-02-16T10:36:00"/>
    <s v="0:00"/>
    <x v="0"/>
    <x v="0"/>
  </r>
  <r>
    <d v="2024-02-16T10:36:51"/>
    <s v="st1332 (?)"/>
    <x v="0"/>
    <x v="0"/>
    <s v="kls* (Lůžkové oddělení pro sestru)"/>
    <s v="Přehnilová Jiřina, číslo pojištěnce: 5457224520, pojišťovna: 201, scpac: 285038"/>
    <s v="na uzlu 1.CH-LU3 od 13.02.24 do 16.02.24, pcsled: 10600338"/>
    <s v="Datum konce sledování: ? -&gt; 16/02/24; Čas konce sledování:  -&gt; 1036; Příznak fnzis: 0 -&gt; 1; Typ aktivity (takt): 1 -&gt; 5; "/>
    <d v="2024-02-16T10:36:51"/>
    <d v="2024-02-16T10:36:00"/>
    <s v="0:00"/>
    <x v="0"/>
    <x v="0"/>
  </r>
  <r>
    <d v="2024-02-16T13:08:14"/>
    <s v="st3640 (?)"/>
    <x v="3"/>
    <x v="0"/>
    <s v="kll* (Lůžkové oddělení pro lékaře)"/>
    <s v="Hošťálek Pavel , číslo pojištěnce: 6501171908, pojišťovna: 111, scpac: 142953"/>
    <s v="na uzlu 1.CH-LU3 od 15.02.24 do 21.02.24, pcsled: 10604026"/>
    <s v="Kód uzlu zařízení: 2001; Datum malého překladu: 16/02/24; Čas malého překladu: 1308; Kód původního uzlu: 6396; Kód nového uzlu: 6265; "/>
    <d v="2024-02-16T13:08:14"/>
    <d v="2024-02-16T13:08:00"/>
    <s v="0:00"/>
    <x v="0"/>
    <x v="0"/>
  </r>
  <r>
    <d v="2024-02-16T15:56:05"/>
    <s v="st4849 (?)"/>
    <x v="33"/>
    <x v="0"/>
    <s v="kll* (Lůžkové oddělení pro lékaře)"/>
    <s v="Sovová Božena, číslo pojištěnce: 505413278 , pojišťovna: 201, scpac: 124052"/>
    <s v="na uzlu PLIC-26 od 13.02.24 do 16.02.24, pcsled: 10601634"/>
    <s v="Datum konce sledování: ? -&gt; 16/02/24; Čas konce sledování:  -&gt; 1540; Příznak fnzis: 0 -&gt; 1; Typ aktivity (takt): 1 -&gt; 4; "/>
    <d v="2024-02-16T15:56:05"/>
    <d v="2024-02-16T15:40:00"/>
    <s v="0:16"/>
    <x v="0"/>
    <x v="2"/>
  </r>
  <r>
    <d v="2024-02-16T19:21:44"/>
    <s v="st1332 (?)"/>
    <x v="19"/>
    <x v="0"/>
    <s v="kls* (Lůžkové oddělení pro sestru)"/>
    <s v="Sovová Božena, číslo pojištěnce: 505413278 , pojišťovna: 201, scpac: 124052"/>
    <s v="na uzlu 1.CH-LU3 od 16.02.24 do 16.02.24, pcsled: 10606945"/>
    <s v="Datum žádosti: 16/02/24; Čas žádosti: 192144; Datum překladu: 16/02/24; Čas překladu: 1920; Žádající uzel: 6396; Žádající uživatel: 58451; Přijímající uzel: 6073; Text žádosti: Žádost o překlad; Stav žádosti: 500; "/>
    <d v="2024-02-16T19:21:44"/>
    <d v="2024-02-16T19:20:00"/>
    <s v="0:01"/>
    <x v="0"/>
    <x v="0"/>
  </r>
  <r>
    <d v="2024-02-16T20:02:46"/>
    <s v="st1332 (?)"/>
    <x v="19"/>
    <x v="0"/>
    <s v="kls* (Lůžkové oddělení pro sestru)"/>
    <s v="Polomík Jaromír, číslo pojištěnce: 6711142020, pojišťovna: 111, scpac: 1551768"/>
    <s v="na uzlu 1.CH-LU3 od 14.02.24 do 16.02.24, pcsled: 10602991"/>
    <s v="Datum žádosti: 16/02/24; Čas žádosti: 200246; Datum překladu: 16/02/24; Čas překladu: 2001; Žádající uzel: 6396; Žádající uživatel: 58451; Přijímající uzel: 6515; Text žádosti: Žádost o překlad; Stav žádosti: 500; "/>
    <d v="2024-02-16T20:02:46"/>
    <d v="2024-02-16T20:01:00"/>
    <s v="0:01"/>
    <x v="0"/>
    <x v="0"/>
  </r>
  <r>
    <d v="2024-02-17T15:22:36"/>
    <s v="st1276 (?)"/>
    <x v="34"/>
    <x v="0"/>
    <s v="kll* (Lůžkové oddělení pro lékaře)"/>
    <s v="Zatloukal Miroslav, číslo pojištěnce: 480216185 , pojišťovna: 111, scpac: 480891"/>
    <s v="na uzlu KAR-LU51 od 14.02.24 do 17.02.24, pcsled: 10602054"/>
    <s v="Datum konce sledování: ? -&gt; 17/02/24; Čas konce sledování:  -&gt; 1521; Příznak fnzis: 0 -&gt; 1; Typ aktivity (takt): 1 -&gt; 5; "/>
    <d v="2024-02-17T15:22:36"/>
    <d v="2024-02-17T15:21:00"/>
    <s v="0:01"/>
    <x v="0"/>
    <x v="0"/>
  </r>
  <r>
    <d v="2024-02-17T17:32:08"/>
    <s v="st4366 (?)"/>
    <x v="12"/>
    <x v="0"/>
    <s v="kls* (Lůžkové oddělení pro sestru)"/>
    <s v="Koutný Petr, číslo pojištěnce: 8107035332, pojišťovna: 205, scpac: 364976"/>
    <s v="na uzlu 1.CH-LU3 od 15.02.24 do 17.02.24, pcsled: 10604000"/>
    <s v="Datum konce sledování: ? -&gt; 17/02/24; Čas konce sledování:  -&gt; 1731; Příznak fnzis: 0 -&gt; 1; Typ aktivity (takt): 1 -&gt; 4; "/>
    <d v="2024-02-17T17:32:08"/>
    <d v="2024-02-17T17:31:00"/>
    <s v="0:01"/>
    <x v="0"/>
    <x v="0"/>
  </r>
  <r>
    <d v="2024-02-18T13:53:33"/>
    <s v="st1332 (?)"/>
    <x v="19"/>
    <x v="0"/>
    <s v="kls* (Lůžkové oddělení pro sestru)"/>
    <s v="Šustková Libuše, číslo pojištěnce: 525125323 , pojišťovna: 205, scpac: 462720"/>
    <s v="na uzlu KAR-LU51 od 15.02.24 do 18.02.24, pcsled: 10604999"/>
    <s v="Datum konce sledování: ? -&gt; 18/02/24; Čas konce sledování:  -&gt; 0923; Příznak fnzis: 0 -&gt; 1; Typ aktivity (takt): 1 -&gt; 4; "/>
    <d v="2024-02-18T13:53:33"/>
    <d v="2024-02-18T09:23:00"/>
    <s v="4:30"/>
    <x v="0"/>
    <x v="12"/>
  </r>
  <r>
    <d v="2024-02-18T14:13:24"/>
    <s v="st1276 (?)"/>
    <x v="18"/>
    <x v="0"/>
    <s v="kls* (Lůžkové oddělení pro sestru)"/>
    <s v="Šůstek Svatopluk Ing, číslo pojištěnce: 5709090618, pojišťovna: 111, scpac: 199147"/>
    <s v="na uzlu 1.CH-LU3 od 11.02.24 do 18.02.24, pcsled: 10597645"/>
    <s v="Datum konce sledování: ? -&gt; 18/02/24; Čas konce sledování:  -&gt; 1412; Příznak fnzis: 0 -&gt; 1; Typ aktivity (takt): 1 -&gt; 4; "/>
    <d v="2024-02-18T14:13:24"/>
    <d v="2024-02-18T14:12:00"/>
    <s v="0:01"/>
    <x v="0"/>
    <x v="0"/>
  </r>
  <r>
    <d v="2024-02-18T14:15:25"/>
    <s v="st1276 (?)"/>
    <x v="18"/>
    <x v="0"/>
    <s v="kls* (Lůžkové oddělení pro sestru)"/>
    <s v="Ponížilová Lucie, číslo pojištěnce: 8155224407, pojišťovna: 111, scpac: 1374231"/>
    <s v="na uzlu 1.CH-LU3 od 15.02.24 do 18.02.24, pcsled: 10604004"/>
    <s v="Datum konce sledování: ? -&gt; 18/02/24; Čas konce sledování:  -&gt; 1414; Příznak fnzis: 0 -&gt; 1; Typ aktivity (takt): 1 -&gt; 5; "/>
    <d v="2024-02-18T14:15:25"/>
    <d v="2024-02-18T14:14:00"/>
    <s v="0:01"/>
    <x v="0"/>
    <x v="0"/>
  </r>
  <r>
    <d v="2024-02-18T14:16:37"/>
    <s v="st1276 (?)"/>
    <x v="18"/>
    <x v="0"/>
    <s v="kls* (Lůžkové oddělení pro sestru)"/>
    <s v="Číhalová Simona, číslo pojištěnce: 7854195800, pojišťovna: 205, scpac: 324947"/>
    <s v="na uzlu 1.CH-LU3 od 15.02.24 do 18.02.24, pcsled: 10604759"/>
    <s v="Datum konce sledování: ? -&gt; 18/02/24; Čas konce sledování:  -&gt; 1415; Příznak fnzis: 0 -&gt; 1; Typ aktivity (takt): 1 -&gt; 5; "/>
    <d v="2024-02-18T14:16:37"/>
    <d v="2024-02-18T14:15:00"/>
    <s v="0:01"/>
    <x v="0"/>
    <x v="0"/>
  </r>
  <r>
    <d v="2024-02-18T23:55:33"/>
    <s v="st3640 (?)"/>
    <x v="3"/>
    <x v="0"/>
    <s v="kll* (Lůžkové oddělení pro lékaře)"/>
    <s v="Maksantová Pospíšilo, číslo pojištěnce: 6853090090, pojišťovna: 205, scpac: 678991"/>
    <s v="na uzlu 1.CH-LU3 od 07.02.24 do 27.02.24, pcsled: 10591800"/>
    <s v="Kód uzlu zařízení: 2001; Datum malého překladu: 18/02/24; Čas malého překladu: 2355; Kód původního uzlu: 6396; Kód nového uzlu: 6265; "/>
    <d v="2024-02-18T23:55:33"/>
    <d v="2024-02-18T23:55:00"/>
    <s v="0:00"/>
    <x v="0"/>
    <x v="0"/>
  </r>
  <r>
    <d v="2024-02-19T09:51:50"/>
    <s v="st1332 (?)"/>
    <x v="0"/>
    <x v="0"/>
    <s v="kls* (Lůžkové oddělení pro sestru)"/>
    <s v="Jokl Lubor, číslo pojištěnce: 7508095760, pojišťovna: 111, scpac: 878503"/>
    <s v="na uzlu 1.CH-LU3 od 13.02.24 do 19.02.24, pcsled: 10601229"/>
    <s v="Datum konce sledování: ? -&gt; 19/02/24; Čas konce sledování:  -&gt; 0951; Příznak fnzis: 0 -&gt; 1; Typ aktivity (takt): 1 -&gt; 4; "/>
    <d v="2024-02-19T09:51:50"/>
    <d v="2024-02-19T09:51:00"/>
    <s v="0:00"/>
    <x v="0"/>
    <x v="0"/>
  </r>
  <r>
    <d v="2024-02-19T09:52:21"/>
    <s v="st1332 (?)"/>
    <x v="0"/>
    <x v="0"/>
    <s v="kls* (Lůžkové oddělení pro sestru)"/>
    <s v="Vyhnálková Danuše , číslo pojištěnce: 465504415 , pojišťovna: 111, scpac: 246118"/>
    <s v="na uzlu 1.CH-LU3 od 06.02.24 do 19.02.24, pcsled: 10589995"/>
    <s v="Datum konce sledování: ? -&gt; 19/02/24; Čas konce sledování:  -&gt; 0951; Příznak fnzis: 0 -&gt; 1; Typ aktivity (takt): 1 -&gt; 4; "/>
    <d v="2024-02-19T09:52:21"/>
    <d v="2024-02-19T09:51:00"/>
    <s v="0:01"/>
    <x v="0"/>
    <x v="0"/>
  </r>
  <r>
    <d v="2024-02-19T10:13:56"/>
    <s v="st3640 (?)"/>
    <x v="21"/>
    <x v="0"/>
    <s v="kll* (Lůžkové oddělení pro lékaře)"/>
    <s v="Tovaryš Daniel, číslo pojištěnce: 7303265849, pojišťovna: 111, scpac: 1014539"/>
    <s v="na uzlu 1.CH-LU3 od 18.02.24 do 24.02.24, pcsled: 10608036"/>
    <s v="Kód uzlu zařízení: 2001; Datum malého překladu: 19/02/24; Čas malého překladu: 1013; Kód původního uzlu: 6396; Kód nového uzlu: 6265; "/>
    <d v="2024-02-19T10:13:56"/>
    <d v="2024-02-19T10:13:00"/>
    <s v="0:00"/>
    <x v="0"/>
    <x v="0"/>
  </r>
  <r>
    <d v="2024-02-19T13:35:44"/>
    <s v="st3640 (?)"/>
    <x v="21"/>
    <x v="0"/>
    <s v="kll* (Lůžkové oddělení pro lékaře)"/>
    <s v="Kupková Jana, číslo pojištěnce: 6756280234, pojišťovna: 205, scpac: 432461"/>
    <s v="na uzlu 1.CH-LU3 od 18.02.24 do 25.02.24, pcsled: 10607919"/>
    <s v="Kód uzlu zařízení: 2001; Datum malého překladu: 19/02/24; Čas malého překladu: 1335; Kód původního uzlu: 6396; Kód nového uzlu: 6265; "/>
    <d v="2024-02-19T13:35:44"/>
    <d v="2024-02-19T13:35:00"/>
    <s v="0:00"/>
    <x v="0"/>
    <x v="0"/>
  </r>
  <r>
    <d v="2024-02-20T11:26:28"/>
    <s v="st1332 (?)"/>
    <x v="0"/>
    <x v="0"/>
    <s v="kls* (Lůžkové oddělení pro sestru)"/>
    <s v="Růžičková Anna Marie, číslo pojištěnce: 0261040208, pojišťovna: 111, scpac: 1554698"/>
    <s v="na uzlu KAR-LU51 od 18.02.24 do 20.02.24, pcsled: 10608435"/>
    <s v="Datum konce sledování: ? -&gt; 20/02/24; Čas konce sledování:  -&gt; 1106; Příznak fnzis: 0 -&gt; 1; Typ aktivity (takt): 1 -&gt; 5; "/>
    <d v="2024-02-20T11:26:28"/>
    <d v="2024-02-20T11:06:00"/>
    <s v="0:20"/>
    <x v="0"/>
    <x v="7"/>
  </r>
  <r>
    <d v="2024-02-20T12:22:03"/>
    <s v="st1332 (?)"/>
    <x v="0"/>
    <x v="0"/>
    <s v="kls* (Lůžkové oddělení pro sestru)"/>
    <s v="Kaluža Dušan, číslo pojištěnce: 5706300655, pojišťovna: 211, scpac: 1243445"/>
    <s v="na uzlu 1.CH-LU3 od 18.02.24 do 20.02.24, pcsled: 10608076"/>
    <s v="Datum konce sledování: ? -&gt; 20/02/24; Čas konce sledování:  -&gt; 1221; Příznak fnzis: 0 -&gt; 1; Typ aktivity (takt): 1 -&gt; 5; "/>
    <d v="2024-02-20T12:22:03"/>
    <d v="2024-02-20T12:21:00"/>
    <s v="0:01"/>
    <x v="0"/>
    <x v="0"/>
  </r>
  <r>
    <d v="2024-02-20T12:22:30"/>
    <s v="st1332 (?)"/>
    <x v="0"/>
    <x v="0"/>
    <s v="kls* (Lůžkové oddělení pro sestru)"/>
    <s v="Jiříčková Jitka , číslo pojištěnce: 6351311131, pojišťovna: 205, scpac: 687886"/>
    <s v="na uzlu 1.CH-LU3 od 15.02.24 do 20.02.24, pcsled: 10605074"/>
    <s v="Datum konce sledování: ? -&gt; 20/02/24; Čas konce sledování:  -&gt; 1222; Příznak fnzis: 0 -&gt; 1; Typ aktivity (takt): 1 -&gt; 4; "/>
    <d v="2024-02-20T12:22:30"/>
    <d v="2024-02-20T12:22:00"/>
    <s v="0:00"/>
    <x v="0"/>
    <x v="0"/>
  </r>
  <r>
    <d v="2024-02-20T12:23:09"/>
    <s v="st1332 (?)"/>
    <x v="0"/>
    <x v="0"/>
    <s v="kls* (Lůžkové oddělení pro sestru)"/>
    <s v="Sedláček Jan, číslo pojištěnce: 9103286203, pojišťovna: 205, scpac: 1510499"/>
    <s v="na uzlu 1.CH-LU3 od 14.02.24 do 20.02.24, pcsled: 10602881"/>
    <s v="Datum konce sledování: ? -&gt; 20/02/24; Čas konce sledování:  -&gt; 1222; Příznak fnzis: 0 -&gt; 1; Typ aktivity (takt): 1 -&gt; 4; "/>
    <d v="2024-02-20T12:23:09"/>
    <d v="2024-02-20T12:22:00"/>
    <s v="0:01"/>
    <x v="0"/>
    <x v="0"/>
  </r>
  <r>
    <d v="2024-02-20T12:24:15"/>
    <s v="st1332 (?)"/>
    <x v="0"/>
    <x v="0"/>
    <s v="kls* (Lůžkové oddělení pro sestru)"/>
    <s v="Skácelová Mária, číslo pojištěnce: 5554237117, pojišťovna: 205, scpac: 1554008"/>
    <s v="na uzlu 1.CH-LU3 od 14.02.24 do 20.02.24, pcsled: 10603577"/>
    <s v="Datum konce sledování: ? -&gt; 20/02/24; Čas konce sledování:  -&gt; 1223; Příznak fnzis: 0 -&gt; 1; Typ aktivity (takt): 1 -&gt; 5; "/>
    <d v="2024-02-20T12:24:15"/>
    <d v="2024-02-20T12:23:00"/>
    <s v="0:01"/>
    <x v="0"/>
    <x v="0"/>
  </r>
  <r>
    <d v="2024-02-20T13:56:46"/>
    <s v="st1332 (?)"/>
    <x v="0"/>
    <x v="0"/>
    <s v="kls* (Lůžkové oddělení pro sestru)"/>
    <s v="Hňoupek Jiří , číslo pojištěnce: 430715420 , pojišťovna: 205, scpac: 1091947"/>
    <s v="na uzlu 1.CH-LU3 od 18.02.24 do 20.02.24, pcsled: 10607977"/>
    <s v="Datum konce sledování: ? -&gt; 20/02/24; Čas konce sledování:  -&gt; 1356; Příznak fnzis: 0 -&gt; 1; Typ aktivity (takt): 1 -&gt; 5; "/>
    <d v="2024-02-20T13:56:46"/>
    <d v="2024-02-20T13:56:00"/>
    <s v="0:00"/>
    <x v="0"/>
    <x v="0"/>
  </r>
  <r>
    <d v="2024-02-20T14:03:44"/>
    <s v="st2118 (?)"/>
    <x v="35"/>
    <x v="0"/>
    <s v="kll* (Lůžkové oddělení pro lékaře)"/>
    <s v="Vítková Věra, číslo pojištěnce: 5557080452, pojišťovna: 211, scpac: 1054829"/>
    <s v="na uzlu 1.CH-LU3 od 19.02.24 do 26.02.24, pcsled: 10608717"/>
    <s v="Kód uzlu zařízení: 2001; Datum malého překladu: 20/02/24; Čas malého překladu: 1403; Kód původního uzlu: 6396; Kód nového uzlu: 6272; "/>
    <d v="2024-02-20T14:03:44"/>
    <d v="2024-02-20T14:03:00"/>
    <s v="0:00"/>
    <x v="0"/>
    <x v="0"/>
  </r>
  <r>
    <d v="2024-02-20T14:12:39"/>
    <s v="st1332 (?)"/>
    <x v="0"/>
    <x v="0"/>
    <s v="kls* (Lůžkové oddělení pro sestru)"/>
    <s v="Macourková Zdeňka, číslo pojištěnce: 5662221741, pojišťovna: 207, scpac: 199475"/>
    <s v="na uzlu 1.CH-LU3 od 18.02.24 do 20.02.24, pcsled: 10608058"/>
    <s v="Datum konce sledování: ? -&gt; 20/02/24; Čas konce sledování:  -&gt; 1412; Příznak fnzis: 0 -&gt; 1; Typ aktivity (takt): 1 -&gt; 5; "/>
    <d v="2024-02-20T14:12:39"/>
    <d v="2024-02-20T14:12:00"/>
    <s v="0:00"/>
    <x v="0"/>
    <x v="0"/>
  </r>
  <r>
    <d v="2024-02-21T02:39:51"/>
    <s v="st4995 (?)"/>
    <x v="36"/>
    <x v="0"/>
    <s v="klp* (Lůžkové oddělení pro primáře)"/>
    <s v="Novotný Jiří , číslo pojištěnce: 400101422 , pojišťovna: 205, scpac: 676073"/>
    <s v="na uzlu 1.CH-LU3 od 20.02.24 do 21.02.24, pcsled: 10612103"/>
    <s v="Datum žádosti: 21/02/24; Čas žádosti: 023951; Datum překladu: 21/02/24; Čas překladu: 0238; Žádající uzel: 6396; Žádající uživatel: 00123; Přijímající uzel: 6515; Text žádosti: Žádost o překlad; Stav žádosti: 500; "/>
    <d v="2024-02-21T02:39:51"/>
    <d v="2024-02-21T02:38:00"/>
    <s v="0:01"/>
    <x v="0"/>
    <x v="0"/>
  </r>
  <r>
    <d v="2024-02-21T10:27:02"/>
    <s v="st1332 (?)"/>
    <x v="25"/>
    <x v="0"/>
    <s v="kls* (Lůžkové oddělení pro sestru)"/>
    <s v="Korič Ferdinand , číslo pojištěnce: 6007141899, pojišťovna: 111, scpac: 671468"/>
    <s v="na uzlu 1.CH-LU3 od 13.02.24 do 21.02.24, pcsled: 10600375"/>
    <s v="Datum konce sledování: ? -&gt; 21/02/24; Čas konce sledování:  -&gt; 1026; Příznak fnzis: 0 -&gt; 1; Typ aktivity (takt): 1 -&gt; 4; "/>
    <d v="2024-02-21T10:27:02"/>
    <d v="2024-02-21T10:26:00"/>
    <s v="0:01"/>
    <x v="0"/>
    <x v="0"/>
  </r>
  <r>
    <d v="2024-02-21T11:26:54"/>
    <s v="st3640 (?)"/>
    <x v="3"/>
    <x v="0"/>
    <s v="kll* (Lůžkové oddělení pro lékaře)"/>
    <s v="Faksová Věra, číslo pojištěnce: 5759201668, pojišťovna: 205, scpac: 296415"/>
    <s v="na uzlu 1.CH-LU3 od 20.02.24 do 26.02.24, pcsled: 10610502"/>
    <s v="Kód uzlu zařízení: 2001; Datum malého překladu: 21/02/24; Čas malého překladu: 1126; Kód původního uzlu: 6396; Kód nového uzlu: 6265; "/>
    <d v="2024-02-21T11:26:54"/>
    <d v="2024-02-21T11:26:00"/>
    <s v="0:00"/>
    <x v="0"/>
    <x v="0"/>
  </r>
  <r>
    <d v="2024-02-21T12:10:16"/>
    <s v="st1332 (?)"/>
    <x v="25"/>
    <x v="0"/>
    <s v="kls* (Lůžkové oddělení pro sestru)"/>
    <s v="Polomík Jaromír, číslo pojištěnce: 6711142020, pojišťovna: 111, scpac: 1551768"/>
    <s v="na uzlu KAR-LU51 od 16.02.24 do 21.02.24, pcsled: 10607052"/>
    <s v="Datum konce sledování: ? -&gt; 21/02/24; Čas konce sledování:  -&gt; 1203; Příznak fnzis: 0 -&gt; 1; Typ aktivity (takt): 1 -&gt; 5; "/>
    <d v="2024-02-21T12:10:16"/>
    <d v="2024-02-21T12:03:00"/>
    <s v="0:07"/>
    <x v="0"/>
    <x v="0"/>
  </r>
  <r>
    <d v="2024-02-21T12:37:22"/>
    <s v="st1332 (?)"/>
    <x v="25"/>
    <x v="0"/>
    <s v="kls* (Lůžkové oddělení pro sestru)"/>
    <s v="Hošťálek Pavel , číslo pojištěnce: 6501171908, pojišťovna: 111, scpac: 142953"/>
    <s v="na uzlu 1.CH-LU3 od 15.02.24 do 21.02.24, pcsled: 10604026"/>
    <s v="Datum konce sledování: ? -&gt; 21/02/24; Čas konce sledování:  -&gt; 1236; Příznak fnzis: 0 -&gt; 1; Typ aktivity (takt): 1 -&gt; 4; "/>
    <d v="2024-02-21T12:37:22"/>
    <d v="2024-02-21T12:36:00"/>
    <s v="0:01"/>
    <x v="0"/>
    <x v="0"/>
  </r>
  <r>
    <d v="2024-02-21T13:02:53"/>
    <s v="st3640 (?)"/>
    <x v="3"/>
    <x v="0"/>
    <s v="kll* (Lůžkové oddělení pro lékaře)"/>
    <s v="Kabeláčová Monika, číslo pojištěnce: 7552094847, pojišťovna: 205, scpac: 1103152"/>
    <s v="na uzlu 1.CH-LU3 od 20.02.24 do 27.02.24, pcsled: 10610543"/>
    <s v="Kód uzlu zařízení: 2001; Datum malého překladu: 21/02/24; Čas malého překladu: 1302; Kód původního uzlu: 6396; Kód nového uzlu: 6265; "/>
    <d v="2024-02-21T13:02:53"/>
    <d v="2024-02-21T13:02:00"/>
    <s v="0:00"/>
    <x v="0"/>
    <x v="0"/>
  </r>
  <r>
    <d v="2024-02-21T17:51:29"/>
    <s v="st3640 (?)"/>
    <x v="37"/>
    <x v="0"/>
    <s v="kll* (Lůžkové oddělení pro lékaře)"/>
    <s v="Šindelářová Eva, číslo pojištěnce: 6062050907, pojišťovna: 201, scpac: 817967"/>
    <s v="na uzlu 1.CH-LU3 od 20.02.24 do 07.03.24, pcsled: 10610548"/>
    <s v="Kód uzlu zařízení: 2001; Datum malého překladu: 21/02/24; Čas malého překladu: 1751; Kód původního uzlu: 6396; Kód nového uzlu: 6265; "/>
    <d v="2024-02-21T17:51:29"/>
    <d v="2024-02-21T17:51:00"/>
    <s v="0:00"/>
    <x v="0"/>
    <x v="0"/>
  </r>
  <r>
    <d v="2024-02-22T10:27:50"/>
    <s v="st3640 (?)"/>
    <x v="3"/>
    <x v="0"/>
    <s v="kll* (Lůžkové oddělení pro lékaře)"/>
    <s v="Kvapil Dalibor , číslo pojištěnce: 8701195822, pojišťovna: 205, scpac: 334914"/>
    <s v="na uzlu 1.CH-LU3 od 21.02.24 do 29.02.24, pcsled: 10612948"/>
    <s v="Kód uzlu zařízení: 2001; Datum malého překladu: 22/02/24; Čas malého překladu: 1027; Kód původního uzlu: 6396; Kód nového uzlu: 6265; "/>
    <d v="2024-02-22T10:27:50"/>
    <d v="2024-02-22T10:27:00"/>
    <s v="0:00"/>
    <x v="0"/>
    <x v="0"/>
  </r>
  <r>
    <d v="2024-02-22T12:50:48"/>
    <s v="st1332 (?)"/>
    <x v="25"/>
    <x v="0"/>
    <s v="kls* (Lůžkové oddělení pro sestru)"/>
    <s v="Krčová Marcela , číslo pojištěnce: 6054171849, pojišťovna: 111, scpac: 1088456"/>
    <s v="na uzlu 1.CH-LU3 od 20.02.24 do 22.02.24, pcsled: 10610512"/>
    <s v="Datum konce sledování: ? -&gt; 22/02/24; Čas konce sledování:  -&gt; 1250; Příznak fnzis: 0 -&gt; 1; Typ aktivity (takt): 1 -&gt; 4; "/>
    <d v="2024-02-22T12:50:48"/>
    <d v="2024-02-22T12:50:00"/>
    <s v="0:00"/>
    <x v="0"/>
    <x v="0"/>
  </r>
  <r>
    <d v="2024-02-22T12:51:28"/>
    <s v="st1332 (?)"/>
    <x v="25"/>
    <x v="0"/>
    <s v="kls* (Lůžkové oddělení pro sestru)"/>
    <s v="Hodanová Anežka, číslo pojištěnce: 9454295741, pojišťovna: 111, scpac: 157403"/>
    <s v="na uzlu 1.CH-LU3 od 18.02.24 do 22.02.24, pcsled: 10608145"/>
    <s v="Datum konce sledování: ? -&gt; 22/02/24; Čas konce sledování:  -&gt; 1251; Příznak fnzis: 0 -&gt; 1; Typ aktivity (takt): 1 -&gt; 4; "/>
    <d v="2024-02-22T12:51:28"/>
    <d v="2024-02-22T12:51:00"/>
    <s v="0:00"/>
    <x v="0"/>
    <x v="0"/>
  </r>
  <r>
    <d v="2024-02-22T12:51:46"/>
    <s v="st1332 (?)"/>
    <x v="25"/>
    <x v="0"/>
    <s v="kls* (Lůžkové oddělení pro sestru)"/>
    <s v="Frantíková Marie, číslo pojištěnce: 6858080988, pojišťovna: 111, scpac: 1072933"/>
    <s v="na uzlu 1.CH-LU3 od 10.02.24 do 22.02.24, pcsled: 10597379"/>
    <s v="Datum konce sledování: ? -&gt; 22/02/24; Čas konce sledování:  -&gt; 1251; Příznak fnzis: 0 -&gt; 1; Typ aktivity (takt): 1 -&gt; 4; "/>
    <d v="2024-02-22T12:51:46"/>
    <d v="2024-02-22T12:51:00"/>
    <s v="0:00"/>
    <x v="0"/>
    <x v="0"/>
  </r>
  <r>
    <d v="2024-02-22T12:52:05"/>
    <s v="st1332 (?)"/>
    <x v="25"/>
    <x v="0"/>
    <s v="kls* (Lůžkové oddělení pro sestru)"/>
    <s v="Greplová Kyselá Kami, číslo pojištěnce: 8962045719, pojišťovna: 205, scpac: 349500"/>
    <s v="na uzlu 1.CH-LU3 od 19.02.24 do 22.02.24, pcsled: 10609459"/>
    <s v="Datum konce sledování: ? -&gt; 22/02/24; Čas konce sledování:  -&gt; 1252; Příznak fnzis: 0 -&gt; 1; Typ aktivity (takt): 1 -&gt; 4; "/>
    <d v="2024-02-22T12:52:05"/>
    <d v="2024-02-22T12:52:00"/>
    <s v="0:00"/>
    <x v="0"/>
    <x v="0"/>
  </r>
  <r>
    <d v="2024-02-22T13:17:54"/>
    <s v="st3640 (?)"/>
    <x v="3"/>
    <x v="0"/>
    <s v="kll* (Lůžkové oddělení pro lékaře)"/>
    <s v="Gruškovská Jitka, číslo pojištěnce: 6353110170, pojišťovna: 205, scpac: 1308740"/>
    <s v="na uzlu 1.CH-LU3 od 21.02.24 do 15.03.24, pcsled: 10612880"/>
    <s v="Kód uzlu zařízení: 2001; Datum malého překladu: 22/02/24; Čas malého překladu: 1317; Kód původního uzlu: 6396; Kód nového uzlu: 6265; "/>
    <d v="2024-02-22T13:17:54"/>
    <d v="2024-02-22T13:17:00"/>
    <s v="0:00"/>
    <x v="0"/>
    <x v="0"/>
  </r>
  <r>
    <d v="2024-02-23T13:38:20"/>
    <s v="st1332 (?)"/>
    <x v="25"/>
    <x v="0"/>
    <s v="kls* (Lůžkové oddělení pro sestru)"/>
    <s v="Svozil Tomáš, Ing., číslo pojištěnce: 6803060110, pojišťovna: 201, scpac: 418855"/>
    <s v="na uzlu 1.CH-LU3 od 21.02.24 do 23.02.24, pcsled: 10613191"/>
    <s v="Datum konce sledování: ? -&gt; 23/02/24; Čas konce sledování:  -&gt; 1338; Příznak fnzis: 0 -&gt; 1; Typ aktivity (takt): 1 -&gt; 5; "/>
    <d v="2024-02-23T13:38:20"/>
    <d v="2024-02-23T13:38:00"/>
    <s v="0:00"/>
    <x v="0"/>
    <x v="0"/>
  </r>
  <r>
    <d v="2024-02-23T13:38:40"/>
    <s v="st1332 (?)"/>
    <x v="25"/>
    <x v="0"/>
    <s v="kls* (Lůžkové oddělení pro sestru)"/>
    <s v="Hamal Jaromír, číslo pojištěnce: 6610231573, pojišťovna: 111, scpac: 1524874"/>
    <s v="na uzlu 1.CH-LU3 od 15.02.24 do 23.02.24, pcsled: 10603997"/>
    <s v="Datum konce sledování: ? -&gt; 23/02/24; Čas konce sledování:  -&gt; 1338; Příznak fnzis: 0 -&gt; 1; Typ aktivity (takt): 1 -&gt; 5; "/>
    <d v="2024-02-23T13:38:40"/>
    <d v="2024-02-23T13:38:00"/>
    <s v="0:00"/>
    <x v="0"/>
    <x v="0"/>
  </r>
  <r>
    <d v="2024-02-23T13:39:03"/>
    <s v="st1332 (?)"/>
    <x v="25"/>
    <x v="0"/>
    <s v="kls* (Lůžkové oddělení pro sestru)"/>
    <s v="Plesník Milan , číslo pojištěnce: 421005431 , pojišťovna: 111, scpac: 861202"/>
    <s v="na uzlu 1.CH-LU3 od 16.02.24 do 23.02.24, pcsled: 10607109"/>
    <s v="Datum konce sledování: ? -&gt; 23/02/24; Čas konce sledování:  -&gt; 1338; Příznak fnzis: 0 -&gt; 1; Typ aktivity (takt): 1 -&gt; 5; "/>
    <d v="2024-02-23T13:39:03"/>
    <d v="2024-02-23T13:38:00"/>
    <s v="0:01"/>
    <x v="0"/>
    <x v="0"/>
  </r>
  <r>
    <d v="2024-02-23T13:39:40"/>
    <s v="st1332 (?)"/>
    <x v="25"/>
    <x v="0"/>
    <s v="kls* (Lůžkové oddělení pro sestru)"/>
    <s v="Pončík Adam , číslo pojištěnce: 9003306235, pojišťovna: 211, scpac: 1366182"/>
    <s v="na uzlu 1.CH-LU3 od 12.02.24 do 23.02.24, pcsled: 10600037"/>
    <s v="Datum konce sledování: ? -&gt; 23/02/24; Čas konce sledování:  -&gt; 1339; Příznak fnzis: 0 -&gt; 1; Typ aktivity (takt): 1 -&gt; 5; "/>
    <d v="2024-02-23T13:39:40"/>
    <d v="2024-02-23T13:39:00"/>
    <s v="0:00"/>
    <x v="0"/>
    <x v="0"/>
  </r>
  <r>
    <d v="2024-02-23T13:39:58"/>
    <s v="st1332 (?)"/>
    <x v="25"/>
    <x v="0"/>
    <s v="kls* (Lůžkové oddělení pro sestru)"/>
    <s v="Batelka Vladimír, číslo pojištěnce: 5607092051, pojišťovna: 205, scpac: 1056505"/>
    <s v="na uzlu 1.CH-LU3 od 14.02.24 do 23.02.24, pcsled: 10602415"/>
    <s v="Datum konce sledování: ? -&gt; 23/02/24; Čas konce sledování:  -&gt; 1339; Příznak fnzis: 0 -&gt; 1; Typ aktivity (takt): 1 -&gt; 4; "/>
    <d v="2024-02-23T13:39:58"/>
    <d v="2024-02-23T13:39:00"/>
    <s v="0:00"/>
    <x v="0"/>
    <x v="0"/>
  </r>
  <r>
    <d v="2024-02-23T17:50:44"/>
    <s v="st3640 (?)"/>
    <x v="28"/>
    <x v="0"/>
    <s v="kll* (Lůžkové oddělení pro lékaře)"/>
    <s v="Rückschlossová Milos, číslo pojištěnce: 516121184 , pojišťovna: 201, scpac: 132419"/>
    <s v="na uzlu 1.CH-LU3 od 23.02.24 do 29.02.24, pcsled: 10616716"/>
    <s v="Kód uzlu zařízení: 2001; Datum malého překladu: 23/02/24; Čas malého překladu: 1750; Kód původního uzlu: 6396; Kód nového uzlu: 6265; "/>
    <d v="2024-02-23T17:50:44"/>
    <d v="2024-02-23T17:50:00"/>
    <s v="0:00"/>
    <x v="0"/>
    <x v="0"/>
  </r>
  <r>
    <d v="2024-02-24T11:45:38"/>
    <s v="st4366 (?)"/>
    <x v="18"/>
    <x v="0"/>
    <s v="kls* (Lůžkové oddělení pro sestru)"/>
    <s v="Novotný Jiří , číslo pojištěnce: 400101422 , pojišťovna: 205, scpac: 676073"/>
    <s v="na uzlu KAR-LU51 od 21.02.24 do 24.02.24, pcsled: 10612174"/>
    <s v="Datum konce sledování: ? -&gt; 24/02/24; Čas konce sledování:  -&gt; 1142; Příznak fnzis: 0 -&gt; 1; Typ aktivity (takt): 1 -&gt; 5; "/>
    <d v="2024-02-24T11:45:38"/>
    <d v="2024-02-24T11:42:00"/>
    <s v="0:03"/>
    <x v="0"/>
    <x v="0"/>
  </r>
  <r>
    <d v="2024-02-24T14:56:59"/>
    <s v="st4366 (?)"/>
    <x v="18"/>
    <x v="0"/>
    <s v="kls* (Lůžkové oddělení pro sestru)"/>
    <s v="Tovaryš Daniel, číslo pojištěnce: 7303265849, pojišťovna: 111, scpac: 1014539"/>
    <s v="na uzlu 1.CH-LU3 od 18.02.24 do 24.02.24, pcsled: 10608036"/>
    <s v="Datum konce sledování: ? -&gt; 24/02/24; Čas konce sledování:  -&gt; 1455; Příznak fnzis: 0 -&gt; 1; Typ aktivity (takt): 1 -&gt; 4; "/>
    <d v="2024-02-24T14:56:59"/>
    <d v="2024-02-24T14:55:00"/>
    <s v="0:01"/>
    <x v="0"/>
    <x v="0"/>
  </r>
  <r>
    <d v="2024-02-24T14:59:04"/>
    <s v="st4366 (?)"/>
    <x v="18"/>
    <x v="0"/>
    <s v="kls* (Lůžkové oddělení pro sestru)"/>
    <s v="Růžičková Anna Marie, číslo pojištěnce: 0261040208, pojišťovna: 111, scpac: 1554698"/>
    <s v="na uzlu 1.CH-LU3 od 20.02.24 do 24.02.24, pcsled: 10611498"/>
    <s v="Datum konce sledování: ? -&gt; 24/02/24; Čas konce sledování:  -&gt; 1457; Příznak fnzis: 0 -&gt; 1; Typ aktivity (takt): 1 -&gt; 5; "/>
    <d v="2024-02-24T14:59:04"/>
    <d v="2024-02-24T14:57:00"/>
    <s v="0:02"/>
    <x v="0"/>
    <x v="0"/>
  </r>
  <r>
    <d v="2024-02-24T15:54:28"/>
    <s v="st4335 (?)"/>
    <x v="7"/>
    <x v="0"/>
    <s v="kll* (Lůžkové oddělení pro lékaře)"/>
    <s v="Janků Kateřina, číslo pojištěnce: 9459015731, pojišťovna: 211, scpac: 334612"/>
    <s v="na uzlu 1.CH-LU3 od 19.02.24 do 05.03.24, pcsled: 10609207"/>
    <s v="Kód uzlu zařízení: 2001; Datum malého překladu: 24/02/24; Čas malého překladu: 1554; Kód původního uzlu: 6396; Kód nového uzlu: 6265; "/>
    <d v="2024-02-24T15:54:28"/>
    <d v="2024-02-24T15:54:00"/>
    <s v="0:00"/>
    <x v="0"/>
    <x v="0"/>
  </r>
  <r>
    <d v="2024-02-24T19:14:15"/>
    <s v="st1276 (?)"/>
    <x v="23"/>
    <x v="0"/>
    <s v="kls* (Lůžkové oddělení pro sestru)"/>
    <s v="Blahová Jitka , číslo pojištěnce: 405129455 , pojišťovna: 111, scpac: 217456"/>
    <s v="na uzlu 1.CH-LU3 od 24.02.24 do 24.02.24, pcsled: 10617900"/>
    <s v="Datum žádosti: 24/02/24; Čas žádosti: 191415; Datum překladu: 24/02/24; Čas překladu: 1912; Žádající uzel: 6396; Žádající uživatel: 62072; Přijímající uzel: 6515; Text žádosti: Žádost o překlad; Stav žádosti: 500; "/>
    <d v="2024-02-24T19:14:15"/>
    <d v="2024-02-24T19:12:00"/>
    <s v="0:02"/>
    <x v="0"/>
    <x v="0"/>
  </r>
  <r>
    <d v="2024-02-25T11:31:21"/>
    <s v="st1332 (?)"/>
    <x v="17"/>
    <x v="0"/>
    <s v="kls* (Lůžkové oddělení pro sestru)"/>
    <s v="Bouma Aleš, číslo pojištěnce: 7911025386, pojišťovna: 201, scpac: 325427"/>
    <s v="na uzlu 1.CH-LU3 od 23.02.24 do 25.02.24, pcsled: 10615847"/>
    <s v="Datum konce sledování: ? -&gt; 25/02/24; Čas konce sledování:  -&gt; 1131; Příznak fnzis: 0 -&gt; 1; Typ aktivity (takt): 1 -&gt; 4; "/>
    <d v="2024-02-25T11:31:21"/>
    <d v="2024-02-25T11:31:00"/>
    <s v="0:00"/>
    <x v="0"/>
    <x v="0"/>
  </r>
  <r>
    <d v="2024-02-25T11:32:35"/>
    <s v="st1332 (?)"/>
    <x v="17"/>
    <x v="0"/>
    <s v="kls* (Lůžkové oddělení pro sestru)"/>
    <s v="Dědík Jiří , číslo pojištěnce: 7706172331, pojišťovna: 205, scpac: 657086"/>
    <s v="na uzlu 1.CH-LU3 od 23.02.24 do 25.02.24, pcsled: 10615832"/>
    <s v="Datum konce sledování: ? -&gt; 25/02/24; Čas konce sledování:  -&gt; 1132; Příznak fnzis: 0 -&gt; 1; Typ aktivity (takt): 1 -&gt; 4; "/>
    <d v="2024-02-25T11:32:35"/>
    <d v="2024-02-25T11:32:00"/>
    <s v="0:00"/>
    <x v="0"/>
    <x v="0"/>
  </r>
  <r>
    <d v="2024-02-25T11:33:01"/>
    <s v="st1332 (?)"/>
    <x v="17"/>
    <x v="0"/>
    <s v="kls* (Lůžkové oddělení pro sestru)"/>
    <s v="Kupková Jana, číslo pojištěnce: 6756280234, pojišťovna: 205, scpac: 432461"/>
    <s v="na uzlu 1.CH-LU3 od 18.02.24 do 25.02.24, pcsled: 10607919"/>
    <s v="Datum konce sledování: ? -&gt; 25/02/24; Čas konce sledování:  -&gt; 1132; Příznak fnzis: 0 -&gt; 1; Typ aktivity (takt): 1 -&gt; 4; "/>
    <d v="2024-02-25T11:33:01"/>
    <d v="2024-02-25T11:32:00"/>
    <s v="0:01"/>
    <x v="0"/>
    <x v="0"/>
  </r>
  <r>
    <d v="2024-02-26T10:09:26"/>
    <s v="st3640 (?)"/>
    <x v="3"/>
    <x v="0"/>
    <s v="kll* (Lůžkové oddělení pro lékaře)"/>
    <s v="Komzáková Lenka , číslo pojištěnce: 7653214855, pojišťovna: 211, scpac: 175236"/>
    <s v="na uzlu 1.CH-LU3 od 25.02.24 do 04.03.24, pcsled: 10618482"/>
    <s v="Kód uzlu zařízení: 2001; Datum malého překladu: 26/02/24; Čas malého překladu: 1009; Kód původního uzlu: 6396; Kód nového uzlu: 6265; "/>
    <d v="2024-02-26T10:09:26"/>
    <d v="2024-02-26T10:09:00"/>
    <s v="0:00"/>
    <x v="0"/>
    <x v="0"/>
  </r>
  <r>
    <d v="2024-02-26T11:39:09"/>
    <s v="st1332 (?)"/>
    <x v="0"/>
    <x v="0"/>
    <s v="kls* (Lůžkové oddělení pro sestru)"/>
    <s v="Žáková Pavla, číslo pojištěnce: 7356115800, pojišťovna: 205, scpac: 415795"/>
    <s v="na uzlu 1.CH-LU3 od 22.02.24 do 26.02.24, pcsled: 10614917"/>
    <s v="Datum konce sledování: ? -&gt; 26/02/24; Čas konce sledování:  -&gt; 1138; Příznak fnzis: 0 -&gt; 1; Typ aktivity (takt): 1 -&gt; 4; "/>
    <d v="2024-02-26T11:39:09"/>
    <d v="2024-02-26T11:38:00"/>
    <s v="0:01"/>
    <x v="0"/>
    <x v="0"/>
  </r>
  <r>
    <d v="2024-02-26T11:39:21"/>
    <s v="st1332 (?)"/>
    <x v="0"/>
    <x v="0"/>
    <s v="kls* (Lůžkové oddělení pro sestru)"/>
    <s v="Bartáková Lenka Mgr., číslo pojištěnce: 7759264931, pojišťovna: 205, scpac: 324400"/>
    <s v="na uzlu 1.CH-LU3 od 20.02.24 do 26.02.24, pcsled: 10611517"/>
    <s v="Datum konce sledování: ? -&gt; 26/02/24; Čas konce sledování:  -&gt; 1139; Příznak fnzis: 0 -&gt; 1; Typ aktivity (takt): 1 -&gt; 4; "/>
    <d v="2024-02-26T11:39:21"/>
    <d v="2024-02-26T11:39:00"/>
    <s v="0:00"/>
    <x v="0"/>
    <x v="0"/>
  </r>
  <r>
    <d v="2024-02-26T11:40:18"/>
    <s v="st1332 (?)"/>
    <x v="0"/>
    <x v="0"/>
    <s v="kls* (Lůžkové oddělení pro sestru)"/>
    <s v="Faksová Věra, číslo pojištěnce: 5759201668, pojišťovna: 205, scpac: 296415"/>
    <s v="na uzlu 1.CH-LU3 od 20.02.24 do 26.02.24, pcsled: 10610502"/>
    <s v="Datum konce sledování: ? -&gt; 26/02/24; Čas konce sledování:  -&gt; 1139; Příznak fnzis: 0 -&gt; 1; Typ aktivity (takt): 1 -&gt; 4; "/>
    <d v="2024-02-26T11:40:18"/>
    <d v="2024-02-26T11:39:00"/>
    <s v="0:01"/>
    <x v="0"/>
    <x v="0"/>
  </r>
  <r>
    <d v="2024-02-26T11:40:28"/>
    <s v="st1332 (?)"/>
    <x v="0"/>
    <x v="0"/>
    <s v="kls* (Lůžkové oddělení pro sestru)"/>
    <s v="Gryc Marek, číslo pojištěnce: 8910084150, pojišťovna: 111, scpac: 1242669"/>
    <s v="na uzlu 1.CH-LU3 od 20.02.24 do 26.02.24, pcsled: 10610528"/>
    <s v="Datum konce sledování: ? -&gt; 26/02/24; Čas konce sledování:  -&gt; 1140; Příznak fnzis: 0 -&gt; 1; Typ aktivity (takt): 1 -&gt; 4; "/>
    <d v="2024-02-26T11:40:28"/>
    <d v="2024-02-26T11:40:00"/>
    <s v="0:00"/>
    <x v="0"/>
    <x v="0"/>
  </r>
  <r>
    <d v="2024-02-26T11:41:06"/>
    <s v="st1332 (?)"/>
    <x v="0"/>
    <x v="0"/>
    <s v="kls* (Lůžkové oddělení pro sestru)"/>
    <s v="Nováková Marie, číslo pojištěnce: 5456071918, pojišťovna: 211, scpac: 436654"/>
    <s v="na uzlu 1.CH-LU3 od 17.01.24 do 26.02.24, pcsled: 10561734"/>
    <s v="Datum konce sledování: ? -&gt; 26/02/24; Čas konce sledování:  -&gt; 1140; Příznak fnzis: 0 -&gt; 1; Typ aktivity (takt): 1 -&gt; 5; "/>
    <d v="2024-02-26T11:41:06"/>
    <d v="2024-02-26T11:40:00"/>
    <s v="0:01"/>
    <x v="0"/>
    <x v="0"/>
  </r>
  <r>
    <d v="2024-02-26T11:41:35"/>
    <s v="st1332 (?)"/>
    <x v="0"/>
    <x v="0"/>
    <s v="kls* (Lůžkové oddělení pro sestru)"/>
    <s v="Parma Jiří, Ing., číslo pojištěnce: 6010221415, pojišťovna: 211, scpac: 1090795"/>
    <s v="na uzlu 1.CH-LU3 od 22.02.24 do 26.02.24, pcsled: 10614950"/>
    <s v="Datum konce sledování: ? -&gt; 26/02/24; Čas konce sledování:  -&gt; 1141; Příznak fnzis: 0 -&gt; 1; Typ aktivity (takt): 1 -&gt; 4; "/>
    <d v="2024-02-26T11:41:35"/>
    <d v="2024-02-26T11:41:00"/>
    <s v="0:00"/>
    <x v="0"/>
    <x v="0"/>
  </r>
  <r>
    <d v="2024-02-26T11:42:08"/>
    <s v="st1332 (?)"/>
    <x v="0"/>
    <x v="0"/>
    <s v="kls* (Lůžkové oddělení pro sestru)"/>
    <s v="Šustková Libuše, číslo pojištěnce: 525125323 , pojišťovna: 205, scpac: 462720"/>
    <s v="na uzlu 1.CH-LU3 od 18.02.24 do 26.02.24, pcsled: 10608185"/>
    <s v="Datum konce sledování: ? -&gt; 26/02/24; Čas konce sledování:  -&gt; 1141; Příznak fnzis: 0 -&gt; 1; Typ aktivity (takt): 1 -&gt; 4; "/>
    <d v="2024-02-26T11:42:08"/>
    <d v="2024-02-26T11:41:00"/>
    <s v="0:01"/>
    <x v="0"/>
    <x v="0"/>
  </r>
  <r>
    <d v="2024-02-26T12:40:03"/>
    <s v="st1332 (?)"/>
    <x v="0"/>
    <x v="0"/>
    <s v="kls* (Lůžkové oddělení pro sestru)"/>
    <s v="Vítková Věra, číslo pojištěnce: 5557080452, pojišťovna: 211, scpac: 1054829"/>
    <s v="na uzlu 1.CH-LU3 od 19.02.24 do 26.02.24, pcsled: 10608717"/>
    <s v="Datum konce sledování: ? -&gt; 26/02/24; Čas konce sledování:  -&gt; 1239; Příznak fnzis: 0 -&gt; 1; Typ aktivity (takt): 1 -&gt; 5; "/>
    <d v="2024-02-26T12:40:03"/>
    <d v="2024-02-26T12:39:00"/>
    <s v="0:01"/>
    <x v="0"/>
    <x v="0"/>
  </r>
  <r>
    <d v="2024-02-26T13:08:01"/>
    <s v="st3640 (?)"/>
    <x v="3"/>
    <x v="0"/>
    <s v="kll* (Lůžkové oddělení pro lékaře)"/>
    <s v="Pospíšil Jiří, číslo pojištěnce: 6302270304, pojišťovna: 205, scpac: 1550236"/>
    <s v="na uzlu 1.CH-LU3 od 25.02.24 do 03.03.24, pcsled: 10618500"/>
    <s v="Kód uzlu zařízení: 2001; Datum malého překladu: 26/02/24; Čas malého překladu: 1307; Kód původního uzlu: 6396; Kód nového uzlu: 6265; "/>
    <d v="2024-02-26T13:08:01"/>
    <d v="2024-02-26T13:07:00"/>
    <s v="0:01"/>
    <x v="0"/>
    <x v="0"/>
  </r>
  <r>
    <d v="2024-02-26T15:37:35"/>
    <s v="st3640 (?)"/>
    <x v="37"/>
    <x v="0"/>
    <s v="kll* (Lůžkové oddělení pro lékaře)"/>
    <s v="Novotná Emilie, číslo pojištěnce: 5954302255, pojišťovna: 201, scpac: 987003"/>
    <s v="na uzlu 1.CH-LU3 od 25.02.24 do 05.03.24, pcsled: 10618524"/>
    <s v="Kód uzlu zařízení: 2001; Datum malého překladu: 26/02/24; Čas malého překladu: 1537; Kód původního uzlu: 6396; Kód nového uzlu: 6265; "/>
    <d v="2024-02-26T15:37:35"/>
    <d v="2024-02-26T15:37:00"/>
    <s v="0:00"/>
    <x v="0"/>
    <x v="0"/>
  </r>
  <r>
    <d v="2024-02-26T16:01:54"/>
    <s v="st3640 (?)"/>
    <x v="37"/>
    <x v="0"/>
    <s v="kll* (Lůžkové oddělení pro lékaře)"/>
    <s v="Šimek Jaroslav, číslo pojištěnce: 6208061618, pojišťovna: 211, scpac: 817149"/>
    <s v="na uzlu 1.CH-LU3 od 25.02.24 do 05.03.24, pcsled: 10618446"/>
    <s v="Kód uzlu zařízení: 2001; Datum malého překladu: 26/02/24; Čas malého překladu: 1601; Kód původního uzlu: 6396; Kód nového uzlu: 6265; "/>
    <d v="2024-02-26T16:01:54"/>
    <d v="2024-02-26T16:01:00"/>
    <s v="0:00"/>
    <x v="0"/>
    <x v="0"/>
  </r>
  <r>
    <d v="2024-02-27T13:59:29"/>
    <s v="st3640 (?)"/>
    <x v="3"/>
    <x v="0"/>
    <s v="kll* (Lůžkové oddělení pro lékaře)"/>
    <s v="Gruškovská Jitka, číslo pojištěnce: 6353110170, pojišťovna: 205, scpac: 1308740"/>
    <s v="na uzlu 1.CH-LU3 od 21.02.24 do 15.03.24, pcsled: 10612880"/>
    <s v="Kód uzlu zařízení: 2001; Datum malého překladu: 27/02/24; Čas malého překladu: 1359; Kód původního uzlu: 6396; Kód nového uzlu: 6265; "/>
    <d v="2024-02-27T13:59:29"/>
    <d v="2024-02-27T13:59:00"/>
    <s v="0:00"/>
    <x v="0"/>
    <x v="0"/>
  </r>
  <r>
    <d v="2024-02-27T14:26:51"/>
    <s v="st1332 (?)"/>
    <x v="0"/>
    <x v="0"/>
    <s v="kls* (Lůžkové oddělení pro sestru)"/>
    <s v="Brázda Josef, číslo pojištěnce: 6303270809, pojišťovna: 211, scpac: 147111"/>
    <s v="na uzlu 1.CH-LU3 od 21.02.24 do 27.02.24, pcsled: 10613886"/>
    <s v="Datum konce sledování: ? -&gt; 27/02/24; Čas konce sledování:  -&gt; 1426; Příznak fnzis: 0 -&gt; 1; Typ aktivity (takt): 1 -&gt; 5; "/>
    <d v="2024-02-27T14:26:51"/>
    <d v="2024-02-27T14:26:00"/>
    <s v="0:00"/>
    <x v="0"/>
    <x v="0"/>
  </r>
  <r>
    <d v="2024-02-27T14:27:11"/>
    <s v="st1332 (?)"/>
    <x v="0"/>
    <x v="0"/>
    <s v="kls* (Lůžkové oddělení pro sestru)"/>
    <s v="Zatloukal Miroslav, číslo pojištěnce: 480216185 , pojišťovna: 111, scpac: 480891"/>
    <s v="na uzlu 1.CH-LU3 od 17.02.24 do 27.02.24, pcsled: 10607608"/>
    <s v="Datum konce sledování: ? -&gt; 27/02/24; Čas konce sledování:  -&gt; 1426; Příznak fnzis: 0 -&gt; 1; Typ aktivity (takt): 1 -&gt; 5; "/>
    <d v="2024-02-27T14:27:11"/>
    <d v="2024-02-27T14:26:00"/>
    <s v="0:01"/>
    <x v="0"/>
    <x v="0"/>
  </r>
  <r>
    <d v="2024-02-27T14:27:24"/>
    <s v="st1332 (?)"/>
    <x v="0"/>
    <x v="0"/>
    <s v="kls* (Lůžkové oddělení pro sestru)"/>
    <s v="Kabeláčová Monika, číslo pojištěnce: 7552094847, pojišťovna: 205, scpac: 1103152"/>
    <s v="na uzlu 1.CH-LU3 od 20.02.24 do 27.02.24, pcsled: 10610543"/>
    <s v="Datum konce sledování: ? -&gt; 27/02/24; Čas konce sledování:  -&gt; 1427; Příznak fnzis: 0 -&gt; 1; Typ aktivity (takt): 1 -&gt; 4; "/>
    <d v="2024-02-27T14:27:24"/>
    <d v="2024-02-27T14:27:00"/>
    <s v="0:00"/>
    <x v="0"/>
    <x v="0"/>
  </r>
  <r>
    <d v="2024-02-27T14:27:41"/>
    <s v="st1332 (?)"/>
    <x v="0"/>
    <x v="0"/>
    <s v="kls* (Lůžkové oddělení pro sestru)"/>
    <s v="Maksantová Pospíšilo, číslo pojištěnce: 6853090090, pojišťovna: 205, scpac: 678991"/>
    <s v="na uzlu 1.CH-LU3 od 07.02.24 do 27.02.24, pcsled: 10591800"/>
    <s v="Datum konce sledování: ? -&gt; 27/02/24; Čas konce sledování:  -&gt; 1427; Příznak fnzis: 0 -&gt; 1; Typ aktivity (takt): 1 -&gt; 4; "/>
    <d v="2024-02-27T14:27:41"/>
    <d v="2024-02-27T14:27:00"/>
    <s v="0:00"/>
    <x v="0"/>
    <x v="0"/>
  </r>
  <r>
    <d v="2024-02-27T20:20:25"/>
    <s v="st3640 (?)"/>
    <x v="9"/>
    <x v="0"/>
    <s v="kll* (Lůžkové oddělení pro lékaře)"/>
    <s v="Khomyn Ostap, Ing., číslo pojištěnce: 8308081694, pojišťovna: 211, scpac: 1336565"/>
    <s v="na uzlu 1.CH-LU3 od 27.02.24 do 05.03.24, pcsled: 10622580"/>
    <s v="Kód uzlu zařízení: 2001; Datum malého překladu: 27/02/24; Čas malého překladu: 2020; Kód původního uzlu: 6396; Kód nového uzlu: 6265; "/>
    <d v="2024-02-27T20:20:25"/>
    <d v="2024-02-27T20:20:00"/>
    <s v="0:00"/>
    <x v="0"/>
    <x v="0"/>
  </r>
  <r>
    <d v="2024-02-28T11:34:03"/>
    <s v="st1332 (?)"/>
    <x v="0"/>
    <x v="0"/>
    <s v="kls* (Lůžkové oddělení pro sestru)"/>
    <s v="Machalová Barbora, číslo pojištěnce: 9053233233, pojišťovna: 205, scpac: 826395"/>
    <s v="na uzlu 1.CH-LU3 od 27.02.24 do 28.02.24, pcsled: 10622434"/>
    <s v="Datum konce sledování: ? -&gt; 28/02/24; Čas konce sledování:  -&gt; 1133; Příznak fnzis: 0 -&gt; 1; Typ aktivity (takt): 1 -&gt; 5; "/>
    <d v="2024-02-28T11:34:03"/>
    <d v="2024-02-28T11:33:00"/>
    <s v="0:01"/>
    <x v="0"/>
    <x v="0"/>
  </r>
  <r>
    <d v="2024-02-28T13:31:51"/>
    <s v="st3640 (?)"/>
    <x v="3"/>
    <x v="0"/>
    <s v="kll* (Lůžkové oddělení pro lékaře)"/>
    <s v="Neoral Josef, číslo pojištěnce: 530705129 , pojišťovna: 205, scpac: 203246"/>
    <s v="na uzlu 1.CH-LU3 od 26.02.24 do 13.03.24, pcsled: 10619334"/>
    <s v="Kód uzlu zařízení: 2001; Datum malého překladu: 28/02/24; Čas malého překladu: 1331; Kód původního uzlu: 6396; Kód nového uzlu: 6265; "/>
    <d v="2024-02-28T13:31:51"/>
    <d v="2024-02-28T13:31:00"/>
    <s v="0:00"/>
    <x v="0"/>
    <x v="0"/>
  </r>
  <r>
    <d v="2024-02-28T14:10:49"/>
    <s v="st3640 (?)"/>
    <x v="3"/>
    <x v="0"/>
    <s v="kll* (Lůžkové oddělení pro lékaře)"/>
    <s v="Janáček Robert, číslo pojištěnce: 8806216133, pojišťovna: 111, scpac: 1030467"/>
    <s v="na uzlu 1.CH-LU3 od 27.02.24 do 03.03.24, pcsled: 10621333"/>
    <s v="Kód uzlu zařízení: 2001; Datum malého překladu: 28/02/24; Čas malého překladu: 1410; Kód původního uzlu: 6396; Kód nového uzlu: 6265; "/>
    <d v="2024-02-28T14:10:49"/>
    <d v="2024-02-28T14:10:00"/>
    <s v="0:00"/>
    <x v="0"/>
    <x v="0"/>
  </r>
  <r>
    <d v="2024-02-28T14:33:57"/>
    <s v="st4366 (?)"/>
    <x v="12"/>
    <x v="0"/>
    <s v="kls* (Lůžkové oddělení pro sestru)"/>
    <s v="Šimurdová Hilda, číslo pojištěnce: 5855101747, pojišťovna: 111, scpac: 1549179"/>
    <s v="na uzlu 1.CH-LU3 od 12.02.24 do 28.02.24, pcsled: 10599218"/>
    <s v="Datum konce sledování: ? -&gt; 28/02/24; Čas konce sledování:  -&gt; 1431; Příznak fnzis: 0 -&gt; 1; Typ aktivity (takt): 1 -&gt; 4; "/>
    <d v="2024-02-28T14:33:57"/>
    <d v="2024-02-28T14:31:00"/>
    <s v="0:02"/>
    <x v="0"/>
    <x v="0"/>
  </r>
  <r>
    <d v="2024-02-28T14:54:58"/>
    <s v="st1332 (?)"/>
    <x v="12"/>
    <x v="0"/>
    <s v="kls* (Lůžkové oddělení pro sestru)"/>
    <s v="Ruprecht Roman, číslo pojištěnce: 7210115781, pojišťovna: 205, scpac: 1373905"/>
    <s v="na uzlu ONK-42b od 28.02.24 do 28.02.24, pcsled: 10623085"/>
    <s v="Datum konce sledování: ? -&gt; 28/02/24; Čas konce sledování:  -&gt; 1404; Příznak fnzis: 0 -&gt; 1; Typ aktivity (takt): 1 -&gt; 5; "/>
    <d v="2024-02-28T14:54:58"/>
    <d v="2024-02-28T14:04:00"/>
    <s v="0:50"/>
    <x v="0"/>
    <x v="6"/>
  </r>
  <r>
    <d v="2024-02-28T18:15:30"/>
    <s v="st3640 (?)"/>
    <x v="14"/>
    <x v="0"/>
    <s v="kll* (Lůžkové oddělení pro lékaře)"/>
    <s v="Ruprecht Roman, číslo pojištěnce: 7210115781, pojišťovna: 205, scpac: 1373905"/>
    <s v="na uzlu 1.CH-6 J od 28.02.24 do 01.03.24, pcsled: 10624796"/>
    <s v="Kód uzlu zařízení: 2001; Datum malého překladu: 28/02/24; Čas malého překladu: 1815; Kód původního uzlu: 6396; Kód nového uzlu: 6265; "/>
    <d v="2024-02-28T18:15:30"/>
    <d v="2024-02-28T18:15:00"/>
    <s v="0:00"/>
    <x v="0"/>
    <x v="0"/>
  </r>
  <r>
    <d v="2024-02-29T13:01:41"/>
    <s v="st1332 (?)"/>
    <x v="0"/>
    <x v="0"/>
    <s v="kls* (Lůžkové oddělení pro sestru)"/>
    <s v="Kvapil Dalibor , číslo pojištěnce: 8701195822, pojišťovna: 205, scpac: 334914"/>
    <s v="na uzlu 1.CH-LU3 od 21.02.24 do 29.02.24, pcsled: 10612948"/>
    <s v="Datum konce sledování: ? -&gt; 29/02/24; Čas konce sledování:  -&gt; 1301; Příznak fnzis: 0 -&gt; 1; Typ aktivity (takt): 1 -&gt; 5; "/>
    <d v="2024-02-29T13:01:41"/>
    <d v="2024-02-29T13:01:00"/>
    <s v="0:00"/>
    <x v="0"/>
    <x v="0"/>
  </r>
  <r>
    <d v="2024-02-29T13:01:54"/>
    <s v="st1332 (?)"/>
    <x v="0"/>
    <x v="0"/>
    <s v="kls* (Lůžkové oddělení pro sestru)"/>
    <s v="Novotný Jiří , číslo pojištěnce: 400101422 , pojišťovna: 205, scpac: 676073"/>
    <s v="na uzlu 1.CH-LU3 od 24.02.24 do 29.02.24, pcsled: 10617881"/>
    <s v="Datum konce sledování: ? -&gt; 29/02/24; Čas konce sledování:  -&gt; 1301; Příznak fnzis: 0 -&gt; 1; Typ aktivity (takt): 1 -&gt; 4; "/>
    <d v="2024-02-29T13:01:54"/>
    <d v="2024-02-29T13:01:00"/>
    <s v="0:00"/>
    <x v="0"/>
    <x v="0"/>
  </r>
  <r>
    <d v="2024-02-29T13:02:05"/>
    <s v="st1332 (?)"/>
    <x v="0"/>
    <x v="0"/>
    <s v="kls* (Lůžkové oddělení pro sestru)"/>
    <s v="Rückschlossová Milos, číslo pojištěnce: 516121184 , pojišťovna: 201, scpac: 132419"/>
    <s v="na uzlu 1.CH-LU3 od 23.02.24 do 29.02.24, pcsled: 10616716"/>
    <s v="Datum konce sledování: ? -&gt; 29/02/24; Čas konce sledování:  -&gt; 1302; Příznak fnzis: 0 -&gt; 1; Typ aktivity (takt): 1 -&gt; 5; "/>
    <d v="2024-02-29T13:02:05"/>
    <d v="2024-02-29T13:02:00"/>
    <s v="0:00"/>
    <x v="0"/>
    <x v="0"/>
  </r>
  <r>
    <d v="2024-02-29T15:21:17"/>
    <s v="st3640 (?)"/>
    <x v="2"/>
    <x v="0"/>
    <s v="kll* (Lůžkové oddělení pro lékaře)"/>
    <s v="Krikel Karel, číslo pojištěnce: 7611225391, pojišťovna: 201, scpac: 323606"/>
    <s v="na uzlu 1.CH-LU3 od 28.02.24 do 11.03.24, pcsled: 10623376"/>
    <s v="Kód uzlu zařízení: 2001; Datum malého překladu: 29/02/24; Čas malého překladu: 1521; Kód původního uzlu: 6396; Kód nového uzlu: 6265; "/>
    <d v="2024-02-29T15:21:17"/>
    <d v="2024-02-29T15:21:00"/>
    <s v="0:00"/>
    <x v="0"/>
    <x v="0"/>
  </r>
  <r>
    <d v="2024-02-29T20:11:22"/>
    <s v="st4995 (?)"/>
    <x v="2"/>
    <x v="0"/>
    <s v="kll* (Lůžkové oddělení pro lékaře)"/>
    <s v="Vránová Helena, číslo pojištěnce: 5556091728, pojišťovna: 201, scpac: 432930"/>
    <s v="na uzlu 1.CH-LU3 od 28.02.24 do 15.03.24, pcsled: 10623303"/>
    <s v="Kód uzlu zařízení: 2001; Datum malého překladu: 29/02/24; Čas malého překladu: 2011; Kód původního uzlu: 6396; Kód nového uzlu: 6265; "/>
    <d v="2024-02-29T20:11:22"/>
    <d v="2024-02-29T20:11:00"/>
    <s v="0:00"/>
    <x v="0"/>
    <x v="0"/>
  </r>
  <r>
    <d v="2024-03-01T11:19:28"/>
    <s v="st1332 (?)"/>
    <x v="0"/>
    <x v="0"/>
    <s v="kls* (Lůžkové oddělení pro sestru)"/>
    <s v="Blahová Jitka , číslo pojištěnce: 405129455 , pojišťovna: 111, scpac: 217456"/>
    <s v="na uzlu KAR-LU51 od 24.02.24 do 01.03.24, pcsled: 10618148"/>
    <s v="Datum konce sledování: ? -&gt; 01/03/24; Čas konce sledování:  -&gt; 1030; Příznak fnzis: 0 -&gt; 1; Typ aktivity (takt): 1 -&gt; 5; "/>
    <d v="2024-03-01T11:19:28"/>
    <d v="2024-03-01T10:30:00"/>
    <s v="0:49"/>
    <x v="0"/>
    <x v="8"/>
  </r>
  <r>
    <d v="2024-03-01T14:02:14"/>
    <s v="st1332 (?)"/>
    <x v="0"/>
    <x v="0"/>
    <s v="kls* (Lůžkové oddělení pro sestru)"/>
    <s v="Slavíčková Lenka, číslo pojištěnce: 9061195704, pojišťovna: 211, scpac: 161306"/>
    <s v="na uzlu 1.CH-LU3 od 27.02.24 do 01.03.24, pcsled: 10621956"/>
    <s v="Datum konce sledování: ? -&gt; 01/03/24; Čas konce sledování:  -&gt; 1402; Příznak fnzis: 0 -&gt; 1; Typ aktivity (takt): 1 -&gt; 5; "/>
    <d v="2024-03-01T14:02:14"/>
    <d v="2024-03-01T14:02:00"/>
    <s v="0:00"/>
    <x v="0"/>
    <x v="0"/>
  </r>
  <r>
    <d v="2024-03-02T14:38:32"/>
    <s v="st1332 (?)"/>
    <x v="25"/>
    <x v="0"/>
    <s v="kls* (Lůžkové oddělení pro sestru)"/>
    <s v="Hauer Eduard, číslo pojištěnce: 5507051165, pojišťovna: 111, scpac: 914833"/>
    <s v="na uzlu 1.CH-LU3 od 27.02.24 do 02.03.24, pcsled: 10621345"/>
    <s v="Datum konce sledování: ? -&gt; 02/03/24; Čas konce sledování:  -&gt; 1438; Příznak fnzis: 0 -&gt; 1; Typ aktivity (takt): 1 -&gt; 5; "/>
    <d v="2024-03-02T14:38:32"/>
    <d v="2024-03-02T14:38:00"/>
    <s v="0:00"/>
    <x v="0"/>
    <x v="0"/>
  </r>
  <r>
    <d v="2024-03-02T14:39:24"/>
    <s v="st1332 (?)"/>
    <x v="25"/>
    <x v="0"/>
    <s v="kls* (Lůžkové oddělení pro sestru)"/>
    <s v="Čapková Andrea, číslo pojištěnce: 9052225765, pojišťovna: 201, scpac: 289652"/>
    <s v="na uzlu 1.CH-LU3 od 29.02.24 do 02.03.24, pcsled: 10625360"/>
    <s v="Datum konce sledování: ? -&gt; 02/03/24; Čas konce sledování:  -&gt; 1439; Příznak fnzis: 0 -&gt; 1; Typ aktivity (takt): 1 -&gt; 5; "/>
    <d v="2024-03-02T14:39:24"/>
    <d v="2024-03-02T14:39:00"/>
    <s v="0:00"/>
    <x v="0"/>
    <x v="0"/>
  </r>
  <r>
    <d v="2024-03-02T14:40:36"/>
    <s v="st1332 (?)"/>
    <x v="25"/>
    <x v="0"/>
    <s v="kls* (Lůžkové oddělení pro sestru)"/>
    <s v="Křesalová Pavla, číslo pojištěnce: 7253095685, pojišťovna: 211, scpac: 182607"/>
    <s v="na uzlu 1.CH-LU3 od 25.02.24 do 02.03.24, pcsled: 10618553"/>
    <s v="Datum konce sledování: ? -&gt; 02/03/24; Čas konce sledování:  -&gt; 1439; Příznak fnzis: 0 -&gt; 1; Typ aktivity (takt): 1 -&gt; 5; "/>
    <d v="2024-03-02T14:40:36"/>
    <d v="2024-03-02T14:39:00"/>
    <s v="0:01"/>
    <x v="0"/>
    <x v="0"/>
  </r>
  <r>
    <d v="2024-03-03T12:00:51"/>
    <s v="st1332 (?)"/>
    <x v="12"/>
    <x v="0"/>
    <s v="kls* (Lůžkové oddělení pro sestru)"/>
    <s v="Janáček Robert, číslo pojištěnce: 8806216133, pojišťovna: 111, scpac: 1030467"/>
    <s v="na uzlu 1.CH-LU3 od 27.02.24 do 03.03.24, pcsled: 10621333"/>
    <s v="Datum konce sledování: ? -&gt; 03/03/24; Čas konce sledování:  -&gt; 1200; Příznak fnzis: 0 -&gt; 1; Typ aktivity (takt): 1 -&gt; 5; "/>
    <d v="2024-03-03T12:00:51"/>
    <d v="2024-03-03T12:00:00"/>
    <s v="0:00"/>
    <x v="0"/>
    <x v="0"/>
  </r>
  <r>
    <d v="2024-03-03T17:48:31"/>
    <s v="st1332 (?)"/>
    <x v="12"/>
    <x v="0"/>
    <s v="kls* (Lůžkové oddělení pro sestru)"/>
    <s v="Janiš Vladimír, číslo pojištěnce: 7012015340, pojišťovna: 205, scpac: 250246"/>
    <s v="na uzlu 1.CH-LU3 od 29.02.24 do 03.03.24, pcsled: 10625321"/>
    <s v="Datum konce sledování: ? -&gt; 03/03/24; Čas konce sledování:  -&gt; 1748; Příznak fnzis: 0 -&gt; 1; Typ aktivity (takt): 1 -&gt; 4; "/>
    <d v="2024-03-03T17:48:31"/>
    <d v="2024-03-03T17:48:00"/>
    <s v="0:00"/>
    <x v="0"/>
    <x v="0"/>
  </r>
  <r>
    <d v="2024-03-03T17:49:15"/>
    <s v="st1332 (?)"/>
    <x v="12"/>
    <x v="0"/>
    <s v="kls* (Lůžkové oddělení pro sestru)"/>
    <s v="Matonohová Alena, číslo pojištěnce: 526109112 , pojišťovna: 111, scpac: 822566"/>
    <s v="na uzlu 1.CH-LU3 od 29.02.24 do 03.03.24, pcsled: 10625355"/>
    <s v="Datum konce sledování: ? -&gt; 03/03/24; Čas konce sledování:  -&gt; 1748; Příznak fnzis: 0 -&gt; 1; Typ aktivity (takt): 1 -&gt; 4; "/>
    <d v="2024-03-03T17:49:15"/>
    <d v="2024-03-03T17:48:00"/>
    <s v="0:01"/>
    <x v="0"/>
    <x v="0"/>
  </r>
  <r>
    <d v="2024-03-03T17:50:25"/>
    <s v="st1332 (?)"/>
    <x v="12"/>
    <x v="0"/>
    <s v="kls* (Lůžkové oddělení pro sestru)"/>
    <s v="Pospíšil Jiří, číslo pojištěnce: 6302270304, pojišťovna: 205, scpac: 1550236"/>
    <s v="na uzlu 1.CH-LU3 od 25.02.24 do 03.03.24, pcsled: 10618500"/>
    <s v="Datum konce sledování: ? -&gt; 03/03/24; Čas konce sledování:  -&gt; 1749; Příznak fnzis: 0 -&gt; 1; Typ aktivity (takt): 1 -&gt; 5; "/>
    <d v="2024-03-03T17:50:25"/>
    <d v="2024-03-03T17:49:00"/>
    <s v="0:01"/>
    <x v="0"/>
    <x v="0"/>
  </r>
  <r>
    <d v="2024-03-04T13:21:16"/>
    <s v="st1332 (?)"/>
    <x v="0"/>
    <x v="0"/>
    <s v="kls* (Lůžkové oddělení pro sestru)"/>
    <s v="Komzáková Lenka , číslo pojištěnce: 7653214855, pojišťovna: 211, scpac: 175236"/>
    <s v="na uzlu 1.CH-LU3 od 25.02.24 do 04.03.24, pcsled: 10618482"/>
    <s v="Datum konce sledování: ? -&gt; 04/03/24; Čas konce sledování:  -&gt; 1320; Příznak fnzis: 0 -&gt; 1; Typ aktivity (takt): 1 -&gt; 4; "/>
    <d v="2024-03-04T13:21:16"/>
    <d v="2024-03-04T13:20:00"/>
    <s v="0:01"/>
    <x v="0"/>
    <x v="0"/>
  </r>
  <r>
    <d v="2024-03-04T13:22:31"/>
    <s v="st1332 (?)"/>
    <x v="0"/>
    <x v="0"/>
    <s v="kls* (Lůžkové oddělení pro sestru)"/>
    <s v="Schuster Miroslav, číslo pojištěnce: 6009291585, pojišťovna: 205, scpac: 446979"/>
    <s v="na uzlu 1.CH-LU3 od 27.02.24 do 04.03.24, pcsled: 10622933"/>
    <s v="Datum konce sledování: ? -&gt; 04/03/24; Čas konce sledování:  -&gt; 1321; Příznak fnzis: 0 -&gt; 1; Typ aktivity (takt): 1 -&gt; 5; "/>
    <d v="2024-03-04T13:22:31"/>
    <d v="2024-03-04T13:21:00"/>
    <s v="0:01"/>
    <x v="0"/>
    <x v="0"/>
  </r>
  <r>
    <d v="2024-03-04T14:19:30"/>
    <s v="st3640 (?)"/>
    <x v="9"/>
    <x v="0"/>
    <s v="kll* (Lůžkové oddělení pro lékaře)"/>
    <s v="Špundová Alena, číslo pojištěnce: 495318143 , pojišťovna: 205, scpac: 207591"/>
    <s v="na uzlu 1.CH-LU3 od 03.03.24 do 10.03.24, pcsled: 10629377"/>
    <s v="Kód uzlu zařízení: 2001; Datum malého překladu: 04/03/24; Čas malého překladu: 1418; Kód původního uzlu: 6396; Kód nového uzlu: 6265; "/>
    <d v="2024-03-04T14:19:30"/>
    <d v="2024-03-04T14:18:00"/>
    <s v="0:01"/>
    <x v="0"/>
    <x v="0"/>
  </r>
  <r>
    <d v="2024-03-05T13:20:09"/>
    <s v="st1332 (?)"/>
    <x v="0"/>
    <x v="0"/>
    <s v="kls* (Lůžkové oddělení pro sestru)"/>
    <s v="Blahová Jitka , číslo pojištěnce: 405129455 , pojišťovna: 111, scpac: 217456"/>
    <s v="na uzlu 1.CH-LU3 od 01.03.24 do 05.03.24, pcsled: 10627987"/>
    <s v="Datum konce sledování: ? -&gt; 05/03/24; Čas konce sledování:  -&gt; 1319; Příznak fnzis: 0 -&gt; 1; Typ aktivity (takt): 1 -&gt; 4; "/>
    <d v="2024-03-05T13:20:09"/>
    <d v="2024-03-05T13:19:00"/>
    <s v="0:01"/>
    <x v="0"/>
    <x v="0"/>
  </r>
  <r>
    <d v="2024-03-05T13:20:15"/>
    <s v="st1332 (?)"/>
    <x v="0"/>
    <x v="0"/>
    <s v="kls* (Lůžkové oddělení pro sestru)"/>
    <s v="Janků Kateřina, číslo pojištěnce: 9459015731, pojišťovna: 211, scpac: 334612"/>
    <s v="na uzlu 1.CH-LU3 od 19.02.24 do 05.03.24, pcsled: 10609207"/>
    <s v="Datum konce sledování: ? -&gt; 05/03/24; Čas konce sledování:  -&gt; 1320; Příznak fnzis: 0 -&gt; 1; Typ aktivity (takt): 1 -&gt; 5; "/>
    <d v="2024-03-05T13:20:15"/>
    <d v="2024-03-05T13:20:00"/>
    <s v="0:00"/>
    <x v="0"/>
    <x v="0"/>
  </r>
  <r>
    <d v="2024-03-05T13:20:25"/>
    <s v="st1332 (?)"/>
    <x v="0"/>
    <x v="0"/>
    <s v="kls* (Lůžkové oddělení pro sestru)"/>
    <s v="Khomyn Ostap, Ing., číslo pojištěnce: 8308081694, pojišťovna: 211, scpac: 1336565"/>
    <s v="na uzlu 1.CH-LU3 od 27.02.24 do 05.03.24, pcsled: 10622580"/>
    <s v="Datum konce sledování: ? -&gt; 05/03/24; Čas konce sledování:  -&gt; 1320; Příznak fnzis: 0 -&gt; 1; Typ aktivity (takt): 1 -&gt; 5; "/>
    <d v="2024-03-05T13:20:25"/>
    <d v="2024-03-05T13:20:00"/>
    <s v="0:00"/>
    <x v="0"/>
    <x v="0"/>
  </r>
  <r>
    <d v="2024-03-05T13:20:37"/>
    <s v="st1332 (?)"/>
    <x v="0"/>
    <x v="0"/>
    <s v="kls* (Lůžkové oddělení pro sestru)"/>
    <s v="Šimek Jaroslav, číslo pojištěnce: 6208061618, pojišťovna: 211, scpac: 817149"/>
    <s v="na uzlu 1.CH-LU3 od 25.02.24 do 05.03.24, pcsled: 10618446"/>
    <s v="Datum konce sledování: ? -&gt; 05/03/24; Čas konce sledování:  -&gt; 1320; Příznak fnzis: 0 -&gt; 1; Typ aktivity (takt): 1 -&gt; 4; "/>
    <d v="2024-03-05T13:20:37"/>
    <d v="2024-03-05T13:20:00"/>
    <s v="0:00"/>
    <x v="0"/>
    <x v="0"/>
  </r>
  <r>
    <d v="2024-03-05T13:21:26"/>
    <s v="st1332 (?)"/>
    <x v="0"/>
    <x v="0"/>
    <s v="kls* (Lůžkové oddělení pro sestru)"/>
    <s v="Novotná Emilie, číslo pojištěnce: 5954302255, pojišťovna: 201, scpac: 987003"/>
    <s v="na uzlu 1.CH-LU3 od 25.02.24 do 05.03.24, pcsled: 10618524"/>
    <s v="Datum konce sledování: ? -&gt; 05/03/24; Čas konce sledování:  -&gt; 1321; Příznak fnzis: 0 -&gt; 1; Typ aktivity (takt): 1 -&gt; 5; "/>
    <d v="2024-03-05T13:21:26"/>
    <d v="2024-03-05T13:21:00"/>
    <s v="0:00"/>
    <x v="0"/>
    <x v="0"/>
  </r>
  <r>
    <d v="2024-03-05T22:11:06"/>
    <s v="st3640 (?)"/>
    <x v="9"/>
    <x v="0"/>
    <s v="kll* (Lůžkové oddělení pro lékaře)"/>
    <s v="Soušek Pavel, číslo pojištěnce: 470608408 , pojišťovna: 201, scpac: 210453"/>
    <s v="na uzlu 1.CH-LU3 od 05.03.24 do 15.03.24, pcsled: 10632794"/>
    <s v="Kód uzlu zařízení: 2001; Datum malého překladu: 05/03/24; Čas malého překladu: 2211; Kód původního uzlu: 6396; Kód nového uzlu: 6265; "/>
    <d v="2024-03-05T22:11:06"/>
    <d v="2024-03-05T22:11:00"/>
    <s v="0:00"/>
    <x v="0"/>
    <x v="0"/>
  </r>
  <r>
    <d v="2024-03-06T10:29:16"/>
    <s v="st1332 (?)"/>
    <x v="0"/>
    <x v="0"/>
    <s v="kls* (Lůžkové oddělení pro sestru)"/>
    <s v="Vaňková Jitka, číslo pojištěnce: 6060090366, pojišťovna: 205, scpac: 460802"/>
    <s v="na uzlu 1.CH-LU3 od 13.02.24 do 06.03.24, pcsled: 10601337"/>
    <s v="Datum konce sledování: ? -&gt; 06/03/24; Čas konce sledování:  -&gt; 1027; Příznak fnzis: 0 -&gt; 1; Typ aktivity (takt): 1 -&gt; 4; "/>
    <d v="2024-03-06T10:29:16"/>
    <d v="2024-03-06T10:27:00"/>
    <s v="0:02"/>
    <x v="0"/>
    <x v="0"/>
  </r>
  <r>
    <d v="2024-03-06T10:30:53"/>
    <s v="st1332 (?)"/>
    <x v="0"/>
    <x v="0"/>
    <s v="kls* (Lůžkové oddělení pro sestru)"/>
    <s v="Matuškovič Jozef, číslo pojištěnce: 8809774820, pojišťovna: 111, scpac: 1339932"/>
    <s v="na uzlu 1.CH-LU3 od 17.02.24 do 06.03.24, pcsled: 10607318"/>
    <s v="Datum konce sledování: ? -&gt; 06/03/24; Čas konce sledování:  -&gt; 1029; Příznak fnzis: 0 -&gt; 1; Typ aktivity (takt): 1 -&gt; 4; "/>
    <d v="2024-03-06T10:30:53"/>
    <d v="2024-03-06T10:29:00"/>
    <s v="0:01"/>
    <x v="0"/>
    <x v="0"/>
  </r>
  <r>
    <d v="2024-03-06T12:56:50"/>
    <s v="st1332 (?)"/>
    <x v="0"/>
    <x v="0"/>
    <s v="kls* (Lůžkové oddělení pro sestru)"/>
    <s v="Fuksová Lucie, číslo pojištěnce: 0059094475, pojišťovna: 111, scpac: 1338129"/>
    <s v="na uzlu URO-20 od 28.02.24 do 06.03.24, pcsled: 10624347"/>
    <s v="Datum konce sledování: ? -&gt; 06/03/24; Čas konce sledování:  -&gt; 1255; Příznak fnzis: 0 -&gt; 1; Typ aktivity (takt): 1 -&gt; 4; "/>
    <d v="2024-03-06T12:56:50"/>
    <d v="2024-03-06T12:55:00"/>
    <s v="0:01"/>
    <x v="0"/>
    <x v="0"/>
  </r>
  <r>
    <d v="2024-03-06T13:07:11"/>
    <s v="st1332 (?)"/>
    <x v="0"/>
    <x v="0"/>
    <s v="kls* (Lůžkové oddělení pro sestru)"/>
    <s v="Kaluža Dušan, číslo pojištěnce: 5706300655, pojišťovna: 211, scpac: 1243445"/>
    <s v="na uzlu 1.CH-LU3 od 05.03.24 do 06.03.24, pcsled: 10632151"/>
    <s v="Datum konce sledování: ? -&gt; 06/03/24; Čas konce sledování:  -&gt; 1307; Příznak fnzis: 0 -&gt; 1; Typ aktivity (takt): 1 -&gt; 5; "/>
    <d v="2024-03-06T13:07:11"/>
    <d v="2024-03-06T13:07:00"/>
    <s v="0:00"/>
    <x v="0"/>
    <x v="0"/>
  </r>
  <r>
    <d v="2024-03-07T11:11:51"/>
    <s v="st1332 (?)"/>
    <x v="0"/>
    <x v="0"/>
    <s v="kls* (Lůžkové oddělení pro sestru)"/>
    <s v="Šajdák Stanislav, číslo pojištěnce: 520408307 , pojišťovna: 111, scpac: 204554"/>
    <s v="na uzlu KAR-LU15 od 14.02.24 do 07.03.24, pcsled: 10603633"/>
    <s v="Datum konce sledování: ? -&gt; 07/03/24; Čas konce sledování:  -&gt; 0834; Příznak fnzis: 0 -&gt; 1; Typ aktivity (takt): 1 -&gt; 4; "/>
    <d v="2024-03-07T11:11:51"/>
    <d v="2024-03-07T08:34:00"/>
    <s v="2:37"/>
    <x v="0"/>
    <x v="4"/>
  </r>
  <r>
    <d v="2024-03-07T11:45:05"/>
    <s v="st3640 (?)"/>
    <x v="9"/>
    <x v="0"/>
    <s v="kll* (Lůžkové oddělení pro lékaře)"/>
    <s v="Brázdová Mária, číslo pojištěnce: 515928189 , pojišťovna: 111, scpac: 122251"/>
    <s v="na uzlu 1.CH-LU3 od 06.03.24 do 14.03.24, pcsled: 10633092"/>
    <s v="Kód uzlu zařízení: 2001; Datum malého překladu: 07/03/24; Čas malého překladu: 1144; Kód původního uzlu: 6396; Kód nového uzlu: 6265; "/>
    <d v="2024-03-07T11:45:05"/>
    <d v="2024-03-07T11:44:00"/>
    <s v="0:01"/>
    <x v="0"/>
    <x v="0"/>
  </r>
  <r>
    <d v="2024-03-07T13:45:19"/>
    <s v="st1332 (?)"/>
    <x v="0"/>
    <x v="0"/>
    <s v="kls* (Lůžkové oddělení pro sestru)"/>
    <s v="Macourková Zdeňka, číslo pojištěnce: 5662221741, pojišťovna: 207, scpac: 199475"/>
    <s v="na uzlu 1.CH-LU3 od 06.03.24 do 07.03.24, pcsled: 10633075"/>
    <s v="Datum konce sledování: ? -&gt; 07/03/24; Čas konce sledování:  -&gt; 1345; Příznak fnzis: 0 -&gt; 1; Typ aktivity (takt): 1 -&gt; 5; "/>
    <d v="2024-03-07T13:45:19"/>
    <d v="2024-03-07T13:45:00"/>
    <s v="0:00"/>
    <x v="0"/>
    <x v="0"/>
  </r>
  <r>
    <d v="2024-03-07T13:46:05"/>
    <s v="st1332 (?)"/>
    <x v="0"/>
    <x v="0"/>
    <s v="kls* (Lůžkové oddělení pro sestru)"/>
    <s v="Polomík Jaromír, číslo pojištěnce: 6711142020, pojišťovna: 111, scpac: 1551768"/>
    <s v="na uzlu 1.CH-LU3 od 21.02.24 do 07.03.24, pcsled: 10613446"/>
    <s v="Datum konce sledování: ? -&gt; 07/03/24; Čas konce sledování:  -&gt; 1345; Příznak fnzis: 0 -&gt; 1; Typ aktivity (takt): 1 -&gt; 4; "/>
    <d v="2024-03-07T13:46:05"/>
    <d v="2024-03-07T13:45:00"/>
    <s v="0:01"/>
    <x v="0"/>
    <x v="0"/>
  </r>
  <r>
    <d v="2024-03-07T13:46:33"/>
    <s v="st1332 (?)"/>
    <x v="0"/>
    <x v="0"/>
    <s v="kls* (Lůžkové oddělení pro sestru)"/>
    <s v="Šindelářová Eva, číslo pojištěnce: 6062050907, pojišťovna: 201, scpac: 817967"/>
    <s v="na uzlu 1.CH-LU3 od 20.02.24 do 07.03.24, pcsled: 10610548"/>
    <s v="Datum konce sledování: ? -&gt; 07/03/24; Čas konce sledování:  -&gt; 1346; Příznak fnzis: 0 -&gt; 1; Typ aktivity (takt): 1 -&gt; 5; "/>
    <d v="2024-03-07T13:46:33"/>
    <d v="2024-03-07T13:46:00"/>
    <s v="0:00"/>
    <x v="0"/>
    <x v="0"/>
  </r>
  <r>
    <d v="2024-03-07T16:06:43"/>
    <s v="st2088 (?)"/>
    <x v="27"/>
    <x v="0"/>
    <s v="kls* (Lůžkové oddělení pro sestru)"/>
    <s v="Carda Vladimír, číslo pojištěnce: 430504404 , pojišťovna: 111, scpac: 215044"/>
    <s v="na uzlu 1.CH-LU3 od 06.03.24 do 13.03.24, pcsled: 10633249"/>
    <s v="Kód uzlu zařízení: 2001; Datum malého překladu: 07/03/24; Čas malého překladu: 1606; Kód původního uzlu: 6396; Kód nového uzlu: 6272; "/>
    <d v="2024-03-07T16:06:43"/>
    <d v="2024-03-07T16:06:00"/>
    <s v="0:00"/>
    <x v="0"/>
    <x v="0"/>
  </r>
  <r>
    <d v="2024-03-07T17:53:41"/>
    <s v="st1332 (?)"/>
    <x v="17"/>
    <x v="0"/>
    <s v="kls* (Lůžkové oddělení pro sestru)"/>
    <s v="Fuksová Lucie, číslo pojištěnce: 0059094475, pojišťovna: 111, scpac: 1338129"/>
    <s v="na uzlu 1.CH-LU3 od 06.03.24 do 10.03.24, pcsled: 10634005"/>
    <s v="Kód uzlu zařízení: 2001; Datum malého překladu: 07/03/24; Čas malého překladu: 1753; Kód původního uzlu: 6396; Kód nového uzlu: 6265; "/>
    <d v="2024-03-07T17:53:41"/>
    <d v="2024-03-07T17:53:00"/>
    <s v="0:00"/>
    <x v="0"/>
    <x v="0"/>
  </r>
  <r>
    <d v="2024-03-08T10:03:44"/>
    <s v="st3640 (?)"/>
    <x v="9"/>
    <x v="0"/>
    <s v="kll* (Lůžkové oddělení pro lékaře)"/>
    <s v="Šajdák Stanislav, číslo pojištěnce: 520408307 , pojišťovna: 111, scpac: 204554"/>
    <s v="na uzlu 1.CH-LU3 od 07.03.24 do 22.04.24, pcsled: 10635143"/>
    <s v="Kód uzlu zařízení: 2001; Datum malého překladu: 08/03/24; Čas malého překladu: 1003; Kód původního uzlu: 6396; Kód nového uzlu: 6265; "/>
    <d v="2024-03-08T10:03:44"/>
    <d v="2024-03-08T10:03:00"/>
    <s v="0:00"/>
    <x v="0"/>
    <x v="0"/>
  </r>
  <r>
    <d v="2024-03-08T10:22:29"/>
    <s v="st1332 (?)"/>
    <x v="0"/>
    <x v="0"/>
    <s v="kls* (Lůžkové oddělení pro sestru)"/>
    <s v="Láníková Petra, číslo pojištěnce: 7960184397, pojišťovna: 111, scpac: 737889"/>
    <s v="na uzlu 1.CH-LU3 od 01.03.24 do 08.03.24, pcsled: 10628136"/>
    <s v="Datum konce sledování: ? -&gt; 08/03/24; Čas konce sledování:  -&gt; 1021; Příznak fnzis: 0 -&gt; 1; Typ aktivity (takt): 1 -&gt; 4; "/>
    <d v="2024-03-08T10:22:29"/>
    <d v="2024-03-08T10:21:00"/>
    <s v="0:01"/>
    <x v="0"/>
    <x v="0"/>
  </r>
  <r>
    <d v="2024-03-10T12:14:29"/>
    <s v="st1276 (?)"/>
    <x v="17"/>
    <x v="0"/>
    <s v="kls* (Lůžkové oddělení pro sestru)"/>
    <s v="Fuksová Lucie, číslo pojištěnce: 0059094475, pojišťovna: 111, scpac: 1338129"/>
    <s v="na uzlu 1.CH-LU3 od 06.03.24 do 10.03.24, pcsled: 10634005"/>
    <s v="Datum konce sledování: ? -&gt; 10/03/24; Čas konce sledování:  -&gt; 1213; Příznak fnzis: 0 -&gt; 1; Typ aktivity (takt): 1 -&gt; 5; "/>
    <d v="2024-03-10T12:14:29"/>
    <d v="2024-03-10T12:13:00"/>
    <s v="0:01"/>
    <x v="0"/>
    <x v="0"/>
  </r>
  <r>
    <d v="2024-03-10T12:14:50"/>
    <s v="st1332 (?)"/>
    <x v="10"/>
    <x v="0"/>
    <s v="kls* (Lůžkové oddělení pro sestru)"/>
    <s v="Majerová Magda, číslo pojištěnce: 445321465 , pojišťovna: 211, scpac: 242230"/>
    <s v="na uzlu 1.CH-LU3 od 06.03.24 do 10.03.24, pcsled: 10633120"/>
    <s v="Datum konce sledování: ? -&gt; 10/03/24; Čas konce sledování:  -&gt; 1214; Příznak fnzis: 0 -&gt; 1; Typ aktivity (takt): 1 -&gt; 5; "/>
    <d v="2024-03-10T12:14:50"/>
    <d v="2024-03-10T12:14:00"/>
    <s v="0:00"/>
    <x v="0"/>
    <x v="0"/>
  </r>
  <r>
    <d v="2024-03-10T14:06:08"/>
    <s v="st1276 (?)"/>
    <x v="17"/>
    <x v="0"/>
    <s v="kls* (Lůžkové oddělení pro sestru)"/>
    <s v="Špundová Alena, číslo pojištěnce: 495318143 , pojišťovna: 205, scpac: 207591"/>
    <s v="na uzlu 1.CH-LU3 od 03.03.24 do 10.03.24, pcsled: 10629377"/>
    <s v="Datum konce sledování: ? -&gt; 10/03/24; Čas konce sledování:  -&gt; 1405; Příznak fnzis: 0 -&gt; 1; Typ aktivity (takt): 1 -&gt; 4; "/>
    <d v="2024-03-10T14:06:08"/>
    <d v="2024-03-10T14:05:00"/>
    <s v="0:01"/>
    <x v="0"/>
    <x v="0"/>
  </r>
  <r>
    <d v="2024-03-10T20:17:43"/>
    <s v="st3640 (?)"/>
    <x v="9"/>
    <x v="0"/>
    <s v="kll* (Lůžkové oddělení pro lékaře)"/>
    <s v="Ničová Věra, číslo pojištěnce: 5753181676, pojišťovna: 211, scpac: 1157343"/>
    <s v="na uzlu 1.CH-LU3 od 10.03.24 do 17.03.24, pcsled: 10637889"/>
    <s v="Kód uzlu zařízení: 2001; Datum malého překladu: 10/03/24; Čas malého překladu: 2017; Kód původního uzlu: 6396; Kód nového uzlu: 6265; "/>
    <d v="2024-03-10T20:17:43"/>
    <d v="2024-03-10T20:17:00"/>
    <s v="0:00"/>
    <x v="0"/>
    <x v="0"/>
  </r>
  <r>
    <d v="2024-03-11T09:57:09"/>
    <s v="st3640 (?)"/>
    <x v="3"/>
    <x v="0"/>
    <s v="kll* (Lůžkové oddělení pro lékaře)"/>
    <s v="Šimík Jiří, číslo pojištěnce: 6004121574, pojišťovna: 201, scpac: 946177"/>
    <s v="na uzlu 1.CH-LU3 od 10.03.24 do 17.03.24, pcsled: 10637630"/>
    <s v="Kód uzlu zařízení: 2001; Datum malého překladu: 11/03/24; Čas malého překladu: 0957; Kód původního uzlu: 6396; Kód nového uzlu: 6265; "/>
    <d v="2024-03-11T09:57:09"/>
    <d v="2024-03-11T09:57:00"/>
    <s v="0:00"/>
    <x v="0"/>
    <x v="0"/>
  </r>
  <r>
    <d v="2024-03-11T11:36:00"/>
    <s v="st1332 (?)"/>
    <x v="32"/>
    <x v="0"/>
    <s v="klp* (Lůžkové oddělení pro primáře)"/>
    <s v="Krikel Karel, číslo pojištěnce: 7611225391, pojišťovna: 201, scpac: 323606"/>
    <s v="na uzlu 1.CH-LU3 od 28.02.24 do 11.03.24, pcsled: 10623376"/>
    <s v="Datum konce sledování: ? -&gt; 11/03/24; Čas konce sledování:  -&gt; 1135; Příznak fnzis: 0 -&gt; 1; Typ aktivity (takt): 1 -&gt; 4; "/>
    <d v="2024-03-11T11:36:00"/>
    <d v="2024-03-11T11:35:00"/>
    <s v="0:01"/>
    <x v="0"/>
    <x v="0"/>
  </r>
  <r>
    <d v="2024-03-11T12:25:28"/>
    <s v="st3640 (?)"/>
    <x v="3"/>
    <x v="0"/>
    <s v="kll* (Lůžkové oddělení pro lékaře)"/>
    <s v="Klesnil Dan, číslo pojištěnce: 5702072013, pojišťovna: 111, scpac: 705076"/>
    <s v="na uzlu 1.CH-LU3 od 10.03.24 do 16.03.24, pcsled: 10637564"/>
    <s v="Kód uzlu zařízení: 2001; Datum malého překladu: 11/03/24; Čas malého překladu: 1225; Kód původního uzlu: 6396; Kód nového uzlu: 6265; "/>
    <d v="2024-03-11T12:25:28"/>
    <d v="2024-03-11T12:25:00"/>
    <s v="0:00"/>
    <x v="0"/>
    <x v="0"/>
  </r>
  <r>
    <d v="2024-03-11T15:08:21"/>
    <s v="st1276 (?)"/>
    <x v="38"/>
    <x v="0"/>
    <s v="kls* (Lůžkové oddělení pro sestru)"/>
    <s v="Navrátil Jiří, číslo pojištěnce: 6611111298, pojišťovna: 207, scpac: 471635"/>
    <s v="na uzlu 1.CH-LU3 od 10.03.24 do 11.03.24, pcsled: 10637270"/>
    <s v="Datum žádosti: 11/03/24; Čas žádosti: 150821; Datum překladu: 11/03/24; Čas překladu: 1505; Žádající uzel: 6396; Žádající uživatel: 65134; Přijímající uzel: 6515; Text žádosti: Žádost o překlad; Stav žádosti: 500; "/>
    <d v="2024-03-11T15:08:21"/>
    <d v="2024-03-11T15:05:00"/>
    <s v="0:03"/>
    <x v="0"/>
    <x v="0"/>
  </r>
  <r>
    <d v="2024-03-11T17:27:28"/>
    <s v="st3558 (?)"/>
    <x v="39"/>
    <x v="0"/>
    <s v="kls* (Lůžkové oddělení pro sestru)"/>
    <s v="Král Ludvík, číslo pojištěnce: 440903435 , pojišťovna: 205, scpac: 371021"/>
    <s v="na uzlu 1.CH-LU3 od 10.03.24 do 14.03.24, pcsled: 10637614"/>
    <s v="Kód uzlu zařízení: 2001; Datum malého překladu: 11/03/24; Čas malého překladu: 1727; Kód původního uzlu: 6396; Kód nového uzlu: 6272; "/>
    <d v="2024-03-11T17:27:28"/>
    <d v="2024-03-11T17:27:00"/>
    <s v="0:00"/>
    <x v="0"/>
    <x v="0"/>
  </r>
  <r>
    <d v="2024-03-11T17:27:46"/>
    <s v="st3558 (?)"/>
    <x v="39"/>
    <x v="0"/>
    <s v="kls* (Lůžkové oddělení pro sestru)"/>
    <s v="Červenka Milan, číslo pojištěnce: 5409303933, pojišťovna: 213, scpac: 1355918"/>
    <s v="na uzlu 1.CH-LU3 od 10.03.24 do 16.03.24, pcsled: 10637520"/>
    <s v="Kód uzlu zařízení: 2001; Datum malého překladu: 11/03/24; Čas malého překladu: 1727; Kód původního uzlu: 6396; Kód nového uzlu: 6272; "/>
    <d v="2024-03-11T17:27:46"/>
    <d v="2024-03-11T17:27:00"/>
    <s v="0:00"/>
    <x v="0"/>
    <x v="0"/>
  </r>
  <r>
    <d v="2024-03-12T17:50:38"/>
    <s v="st4366 (?)"/>
    <x v="8"/>
    <x v="0"/>
    <s v="kls* (Lůžkové oddělení pro sestru)"/>
    <s v="Šubrtová Klára, číslo pojištěnce: 495513271 , pojišťovna: 201, scpac: 314882"/>
    <s v="na uzlu 1.CH-LU3 od 11.03.24 do 12.03.24, pcsled: 10638326"/>
    <s v="Datum žádosti: 12/03/24; Čas žádosti: 175038; Datum překladu: 12/03/24; Čas překladu: 1749; Žádající uzel: 6396; Žádající uživatel: 62837; Přijímající uzel: 6515; Text žádosti: Žádost o překlad; Stav žádosti: 500; "/>
    <d v="2024-03-12T17:50:38"/>
    <d v="2024-03-12T17:49:00"/>
    <s v="0:01"/>
    <x v="0"/>
    <x v="0"/>
  </r>
  <r>
    <d v="2024-03-12T21:28:00"/>
    <s v="st1332 (?)"/>
    <x v="25"/>
    <x v="0"/>
    <s v="kls* (Lůžkové oddělení pro sestru)"/>
    <s v="Plšková Jolana, číslo pojištěnce: 7153315708, pojišťovna: 201, scpac: 481685"/>
    <s v="na uzlu 1.CH-LU3 od 12.03.24 do 12.03.24, pcsled: 10641785"/>
    <s v="Datum žádosti: 12/03/24; Čas žádosti: 212800; Datum překladu: 12/03/24; Čas překladu: 2127; Žádající uzel: 6396; Žádající uživatel: 61050; Přijímající uzel: 6073; Text žádosti: Žádost o překlad; Stav žádosti: 500; "/>
    <d v="2024-03-12T21:28:00"/>
    <d v="2024-03-12T21:27:00"/>
    <s v="0:01"/>
    <x v="0"/>
    <x v="0"/>
  </r>
  <r>
    <d v="2024-03-12T22:31:34"/>
    <s v="st1332 (?)"/>
    <x v="25"/>
    <x v="0"/>
    <s v="kls* (Lůžkové oddělení pro sestru)"/>
    <s v="Koppová Jindřiška, číslo pojištěnce: 385217438 , pojišťovna: 111, scpac: 219074"/>
    <s v="na uzlu 1.CH-LU3 od 12.03.24 do 12.03.24, pcsled: 10641813"/>
    <s v="Datum žádosti: 12/03/24; Čas žádosti: 223134; Datum překladu: 12/03/24; Čas překladu: 2230; Žádající uzel: 6396; Žádající uživatel: 61050; Přijímající uzel: 6515; Text žádosti: Žádost o překlad; Stav žádosti: 500; "/>
    <d v="2024-03-12T22:31:34"/>
    <d v="2024-03-12T22:30:00"/>
    <s v="0:01"/>
    <x v="0"/>
    <x v="0"/>
  </r>
  <r>
    <d v="2024-03-13T09:54:04"/>
    <s v="st3640 (?)"/>
    <x v="3"/>
    <x v="0"/>
    <s v="kll* (Lůžkové oddělení pro lékaře)"/>
    <s v="Šmídová Marie, číslo pojištěnce: 6955075303, pojišťovna: 201, scpac: 383701"/>
    <s v="na uzlu 1.CH-LU3 od 12.03.24 do 20.03.24, pcsled: 10640223"/>
    <s v="Kód uzlu zařízení: 2001; Datum malého překladu: 13/03/24; Čas malého překladu: 0953; Kód původního uzlu: 6396; Kód nového uzlu: 6265; "/>
    <d v="2024-03-13T09:54:04"/>
    <d v="2024-03-13T09:53:00"/>
    <s v="0:01"/>
    <x v="0"/>
    <x v="0"/>
  </r>
  <r>
    <d v="2024-03-13T11:19:31"/>
    <s v="st1332 (?)"/>
    <x v="0"/>
    <x v="0"/>
    <s v="kls* (Lůžkové oddělení pro sestru)"/>
    <s v="Carda Vladimír, číslo pojištěnce: 430504404 , pojišťovna: 111, scpac: 215044"/>
    <s v="na uzlu 1.CH-LU3 od 06.03.24 do 13.03.24, pcsled: 10633249"/>
    <s v="Datum konce sledování: ? -&gt; 13/03/24; Čas konce sledování:  -&gt; 1119; Příznak fnzis: 0 -&gt; 1; Typ aktivity (takt): 1 -&gt; 4; "/>
    <d v="2024-03-13T11:19:31"/>
    <d v="2024-03-13T11:19:00"/>
    <s v="0:00"/>
    <x v="0"/>
    <x v="0"/>
  </r>
  <r>
    <d v="2024-03-13T11:20:21"/>
    <s v="st1332 (?)"/>
    <x v="0"/>
    <x v="0"/>
    <s v="kls* (Lůžkové oddělení pro sestru)"/>
    <s v="Neoral Josef, číslo pojištěnce: 530705129 , pojišťovna: 205, scpac: 203246"/>
    <s v="na uzlu 1.CH-LU3 od 26.02.24 do 13.03.24, pcsled: 10619334"/>
    <s v="Datum konce sledování: ? -&gt; 13/03/24; Čas konce sledování:  -&gt; 1119; Příznak fnzis: 0 -&gt; 1; Typ aktivity (takt): 1 -&gt; 5; "/>
    <d v="2024-03-13T11:20:21"/>
    <d v="2024-03-13T11:19:00"/>
    <s v="0:01"/>
    <x v="0"/>
    <x v="0"/>
  </r>
  <r>
    <d v="2024-03-13T11:20:36"/>
    <s v="st1332 (?)"/>
    <x v="0"/>
    <x v="0"/>
    <s v="kls* (Lůžkové oddělení pro sestru)"/>
    <s v="Vaněk Jaroslav, Mgr., číslo pojištěnce: 8604115839, pojišťovna: 201, scpac: 259327"/>
    <s v="na uzlu 1.CH-LU3 od 10.03.24 do 13.03.24, pcsled: 10637606"/>
    <s v="Datum konce sledování: ? -&gt; 13/03/24; Čas konce sledování:  -&gt; 1120; Příznak fnzis: 0 -&gt; 1; Typ aktivity (takt): 1 -&gt; 4; "/>
    <d v="2024-03-13T11:20:36"/>
    <d v="2024-03-13T11:20:00"/>
    <s v="0:00"/>
    <x v="0"/>
    <x v="0"/>
  </r>
  <r>
    <d v="2024-03-13T11:20:50"/>
    <s v="st1332 (?)"/>
    <x v="0"/>
    <x v="0"/>
    <s v="kls* (Lůžkové oddělení pro sestru)"/>
    <s v="Badžgoňová Jitka, číslo pojištěnce: 7353315805, pojišťovna: 111, scpac: 991361"/>
    <s v="na uzlu 1.CH-LU3 od 10.03.24 do 13.03.24, pcsled: 10637586"/>
    <s v="Datum konce sledování: ? -&gt; 13/03/24; Čas konce sledování:  -&gt; 1120; Příznak fnzis: 0 -&gt; 1; Typ aktivity (takt): 1 -&gt; 5; "/>
    <d v="2024-03-13T11:20:50"/>
    <d v="2024-03-13T11:20:00"/>
    <s v="0:00"/>
    <x v="0"/>
    <x v="0"/>
  </r>
  <r>
    <d v="2024-03-13T11:21:09"/>
    <s v="st1332 (?)"/>
    <x v="0"/>
    <x v="0"/>
    <s v="kls* (Lůžkové oddělení pro sestru)"/>
    <s v="Navrátil Jiří, číslo pojištěnce: 6611111298, pojišťovna: 207, scpac: 471635"/>
    <s v="na uzlu KAR-LU51 od 11.03.24 do 13.03.24, pcsled: 10639808"/>
    <s v="Datum konce sledování: ? -&gt; 13/03/24; Čas konce sledování:  -&gt; 1100; Příznak fnzis: 0 -&gt; 1; Typ aktivity (takt): 1 -&gt; 5; "/>
    <d v="2024-03-13T11:21:09"/>
    <d v="2024-03-13T11:00:00"/>
    <s v="0:21"/>
    <x v="0"/>
    <x v="7"/>
  </r>
  <r>
    <d v="2024-03-13T12:50:03"/>
    <s v="st3640 (?)"/>
    <x v="3"/>
    <x v="0"/>
    <s v="kll* (Lůžkové oddělení pro lékaře)"/>
    <s v="Stejskal Zdeněk, číslo pojištěnce: 510121002 , pojišťovna: 111, scpac: 1498362"/>
    <s v="na uzlu 1.CH-LU3 od 12.03.24 do 20.03.24, pcsled: 10640230"/>
    <s v="Kód uzlu zařízení: 2001; Datum malého překladu: 13/03/24; Čas malého překladu: 1249; Kód původního uzlu: 6396; Kód nového uzlu: 6265; "/>
    <d v="2024-03-13T12:50:03"/>
    <d v="2024-03-13T12:49:00"/>
    <s v="0:01"/>
    <x v="0"/>
    <x v="0"/>
  </r>
  <r>
    <d v="2024-03-13T17:37:11"/>
    <s v="st1332 (?)"/>
    <x v="17"/>
    <x v="0"/>
    <s v="kls* (Lůžkové oddělení pro sestru)"/>
    <s v="Koutná Jindra, číslo pojištěnce: 5452280262, pojišťovna: 201, scpac: 201866"/>
    <s v="na uzlu 1.CH-LU3 od 12.03.24 do 13.03.24, pcsled: 10640234"/>
    <s v="Datum žádosti: 13/03/24; Čas žádosti: 173711; Datum překladu: 13/03/24; Čas překladu: 1731; Žádající uzel: 6396; Žádající uživatel: 65015; Přijímající uzel: 6515; Text žádosti: Žádost o překlad; Stav žádosti: 500; "/>
    <d v="2024-03-13T17:37:11"/>
    <d v="2024-03-13T17:31:00"/>
    <s v="0:06"/>
    <x v="0"/>
    <x v="0"/>
  </r>
  <r>
    <d v="2024-03-13T17:40:37"/>
    <s v="st1929 (?)"/>
    <x v="17"/>
    <x v="0"/>
    <s v="kls* (Lůžkové oddělení pro sestru)"/>
    <s v="Navrátil Jiří, číslo pojištěnce: 6611111298, pojišťovna: 207, scpac: 471635"/>
    <s v="na uzlu 1.CH-LU3 od 13.03.24 do 13.03.24, pcsled: 10643108"/>
    <s v="Datum žádosti: 13/03/24; Čas žádosti: 174037; Datum překladu: 13/03/24; Čas překladu: 1740; Žádající uzel: 6396; Žádající uživatel: 65015; Přijímající uzel: 6515; Text žádosti: Žádost o překlad; Stav žádosti: 500; "/>
    <d v="2024-03-13T17:40:37"/>
    <d v="2024-03-13T17:40:00"/>
    <s v="0:00"/>
    <x v="0"/>
    <x v="0"/>
  </r>
  <r>
    <d v="2024-03-13T22:36:50"/>
    <s v="st1332 (?)"/>
    <x v="17"/>
    <x v="0"/>
    <s v="kls* (Lůžkové oddělení pro sestru)"/>
    <s v="Hlaváčová Eva, číslo pojištěnce: 465523487 , pojišťovna: 211, scpac: 1025714"/>
    <s v="na uzlu 1.CH-LU3 od 13.03.24 do 13.03.24, pcsled: 10643438"/>
    <s v="Datum žádosti: 13/03/24; Čas žádosti: 223650; Datum překladu: 13/03/24; Čas překladu: 2235; Žádající uzel: 6396; Žádající uživatel: 65015; Přijímající uzel: 6515; Text žádosti: Žádost o překlad; Stav žádosti: 500; "/>
    <d v="2024-03-13T22:36:50"/>
    <d v="2024-03-13T22:35:00"/>
    <s v="0:01"/>
    <x v="0"/>
    <x v="0"/>
  </r>
  <r>
    <d v="2024-03-14T10:42:51"/>
    <s v="st1845 (?)"/>
    <x v="40"/>
    <x v="0"/>
    <s v="kll* (Lůžkové oddělení pro lékaře)"/>
    <s v="Slezáková Natálie, číslo pojištěnce: 0155276143, pojišťovna: 205, scpac: 647801"/>
    <s v="na uzlu 1.CH-LU3 od 13.03.24 do 19.03.24, pcsled: 10642742"/>
    <s v="Kód uzlu zařízení: 2001; Datum malého překladu: 14/03/24; Čas malého překladu: 1042; Kód původního uzlu: 6396; Kód nového uzlu: 6265; "/>
    <d v="2024-03-14T10:42:51"/>
    <d v="2024-03-14T10:42:00"/>
    <s v="0:00"/>
    <x v="0"/>
    <x v="0"/>
  </r>
  <r>
    <d v="2024-03-14T11:38:41"/>
    <s v="st1332 (?)"/>
    <x v="0"/>
    <x v="0"/>
    <s v="kls* (Lůžkové oddělení pro sestru)"/>
    <s v="Koppová Jindřiška, číslo pojištěnce: 385217438 , pojišťovna: 111, scpac: 219074"/>
    <s v="na uzlu KAR-LU51 od 12.03.24 do 14.03.24, pcsled: 10641929"/>
    <s v="Datum konce sledování: ? -&gt; 14/03/24; Čas konce sledování:  -&gt; 1123; Příznak fnzis: 0 -&gt; 1; Typ aktivity (takt): 1 -&gt; 5; "/>
    <d v="2024-03-14T11:38:41"/>
    <d v="2024-03-14T11:23:00"/>
    <s v="0:15"/>
    <x v="0"/>
    <x v="2"/>
  </r>
  <r>
    <d v="2024-03-14T11:58:32"/>
    <s v="st1332 (?)"/>
    <x v="0"/>
    <x v="0"/>
    <s v="kls* (Lůžkové oddělení pro sestru)"/>
    <s v="Brázdová Mária, číslo pojištěnce: 515928189 , pojišťovna: 111, scpac: 122251"/>
    <s v="na uzlu 1.CH-LU3 od 06.03.24 do 14.03.24, pcsled: 10633092"/>
    <s v="Datum konce sledování: ? -&gt; 14/03/24; Čas konce sledování:  -&gt; 1158; Příznak fnzis: 0 -&gt; 1; Typ aktivity (takt): 1 -&gt; 5; "/>
    <d v="2024-03-14T11:58:32"/>
    <d v="2024-03-14T11:58:00"/>
    <s v="0:00"/>
    <x v="0"/>
    <x v="0"/>
  </r>
  <r>
    <d v="2024-03-14T11:58:46"/>
    <s v="st1332 (?)"/>
    <x v="0"/>
    <x v="0"/>
    <s v="kls* (Lůžkové oddělení pro sestru)"/>
    <s v="Král Ludvík, číslo pojištěnce: 440903435 , pojišťovna: 205, scpac: 371021"/>
    <s v="na uzlu 1.CH-LU3 od 10.03.24 do 14.03.24, pcsled: 10637614"/>
    <s v="Datum konce sledování: ? -&gt; 14/03/24; Čas konce sledování:  -&gt; 1158; Příznak fnzis: 0 -&gt; 1; Typ aktivity (takt): 1 -&gt; 5; "/>
    <d v="2024-03-14T11:58:46"/>
    <d v="2024-03-14T11:58:00"/>
    <s v="0:00"/>
    <x v="0"/>
    <x v="0"/>
  </r>
  <r>
    <d v="2024-03-14T11:58:59"/>
    <s v="st1332 (?)"/>
    <x v="0"/>
    <x v="0"/>
    <s v="kls* (Lůžkové oddělení pro sestru)"/>
    <s v="Pospíšil Jan, číslo pojištěnce: 8410095320, pojišťovna: 205, scpac: 166388"/>
    <s v="na uzlu 1.CH-LU3 od 06.03.24 do 14.03.24, pcsled: 10633633"/>
    <s v="Datum konce sledování: ? -&gt; 14/03/24; Čas konce sledování:  -&gt; 1158; Příznak fnzis: 0 -&gt; 1; Typ aktivity (takt): 1 -&gt; 4; "/>
    <d v="2024-03-14T11:58:59"/>
    <d v="2024-03-14T11:58:00"/>
    <s v="0:00"/>
    <x v="0"/>
    <x v="0"/>
  </r>
  <r>
    <d v="2024-03-14T13:06:27"/>
    <s v="st1332 (?)"/>
    <x v="0"/>
    <x v="0"/>
    <s v="kls* (Lůžkové oddělení pro sestru)"/>
    <s v="Filípková Tereza, číslo pojištěnce: 9960244998, pojišťovna: 111, scpac: 1368294"/>
    <s v="na uzlu 1.CH-LU3 od 12.03.24 do 14.03.24, pcsled: 10641276"/>
    <s v="Datum konce sledování: ? -&gt; 14/03/24; Čas konce sledování:  -&gt; 1305; Příznak fnzis: 0 -&gt; 1; Typ aktivity (takt): 1 -&gt; 5; "/>
    <d v="2024-03-14T13:06:27"/>
    <d v="2024-03-14T13:05:00"/>
    <s v="0:01"/>
    <x v="0"/>
    <x v="0"/>
  </r>
  <r>
    <d v="2024-03-14T13:59:23"/>
    <s v="st1332 (?)"/>
    <x v="0"/>
    <x v="0"/>
    <s v="kls* (Lůžkové oddělení pro sestru)"/>
    <s v="Svoboda Svatopluk , číslo pojištěnce: 491121001 , pojišťovna: 205, scpac: 449589"/>
    <s v="na uzlu 1.CH-LU3 od 11.03.24 do 14.03.24, pcsled: 10638285"/>
    <s v="Datum konce sledování: ? -&gt; 14/03/24; Čas konce sledování:  -&gt; 1359; Příznak fnzis: 0 -&gt; 1; Typ aktivity (takt): 1 -&gt; 4; "/>
    <d v="2024-03-14T13:59:23"/>
    <d v="2024-03-14T13:59:00"/>
    <s v="0:00"/>
    <x v="0"/>
    <x v="0"/>
  </r>
  <r>
    <d v="2024-03-14T14:10:31"/>
    <s v="st3640 (?)"/>
    <x v="3"/>
    <x v="0"/>
    <s v="kll* (Lůžkové oddělení pro lékaře)"/>
    <s v="Ponížilová Anna , číslo pojištěnce: 475211403 , pojišťovna: 211, scpac: 127184"/>
    <s v="na uzlu 1.CH-LU3 od 13.03.24 do 28.03.24, pcsled: 10642500"/>
    <s v="Kód uzlu zařízení: 2001; Datum malého překladu: 14/03/24; Čas malého překladu: 1410; Kód původního uzlu: 6396; Kód nového uzlu: 6265; "/>
    <d v="2024-03-14T14:10:31"/>
    <d v="2024-03-14T14:10:00"/>
    <s v="0:00"/>
    <x v="0"/>
    <x v="0"/>
  </r>
  <r>
    <d v="2024-03-15T10:59:34"/>
    <s v="st1332 (?)"/>
    <x v="0"/>
    <x v="0"/>
    <s v="kls* (Lůžkové oddělení pro sestru)"/>
    <s v="Koutná Jindra, číslo pojištěnce: 5452280262, pojišťovna: 201, scpac: 201866"/>
    <s v="na uzlu KAR-LU51 od 13.03.24 do 15.03.24, pcsled: 10643689"/>
    <s v="Datum konce sledování: ? -&gt; 15/03/24; Čas konce sledování:  -&gt; 1030; Příznak fnzis: 0 -&gt; 1; Typ aktivity (takt): 1 -&gt; 5; "/>
    <d v="2024-03-15T10:59:34"/>
    <d v="2024-03-15T10:30:00"/>
    <s v="0:29"/>
    <x v="0"/>
    <x v="7"/>
  </r>
  <r>
    <d v="2024-03-15T11:57:44"/>
    <s v="st3640 (?)"/>
    <x v="3"/>
    <x v="0"/>
    <s v="kll* (Lůžkové oddělení pro lékaře)"/>
    <s v="Kováčová Lenka, Mgr., číslo pojištěnce: 6853240086, pojišťovna: 205, scpac: 395727"/>
    <s v="na uzlu 1.CH-LU3 od 14.03.24 do 19.03.24, pcsled: 10644060"/>
    <s v="Kód uzlu zařízení: 2001; Datum malého překladu: 15/03/24; Čas malého překladu: 1157; Kód původního uzlu: 6396; Kód nového uzlu: 6265; "/>
    <d v="2024-03-15T11:57:44"/>
    <d v="2024-03-15T11:57:00"/>
    <s v="0:00"/>
    <x v="0"/>
    <x v="0"/>
  </r>
  <r>
    <d v="2024-03-15T12:30:20"/>
    <s v="st1332 (?)"/>
    <x v="0"/>
    <x v="0"/>
    <s v="kls* (Lůžkové oddělení pro sestru)"/>
    <s v="Gruškovská Jitka, číslo pojištěnce: 6353110170, pojišťovna: 205, scpac: 1308740"/>
    <s v="na uzlu 1.CH-LU3 od 21.02.24 do 15.03.24, pcsled: 10612880"/>
    <s v="Datum konce sledování: ? -&gt; 15/03/24; Čas konce sledování:  -&gt; 1230; Příznak fnzis: 0 -&gt; 1; Typ aktivity (takt): 1 -&gt; 4; "/>
    <d v="2024-03-15T12:30:20"/>
    <d v="2024-03-15T12:30:00"/>
    <s v="0:00"/>
    <x v="0"/>
    <x v="0"/>
  </r>
  <r>
    <d v="2024-03-15T12:30:40"/>
    <s v="st1332 (?)"/>
    <x v="0"/>
    <x v="0"/>
    <s v="kls* (Lůžkové oddělení pro sestru)"/>
    <s v="Herman Ladislav, číslo pojištěnce: 5909122219, pojišťovna: 111, scpac: 1259341"/>
    <s v="na uzlu 1.CH-LU3 od 13.03.24 do 15.03.24, pcsled: 10642173"/>
    <s v="Datum konce sledování: ? -&gt; 15/03/24; Čas konce sledování:  -&gt; 1230; Příznak fnzis: 0 -&gt; 1; Typ aktivity (takt): 1 -&gt; 4; "/>
    <d v="2024-03-15T12:30:40"/>
    <d v="2024-03-15T12:30:00"/>
    <s v="0:00"/>
    <x v="0"/>
    <x v="0"/>
  </r>
  <r>
    <d v="2024-03-15T12:30:58"/>
    <s v="st1332 (?)"/>
    <x v="0"/>
    <x v="0"/>
    <s v="kls* (Lůžkové oddělení pro sestru)"/>
    <s v="Jurečková Božena, číslo pojištěnce: 516017070 , pojišťovna: 205, scpac: 348015"/>
    <s v="na uzlu 1.CH-LU3 od 05.03.24 do 15.03.24, pcsled: 10631664"/>
    <s v="Datum konce sledování: ? -&gt; 15/03/24; Čas konce sledování:  -&gt; 1230; Příznak fnzis: 0 -&gt; 1; Typ aktivity (takt): 1 -&gt; 4; "/>
    <d v="2024-03-15T12:30:58"/>
    <d v="2024-03-15T12:30:00"/>
    <s v="0:00"/>
    <x v="0"/>
    <x v="0"/>
  </r>
  <r>
    <d v="2024-03-15T12:31:31"/>
    <s v="st1332 (?)"/>
    <x v="0"/>
    <x v="0"/>
    <s v="kls* (Lůžkové oddělení pro sestru)"/>
    <s v="Macková Lucie, číslo pojištěnce: 8351315357, pojišťovna: 211, scpac: 167029"/>
    <s v="na uzlu 1.CH-LU3 od 12.03.24 do 15.03.24, pcsled: 10640201"/>
    <s v="Datum konce sledování: ? -&gt; 15/03/24; Čas konce sledování:  -&gt; 1231; Příznak fnzis: 0 -&gt; 1; Typ aktivity (takt): 1 -&gt; 4; "/>
    <d v="2024-03-15T12:31:31"/>
    <d v="2024-03-15T12:31:00"/>
    <s v="0:00"/>
    <x v="0"/>
    <x v="0"/>
  </r>
  <r>
    <d v="2024-03-15T12:32:47"/>
    <s v="st1332 (?)"/>
    <x v="0"/>
    <x v="0"/>
    <s v="kls* (Lůžkové oddělení pro sestru)"/>
    <s v="Vránová Helena, číslo pojištěnce: 5556091728, pojišťovna: 201, scpac: 432930"/>
    <s v="na uzlu 1.CH-LU3 od 28.02.24 do 15.03.24, pcsled: 10623303"/>
    <s v="Datum konce sledování: ? -&gt; 15/03/24; Čas konce sledování:  -&gt; 1232; Příznak fnzis: 0 -&gt; 1; Typ aktivity (takt): 1 -&gt; 5; "/>
    <d v="2024-03-15T12:32:47"/>
    <d v="2024-03-15T12:32:00"/>
    <s v="0:00"/>
    <x v="0"/>
    <x v="0"/>
  </r>
  <r>
    <d v="2024-03-15T14:28:05"/>
    <s v="st1332 (?)"/>
    <x v="25"/>
    <x v="0"/>
    <s v="kls* (Lůžkové oddělení pro sestru)"/>
    <s v="Soušek Pavel, číslo pojištěnce: 470608408 , pojišťovna: 201, scpac: 210453"/>
    <s v="na uzlu 1.CH-LU3 od 05.03.24 do 15.03.24, pcsled: 10632794"/>
    <s v="Datum konce sledování: ? -&gt; 15/03/24; Čas konce sledování:  -&gt; 1427; Příznak fnzis: 0 -&gt; 1; Typ aktivity (takt): 1 -&gt; 4; "/>
    <d v="2024-03-15T14:28:05"/>
    <d v="2024-03-15T14:27:00"/>
    <s v="0:01"/>
    <x v="0"/>
    <x v="0"/>
  </r>
  <r>
    <d v="2024-03-15T14:42:39"/>
    <s v="st2088 (?)"/>
    <x v="41"/>
    <x v="0"/>
    <s v="kls* (Lůžkové oddělení pro sestru)"/>
    <s v="Smejkalová Marcela , číslo pojištěnce: 7157235305, pojišťovna: 211, scpac: 144945"/>
    <s v="na uzlu 1.CH-LU8 od 14.03.24 do 17.03.24, pcsled: 10644025"/>
    <s v="Kód uzlu zařízení: 2001; Datum malého překladu: 15/03/24; Čas malého překladu: 1442; Kód původního uzlu: 6396; Kód nového uzlu: 6272; "/>
    <d v="2024-03-15T14:42:39"/>
    <d v="2024-03-15T14:42:00"/>
    <s v="0:00"/>
    <x v="0"/>
    <x v="0"/>
  </r>
  <r>
    <d v="2024-03-16T15:35:22"/>
    <s v="st1332 (?)"/>
    <x v="42"/>
    <x v="0"/>
    <s v="kls* (Lůžkové oddělení pro sestru)"/>
    <s v="Klesnil Dan, číslo pojištěnce: 5702072013, pojišťovna: 111, scpac: 705076"/>
    <s v="na uzlu 1.CH-LU3 od 10.03.24 do 16.03.24, pcsled: 10637564"/>
    <s v="Datum konce sledování: ? -&gt; 16/03/24; Čas konce sledování:  -&gt; 1533; Příznak fnzis: 0 -&gt; 1; Typ aktivity (takt): 1 -&gt; 4; "/>
    <d v="2024-03-16T15:35:22"/>
    <d v="2024-03-16T15:33:00"/>
    <s v="0:02"/>
    <x v="0"/>
    <x v="0"/>
  </r>
  <r>
    <d v="2024-03-16T15:36:16"/>
    <s v="st1332 (?)"/>
    <x v="42"/>
    <x v="0"/>
    <s v="kls* (Lůžkové oddělení pro sestru)"/>
    <s v="Truxa Martin, číslo pojištěnce: 9111185710, pojišťovna: 111, scpac: 874986"/>
    <s v="na uzlu 1.CH-LU3 od 12.03.24 do 16.03.24, pcsled: 10640208"/>
    <s v="Datum konce sledování: ? -&gt; 16/03/24; Čas konce sledování:  -&gt; 1535; Příznak fnzis: 0 -&gt; 1; Typ aktivity (takt): 1 -&gt; 4; "/>
    <d v="2024-03-16T15:36:16"/>
    <d v="2024-03-16T15:35:00"/>
    <s v="0:01"/>
    <x v="0"/>
    <x v="0"/>
  </r>
  <r>
    <d v="2024-03-16T15:37:46"/>
    <s v="st1332 (?)"/>
    <x v="42"/>
    <x v="0"/>
    <s v="kls* (Lůžkové oddělení pro sestru)"/>
    <s v="Červenka Milan, číslo pojištěnce: 5409303933, pojišťovna: 213, scpac: 1355918"/>
    <s v="na uzlu 1.CH-LU3 od 10.03.24 do 16.03.24, pcsled: 10637520"/>
    <s v="Datum konce sledování: ? -&gt; 16/03/24; Čas konce sledování:  -&gt; 1536; Příznak fnzis: 0 -&gt; 1; Typ aktivity (takt): 1 -&gt; 4; "/>
    <d v="2024-03-16T15:37:46"/>
    <d v="2024-03-16T15:36:00"/>
    <s v="0:01"/>
    <x v="0"/>
    <x v="0"/>
  </r>
  <r>
    <d v="2024-03-16T15:38:54"/>
    <s v="st1332 (?)"/>
    <x v="42"/>
    <x v="0"/>
    <s v="kls* (Lůžkové oddělení pro sestru)"/>
    <s v="Holotík Jiří, Ing., číslo pojištěnce: 430501455 , pojišťovna: 211, scpac: 1135446"/>
    <s v="na uzlu 1.CH-LU3 od 14.03.24 do 16.03.24, pcsled: 10644855"/>
    <s v="Datum konce sledování: ? -&gt; 16/03/24; Čas konce sledování:  -&gt; 1538; Příznak fnzis: 0 -&gt; 1; Typ aktivity (takt): 1 -&gt; 4; "/>
    <d v="2024-03-16T15:38:54"/>
    <d v="2024-03-16T15:38:00"/>
    <s v="0:00"/>
    <x v="0"/>
    <x v="0"/>
  </r>
  <r>
    <d v="2024-03-17T11:14:17"/>
    <s v="st1276 (?)"/>
    <x v="29"/>
    <x v="0"/>
    <s v="kls* (Lůžkové oddělení pro sestru)"/>
    <s v="Šubrtová Klára, číslo pojištěnce: 495513271 , pojišťovna: 201, scpac: 314882"/>
    <s v="na uzlu KAR-LU51 od 12.03.24 do 17.03.24, pcsled: 10641846"/>
    <s v="Datum konce sledování: ? -&gt; 17/03/24; Čas konce sledování:  -&gt; 1049; Příznak fnzis: 0 -&gt; 1; Typ aktivity (takt): 1 -&gt; 5; "/>
    <d v="2024-03-17T11:14:17"/>
    <d v="2024-03-17T10:49:00"/>
    <s v="0:25"/>
    <x v="0"/>
    <x v="7"/>
  </r>
  <r>
    <d v="2024-03-17T13:45:15"/>
    <s v="st1332 (?)"/>
    <x v="19"/>
    <x v="0"/>
    <s v="kls* (Lůžkové oddělení pro sestru)"/>
    <s v="Ničová Věra, číslo pojištěnce: 5753181676, pojišťovna: 211, scpac: 1157343"/>
    <s v="na uzlu 1.CH-LU3 od 10.03.24 do 17.03.24, pcsled: 10637889"/>
    <s v="Datum konce sledování: ? -&gt; 17/03/24; Čas konce sledování:  -&gt; 1343; Příznak fnzis: 0 -&gt; 1; Typ aktivity (takt): 1 -&gt; 5; "/>
    <d v="2024-03-17T13:45:15"/>
    <d v="2024-03-17T13:43:00"/>
    <s v="0:02"/>
    <x v="0"/>
    <x v="0"/>
  </r>
  <r>
    <d v="2024-03-17T13:45:49"/>
    <s v="st1332 (?)"/>
    <x v="19"/>
    <x v="0"/>
    <s v="kls* (Lůžkové oddělení pro sestru)"/>
    <s v="Krausová Ivana, Mgr., číslo pojištěnce: 6362101460, pojišťovna: 205, scpac: 605130"/>
    <s v="na uzlu 1.CH-LU3 od 14.03.24 do 17.03.24, pcsled: 10644027"/>
    <s v="Datum konce sledování: ? -&gt; 17/03/24; Čas konce sledování:  -&gt; 1345; Příznak fnzis: 0 -&gt; 1; Typ aktivity (takt): 1 -&gt; 5; "/>
    <d v="2024-03-17T13:45:49"/>
    <d v="2024-03-17T13:45:00"/>
    <s v="0:00"/>
    <x v="0"/>
    <x v="0"/>
  </r>
  <r>
    <d v="2024-03-17T13:46:22"/>
    <s v="st1332 (?)"/>
    <x v="19"/>
    <x v="0"/>
    <s v="kls* (Lůžkové oddělení pro sestru)"/>
    <s v="Vojtek Zdeněk, číslo pojištěnce: 7703234715, pojišťovna: 111, scpac: 1497027"/>
    <s v="na uzlu 1.CH-LU3 od 14.03.24 do 17.03.24, pcsled: 10644056"/>
    <s v="Datum konce sledování: ? -&gt; 17/03/24; Čas konce sledování:  -&gt; 1346; Příznak fnzis: 0 -&gt; 1; Typ aktivity (takt): 1 -&gt; 5; "/>
    <d v="2024-03-17T13:46:22"/>
    <d v="2024-03-17T13:46:00"/>
    <s v="0:00"/>
    <x v="0"/>
    <x v="0"/>
  </r>
  <r>
    <d v="2024-03-17T13:47:17"/>
    <s v="st1332 (?)"/>
    <x v="19"/>
    <x v="0"/>
    <s v="kls* (Lůžkové oddělení pro sestru)"/>
    <s v="Šimík Jiří, číslo pojištěnce: 6004121574, pojišťovna: 201, scpac: 946177"/>
    <s v="na uzlu 1.CH-LU3 od 10.03.24 do 17.03.24, pcsled: 10637630"/>
    <s v="Datum konce sledování: ? -&gt; 17/03/24; Čas konce sledování:  -&gt; 1346; Příznak fnzis: 0 -&gt; 1; Typ aktivity (takt): 1 -&gt; 5; "/>
    <d v="2024-03-17T13:47:17"/>
    <d v="2024-03-17T13:46:00"/>
    <s v="0:01"/>
    <x v="0"/>
    <x v="0"/>
  </r>
  <r>
    <d v="2024-03-17T16:13:06"/>
    <s v="st3640 (?)"/>
    <x v="2"/>
    <x v="0"/>
    <s v="kll* (Lůžkové oddělení pro lékaře)"/>
    <s v="Zaoral Ladislav, číslo pojištěnce: 450222135 , pojišťovna: 111, scpac: 284271"/>
    <s v="na uzlu 1.CH-LU3 od 17.03.24 do 25.03.24, pcsled: 10648072"/>
    <s v="Kód uzlu zařízení: 2001; Datum malého překladu: 17/03/24; Čas malého překladu: 1612; Kód původního uzlu: 6396; Kód nového uzlu: 6265; "/>
    <d v="2024-03-17T16:13:06"/>
    <d v="2024-03-17T16:12:00"/>
    <s v="0:01"/>
    <x v="0"/>
    <x v="0"/>
  </r>
  <r>
    <d v="2024-03-18T03:07:04"/>
    <s v="st3640 (?)"/>
    <x v="43"/>
    <x v="0"/>
    <s v="kll* (Lůžkové oddělení pro lékaře)"/>
    <s v="Šramko Ján , číslo pojištěnce: 380121738 , pojišťovna: 211, scpac: 113582"/>
    <s v="na uzlu 1.CH-LU8 od 18.03.24 do 26.03.24, pcsled: 10648431"/>
    <s v="Kód uzlu zařízení: 2001; Datum malého překladu: 18/03/24; Čas malého překladu: 0306; Kód původního uzlu: 6396; Kód nového uzlu: 6265; "/>
    <d v="2024-03-18T03:07:04"/>
    <d v="2024-03-18T03:06:00"/>
    <s v="0:01"/>
    <x v="0"/>
    <x v="0"/>
  </r>
  <r>
    <d v="2024-03-18T10:52:00"/>
    <s v="st1332 (?)"/>
    <x v="0"/>
    <x v="0"/>
    <s v="kls* (Lůžkové oddělení pro sestru)"/>
    <s v="Hlaváčová Eva, číslo pojištěnce: 465523487 , pojišťovna: 211, scpac: 1025714"/>
    <s v="na uzlu KAR-LU51 od 13.03.24 do 18.03.24, pcsled: 10643807"/>
    <s v="Datum konce sledování: ? -&gt; 18/03/24; Čas konce sledování:  -&gt; 1036; Příznak fnzis: 0 -&gt; 1; Typ aktivity (takt): 1 -&gt; 5; "/>
    <d v="2024-03-18T10:52:00"/>
    <d v="2024-03-18T10:36:00"/>
    <s v="0:16"/>
    <x v="0"/>
    <x v="2"/>
  </r>
  <r>
    <d v="2024-03-18T11:18:07"/>
    <s v="st3640 (?)"/>
    <x v="9"/>
    <x v="0"/>
    <s v="kll* (Lůžkové oddělení pro lékaře)"/>
    <s v="Berg Milan, číslo pojištěnce: 5703302198, pojišťovna: 111, scpac: 1128974"/>
    <s v="na uzlu 1.CH-LU3 od 15.03.24 do 25.03.24, pcsled: 10645839"/>
    <s v="Kód uzlu zařízení: 2001; Datum malého překladu: 18/03/24; Čas malého překladu: 1117; Kód původního uzlu: 6396; Kód nového uzlu: 6265; "/>
    <d v="2024-03-18T11:18:07"/>
    <d v="2024-03-18T11:17:00"/>
    <s v="0:01"/>
    <x v="0"/>
    <x v="0"/>
  </r>
  <r>
    <d v="2024-03-18T11:28:53"/>
    <s v="st1332 (?)"/>
    <x v="0"/>
    <x v="0"/>
    <s v="kls* (Lůžkové oddělení pro sestru)"/>
    <s v="Piňos Zdeněk, číslo pojištěnce: 8206235807, pojišťovna: 111, scpac: 843176"/>
    <s v="na uzlu 1.CH-LU3 od 14.03.24 do 18.03.24, pcsled: 10644156"/>
    <s v="Datum konce sledování: ? -&gt; 18/03/24; Čas konce sledování:  -&gt; 1128; Příznak fnzis: 0 -&gt; 1; Typ aktivity (takt): 1 -&gt; 5; "/>
    <d v="2024-03-18T11:28:53"/>
    <d v="2024-03-18T11:28:00"/>
    <s v="0:00"/>
    <x v="0"/>
    <x v="0"/>
  </r>
  <r>
    <d v="2024-03-18T11:29:05"/>
    <s v="st1332 (?)"/>
    <x v="0"/>
    <x v="0"/>
    <s v="kls* (Lůžkové oddělení pro sestru)"/>
    <s v="Vojáčková Jana, číslo pojištěnce: 5559130060, pojišťovna: 111, scpac: 661737"/>
    <s v="na uzlu 1.CH-LU3 od 12.03.24 do 18.03.24, pcsled: 10641871"/>
    <s v="Datum konce sledování: ? -&gt; 18/03/24; Čas konce sledování:  -&gt; 1129; Příznak fnzis: 0 -&gt; 1; Typ aktivity (takt): 1 -&gt; 5; "/>
    <d v="2024-03-18T11:29:05"/>
    <d v="2024-03-18T11:29:00"/>
    <s v="0:00"/>
    <x v="0"/>
    <x v="0"/>
  </r>
  <r>
    <d v="2024-03-18T14:19:46"/>
    <s v="st3640 (?)"/>
    <x v="3"/>
    <x v="0"/>
    <s v="kll* (Lůžkové oddělení pro lékaře)"/>
    <s v="Pešková Hana, MUDr., číslo pojištěnce: 7353123503, pojišťovna: 211, scpac: 1401828"/>
    <s v="na uzlu 1.CH-LU3 od 17.03.24 do 23.03.24, pcsled: 10647981"/>
    <s v="Kód uzlu zařízení: 2001; Datum malého překladu: 18/03/24; Čas malého překladu: 1419; Kód původního uzlu: 6396; Kód nového uzlu: 6265; "/>
    <d v="2024-03-18T14:19:46"/>
    <d v="2024-03-18T14:19:00"/>
    <s v="0:00"/>
    <x v="0"/>
    <x v="0"/>
  </r>
  <r>
    <d v="2024-03-18T15:23:31"/>
    <s v="st3640 (?)"/>
    <x v="3"/>
    <x v="0"/>
    <s v="kll* (Lůžkové oddělení pro lékaře)"/>
    <s v="Tureček Eduard, číslo pojištěnce: 6409160208, pojišťovna: 205, scpac: 1551229"/>
    <s v="na uzlu 1.CH-6 J od 17.03.24 do 19.03.24, pcsled: 10647929"/>
    <s v="Kód uzlu zařízení: 2001; Datum malého překladu: 18/03/24; Čas malého překladu: 1523; Kód původního uzlu: 6396; Kód nového uzlu: 6265; "/>
    <d v="2024-03-18T15:23:31"/>
    <d v="2024-03-18T15:23:00"/>
    <s v="0:00"/>
    <x v="0"/>
    <x v="0"/>
  </r>
  <r>
    <d v="2024-03-19T12:04:07"/>
    <s v="st1332 (?)"/>
    <x v="0"/>
    <x v="0"/>
    <s v="kls* (Lůžkové oddělení pro sestru)"/>
    <s v="Koppová Jindřiška, číslo pojištěnce: 385217438 , pojišťovna: 111, scpac: 219074"/>
    <s v="na uzlu 1.CH-LU3 od 14.03.24 do 19.03.24, pcsled: 10645066"/>
    <s v="Datum konce sledování: ? -&gt; 19/03/24; Čas konce sledování:  -&gt; 1203; Příznak fnzis: 0 -&gt; 1; Typ aktivity (takt): 1 -&gt; 5; "/>
    <d v="2024-03-19T12:04:07"/>
    <d v="2024-03-19T12:03:00"/>
    <s v="0:01"/>
    <x v="0"/>
    <x v="0"/>
  </r>
  <r>
    <d v="2024-03-19T12:04:18"/>
    <s v="st1332 (?)"/>
    <x v="0"/>
    <x v="0"/>
    <s v="kls* (Lůžkové oddělení pro sestru)"/>
    <s v="Kováčová Lenka, Mgr., číslo pojištěnce: 6853240086, pojišťovna: 205, scpac: 395727"/>
    <s v="na uzlu 1.CH-LU3 od 14.03.24 do 19.03.24, pcsled: 10644060"/>
    <s v="Datum konce sledování: ? -&gt; 19/03/24; Čas konce sledování:  -&gt; 1204; Příznak fnzis: 0 -&gt; 1; Typ aktivity (takt): 1 -&gt; 4; "/>
    <d v="2024-03-19T12:04:18"/>
    <d v="2024-03-19T12:04:00"/>
    <s v="0:00"/>
    <x v="0"/>
    <x v="0"/>
  </r>
  <r>
    <d v="2024-03-19T12:05:07"/>
    <s v="st1332 (?)"/>
    <x v="0"/>
    <x v="0"/>
    <s v="kls* (Lůžkové oddělení pro sestru)"/>
    <s v="Slezáková Natálie, číslo pojištěnce: 0155276143, pojišťovna: 205, scpac: 647801"/>
    <s v="na uzlu 1.CH-LU3 od 13.03.24 do 19.03.24, pcsled: 10642742"/>
    <s v="Datum konce sledování: ? -&gt; 19/03/24; Čas konce sledování:  -&gt; 1204; Příznak fnzis: 0 -&gt; 1; Typ aktivity (takt): 1 -&gt; 4; "/>
    <d v="2024-03-19T12:05:07"/>
    <d v="2024-03-19T12:04:00"/>
    <s v="0:01"/>
    <x v="0"/>
    <x v="0"/>
  </r>
  <r>
    <d v="2024-03-19T14:39:34"/>
    <s v="st1276 (?)"/>
    <x v="38"/>
    <x v="0"/>
    <s v="kls* (Lůžkové oddělení pro sestru)"/>
    <s v="Válek Josef, číslo pojištěnce: 400711418 , pojišťovna: 111, scpac: 1431952"/>
    <s v="na uzlu 1.CH-LU3 od 13.03.24 do 19.03.24, pcsled: 10642204"/>
    <s v="Datum žádosti: 19/03/24; Čas žádosti: 143934; Datum překladu: 19/03/24; Čas překladu: 1438; Žádající uzel: 6396; Žádající uživatel: 65134; Přijímající uzel: 6515; Text žádosti: Žádost o překlad; Stav žádosti: 500; "/>
    <d v="2024-03-19T14:39:34"/>
    <d v="2024-03-19T14:38:00"/>
    <s v="0:01"/>
    <x v="0"/>
    <x v="0"/>
  </r>
  <r>
    <d v="2024-03-19T18:48:33"/>
    <s v="st1332 (?)"/>
    <x v="6"/>
    <x v="0"/>
    <s v="kls* (Lůžkové oddělení pro sestru)"/>
    <s v="Hradská Marcela, číslo pojištěnce: 6061070796, pojišťovna: 205, scpac: 1385661"/>
    <s v="na uzlu 1.CH-LU3 od 19.03.24 do 19.03.24, pcsled: 10651771"/>
    <s v="Datum žádosti: 19/03/24; Čas žádosti: 184833; Datum překladu: 19/03/24; Čas překladu: 1847; Žádající uzel: 6396; Žádající uživatel: 62733; Přijímající uzel: 6515; Text žádosti: Žádost o překlad; Stav žádosti: 500; "/>
    <d v="2024-03-19T18:48:33"/>
    <d v="2024-03-19T18:47:00"/>
    <s v="0:01"/>
    <x v="0"/>
    <x v="0"/>
  </r>
  <r>
    <d v="2024-03-20T10:06:31"/>
    <s v="st3640 (?)"/>
    <x v="3"/>
    <x v="0"/>
    <s v="kll* (Lůžkové oddělení pro lékaře)"/>
    <s v="Stoppenová Lenka, číslo pojištěnce: 7955125332, pojišťovna: 205, scpac: 257165"/>
    <s v="na uzlu 1.CH-LU3 od 19.03.24 do 27.03.24, pcsled: 10650646"/>
    <s v="Kód uzlu zařízení: 2001; Datum malého překladu: 20/03/24; Čas malého překladu: 1006; Kód původního uzlu: 6396; Kód nového uzlu: 6265; "/>
    <d v="2024-03-20T10:06:31"/>
    <d v="2024-03-20T10:06:00"/>
    <s v="0:00"/>
    <x v="0"/>
    <x v="0"/>
  </r>
  <r>
    <d v="2024-03-20T12:01:23"/>
    <s v="st1332 (?)"/>
    <x v="0"/>
    <x v="0"/>
    <s v="kls* (Lůžkové oddělení pro sestru)"/>
    <s v="Koutná Jindra, číslo pojištěnce: 5452280262, pojišťovna: 201, scpac: 201866"/>
    <s v="na uzlu 1.CH-LU3 od 15.03.24 do 20.03.24, pcsled: 10646533"/>
    <s v="Datum konce sledování: ? -&gt; 20/03/24; Čas konce sledování:  -&gt; 1200; Příznak fnzis: 0 -&gt; 1; Typ aktivity (takt): 1 -&gt; 4; "/>
    <d v="2024-03-20T12:01:23"/>
    <d v="2024-03-20T12:00:00"/>
    <s v="0:01"/>
    <x v="0"/>
    <x v="0"/>
  </r>
  <r>
    <d v="2024-03-20T12:02:29"/>
    <s v="st1332 (?)"/>
    <x v="0"/>
    <x v="0"/>
    <s v="kls* (Lůžkové oddělení pro sestru)"/>
    <s v="Sysel Jaroslav , číslo pojištěnce: 6309110896, pojišťovna: 111, scpac: 194006"/>
    <s v="na uzlu 1.CH-LU3 od 12.03.24 do 20.03.24, pcsled: 10641931"/>
    <s v="Datum konce sledování: ? -&gt; 20/03/24; Čas konce sledování:  -&gt; 1201; Příznak fnzis: 0 -&gt; 1; Typ aktivity (takt): 1 -&gt; 4; "/>
    <d v="2024-03-20T12:02:29"/>
    <d v="2024-03-20T12:01:00"/>
    <s v="0:01"/>
    <x v="0"/>
    <x v="0"/>
  </r>
  <r>
    <d v="2024-03-20T12:02:55"/>
    <s v="st1332 (?)"/>
    <x v="0"/>
    <x v="0"/>
    <s v="kls* (Lůžkové oddělení pro sestru)"/>
    <s v="Stejskal Zdeněk, číslo pojištěnce: 510121002 , pojišťovna: 111, scpac: 1498362"/>
    <s v="na uzlu 1.CH-LU3 od 12.03.24 do 20.03.24, pcsled: 10640230"/>
    <s v="Datum konce sledování: ? -&gt; 20/03/24; Čas konce sledování:  -&gt; 1202; Příznak fnzis: 0 -&gt; 1; Typ aktivity (takt): 1 -&gt; 4; "/>
    <d v="2024-03-20T12:02:55"/>
    <d v="2024-03-20T12:02:00"/>
    <s v="0:00"/>
    <x v="0"/>
    <x v="0"/>
  </r>
  <r>
    <d v="2024-03-20T12:03:12"/>
    <s v="st1332 (?)"/>
    <x v="0"/>
    <x v="0"/>
    <s v="kls* (Lůžkové oddělení pro sestru)"/>
    <s v="Šubrtová Klára, číslo pojištěnce: 495513271 , pojišťovna: 201, scpac: 314882"/>
    <s v="na uzlu 1.CH-LU3 od 17.03.24 do 20.03.24, pcsled: 10648018"/>
    <s v="Datum konce sledování: ? -&gt; 20/03/24; Čas konce sledování:  -&gt; 1203; Příznak fnzis: 0 -&gt; 1; Typ aktivity (takt): 1 -&gt; 5; "/>
    <d v="2024-03-20T12:03:12"/>
    <d v="2024-03-20T12:03:00"/>
    <s v="0:00"/>
    <x v="0"/>
    <x v="0"/>
  </r>
  <r>
    <d v="2024-03-20T12:03:20"/>
    <s v="st1332 (?)"/>
    <x v="0"/>
    <x v="0"/>
    <s v="kls* (Lůžkové oddělení pro sestru)"/>
    <s v="Šmídová Marie, číslo pojištěnce: 6955075303, pojišťovna: 201, scpac: 383701"/>
    <s v="na uzlu 1.CH-LU3 od 12.03.24 do 20.03.24, pcsled: 10640223"/>
    <s v="Datum konce sledování: ? -&gt; 20/03/24; Čas konce sledování:  -&gt; 1203; Příznak fnzis: 0 -&gt; 1; Typ aktivity (takt): 1 -&gt; 5; "/>
    <d v="2024-03-20T12:03:20"/>
    <d v="2024-03-20T12:03:00"/>
    <s v="0:00"/>
    <x v="0"/>
    <x v="0"/>
  </r>
  <r>
    <d v="2024-03-20T13:28:29"/>
    <s v="st1332 (?)"/>
    <x v="32"/>
    <x v="0"/>
    <s v="klp* (Lůžkové oddělení pro primáře)"/>
    <s v="Podhorný Jaromír, číslo pojištěnce: 5506120642, pojišťovna: 111, scpac: 251984"/>
    <s v="na uzlu 1.CH-LU3 od 19.03.24 do 20.03.24, pcsled: 10650648"/>
    <s v="Datum žádosti: 20/03/24; Čas žádosti: 132829; Datum překladu: 20/03/24; Čas překladu: 1327; Žádající uzel: 6396; Žádající uživatel: 18627; Přijímající uzel: 6515; Text žádosti: Žádost o překlad; Stav žádosti: 500; "/>
    <d v="2024-03-20T13:28:29"/>
    <d v="2024-03-20T13:27:00"/>
    <s v="0:01"/>
    <x v="0"/>
    <x v="0"/>
  </r>
  <r>
    <d v="2024-03-20T15:18:59"/>
    <s v="st3640 (?)"/>
    <x v="7"/>
    <x v="0"/>
    <s v="kll* (Lůžkové oddělení pro lékaře)"/>
    <s v="Konečná Alena, Mgr., číslo pojištěnce: 515129124 , pojišťovna: 211, scpac: 1557567"/>
    <s v="na uzlu 1.CH-LU3 od 19.03.24 do 26.03.24, pcsled: 10650662"/>
    <s v="Kód uzlu zařízení: 2001; Datum malého překladu: 20/03/24; Čas malého překladu: 1518; Kód původního uzlu: 6396; Kód nového uzlu: 6265; "/>
    <d v="2024-03-20T15:18:59"/>
    <d v="2024-03-20T15:18:00"/>
    <s v="0:00"/>
    <x v="0"/>
    <x v="0"/>
  </r>
  <r>
    <d v="2024-03-20T19:52:46"/>
    <s v="st3640 (?)"/>
    <x v="7"/>
    <x v="0"/>
    <s v="kll* (Lůžkové oddělení pro lékaře)"/>
    <s v="Dvořáková Sedláčková, číslo pojištěnce: 8053055692, pojišťovna: 205, scpac: 623460"/>
    <s v="na uzlu 1.CH-LU3 od 19.03.24 do 28.03.24, pcsled: 10650660"/>
    <s v="Kód uzlu zařízení: 2001; Datum malého překladu: 20/03/24; Čas malého překladu: 1952; Kód původního uzlu: 6396; Kód nového uzlu: 6265; "/>
    <d v="2024-03-20T19:52:46"/>
    <d v="2024-03-20T19:52:00"/>
    <s v="0:00"/>
    <x v="0"/>
    <x v="0"/>
  </r>
  <r>
    <d v="2024-03-21T10:12:24"/>
    <s v="st4366 (?)"/>
    <x v="18"/>
    <x v="0"/>
    <s v="kls* (Lůžkové oddělení pro sestru)"/>
    <s v="Hradská Marcela, číslo pojištěnce: 6061070796, pojišťovna: 205, scpac: 1385661"/>
    <s v="na uzlu KAR-LU51 od 19.03.24 do 21.03.24, pcsled: 10652135"/>
    <s v="Datum konce sledování: ? -&gt; 21/03/24; Čas konce sledování:  -&gt; 0948; Příznak fnzis: 0 -&gt; 1; Typ aktivity (takt): 1 -&gt; 5; "/>
    <d v="2024-03-21T10:12:24"/>
    <d v="2024-03-21T09:48:00"/>
    <s v="0:24"/>
    <x v="0"/>
    <x v="7"/>
  </r>
  <r>
    <d v="2024-03-21T10:29:05"/>
    <s v="st1332 (?)"/>
    <x v="0"/>
    <x v="0"/>
    <s v="kls* (Lůžkové oddělení pro sestru)"/>
    <s v="Kulhánek Miroslav, číslo pojištěnce: 5412271799, pojišťovna: 111, scpac: 1504171"/>
    <s v="na uzlu KAR-LU51 od 20.03.24 do 21.03.24, pcsled: 10653965"/>
    <s v="Datum konce sledování: ? -&gt; 21/03/24; Čas konce sledování:  -&gt; 1000; Příznak fnzis: 0 -&gt; 1; Typ aktivity (takt): 1 -&gt; 5; "/>
    <d v="2024-03-21T10:29:05"/>
    <d v="2024-03-21T10:00:00"/>
    <s v="0:29"/>
    <x v="0"/>
    <x v="7"/>
  </r>
  <r>
    <d v="2024-03-21T11:13:31"/>
    <s v="st1332 (?)"/>
    <x v="0"/>
    <x v="0"/>
    <s v="kls* (Lůžkové oddělení pro sestru)"/>
    <s v="Navrátil Jiří, číslo pojištěnce: 6611111298, pojišťovna: 207, scpac: 471635"/>
    <s v="na uzlu KAR-LU51 od 13.03.24 do 21.03.24, pcsled: 10643687"/>
    <s v="Datum konce sledování: ? -&gt; 21/03/24; Čas konce sledování:  -&gt; 1100; Příznak fnzis: 0 -&gt; 1; Typ aktivity (takt): 1 -&gt; 5; "/>
    <d v="2024-03-21T11:13:31"/>
    <d v="2024-03-21T11:00:00"/>
    <s v="0:13"/>
    <x v="0"/>
    <x v="2"/>
  </r>
  <r>
    <d v="2024-03-21T12:06:17"/>
    <s v="st1332 (?)"/>
    <x v="0"/>
    <x v="0"/>
    <s v="kls* (Lůžkové oddělení pro sestru)"/>
    <s v="Danihel Petr, JUDr., číslo pojištěnce: 6003172098, pojišťovna: 207, scpac: 131853"/>
    <s v="na uzlu 1.CH-LU3 od 19.03.24 do 21.03.24, pcsled: 10650657"/>
    <s v="Datum konce sledování: ? -&gt; 21/03/24; Čas konce sledování:  -&gt; 1206; Příznak fnzis: 0 -&gt; 1; Typ aktivity (takt): 1 -&gt; 4; "/>
    <d v="2024-03-21T12:06:17"/>
    <d v="2024-03-21T12:06:00"/>
    <s v="0:00"/>
    <x v="0"/>
    <x v="0"/>
  </r>
  <r>
    <d v="2024-03-21T12:06:32"/>
    <s v="st1332 (?)"/>
    <x v="0"/>
    <x v="0"/>
    <s v="kls* (Lůžkové oddělení pro sestru)"/>
    <s v="Kvasničák Zdeněk, číslo pojištěnce: 8910116149, pojišťovna: 205, scpac: 721819"/>
    <s v="na uzlu 1.CH-LU3 od 18.03.24 do 21.03.24, pcsled: 10648734"/>
    <s v="Datum konce sledování: ? -&gt; 21/03/24; Čas konce sledování:  -&gt; 1206; Příznak fnzis: 0 -&gt; 1; Typ aktivity (takt): 1 -&gt; 4; "/>
    <d v="2024-03-21T12:06:32"/>
    <d v="2024-03-21T12:06:00"/>
    <s v="0:00"/>
    <x v="0"/>
    <x v="0"/>
  </r>
  <r>
    <d v="2024-03-21T12:07:12"/>
    <s v="st1332 (?)"/>
    <x v="0"/>
    <x v="0"/>
    <s v="kls* (Lůžkové oddělení pro sestru)"/>
    <s v="Švarcová Angelika, číslo pojištěnce: 426107956 , pojišťovna: 201, scpac: 313666"/>
    <s v="na uzlu 1.CH-LU3 od 18.03.24 do 21.03.24, pcsled: 10648729"/>
    <s v="Datum konce sledování: ? -&gt; 21/03/24; Čas konce sledování:  -&gt; 1206; Příznak fnzis: 0 -&gt; 1; Typ aktivity (takt): 1 -&gt; 5; "/>
    <d v="2024-03-21T12:07:12"/>
    <d v="2024-03-21T12:06:00"/>
    <s v="0:01"/>
    <x v="0"/>
    <x v="0"/>
  </r>
  <r>
    <d v="2024-03-21T12:07:29"/>
    <s v="st1332 (?)"/>
    <x v="0"/>
    <x v="0"/>
    <s v="kls* (Lůžkové oddělení pro sestru)"/>
    <s v="Fajkus Luděk, číslo pojištěnce: 6606181307, pojišťovna: 211, scpac: 821050"/>
    <s v="na uzlu 1.CH-LU3 od 15.03.24 do 21.03.24, pcsled: 10647138"/>
    <s v="Datum konce sledování: ? -&gt; 21/03/24; Čas konce sledování:  -&gt; 1207; Příznak fnzis: 0 -&gt; 1; Typ aktivity (takt): 1 -&gt; 4; "/>
    <d v="2024-03-21T12:07:29"/>
    <d v="2024-03-21T12:07:00"/>
    <s v="0:00"/>
    <x v="0"/>
    <x v="0"/>
  </r>
  <r>
    <d v="2024-03-21T12:08:21"/>
    <s v="st1332 (?)"/>
    <x v="0"/>
    <x v="0"/>
    <s v="kls* (Lůžkové oddělení pro sestru)"/>
    <s v="Plšková Jolana, číslo pojištěnce: 7153315708, pojišťovna: 201, scpac: 481685"/>
    <s v="na uzlu 1.CH-LU3 od 14.03.24 do 21.03.24, pcsled: 10644488"/>
    <s v="Datum konce sledování: ? -&gt; 21/03/24; Čas konce sledování:  -&gt; 1207; Příznak fnzis: 0 -&gt; 1; Typ aktivity (takt): 1 -&gt; 4; "/>
    <d v="2024-03-21T12:08:21"/>
    <d v="2024-03-21T12:07:00"/>
    <s v="0:01"/>
    <x v="0"/>
    <x v="0"/>
  </r>
  <r>
    <d v="2024-03-21T12:13:20"/>
    <s v="st3640 (?)"/>
    <x v="3"/>
    <x v="0"/>
    <s v="kll* (Lůžkové oddělení pro lékaře)"/>
    <s v="Kašparová Dagmar, číslo pojištěnce: 516207228 , pojišťovna: 205, scpac: 120599"/>
    <s v="na uzlu 1.CH-LU3 od 20.03.24 do 28.03.24, pcsled: 10652733"/>
    <s v="Kód uzlu zařízení: 2001; Datum malého překladu: 21/03/24; Čas malého překladu: 1213; Kód původního uzlu: 6396; Kód nového uzlu: 6265; "/>
    <d v="2024-03-21T12:13:20"/>
    <d v="2024-03-21T12:13:00"/>
    <s v="0:00"/>
    <x v="0"/>
    <x v="0"/>
  </r>
  <r>
    <d v="2024-03-21T15:17:04"/>
    <s v="st4366 (?)"/>
    <x v="26"/>
    <x v="0"/>
    <s v="kls* (Lůžkové oddělení pro sestru)"/>
    <s v="Orlichová Alena, číslo pojištěnce: 465205449 , pojišťovna: 111, scpac: 135483"/>
    <s v="na uzlu 1.CH-LU3 od 19.03.24 do 21.03.24, pcsled: 10651019"/>
    <s v="Datum žádosti: 21/03/24; Čas žádosti: 151704; Datum překladu: 21/03/24; Čas překladu: 1515; Žádající uzel: 6396; Žádající uživatel: 67702; Přijímající uzel: 6515; Text žádosti: Žádost o překlad; Stav žádosti: 500; "/>
    <d v="2024-03-21T15:17:04"/>
    <d v="2024-03-21T15:15:00"/>
    <s v="0:02"/>
    <x v="0"/>
    <x v="0"/>
  </r>
  <r>
    <d v="2024-03-21T15:32:12"/>
    <s v="st3640 (?)"/>
    <x v="14"/>
    <x v="0"/>
    <s v="kll* (Lůžkové oddělení pro lékaře)"/>
    <s v="Pospíšilová Jana, číslo pojištěnce: 7454274421, pojišťovna: 111, scpac: 1420597"/>
    <s v="na uzlu 1.CH-LU3 od 20.03.24 do 02.04.24, pcsled: 10652867"/>
    <s v="Kód uzlu zařízení: 2001; Datum malého překladu: 21/03/24; Čas malého překladu: 1531; Kód původního uzlu: 6396; Kód nového uzlu: 6265; "/>
    <d v="2024-03-21T15:32:12"/>
    <d v="2024-03-21T15:31:00"/>
    <s v="0:01"/>
    <x v="0"/>
    <x v="0"/>
  </r>
  <r>
    <d v="2024-03-21T19:29:21"/>
    <s v="st1332 (?)"/>
    <x v="19"/>
    <x v="0"/>
    <s v="kls* (Lůžkové oddělení pro sestru)"/>
    <s v="Hradská Marcela, číslo pojištěnce: 6061070796, pojišťovna: 205, scpac: 1385661"/>
    <s v="na uzlu 1.CH-LU3 od 21.03.24 do 21.03.24, pcsled: 10654989"/>
    <s v="Datum žádosti: 21/03/24; Čas žádosti: 192921; Datum překladu: 21/03/24; Čas překladu: 1927; Žádající uzel: 6396; Žádající uživatel: 58451; Přijímající uzel: 6515; Text žádosti: Žádost o překlad; Stav žádosti: 500; "/>
    <d v="2024-03-21T19:29:21"/>
    <d v="2024-03-21T19:27:00"/>
    <s v="0:02"/>
    <x v="0"/>
    <x v="0"/>
  </r>
  <r>
    <d v="2024-03-22T10:23:31"/>
    <s v="st1332 (?)"/>
    <x v="0"/>
    <x v="0"/>
    <s v="kls* (Lůžkové oddělení pro sestru)"/>
    <s v="Podhorný Jaromír, číslo pojištěnce: 5506120642, pojišťovna: 111, scpac: 251984"/>
    <s v="na uzlu KAR-LU51 od 20.03.24 do 22.03.24, pcsled: 10653679"/>
    <s v="Datum konce sledování: ? -&gt; 22/03/24; Čas konce sledování:  -&gt; 1006; Příznak fnzis: 0 -&gt; 1; Typ aktivity (takt): 1 -&gt; 59; "/>
    <d v="2024-03-22T10:23:31"/>
    <d v="2024-03-22T10:06:00"/>
    <s v="0:17"/>
    <x v="0"/>
    <x v="2"/>
  </r>
  <r>
    <d v="2024-03-22T23:24:05"/>
    <s v="st4995 (?)"/>
    <x v="37"/>
    <x v="0"/>
    <s v="kll* (Lůžkové oddělení pro lékaře)"/>
    <s v="Zapletalová Jaroslav, číslo pojištěnce: 365617424 , pojišťovna: 111, scpac: 313034"/>
    <s v="na uzlu 1.CH-LU3 od 22.03.24 do 31.03.24, pcsled: 10657445"/>
    <s v="Kód uzlu zařízení: 2001; Datum malého překladu: 22/03/24; Čas malého překladu: 2323; Kód původního uzlu: 6396; Kód nového uzlu: 6265; "/>
    <d v="2024-03-22T23:24:05"/>
    <d v="2024-03-22T23:23:00"/>
    <s v="0:01"/>
    <x v="0"/>
    <x v="0"/>
  </r>
  <r>
    <d v="2024-03-23T11:05:23"/>
    <s v="st2088 (?)"/>
    <x v="20"/>
    <x v="0"/>
    <s v="kls* (Lůžkové oddělení pro sestru)"/>
    <s v="Navrátil Jiří, číslo pojištěnce: 6611111298, pojišťovna: 207, scpac: 471635"/>
    <s v="na uzlu 1.CH-LU3 od 21.03.24 do 12.04.24, pcsled: 10655235"/>
    <s v="Kód uzlu zařízení: 2001; Datum malého překladu: 23/03/24; Čas malého překladu: 1105; Kód původního uzlu: 6396; Kód nového uzlu: 6272; "/>
    <d v="2024-03-23T11:05:23"/>
    <d v="2024-03-23T11:05:00"/>
    <s v="0:00"/>
    <x v="0"/>
    <x v="0"/>
  </r>
  <r>
    <d v="2024-03-23T11:59:33"/>
    <s v="st1276 (?)"/>
    <x v="8"/>
    <x v="0"/>
    <s v="kls* (Lůžkové oddělení pro sestru)"/>
    <s v="Pešková Hana, MUDr., číslo pojištěnce: 7353123503, pojišťovna: 211, scpac: 1401828"/>
    <s v="na uzlu 1.CH-LU3 od 17.03.24 do 23.03.24, pcsled: 10647981"/>
    <s v="Datum konce sledování: ? -&gt; 23/03/24; Čas konce sledování:  -&gt; 1159; Příznak fnzis: 0 -&gt; 1; Typ aktivity (takt): 1 -&gt; 4; "/>
    <d v="2024-03-23T11:59:33"/>
    <d v="2024-03-23T11:59:00"/>
    <s v="0:00"/>
    <x v="0"/>
    <x v="0"/>
  </r>
  <r>
    <d v="2024-03-23T12:00:43"/>
    <s v="st1276 (?)"/>
    <x v="8"/>
    <x v="0"/>
    <s v="kls* (Lůžkové oddělení pro sestru)"/>
    <s v="Faksová Věra, číslo pojištěnce: 5759201668, pojišťovna: 205, scpac: 296415"/>
    <s v="na uzlu 1.CH-LU3 od 15.03.24 do 23.03.24, pcsled: 10646812"/>
    <s v="Datum konce sledování: ? -&gt; 23/03/24; Čas konce sledování:  -&gt; 1200; Příznak fnzis: 0 -&gt; 1; Typ aktivity (takt): 1 -&gt; 4; "/>
    <d v="2024-03-23T12:00:43"/>
    <d v="2024-03-23T12:00:00"/>
    <s v="0:00"/>
    <x v="0"/>
    <x v="0"/>
  </r>
  <r>
    <d v="2024-03-23T13:20:46"/>
    <s v="st3503 (?)"/>
    <x v="44"/>
    <x v="0"/>
    <s v="kll* (Lůžkové oddělení pro lékaře)"/>
    <s v="Drozdová Kateřina, číslo pojištěnce: 7856195303, pojišťovna: 201, scpac: 502389"/>
    <s v="na uzlu 1.CH-LU3 od 18.03.24 do 23.03.24, pcsled: 10648800"/>
    <s v="Datum konce sledování: ? -&gt; 23/03/24; Čas konce sledování:  -&gt; 1319; Příznak fnzis: 0 -&gt; 1; Typ aktivity (takt): 1 -&gt; 4; "/>
    <d v="2024-03-23T13:20:46"/>
    <d v="2024-03-23T13:19:00"/>
    <s v="0:01"/>
    <x v="0"/>
    <x v="0"/>
  </r>
  <r>
    <d v="2024-03-23T13:24:07"/>
    <s v="st1276 (?)"/>
    <x v="8"/>
    <x v="0"/>
    <s v="kls* (Lůžkové oddělení pro sestru)"/>
    <s v="Hradská Marcela, číslo pojištěnce: 6061070796, pojišťovna: 205, scpac: 1385661"/>
    <s v="na uzlu KAR-LU51 od 21.03.24 do 23.03.24, pcsled: 10655775"/>
    <s v="Datum konce sledování: ? -&gt; 23/03/24; Čas konce sledování:  -&gt; 1312; Příznak fnzis: 0 -&gt; 1; Typ aktivity (takt): 1 -&gt; 5; "/>
    <d v="2024-03-23T13:24:07"/>
    <d v="2024-03-23T13:12:00"/>
    <s v="0:12"/>
    <x v="0"/>
    <x v="2"/>
  </r>
  <r>
    <d v="2024-03-23T13:34:47"/>
    <s v="st1332 (?)"/>
    <x v="23"/>
    <x v="0"/>
    <s v="kls* (Lůžkové oddělení pro sestru)"/>
    <s v="Válek Josef, číslo pojištěnce: 400711418 , pojišťovna: 111, scpac: 1431952"/>
    <s v="na uzlu KAR-LU51 od 19.03.24 do 23.03.24, pcsled: 10651969"/>
    <s v="Datum konce sledování: ? -&gt; 23/03/24; Čas konce sledování:  -&gt; 1313; Příznak fnzis: 0 -&gt; 1; Typ aktivity (takt): 1 -&gt; 5; "/>
    <d v="2024-03-23T13:34:47"/>
    <d v="2024-03-23T13:13:00"/>
    <s v="0:21"/>
    <x v="0"/>
    <x v="7"/>
  </r>
  <r>
    <d v="2024-03-24T10:08:34"/>
    <s v="st1332 (?)"/>
    <x v="6"/>
    <x v="0"/>
    <s v="kls* (Lůžkové oddělení pro sestru)"/>
    <s v="Navrátil Martin, číslo pojištěnce: 7703295325, pojišťovna: 205, scpac: 174307"/>
    <s v="na uzlu 1.CH-LU3 od 21.03.24 do 24.03.24, pcsled: 10654254"/>
    <s v="Datum konce sledování: ? -&gt; 24/03/24; Čas konce sledování:  -&gt; 1007; Příznak fnzis: 0 -&gt; 1; Typ aktivity (takt): 1 -&gt; 4; "/>
    <d v="2024-03-24T10:08:34"/>
    <d v="2024-03-24T10:07:00"/>
    <s v="0:01"/>
    <x v="0"/>
    <x v="0"/>
  </r>
  <r>
    <d v="2024-03-25T10:53:55"/>
    <s v="st3558 (?)"/>
    <x v="5"/>
    <x v="0"/>
    <s v="kls* (Lůžkové oddělení pro sestru)"/>
    <s v="Kubíček Miroslav, číslo pojištěnce: 9701106074, pojišťovna: 207, scpac: 146571"/>
    <s v="na uzlu 1.CH-LU3 od 24.03.24 do 27.03.24, pcsled: 10658253"/>
    <s v="Kód uzlu zařízení: 2001; Datum malého překladu: 25/03/24; Čas malého překladu: 1053; Kód původního uzlu: 6396; Kód nového uzlu: 6272; "/>
    <d v="2024-03-25T10:53:55"/>
    <d v="2024-03-25T10:53:00"/>
    <s v="0:00"/>
    <x v="0"/>
    <x v="0"/>
  </r>
  <r>
    <d v="2024-03-25T11:27:20"/>
    <s v="st1332 (?)"/>
    <x v="0"/>
    <x v="0"/>
    <s v="kls* (Lůžkové oddělení pro sestru)"/>
    <s v="Berg Milan, číslo pojištěnce: 5703302198, pojišťovna: 111, scpac: 1128974"/>
    <s v="na uzlu 1.CH-LU3 od 15.03.24 do 25.03.24, pcsled: 10645839"/>
    <s v="Datum konce sledování: ? -&gt; 25/03/24; Čas konce sledování:  -&gt; 1125; Příznak fnzis: 0 -&gt; 1; Typ aktivity (takt): 1 -&gt; 5; "/>
    <d v="2024-03-25T11:27:20"/>
    <d v="2024-03-25T11:25:00"/>
    <s v="0:02"/>
    <x v="0"/>
    <x v="0"/>
  </r>
  <r>
    <d v="2024-03-25T11:28:43"/>
    <s v="st1332 (?)"/>
    <x v="0"/>
    <x v="0"/>
    <s v="kls* (Lůžkové oddělení pro sestru)"/>
    <s v="Zaoral Ladislav, číslo pojištěnce: 450222135 , pojišťovna: 111, scpac: 284271"/>
    <s v="na uzlu 1.CH-LU3 od 17.03.24 do 25.03.24, pcsled: 10648072"/>
    <s v="Datum konce sledování: ? -&gt; 25/03/24; Čas konce sledování:  -&gt; 1127; Příznak fnzis: 0 -&gt; 1; Typ aktivity (takt): 1 -&gt; 4; "/>
    <d v="2024-03-25T11:28:43"/>
    <d v="2024-03-25T11:27:00"/>
    <s v="0:01"/>
    <x v="0"/>
    <x v="0"/>
  </r>
  <r>
    <d v="2024-03-25T19:48:37"/>
    <s v="st1332 (?)"/>
    <x v="29"/>
    <x v="0"/>
    <s v="kls* (Lůžkové oddělení pro sestru)"/>
    <s v="Nakládalová Jitka, číslo pojištěnce: 395424437 , pojišťovna: 111, scpac: 218237"/>
    <s v="na uzlu 1.CH-LU3 od 25.03.24 do 25.03.24, pcsled: 10660643"/>
    <s v="Datum žádosti: 25/03/24; Čas žádosti: 194837; Datum překladu: 25/03/24; Čas překladu: 1948; Žádající uzel: 6396; Žádající uživatel: 68374; Přijímající uzel: 6515; Text žádosti: Žádost o překlad; Stav žádosti: 500; "/>
    <d v="2024-03-25T19:48:37"/>
    <d v="2024-03-25T19:48:00"/>
    <s v="0:00"/>
    <x v="0"/>
    <x v="0"/>
  </r>
  <r>
    <d v="2024-03-26T09:42:30"/>
    <s v="st1332 (?)"/>
    <x v="0"/>
    <x v="0"/>
    <s v="kls* (Lůžkové oddělení pro sestru)"/>
    <s v="Kulhánek Miroslav, číslo pojištěnce: 5412271799, pojišťovna: 111, scpac: 1504171"/>
    <s v="na uzlu 1.CH-LU3 od 21.03.24 do 26.03.24, pcsled: 10655058"/>
    <s v="Datum žádosti: 26/03/24; Čas žádosti: 094230; Datum překladu: 26/03/24; Čas překladu: 0942; Žádající uzel: 6396; Žádající uživatel: 30472; Přijímající uzel: 6049; Text žádosti: Žádost o překlad; Stav žádosti: 500; "/>
    <d v="2024-03-26T09:42:30"/>
    <d v="2024-03-26T09:42:00"/>
    <s v="0:00"/>
    <x v="0"/>
    <x v="0"/>
  </r>
  <r>
    <d v="2024-03-26T12:58:44"/>
    <s v="st1332 (?)"/>
    <x v="0"/>
    <x v="0"/>
    <s v="kls* (Lůžkové oddělení pro sestru)"/>
    <s v="Konečná Alena, Mgr., číslo pojištěnce: 515129124 , pojišťovna: 211, scpac: 1557567"/>
    <s v="na uzlu 1.CH-LU3 od 19.03.24 do 26.03.24, pcsled: 10650662"/>
    <s v="Datum konce sledování: ? -&gt; 26/03/24; Čas konce sledování:  -&gt; 1258; Příznak fnzis: 0 -&gt; 1; Typ aktivity (takt): 1 -&gt; 5; "/>
    <d v="2024-03-26T12:58:44"/>
    <d v="2024-03-26T12:58:00"/>
    <s v="0:00"/>
    <x v="0"/>
    <x v="0"/>
  </r>
  <r>
    <d v="2024-03-26T13:00:05"/>
    <s v="st1332 (?)"/>
    <x v="0"/>
    <x v="0"/>
    <s v="kls* (Lůžkové oddělení pro sestru)"/>
    <s v="Nováková Hana , číslo pojištěnce: 6660140784, pojišťovna: 205, scpac: 474787"/>
    <s v="na uzlu 1.CH-LU3 od 24.03.24 do 26.03.24, pcsled: 10658196"/>
    <s v="Datum konce sledování: ? -&gt; 26/03/24; Čas konce sledování:  -&gt; 1258; Příznak fnzis: 0 -&gt; 1; Typ aktivity (takt): 1 -&gt; 4; "/>
    <d v="2024-03-26T13:00:05"/>
    <d v="2024-03-26T12:58:00"/>
    <s v="0:02"/>
    <x v="0"/>
    <x v="0"/>
  </r>
  <r>
    <d v="2024-03-26T13:00:25"/>
    <s v="st1332 (?)"/>
    <x v="0"/>
    <x v="0"/>
    <s v="kls* (Lůžkové oddělení pro sestru)"/>
    <s v="Válek Josef, číslo pojištěnce: 400711418 , pojišťovna: 111, scpac: 1431952"/>
    <s v="na uzlu 1.CH-LU3 od 23.03.24 do 26.03.24, pcsled: 10657859"/>
    <s v="Datum konce sledování: ? -&gt; 26/03/24; Čas konce sledování:  -&gt; 1300; Příznak fnzis: 0 -&gt; 1; Typ aktivity (takt): 1 -&gt; 4; "/>
    <d v="2024-03-26T13:00:25"/>
    <d v="2024-03-26T13:00:00"/>
    <s v="0:00"/>
    <x v="0"/>
    <x v="0"/>
  </r>
  <r>
    <d v="2024-03-26T15:07:10"/>
    <s v="st3640 (?)"/>
    <x v="9"/>
    <x v="0"/>
    <s v="kll* (Lůžkové oddělení pro lékaře)"/>
    <s v="Neubauerová Jarmila, číslo pojištěnce: 6453091293, pojišťovna: 211, scpac: 275302"/>
    <s v="na uzlu 1.CH-LU3 od 26.03.24 do 02.04.24, pcsled: 10661981"/>
    <s v="Kód uzlu zařízení: 2001; Datum malého překladu: 26/03/24; Čas malého překladu: 1507; Kód původního uzlu: 6396; Kód nového uzlu: 6265; "/>
    <d v="2024-03-26T15:07:10"/>
    <d v="2024-03-26T15:07:00"/>
    <s v="0:00"/>
    <x v="0"/>
    <x v="0"/>
  </r>
  <r>
    <d v="2024-03-26T16:46:56"/>
    <s v="st1332 (?)"/>
    <x v="31"/>
    <x v="0"/>
    <s v="kls* (Lůžkové oddělení pro sestru)"/>
    <s v="Škařupa Antonín, číslo pojištěnce: 5803170681, pojišťovna: 207, scpac: 691150"/>
    <s v="na uzlu 1.CH-LU3 od 20.03.24 do 26.03.24, pcsled: 10653068"/>
    <s v="Datum konce sledování: ? -&gt; 26/03/24; Čas konce sledování:  -&gt; 1646; Příznak fnzis: 0 -&gt; 1; Typ aktivity (takt): 1 -&gt; 4; "/>
    <d v="2024-03-26T16:46:56"/>
    <d v="2024-03-26T16:46:00"/>
    <s v="0:00"/>
    <x v="0"/>
    <x v="0"/>
  </r>
  <r>
    <d v="2024-03-27T10:31:56"/>
    <s v="st1332 (?)"/>
    <x v="25"/>
    <x v="0"/>
    <s v="kls* (Lůžkové oddělení pro sestru)"/>
    <s v="Nakládalová Jitka, číslo pojištěnce: 395424437 , pojišťovna: 111, scpac: 218237"/>
    <s v="na uzlu KAR-LU51 od 25.03.24 do 27.03.24, pcsled: 10660691"/>
    <s v="Datum konce sledování: ? -&gt; 27/03/24; Čas konce sledování:  -&gt; 0847; Příznak fnzis: 0 -&gt; 1; Typ aktivity (takt): 1 -&gt; 4; "/>
    <d v="2024-03-27T10:31:56"/>
    <d v="2024-03-27T08:47:00"/>
    <s v="1:44"/>
    <x v="0"/>
    <x v="13"/>
  </r>
  <r>
    <d v="2024-03-27T11:25:28"/>
    <s v="st3640 (?)"/>
    <x v="9"/>
    <x v="0"/>
    <s v="kll* (Lůžkové oddělení pro lékaře)"/>
    <s v="Vykydal Radek, číslo pojištěnce: 6605021390, pojišťovna: 111, scpac: 298931"/>
    <s v="na uzlu 1.CH-LU3 od 26.03.24 do 03.04.24, pcsled: 10660912"/>
    <s v="Kód uzlu zařízení: 2001; Datum malého překladu: 27/03/24; Čas malého překladu: 1124; Kód původního uzlu: 6396; Kód nového uzlu: 6265; "/>
    <d v="2024-03-27T11:25:28"/>
    <d v="2024-03-27T11:24:00"/>
    <s v="0:01"/>
    <x v="0"/>
    <x v="0"/>
  </r>
  <r>
    <d v="2024-03-27T13:01:41"/>
    <s v="st1332 (?)"/>
    <x v="25"/>
    <x v="0"/>
    <s v="kls* (Lůžkové oddělení pro sestru)"/>
    <s v="Stoppenová Lenka, číslo pojištěnce: 7955125332, pojišťovna: 205, scpac: 257165"/>
    <s v="na uzlu 1.CH-LU3 od 19.03.24 do 27.03.24, pcsled: 10650646"/>
    <s v="Datum konce sledování: ? -&gt; 27/03/24; Čas konce sledování:  -&gt; 1301; Příznak fnzis: 0 -&gt; 1; Typ aktivity (takt): 1 -&gt; 4; "/>
    <d v="2024-03-27T13:01:41"/>
    <d v="2024-03-27T13:01:00"/>
    <s v="0:00"/>
    <x v="0"/>
    <x v="0"/>
  </r>
  <r>
    <d v="2024-03-27T13:02:17"/>
    <s v="st1332 (?)"/>
    <x v="25"/>
    <x v="0"/>
    <s v="kls* (Lůžkové oddělení pro sestru)"/>
    <s v="Podhorný Jaromír, číslo pojištěnce: 5506120642, pojišťovna: 111, scpac: 251984"/>
    <s v="na uzlu 1.CH-LU3 od 22.03.24 do 27.03.24, pcsled: 10656644"/>
    <s v="Datum konce sledování: ? -&gt; 27/03/24; Čas konce sledování:  -&gt; 1301; Příznak fnzis: 0 -&gt; 1; Typ aktivity (takt): 1 -&gt; 4; "/>
    <d v="2024-03-27T13:02:17"/>
    <d v="2024-03-27T13:01:00"/>
    <s v="0:01"/>
    <x v="0"/>
    <x v="0"/>
  </r>
  <r>
    <d v="2024-03-27T13:02:40"/>
    <s v="st1332 (?)"/>
    <x v="25"/>
    <x v="0"/>
    <s v="kls* (Lůžkové oddělení pro sestru)"/>
    <s v="Kubíček Miroslav, číslo pojištěnce: 9701106074, pojišťovna: 207, scpac: 146571"/>
    <s v="na uzlu 1.CH-LU3 od 24.03.24 do 27.03.24, pcsled: 10658253"/>
    <s v="Datum konce sledování: ? -&gt; 27/03/24; Čas konce sledování:  -&gt; 1302; Příznak fnzis: 0 -&gt; 1; Typ aktivity (takt): 1 -&gt; 4; "/>
    <d v="2024-03-27T13:02:40"/>
    <d v="2024-03-27T13:02:00"/>
    <s v="0:00"/>
    <x v="0"/>
    <x v="0"/>
  </r>
  <r>
    <d v="2024-03-27T13:03:41"/>
    <s v="st1332 (?)"/>
    <x v="25"/>
    <x v="0"/>
    <s v="kls* (Lůžkové oddělení pro sestru)"/>
    <s v="Gabrlíková Eva, číslo pojištěnce: 8657305778, pojišťovna: 205, scpac: 283507"/>
    <s v="na uzlu 1.CH-LU3 od 25.03.24 do 27.03.24, pcsled: 10659083"/>
    <s v="Datum konce sledování: ? -&gt; 27/03/24; Čas konce sledování:  -&gt; 1303; Příznak fnzis: 0 -&gt; 1; Typ aktivity (takt): 1 -&gt; 4; "/>
    <d v="2024-03-27T13:03:41"/>
    <d v="2024-03-27T13:03:00"/>
    <s v="0:00"/>
    <x v="0"/>
    <x v="0"/>
  </r>
  <r>
    <d v="2024-03-27T13:32:44"/>
    <s v="st1332 (?)"/>
    <x v="25"/>
    <x v="0"/>
    <s v="kls* (Lůžkové oddělení pro sestru)"/>
    <s v="Hradská Marcela, číslo pojištěnce: 6061070796, pojišťovna: 205, scpac: 1385661"/>
    <s v="na uzlu 1.CH-LU3 od 23.03.24 do 27.03.24, pcsled: 10657849"/>
    <s v="Datum konce sledování: ? -&gt; 27/03/24; Čas konce sledování:  -&gt; 1332; Příznak fnzis: 0 -&gt; 1; Typ aktivity (takt): 1 -&gt; 5; "/>
    <d v="2024-03-27T13:32:44"/>
    <d v="2024-03-27T13:32:00"/>
    <s v="0:00"/>
    <x v="0"/>
    <x v="0"/>
  </r>
  <r>
    <d v="2024-03-27T16:44:13"/>
    <s v="st2088 (?)"/>
    <x v="45"/>
    <x v="0"/>
    <s v="kls* (Lůžkové oddělení pro sestru)"/>
    <s v="Navrátil Jiří, číslo pojištěnce: 6611111298, pojišťovna: 207, scpac: 471635"/>
    <s v="na uzlu 1.CH-LU3 od 21.03.24 do 12.04.24, pcsled: 10655235"/>
    <s v="Kód uzlu zařízení: 2001; Datum malého překladu: 27/03/24; Čas malého překladu: 1644; Kód původního uzlu: 6396; Kód nového uzlu: 6272; "/>
    <d v="2024-03-27T16:44:13"/>
    <d v="2024-03-27T16:44:00"/>
    <s v="0:00"/>
    <x v="0"/>
    <x v="0"/>
  </r>
  <r>
    <d v="2024-03-28T11:43:33"/>
    <s v="st1332 (?)"/>
    <x v="25"/>
    <x v="0"/>
    <s v="kls* (Lůžkové oddělení pro sestru)"/>
    <s v="Hlaváčová Eva, číslo pojištěnce: 465523487 , pojišťovna: 211, scpac: 1025714"/>
    <s v="na uzlu 1.CH-LU3 od 18.03.24 do 28.03.24, pcsled: 10649574"/>
    <s v="Datum konce sledování: ? -&gt; 28/03/24; Čas konce sledování:  -&gt; 1142; Příznak fnzis: 0 -&gt; 1; Typ aktivity (takt): 1 -&gt; 4; "/>
    <d v="2024-03-28T11:43:33"/>
    <d v="2024-03-28T11:42:00"/>
    <s v="0:01"/>
    <x v="0"/>
    <x v="0"/>
  </r>
  <r>
    <d v="2024-03-28T11:43:57"/>
    <s v="st1332 (?)"/>
    <x v="25"/>
    <x v="0"/>
    <s v="kls* (Lůžkové oddělení pro sestru)"/>
    <s v="Ponížilová Anna , číslo pojištěnce: 475211403 , pojišťovna: 211, scpac: 127184"/>
    <s v="na uzlu 1.CH-LU3 od 13.03.24 do 28.03.24, pcsled: 10642500"/>
    <s v="Datum konce sledování: ? -&gt; 28/03/24; Čas konce sledování:  -&gt; 1143; Příznak fnzis: 0 -&gt; 1; Typ aktivity (takt): 1 -&gt; 4; "/>
    <d v="2024-03-28T11:43:57"/>
    <d v="2024-03-28T11:43:00"/>
    <s v="0:00"/>
    <x v="0"/>
    <x v="0"/>
  </r>
  <r>
    <d v="2024-03-28T11:44:50"/>
    <s v="st1332 (?)"/>
    <x v="25"/>
    <x v="0"/>
    <s v="kls* (Lůžkové oddělení pro sestru)"/>
    <s v="Sázelová Hana , číslo pojištěnce: 5555262218, pojišťovna: 111, scpac: 249309"/>
    <s v="na uzlu 1.CH-LU3 od 24.03.24 do 28.03.24, pcsled: 10658656"/>
    <s v="Datum konce sledování: ? -&gt; 28/03/24; Čas konce sledování:  -&gt; 1144; Příznak fnzis: 0 -&gt; 1; Typ aktivity (takt): 1 -&gt; 5; "/>
    <d v="2024-03-28T11:44:50"/>
    <d v="2024-03-28T11:44:00"/>
    <s v="0:00"/>
    <x v="0"/>
    <x v="0"/>
  </r>
  <r>
    <d v="2024-03-28T11:45:04"/>
    <s v="st1332 (?)"/>
    <x v="25"/>
    <x v="0"/>
    <s v="kls* (Lůžkové oddělení pro sestru)"/>
    <s v="Dvořáková Sedláčková, číslo pojištěnce: 8053055692, pojišťovna: 205, scpac: 623460"/>
    <s v="na uzlu 1.CH-LU3 od 19.03.24 do 28.03.24, pcsled: 10650660"/>
    <s v="Datum konce sledování: ? -&gt; 28/03/24; Čas konce sledování:  -&gt; 1145; Příznak fnzis: 0 -&gt; 1; Typ aktivity (takt): 1 -&gt; 5; "/>
    <d v="2024-03-28T11:45:04"/>
    <d v="2024-03-28T11:45:00"/>
    <s v="0:00"/>
    <x v="0"/>
    <x v="0"/>
  </r>
  <r>
    <d v="2024-03-28T11:45:49"/>
    <s v="st1332 (?)"/>
    <x v="25"/>
    <x v="0"/>
    <s v="kls* (Lůžkové oddělení pro sestru)"/>
    <s v="Kašparová Dagmar, číslo pojištěnce: 516207228 , pojišťovna: 205, scpac: 120599"/>
    <s v="na uzlu 1.CH-LU3 od 20.03.24 do 28.03.24, pcsled: 10652733"/>
    <s v="Datum konce sledování: ? -&gt; 28/03/24; Čas konce sledování:  -&gt; 1145; Příznak fnzis: 0 -&gt; 1; Typ aktivity (takt): 1 -&gt; 5; "/>
    <d v="2024-03-28T11:45:49"/>
    <d v="2024-03-28T11:45:00"/>
    <s v="0:00"/>
    <x v="0"/>
    <x v="0"/>
  </r>
  <r>
    <d v="2024-03-28T11:46:07"/>
    <s v="st1332 (?)"/>
    <x v="25"/>
    <x v="0"/>
    <s v="kls* (Lůžkové oddělení pro sestru)"/>
    <s v="Krejčí Lukáš, číslo pojištěnce: 8411193681, pojišťovna: 211, scpac: 1559291"/>
    <s v="na uzlu 1.CH-LU3 od 24.03.24 do 28.03.24, pcsled: 10658266"/>
    <s v="Datum konce sledování: ? -&gt; 28/03/24; Čas konce sledování:  -&gt; 1146; Příznak fnzis: 0 -&gt; 1; Typ aktivity (takt): 1 -&gt; 4; "/>
    <d v="2024-03-28T11:46:07"/>
    <d v="2024-03-28T11:46:00"/>
    <s v="0:00"/>
    <x v="0"/>
    <x v="0"/>
  </r>
  <r>
    <d v="2024-03-29T13:57:34"/>
    <s v="st1276 (?)"/>
    <x v="18"/>
    <x v="0"/>
    <s v="kls* (Lůžkové oddělení pro sestru)"/>
    <s v="Švec Miroslav , číslo pojištěnce: 7511075803, pojišťovna: 201, scpac: 417745"/>
    <s v="na uzlu 1.CH-LU3 od 21.03.24 do 29.03.24, pcsled: 10654251"/>
    <s v="Datum konce sledování: ? -&gt; 29/03/24; Čas konce sledování:  -&gt; 1354; Příznak fnzis: 0 -&gt; 1; Typ aktivity (takt): 1 -&gt; 5; "/>
    <d v="2024-03-29T13:57:34"/>
    <d v="2024-03-29T13:54:00"/>
    <s v="0:03"/>
    <x v="0"/>
    <x v="0"/>
  </r>
  <r>
    <d v="2024-03-30T11:29:52"/>
    <s v="st1332 (?)"/>
    <x v="25"/>
    <x v="0"/>
    <s v="kls* (Lůžkové oddělení pro sestru)"/>
    <s v="Lukášová Libuša Mgr., číslo pojištěnce: 7659157341, pojišťovna: 207, scpac: 311490"/>
    <s v="na uzlu 1.CH-LU3 od 25.03.24 do 30.03.24, pcsled: 10659252"/>
    <s v="Datum konce sledování: ? -&gt; 30/03/24; Čas konce sledování:  -&gt; 1129; Příznak fnzis: 0 -&gt; 1; Typ aktivity (takt): 1 -&gt; 4; "/>
    <d v="2024-03-30T11:29:52"/>
    <d v="2024-03-30T11:29:00"/>
    <s v="0:00"/>
    <x v="0"/>
    <x v="0"/>
  </r>
  <r>
    <d v="2024-03-30T11:30:03"/>
    <s v="st1276 (?)"/>
    <x v="46"/>
    <x v="0"/>
    <s v="kls* (Lůžkové oddělení pro sestru)"/>
    <s v="Srněnský Dominik, číslo pojištěnce: 9711074769, pojišťovna: 213, scpac: 1497886"/>
    <s v="na uzlu 1.CH-LU3 od 27.03.24 do 30.03.24, pcsled: 10663323"/>
    <s v="Datum konce sledování: ? -&gt; 30/03/24; Čas konce sledování:  -&gt; 1129; Příznak fnzis: 0 -&gt; 1; Typ aktivity (takt): 1 -&gt; 4; "/>
    <d v="2024-03-30T11:30:03"/>
    <d v="2024-03-30T11:29:00"/>
    <s v="0:01"/>
    <x v="0"/>
    <x v="0"/>
  </r>
  <r>
    <d v="2024-03-31T14:09:38"/>
    <s v="st4366 (?)"/>
    <x v="31"/>
    <x v="0"/>
    <s v="kls* (Lůžkové oddělení pro sestru)"/>
    <s v="Zapletalová Jaroslav, číslo pojištěnce: 365617424 , pojišťovna: 111, scpac: 313034"/>
    <s v="na uzlu 1.CH-LU3 od 22.03.24 do 31.03.24, pcsled: 10657445"/>
    <s v="Datum konce sledování: ? -&gt; 31/03/24; Čas konce sledování:  -&gt; 1406; Příznak fnzis: 0 -&gt; 1; Typ aktivity (takt): 1 -&gt; 4; "/>
    <d v="2024-03-31T14:09:38"/>
    <d v="2024-03-31T14:06:00"/>
    <s v="0:03"/>
    <x v="0"/>
    <x v="0"/>
  </r>
  <r>
    <d v="2024-04-01T22:48:48"/>
    <s v="st1332 (?)"/>
    <x v="23"/>
    <x v="0"/>
    <s v="kls* (Lůžkové oddělení pro sestru)"/>
    <s v="Sysel Jaroslav , číslo pojištěnce: 6309110896, pojišťovna: 111, scpac: 194006"/>
    <s v="na uzlu 1.CH-LU3 od 01.04.24 do 01.04.24, pcsled: 10668381"/>
    <s v="Datum žádosti: 01/04/24; Čas žádosti: 224848; Datum překladu: 01/04/24; Čas překladu: 2247; Žádající uzel: 6396; Žádající uživatel: 62072; Přijímající uzel: 6515; Text žádosti: Žádost o překlad; Stav žádosti: 500; "/>
    <d v="2024-04-01T22:48:48"/>
    <d v="2024-04-01T22:47:00"/>
    <s v="0:01"/>
    <x v="0"/>
    <x v="0"/>
  </r>
  <r>
    <d v="2024-04-02T14:08:41"/>
    <s v="st1332 (?)"/>
    <x v="0"/>
    <x v="0"/>
    <s v="kls* (Lůžkové oddělení pro sestru)"/>
    <s v="Nakládalová Jitka, číslo pojištěnce: 395424437 , pojišťovna: 111, scpac: 218237"/>
    <s v="na uzlu 1.CH-LU3 od 27.03.24 do 02.04.24, pcsled: 10663542"/>
    <s v="Datum konce sledování: ? -&gt; 02/04/24; Čas konce sledování:  -&gt; 1408; Příznak fnzis: 0 -&gt; 1; Typ aktivity (takt): 1 -&gt; 5; "/>
    <d v="2024-04-02T14:08:41"/>
    <d v="2024-04-02T14:08:00"/>
    <s v="0:00"/>
    <x v="0"/>
    <x v="0"/>
  </r>
  <r>
    <d v="2024-04-02T14:09:14"/>
    <s v="st1332 (?)"/>
    <x v="0"/>
    <x v="0"/>
    <s v="kls* (Lůžkové oddělení pro sestru)"/>
    <s v="Neubauerová Jarmila, číslo pojištěnce: 6453091293, pojišťovna: 211, scpac: 275302"/>
    <s v="na uzlu 1.CH-LU3 od 26.03.24 do 02.04.24, pcsled: 10661981"/>
    <s v="Datum konce sledování: ? -&gt; 02/04/24; Čas konce sledování:  -&gt; 1408; Příznak fnzis: 0 -&gt; 1; Typ aktivity (takt): 1 -&gt; 5; "/>
    <d v="2024-04-02T14:09:14"/>
    <d v="2024-04-02T14:08:00"/>
    <s v="0:01"/>
    <x v="0"/>
    <x v="0"/>
  </r>
  <r>
    <d v="2024-04-02T14:09:54"/>
    <s v="st1332 (?)"/>
    <x v="0"/>
    <x v="0"/>
    <s v="kls* (Lůžkové oddělení pro sestru)"/>
    <s v="Pospíšilová Jana, číslo pojištěnce: 7454274421, pojišťovna: 111, scpac: 1420597"/>
    <s v="na uzlu 1.CH-LU3 od 20.03.24 do 02.04.24, pcsled: 10652867"/>
    <s v="Datum konce sledování: ? -&gt; 02/04/24; Čas konce sledování:  -&gt; 1409; Příznak fnzis: 0 -&gt; 1; Typ aktivity (takt): 1 -&gt; 5; "/>
    <d v="2024-04-02T14:09:54"/>
    <d v="2024-04-02T14:09:00"/>
    <s v="0:00"/>
    <x v="0"/>
    <x v="0"/>
  </r>
  <r>
    <d v="2024-04-02T14:11:18"/>
    <s v="st1332 (?)"/>
    <x v="0"/>
    <x v="0"/>
    <s v="kls* (Lůžkové oddělení pro sestru)"/>
    <s v="Horák Daniel , číslo pojištěnce: 8806015724, pojišťovna: 111, scpac: 426661"/>
    <s v="na uzlu 1.CH-LU3 od 26.03.24 do 02.04.24, pcsled: 10662399"/>
    <s v="Datum konce sledování: ? -&gt; 02/04/24; Čas konce sledování:  -&gt; 1410; Příznak fnzis: 0 -&gt; 1; Typ aktivity (takt): 1 -&gt; 5; "/>
    <d v="2024-04-02T14:11:18"/>
    <d v="2024-04-02T14:10:00"/>
    <s v="0:01"/>
    <x v="0"/>
    <x v="0"/>
  </r>
  <r>
    <d v="2024-04-02T14:51:10"/>
    <s v="st3640 (?)"/>
    <x v="3"/>
    <x v="0"/>
    <s v="kll* (Lůžkové oddělení pro lékaře)"/>
    <s v="Bobaj Žváčková Lenka, číslo pojištěnce: 8458195306, pojišťovna: 211, scpac: 296986"/>
    <s v="na uzlu 1.CH-LU3 od 01.04.24 do 09.04.24, pcsled: 10668044"/>
    <s v="Kód uzlu zařízení: 2001; Datum malého překladu: 02/04/24; Čas malého překladu: 1451; Kód původního uzlu: 6396; Kód nového uzlu: 6265; "/>
    <d v="2024-04-02T14:51:10"/>
    <d v="2024-04-02T14:51:00"/>
    <s v="0:00"/>
    <x v="0"/>
    <x v="0"/>
  </r>
  <r>
    <d v="2024-04-02T15:21:07"/>
    <s v="st3640 (?)"/>
    <x v="9"/>
    <x v="0"/>
    <s v="kll* (Lůžkové oddělení pro lékaře)"/>
    <s v="Jelínková Anna , číslo pojištěnce: 535309231 , pojišťovna: 201, scpac: 129929"/>
    <s v="na uzlu 1.CH-LU3 od 01.04.24 do 05.04.24, pcsled: 10667951"/>
    <s v="Kód uzlu zařízení: 2001; Datum malého překladu: 02/04/24; Čas malého překladu: 1520; Kód původního uzlu: 6396; Kód nového uzlu: 6265; "/>
    <d v="2024-04-02T15:21:07"/>
    <d v="2024-04-02T15:20:00"/>
    <s v="0:01"/>
    <x v="0"/>
    <x v="0"/>
  </r>
  <r>
    <d v="2024-04-02T18:38:11"/>
    <s v="st1276 (?)"/>
    <x v="18"/>
    <x v="0"/>
    <s v="kls* (Lůžkové oddělení pro sestru)"/>
    <s v="Dunka Robert, číslo pojištěnce: 9807316145, pojišťovna: 111, scpac: 994061"/>
    <s v="na uzlu 1.CH-LU3 od 02.04.24 do 02.04.24, pcsled: 10668812"/>
    <s v="Datum konce sledování: ? -&gt; 02/04/24; Čas konce sledování:  -&gt; 1837; Příznak fnzis: 0 -&gt; 1; Typ aktivity (takt): 1 -&gt; 5; "/>
    <d v="2024-04-02T18:38:11"/>
    <d v="2024-04-02T18:37:00"/>
    <s v="0:01"/>
    <x v="0"/>
    <x v="0"/>
  </r>
  <r>
    <d v="2024-04-02T21:06:43"/>
    <s v="st1332 (?)"/>
    <x v="29"/>
    <x v="0"/>
    <s v="kls* (Lůžkové oddělení pro sestru)"/>
    <s v="Stryk Miroslav, číslo pojištěnce: 430101477 , pojišťovna: 207, scpac: 344180"/>
    <s v="na uzlu 1.CH-LU3 od 02.04.24 do 02.04.24, pcsled: 10670375"/>
    <s v="Datum žádosti: 02/04/24; Čas žádosti: 210643; Datum překladu: 02/04/24; Čas překladu: 2103; Žádající uzel: 6396; Žádající uživatel: 68374; Přijímající uzel: 6515; Text žádosti: Žádost o překlad; Stav žádosti: 500; "/>
    <d v="2024-04-02T21:06:43"/>
    <d v="2024-04-02T21:03:00"/>
    <s v="0:03"/>
    <x v="0"/>
    <x v="0"/>
  </r>
  <r>
    <d v="2024-04-03T10:32:50"/>
    <s v="st1332 (?)"/>
    <x v="0"/>
    <x v="0"/>
    <s v="kls* (Lůžkové oddělení pro sestru)"/>
    <s v="Roman Josef Ing., číslo pojištěnce: 441229467 , pojišťovna: 211, scpac: 302186"/>
    <s v="na uzlu KAR-LU51 od 24.03.24 do 03.04.24, pcsled: 10658774"/>
    <s v="Datum konce sledování: ? -&gt; 03/04/24; Čas konce sledování:  -&gt; 0922; Příznak fnzis: 0 -&gt; 1; Typ aktivity (takt): 1 -&gt; 5; "/>
    <d v="2024-04-03T10:32:50"/>
    <d v="2024-04-03T09:22:00"/>
    <s v="1:10"/>
    <x v="0"/>
    <x v="5"/>
  </r>
  <r>
    <d v="2024-04-03T14:16:28"/>
    <s v="st1332 (?)"/>
    <x v="0"/>
    <x v="0"/>
    <s v="kls* (Lůžkové oddělení pro sestru)"/>
    <s v="Orlichová Alena, číslo pojištěnce: 465205449 , pojišťovna: 111, scpac: 135483"/>
    <s v="na uzlu 1.CH-LU3 od 25.03.24 do 03.04.24, pcsled: 10660224"/>
    <s v="Datum konce sledování: ? -&gt; 03/04/24; Čas konce sledování:  -&gt; 1416; Příznak fnzis: 0 -&gt; 1; Typ aktivity (takt): 1 -&gt; 4; "/>
    <d v="2024-04-03T14:16:28"/>
    <d v="2024-04-03T14:16:00"/>
    <s v="0:00"/>
    <x v="0"/>
    <x v="0"/>
  </r>
  <r>
    <d v="2024-04-03T14:17:10"/>
    <s v="st1332 (?)"/>
    <x v="0"/>
    <x v="0"/>
    <s v="kls* (Lůžkové oddělení pro sestru)"/>
    <s v="Nováková Marie, číslo pojištěnce: 5456071918, pojišťovna: 211, scpac: 436654"/>
    <s v="na uzlu 1.CH-LU3 od 28.03.24 do 03.04.24, pcsled: 10665763"/>
    <s v="Datum konce sledování: ? -&gt; 03/04/24; Čas konce sledování:  -&gt; 1416; Příznak fnzis: 0 -&gt; 1; Typ aktivity (takt): 1 -&gt; 5; "/>
    <d v="2024-04-03T14:17:10"/>
    <d v="2024-04-03T14:16:00"/>
    <s v="0:01"/>
    <x v="0"/>
    <x v="0"/>
  </r>
  <r>
    <d v="2024-04-03T14:17:25"/>
    <s v="st1332 (?)"/>
    <x v="0"/>
    <x v="0"/>
    <s v="kls* (Lůžkové oddělení pro sestru)"/>
    <s v="Vykydal Radek, číslo pojištěnce: 6605021390, pojišťovna: 111, scpac: 298931"/>
    <s v="na uzlu 1.CH-LU3 od 26.03.24 do 03.04.24, pcsled: 10660912"/>
    <s v="Datum konce sledování: ? -&gt; 03/04/24; Čas konce sledování:  -&gt; 1417; Příznak fnzis: 0 -&gt; 1; Typ aktivity (takt): 1 -&gt; 4; "/>
    <d v="2024-04-03T14:17:25"/>
    <d v="2024-04-03T14:17:00"/>
    <s v="0:00"/>
    <x v="0"/>
    <x v="0"/>
  </r>
  <r>
    <d v="2024-04-03T14:53:27"/>
    <s v="st3640 (?)"/>
    <x v="3"/>
    <x v="0"/>
    <s v="kll* (Lůžkové oddělení pro lékaře)"/>
    <s v="Mika Miroslav, číslo pojištěnce: 6701161698, pojišťovna: 211, scpac: 1551165"/>
    <s v="na uzlu 1.CH-LU3 od 02.04.24 do 15.04.24, pcsled: 10668837"/>
    <s v="Kód uzlu zařízení: 2001; Datum malého překladu: 03/04/24; Čas malého překladu: 1453; Kód původního uzlu: 6396; Kód nového uzlu: 6265; "/>
    <d v="2024-04-03T14:53:27"/>
    <d v="2024-04-03T14:53:00"/>
    <s v="0:00"/>
    <x v="0"/>
    <x v="0"/>
  </r>
  <r>
    <d v="2024-04-03T20:14:53"/>
    <s v="st3640 (?)"/>
    <x v="28"/>
    <x v="0"/>
    <s v="kll* (Lůžkové oddělení pro lékaře)"/>
    <s v="Kintlová Ludmila, číslo pojištěnce: 535914103 , pojišťovna: 111, scpac: 1127514"/>
    <s v="na uzlu 1.CH-LU3 od 02.04.24 do 15.04.24, pcsled: 10668845"/>
    <s v="Kód uzlu zařízení: 2001; Datum malého překladu: 03/04/24; Čas malého překladu: 2014; Kód původního uzlu: 6396; Kód nového uzlu: 6265; "/>
    <d v="2024-04-03T20:14:53"/>
    <d v="2024-04-03T20:14:00"/>
    <s v="0:00"/>
    <x v="0"/>
    <x v="0"/>
  </r>
  <r>
    <d v="2024-04-03T23:49:07"/>
    <s v="st3558 (?)"/>
    <x v="47"/>
    <x v="0"/>
    <s v="kls* (Lůžkové oddělení pro sestru)"/>
    <s v="Dohnal Petr , číslo pojištěnce: 6002020288, pojišťovna: 111, scpac: 982036"/>
    <s v="na uzlu 1.CH-LU3 od 02.04.24 do 09.04.24, pcsled: 10668814"/>
    <s v="Kód uzlu zařízení: 2001; Datum malého překladu: 03/04/24; Čas malého překladu: 2348; Kód původního uzlu: 6396; Kód nového uzlu: 6272; "/>
    <d v="2024-04-03T23:49:07"/>
    <d v="2024-04-03T23:48:00"/>
    <s v="0:01"/>
    <x v="0"/>
    <x v="0"/>
  </r>
  <r>
    <d v="2024-04-04T11:43:16"/>
    <s v="st1332 (?)"/>
    <x v="0"/>
    <x v="0"/>
    <s v="kls* (Lůžkové oddělení pro sestru)"/>
    <s v="Slepičková Jana , číslo pojištěnce: 0458196079, pojišťovna: 205, scpac: 970156"/>
    <s v="na uzlu 1.CH-LU3 od 29.03.24 do 04.04.24, pcsled: 10666381"/>
    <s v="Datum konce sledování: ? -&gt; 04/04/24; Čas konce sledování:  -&gt; 1143; Příznak fnzis: 0 -&gt; 1; Typ aktivity (takt): 1 -&gt; 4; "/>
    <d v="2024-04-04T11:43:16"/>
    <d v="2024-04-04T11:43:00"/>
    <s v="0:00"/>
    <x v="0"/>
    <x v="0"/>
  </r>
  <r>
    <d v="2024-04-04T11:44:01"/>
    <s v="st1332 (?)"/>
    <x v="0"/>
    <x v="0"/>
    <s v="kls* (Lůžkové oddělení pro sestru)"/>
    <s v="Honzů Radim, číslo pojištěnce: 9902043558, pojišťovna: 111, scpac: 1330452"/>
    <s v="na uzlu 1.CH-LU3 od 27.03.24 do 04.04.24, pcsled: 10662601"/>
    <s v="Datum konce sledování: ? -&gt; 04/04/24; Čas konce sledování:  -&gt; 1143; Příznak fnzis: 0 -&gt; 1; Typ aktivity (takt): 1 -&gt; 5; "/>
    <d v="2024-04-04T11:44:01"/>
    <d v="2024-04-04T11:43:00"/>
    <s v="0:01"/>
    <x v="0"/>
    <x v="0"/>
  </r>
  <r>
    <d v="2024-04-04T11:45:09"/>
    <s v="st1332 (?)"/>
    <x v="0"/>
    <x v="0"/>
    <s v="kls* (Lůžkové oddělení pro sestru)"/>
    <s v="Prejza Antonín, číslo pojištěnce: 430505473 , pojišťovna: 207, scpac: 215040"/>
    <s v="na uzlu 1.CH-LU3 od 28.03.24 do 04.04.24, pcsled: 10665372"/>
    <s v="Datum konce sledování: ? -&gt; 04/04/24; Čas konce sledování:  -&gt; 1144; Příznak fnzis: 0 -&gt; 1; Typ aktivity (takt): 1 -&gt; 4; "/>
    <d v="2024-04-04T11:45:09"/>
    <d v="2024-04-04T11:44:00"/>
    <s v="0:01"/>
    <x v="0"/>
    <x v="0"/>
  </r>
  <r>
    <d v="2024-04-04T15:41:20"/>
    <s v="st3640 (?)"/>
    <x v="7"/>
    <x v="0"/>
    <s v="kll* (Lůžkové oddělení pro lékaře)"/>
    <s v="Spáčil František, číslo pojištěnce: 6109191605, pojišťovna: 111, scpac: 1150460"/>
    <s v="na uzlu 1.CH-LU3 od 03.04.24 do 16.04.24, pcsled: 10671356"/>
    <s v="Kód uzlu zařízení: 2001; Datum malého překladu: 04/04/24; Čas malého překladu: 1541; Kód původního uzlu: 6396; Kód nového uzlu: 6265; "/>
    <d v="2024-04-04T15:41:20"/>
    <d v="2024-04-04T15:41:00"/>
    <s v="0:00"/>
    <x v="0"/>
    <x v="0"/>
  </r>
  <r>
    <d v="2024-04-05T14:40:28"/>
    <s v="st4366 (?)"/>
    <x v="31"/>
    <x v="0"/>
    <s v="kls* (Lůžkové oddělení pro sestru)"/>
    <s v="Zatloukalová Jana, číslo pojištěnce: 7457135345, pojišťovna: 205, scpac: 409810"/>
    <s v="na uzlu 1.CH-LU3 od 03.04.24 do 05.04.24, pcsled: 10672255"/>
    <s v="Datum konce sledování: ? -&gt; 05/04/24; Čas konce sledování:  -&gt; 1440; Příznak fnzis: 0 -&gt; 1; Typ aktivity (takt): 1 -&gt; 5; "/>
    <d v="2024-04-05T14:40:28"/>
    <d v="2024-04-05T14:40:00"/>
    <s v="0:00"/>
    <x v="0"/>
    <x v="0"/>
  </r>
  <r>
    <d v="2024-04-05T14:41:21"/>
    <s v="st4366 (?)"/>
    <x v="31"/>
    <x v="0"/>
    <s v="kls* (Lůžkové oddělení pro sestru)"/>
    <s v="Jelínková Anna , číslo pojištěnce: 535309231 , pojišťovna: 201, scpac: 129929"/>
    <s v="na uzlu 1.CH-LU3 od 01.04.24 do 05.04.24, pcsled: 10667951"/>
    <s v="Datum konce sledování: ? -&gt; 05/04/24; Čas konce sledování:  -&gt; 1441; Příznak fnzis: 0 -&gt; 1; Typ aktivity (takt): 1 -&gt; 5; "/>
    <d v="2024-04-05T14:41:21"/>
    <d v="2024-04-05T14:41:00"/>
    <s v="0:00"/>
    <x v="0"/>
    <x v="0"/>
  </r>
  <r>
    <d v="2024-04-05T14:42:02"/>
    <s v="st4366 (?)"/>
    <x v="31"/>
    <x v="0"/>
    <s v="kls* (Lůžkové oddělení pro sestru)"/>
    <s v="Šatníková Radoslava, číslo pojištěnce: 5559181771, pojišťovna: 111, scpac: 308215"/>
    <s v="na uzlu 1.CH-LU3 od 03.04.24 do 05.04.24, pcsled: 10671584"/>
    <s v="Datum konce sledování: ? -&gt; 05/04/24; Čas konce sledování:  -&gt; 1441; Příznak fnzis: 0 -&gt; 1; Typ aktivity (takt): 1 -&gt; 5; "/>
    <d v="2024-04-05T14:42:02"/>
    <d v="2024-04-05T14:41:00"/>
    <s v="0:01"/>
    <x v="0"/>
    <x v="0"/>
  </r>
  <r>
    <d v="2024-04-05T14:42:36"/>
    <s v="st4366 (?)"/>
    <x v="31"/>
    <x v="0"/>
    <s v="kls* (Lůžkové oddělení pro sestru)"/>
    <s v="Šromová Marie, číslo pojištěnce: 345617466 , pojišťovna: 111, scpac: 100758"/>
    <s v="na uzlu 1.CH-LU3 od 30.03.24 do 05.04.24, pcsled: 10666515"/>
    <s v="Datum konce sledování: ? -&gt; 05/04/24; Čas konce sledování:  -&gt; 1442; Příznak fnzis: 0 -&gt; 1; Typ aktivity (takt): 1 -&gt; 5; "/>
    <d v="2024-04-05T14:42:36"/>
    <d v="2024-04-05T14:42:00"/>
    <s v="0:00"/>
    <x v="0"/>
    <x v="0"/>
  </r>
  <r>
    <d v="2024-04-05T14:45:31"/>
    <s v="st4366 (?)"/>
    <x v="31"/>
    <x v="0"/>
    <s v="kls* (Lůžkové oddělení pro sestru)"/>
    <s v="Šrámek Ondřej, číslo pojištěnce: 9112106080, pojišťovna: 111, scpac: 1558307"/>
    <s v="na uzlu 1.CH-LU3 od 01.04.24 do 05.04.24, pcsled: 10668031"/>
    <s v="Datum konce sledování: ? -&gt; 05/04/24; Čas konce sledování:  -&gt; 1443; Příznak fnzis: 0 -&gt; 1; Typ aktivity (takt): 1 -&gt; 4; "/>
    <d v="2024-04-05T14:45:31"/>
    <d v="2024-04-05T14:43:00"/>
    <s v="0:02"/>
    <x v="0"/>
    <x v="0"/>
  </r>
  <r>
    <d v="2024-04-05T15:15:55"/>
    <s v="st4366 (?)"/>
    <x v="31"/>
    <x v="0"/>
    <s v="kls* (Lůžkové oddělení pro sestru)"/>
    <s v="Loutocká Zdenka, číslo pojištěnce: 6260086503, pojišťovna: 205, scpac: 283051"/>
    <s v="na uzlu 1.CH-LU3 od 02.04.24 do 05.04.24, pcsled: 10668785"/>
    <s v="Datum konce sledování: ? -&gt; 05/04/24; Čas konce sledování:  -&gt; 1515; Příznak fnzis: 0 -&gt; 1; Typ aktivity (takt): 1 -&gt; 4; "/>
    <d v="2024-04-05T15:15:55"/>
    <d v="2024-04-05T15:15:00"/>
    <s v="0:00"/>
    <x v="0"/>
    <x v="0"/>
  </r>
  <r>
    <d v="2024-04-06T13:12:40"/>
    <s v="st1276 (?)"/>
    <x v="48"/>
    <x v="0"/>
    <s v="kll* (Lůžkové oddělení pro lékaře)"/>
    <s v="Kaprálová Jaroslava, číslo pojištěnce: 6159201268, pojišťovna: 205, scpac: 195313"/>
    <s v="na uzlu 1.CH-LU3 od 04.04.24 do 06.04.24, pcsled: 10672845"/>
    <s v="Datum konce sledování: ? -&gt; 06/04/24; Čas konce sledování:  -&gt; 1310; Příznak fnzis: 0 -&gt; 1; Typ aktivity (takt): 1 -&gt; 4; "/>
    <d v="2024-04-06T13:12:40"/>
    <d v="2024-04-06T13:10:00"/>
    <s v="0:02"/>
    <x v="0"/>
    <x v="0"/>
  </r>
  <r>
    <d v="2024-04-06T13:17:04"/>
    <s v="st1276 (?)"/>
    <x v="48"/>
    <x v="0"/>
    <s v="kll* (Lůžkové oddělení pro lékaře)"/>
    <s v="Javora Jiří, MUDr., číslo pojištěnce: 7210254128, pojišťovna: 111, scpac: 1546894"/>
    <s v="na uzlu 1.CH-LU3 od 05.04.24 do 06.04.24, pcsled: 10674642"/>
    <s v="Datum konce sledování: ? -&gt; 06/04/24; Čas konce sledování:  -&gt; 1314; Příznak fnzis: 0 -&gt; 1; Typ aktivity (takt): 1 -&gt; 4; "/>
    <d v="2024-04-06T13:17:04"/>
    <d v="2024-04-06T13:14:00"/>
    <s v="0:03"/>
    <x v="0"/>
    <x v="0"/>
  </r>
  <r>
    <d v="2024-04-06T13:19:50"/>
    <s v="st1276 (?)"/>
    <x v="48"/>
    <x v="0"/>
    <s v="kll* (Lůžkové oddělení pro lékaře)"/>
    <s v="Slívová Iva, číslo pojištěnce: 525909125 , pojišťovna: 207, scpac: 146531"/>
    <s v="na uzlu 1.CH-LU3 od 04.04.24 do 06.04.24, pcsled: 10672687"/>
    <s v="Datum konce sledování: ? -&gt; 06/04/24; Čas konce sledování:  -&gt; 1318; Příznak fnzis: 0 -&gt; 1; Typ aktivity (takt): 1 -&gt; 4; "/>
    <d v="2024-04-06T13:19:50"/>
    <d v="2024-04-06T13:18:00"/>
    <s v="0:01"/>
    <x v="0"/>
    <x v="0"/>
  </r>
  <r>
    <d v="2024-04-06T13:21:23"/>
    <s v="st1276 (?)"/>
    <x v="48"/>
    <x v="0"/>
    <s v="kll* (Lůžkové oddělení pro lékaře)"/>
    <s v="Matějková Marie, číslo pojištěnce: 8156135691, pojišťovna: 205, scpac: 377686"/>
    <s v="na uzlu 1.CH-LU3 od 04.04.24 do 06.04.24, pcsled: 10672948"/>
    <s v="Datum konce sledování: ? -&gt; 06/04/24; Čas konce sledování:  -&gt; 1320; Příznak fnzis: 0 -&gt; 1; Typ aktivity (takt): 1 -&gt; 4; "/>
    <d v="2024-04-06T13:21:23"/>
    <d v="2024-04-06T13:20:00"/>
    <s v="0:01"/>
    <x v="0"/>
    <x v="0"/>
  </r>
  <r>
    <d v="2024-04-06T13:23:20"/>
    <s v="st1276 (?)"/>
    <x v="48"/>
    <x v="0"/>
    <s v="kll* (Lůžkové oddělení pro lékaře)"/>
    <s v="Zbořilová Jaroslava, číslo pojištěnce: 486001097 , pojišťovna: 211, scpac: 625419"/>
    <s v="na uzlu 1.CH-LU3 od 04.04.24 do 06.04.24, pcsled: 10672792"/>
    <s v="Datum konce sledování: ? -&gt; 06/04/24; Čas konce sledování:  -&gt; 1321; Příznak fnzis: 0 -&gt; 1; Typ aktivity (takt): 1 -&gt; 4; "/>
    <d v="2024-04-06T13:23:20"/>
    <d v="2024-04-06T13:21:00"/>
    <s v="0:02"/>
    <x v="0"/>
    <x v="0"/>
  </r>
  <r>
    <d v="2024-04-07T11:17:04"/>
    <s v="st4366 (?)"/>
    <x v="23"/>
    <x v="0"/>
    <s v="kls* (Lůžkové oddělení pro sestru)"/>
    <s v="Sysel Jaroslav , číslo pojištěnce: 6309110896, pojišťovna: 111, scpac: 194006"/>
    <s v="na uzlu KAR-LU51 od 01.04.24 do 07.04.24, pcsled: 10668428"/>
    <s v="Datum konce sledování: ? -&gt; 07/04/24; Čas konce sledování:  -&gt; 1108; Příznak fnzis: 0 -&gt; 1; Typ aktivity (takt): 1 -&gt; 5; "/>
    <d v="2024-04-07T11:17:04"/>
    <d v="2024-04-07T11:08:00"/>
    <s v="0:09"/>
    <x v="0"/>
    <x v="0"/>
  </r>
  <r>
    <d v="2024-04-07T16:49:17"/>
    <s v="st1276 (?)"/>
    <x v="8"/>
    <x v="0"/>
    <s v="kls* (Lůžkové oddělení pro sestru)"/>
    <s v="Azulay Daniel Liraz, číslo pojištěnce: 5420166510, pojišťovna: 333, scpac: 1562399"/>
    <s v="na uzlu 1.CH-LU3 od 03.04.24 do 07.04.24, pcsled: 10672310"/>
    <s v="Datum konce sledování: ? -&gt; 07/04/24; Čas konce sledování:  -&gt; 1648; Příznak fnzis: 0 -&gt; 1; Typ aktivity (takt): 1 -&gt; 5; "/>
    <d v="2024-04-07T16:49:17"/>
    <d v="2024-04-07T16:48:00"/>
    <s v="0:01"/>
    <x v="0"/>
    <x v="0"/>
  </r>
  <r>
    <d v="2024-04-07T16:49:26"/>
    <s v="st1332 (?)"/>
    <x v="42"/>
    <x v="0"/>
    <s v="kls* (Lůžkové oddělení pro sestru)"/>
    <s v="Frommerová Radana, číslo pojištěnce: 8551225474, pojišťovna: 211, scpac: 461078"/>
    <s v="na uzlu 1.CH-LU3 od 03.04.24 do 07.04.24, pcsled: 10672345"/>
    <s v="Datum konce sledování: ? -&gt; 07/04/24; Čas konce sledování:  -&gt; 1648; Příznak fnzis: 0 -&gt; 1; Typ aktivity (takt): 1 -&gt; 4; "/>
    <d v="2024-04-07T16:49:26"/>
    <d v="2024-04-07T16:48:00"/>
    <s v="0:01"/>
    <x v="0"/>
    <x v="0"/>
  </r>
  <r>
    <d v="2024-04-07T17:11:16"/>
    <s v="st1332 (?)"/>
    <x v="42"/>
    <x v="0"/>
    <s v="kls* (Lůžkové oddělení pro sestru)"/>
    <s v="Mikolowitschová Kami, číslo pojištěnce: 8061194251, pojišťovna: 211, scpac: 253561"/>
    <s v="na uzlu 1.CH-LU3 od 05.04.24 do 07.04.24, pcsled: 10674273"/>
    <s v="Datum konce sledování: ? -&gt; 07/04/24; Čas konce sledování:  -&gt; 1710; Příznak fnzis: 0 -&gt; 1; Typ aktivity (takt): 1 -&gt; 4; "/>
    <d v="2024-04-07T17:11:16"/>
    <d v="2024-04-07T17:10:00"/>
    <s v="0:01"/>
    <x v="0"/>
    <x v="0"/>
  </r>
  <r>
    <d v="2024-04-08T10:49:52"/>
    <s v="st3640 (?)"/>
    <x v="9"/>
    <x v="0"/>
    <s v="kll* (Lůžkové oddělení pro lékaře)"/>
    <s v="Vantuch Dalibor, číslo pojištěnce: 5905250659, pojišťovna: 211, scpac: 1553906"/>
    <s v="na uzlu 1.CH-LU3 od 07.04.24 do 13.04.24, pcsled: 10676678"/>
    <s v="Kód uzlu zařízení: 2001; Datum malého překladu: 08/04/24; Čas malého překladu: 1048; Kód původního uzlu: 6396; Kód nového uzlu: 6265; "/>
    <d v="2024-04-08T10:49:52"/>
    <d v="2024-04-08T10:48:00"/>
    <s v="0:01"/>
    <x v="0"/>
    <x v="0"/>
  </r>
  <r>
    <d v="2024-04-08T12:18:35"/>
    <s v="st1332 (?)"/>
    <x v="0"/>
    <x v="0"/>
    <s v="kls* (Lůžkové oddělení pro sestru)"/>
    <s v="Roman Josef Ing., číslo pojištěnce: 441229467 , pojišťovna: 211, scpac: 302186"/>
    <s v="na uzlu 1.CH-LU3 od 03.04.24 do 08.04.24, pcsled: 10671492"/>
    <s v="Datum konce sledování: ? -&gt; 08/04/24; Čas konce sledování:  -&gt; 1218; Příznak fnzis: 0 -&gt; 1; Typ aktivity (takt): 1 -&gt; 5; "/>
    <d v="2024-04-08T12:18:35"/>
    <d v="2024-04-08T12:18:00"/>
    <s v="0:00"/>
    <x v="0"/>
    <x v="0"/>
  </r>
  <r>
    <d v="2024-04-08T13:09:18"/>
    <s v="st3640 (?)"/>
    <x v="9"/>
    <x v="0"/>
    <s v="kll* (Lůžkové oddělení pro lékaře)"/>
    <s v="Beranová Dobroslava, číslo pojištěnce: 425822418 , pojišťovna: 111, scpac: 919018"/>
    <s v="na uzlu 1.CH-6 J od 07.04.24 do 09.04.24, pcsled: 10676618"/>
    <s v="Kód uzlu zařízení: 2001; Datum malého překladu: 08/04/24; Čas malého překladu: 1309; Kód původního uzlu: 6396; Kód nového uzlu: 6265; "/>
    <d v="2024-04-08T13:09:18"/>
    <d v="2024-04-08T13:09:00"/>
    <s v="0:00"/>
    <x v="0"/>
    <x v="0"/>
  </r>
  <r>
    <d v="2024-04-08T16:17:51"/>
    <s v="st3640 (?)"/>
    <x v="16"/>
    <x v="0"/>
    <s v="klp* (Lůžkové oddělení pro primáře)"/>
    <s v="Mück Ivo, číslo pojištěnce: 5510071182, pojišťovna: 111, scpac: 1405641"/>
    <s v="na uzlu 1.CH-LU3 od 07.04.24 do 15.04.24, pcsled: 10676707"/>
    <s v="Kód uzlu zařízení: 2001; Datum malého překladu: 08/04/24; Čas malého překladu: 1617; Kód původního uzlu: 6396; Kód nového uzlu: 6265; "/>
    <d v="2024-04-08T16:17:51"/>
    <d v="2024-04-08T16:17:00"/>
    <s v="0:00"/>
    <x v="0"/>
    <x v="0"/>
  </r>
  <r>
    <d v="2024-04-08T23:15:23"/>
    <s v="st1332 (?)"/>
    <x v="6"/>
    <x v="0"/>
    <s v="kls* (Lůžkové oddělení pro sestru)"/>
    <s v="Zlámalík Václav, číslo pojištěnce: 6102221356, pojišťovna: 111, scpac: 1563491"/>
    <s v="na uzlu 1.CH-LU3 od 08.04.24 do 08.04.24, pcsled: 10679064"/>
    <s v="Datum žádosti: 08/04/24; Čas žádosti: 231523; Datum překladu: 08/04/24; Čas překladu: 2314; Žádající uzel: 6396; Žádající uživatel: 62733; Přijímající uzel: 6515; Text žádosti: Žádost o překlad; Stav žádosti: 500; "/>
    <d v="2024-04-08T23:15:23"/>
    <d v="2024-04-08T23:14:00"/>
    <s v="0:01"/>
    <x v="0"/>
    <x v="0"/>
  </r>
  <r>
    <d v="2024-04-09T12:08:32"/>
    <s v="st1332 (?)"/>
    <x v="0"/>
    <x v="0"/>
    <s v="kls* (Lůžkové oddělení pro sestru)"/>
    <s v="Dohnal Petr , číslo pojištěnce: 6002020288, pojišťovna: 111, scpac: 982036"/>
    <s v="na uzlu 1.CH-LU3 od 02.04.24 do 09.04.24, pcsled: 10668814"/>
    <s v="Datum konce sledování: ? -&gt; 09/04/24; Čas konce sledování:  -&gt; 1208; Příznak fnzis: 0 -&gt; 1; Typ aktivity (takt): 1 -&gt; 5; "/>
    <d v="2024-04-09T12:08:32"/>
    <d v="2024-04-09T12:08:00"/>
    <s v="0:00"/>
    <x v="0"/>
    <x v="0"/>
  </r>
  <r>
    <d v="2024-04-09T12:10:03"/>
    <s v="st1332 (?)"/>
    <x v="0"/>
    <x v="0"/>
    <s v="kls* (Lůžkové oddělení pro sestru)"/>
    <s v="Šimková Věra, číslo pojištěnce: 7460185370, pojišťovna: 205, scpac: 178154"/>
    <s v="na uzlu 1.CH-LU3 od 05.04.24 do 09.04.24, pcsled: 10675647"/>
    <s v="Datum konce sledování: ? -&gt; 09/04/24; Čas konce sledování:  -&gt; 1209; Příznak fnzis: 0 -&gt; 1; Typ aktivity (takt): 1 -&gt; 5; "/>
    <d v="2024-04-09T12:10:03"/>
    <d v="2024-04-09T12:09:00"/>
    <s v="0:01"/>
    <x v="0"/>
    <x v="0"/>
  </r>
  <r>
    <d v="2024-04-09T12:10:22"/>
    <s v="st1332 (?)"/>
    <x v="0"/>
    <x v="0"/>
    <s v="kls* (Lůžkové oddělení pro sestru)"/>
    <s v="Sobotová Anna , číslo pojištěnce: 5652012410, pojišťovna: 205, scpac: 1250799"/>
    <s v="na uzlu 1.CH-LU3 od 06.03.24 do 09.04.24, pcsled: 10632897"/>
    <s v="Datum konce sledování: ? -&gt; 09/04/24; Čas konce sledování:  -&gt; 1210; Příznak fnzis: 0 -&gt; 1; Typ aktivity (takt): 1 -&gt; 5; "/>
    <d v="2024-04-09T12:10:22"/>
    <d v="2024-04-09T12:10:00"/>
    <s v="0:00"/>
    <x v="0"/>
    <x v="0"/>
  </r>
  <r>
    <d v="2024-04-09T12:11:14"/>
    <s v="st1332 (?)"/>
    <x v="0"/>
    <x v="0"/>
    <s v="kls* (Lůžkové oddělení pro sestru)"/>
    <s v="Zbranková Nikola , číslo pojištěnce: 9855315734, pojišťovna: 205, scpac: 442322"/>
    <s v="na uzlu 1.CH-LU3 od 03.04.24 do 09.04.24, pcsled: 10672391"/>
    <s v="Datum konce sledování: ? -&gt; 09/04/24; Čas konce sledování:  -&gt; 1210; Příznak fnzis: 0 -&gt; 1; Typ aktivity (takt): 1 -&gt; 5; "/>
    <d v="2024-04-09T12:11:14"/>
    <d v="2024-04-09T12:10:00"/>
    <s v="0:01"/>
    <x v="0"/>
    <x v="0"/>
  </r>
  <r>
    <d v="2024-04-09T12:11:23"/>
    <s v="st1332 (?)"/>
    <x v="0"/>
    <x v="0"/>
    <s v="kls* (Lůžkové oddělení pro sestru)"/>
    <s v="Bobaj Žváčková Lenka, číslo pojištěnce: 8458195306, pojišťovna: 211, scpac: 296986"/>
    <s v="na uzlu 1.CH-LU3 od 01.04.24 do 09.04.24, pcsled: 10668044"/>
    <s v="Datum konce sledování: ? -&gt; 09/04/24; Čas konce sledování:  -&gt; 1211; Příznak fnzis: 0 -&gt; 1; Typ aktivity (takt): 1 -&gt; 5; "/>
    <d v="2024-04-09T12:11:23"/>
    <d v="2024-04-09T12:11:00"/>
    <s v="0:00"/>
    <x v="0"/>
    <x v="0"/>
  </r>
  <r>
    <d v="2024-04-09T13:09:44"/>
    <s v="st3640 (?)"/>
    <x v="9"/>
    <x v="0"/>
    <s v="kll* (Lůžkové oddělení pro lékaře)"/>
    <s v="Kristenová Jana, číslo pojištěnce: 7061305768, pojišťovna: 201, scpac: 758474"/>
    <s v="na uzlu 1.CH-LU3 od 08.04.24 do 16.04.24, pcsled: 10677481"/>
    <s v="Kód uzlu zařízení: 2001; Datum malého překladu: 09/04/24; Čas malého překladu: 1308; Kód původního uzlu: 6396; Kód nového uzlu: 6265; "/>
    <d v="2024-04-09T13:09:44"/>
    <d v="2024-04-09T13:08:00"/>
    <s v="0:01"/>
    <x v="0"/>
    <x v="0"/>
  </r>
  <r>
    <d v="2024-04-10T11:22:21"/>
    <s v="st4152 (?)"/>
    <x v="44"/>
    <x v="0"/>
    <s v="kll* (Lůžkové oddělení pro lékaře)"/>
    <s v="Bobák Valentin , číslo pojištěnce: 7411295793, pojišťovna: 205, scpac: 255671"/>
    <s v="na uzlu 1.CH-LU3 od 09.04.24 do 13.05.24, pcsled: 10679393"/>
    <s v="Kód uzlu zařízení: 2001; Datum malého překladu: 10/04/24; Čas malého překladu: 1122; Kód původního uzlu: 6396; Kód nového uzlu: 6265; "/>
    <d v="2024-04-10T11:22:21"/>
    <d v="2024-04-10T11:22:00"/>
    <s v="0:00"/>
    <x v="0"/>
    <x v="0"/>
  </r>
  <r>
    <d v="2024-04-10T13:11:51"/>
    <s v="st1332 (?)"/>
    <x v="0"/>
    <x v="0"/>
    <s v="kls* (Lůžkové oddělení pro sestru)"/>
    <s v="Květoňová Stanislava, číslo pojištěnce: 8551075819, pojišťovna: 205, scpac: 1008103"/>
    <s v="na uzlu 1.CH-LU3 od 06.04.24 do 10.04.24, pcsled: 10676294"/>
    <s v="Datum konce sledování: ? -&gt; 10/04/24; Čas konce sledování:  -&gt; 1311; Příznak fnzis: 0 -&gt; 1; Typ aktivity (takt): 1 -&gt; 4; "/>
    <d v="2024-04-10T13:11:51"/>
    <d v="2024-04-10T13:11:00"/>
    <s v="0:00"/>
    <x v="0"/>
    <x v="0"/>
  </r>
  <r>
    <d v="2024-04-10T15:57:56"/>
    <s v="st4152 (?)"/>
    <x v="49"/>
    <x v="0"/>
    <s v="kls* (Lůžkové oddělení pro sestru)"/>
    <s v="Infner Dušan, číslo pojištěnce: 6703206037, pojišťovna: 213, scpac: 1199437"/>
    <s v="na uzlu 1.CH-LU3 od 09.04.24 do 16.04.24, pcsled: 10679390"/>
    <s v="Kód uzlu zařízení: 2001; Datum malého překladu: 10/04/24; Čas malého překladu: 1557; Kód původního uzlu: 6396; Kód nového uzlu: 6265; "/>
    <d v="2024-04-10T15:57:56"/>
    <d v="2024-04-10T15:57:00"/>
    <s v="0:00"/>
    <x v="0"/>
    <x v="0"/>
  </r>
  <r>
    <d v="2024-04-10T15:58:13"/>
    <s v="st4152 (?)"/>
    <x v="49"/>
    <x v="0"/>
    <s v="kls* (Lůžkové oddělení pro sestru)"/>
    <s v="Pohanka Marek, číslo pojištěnce: 7303095338, pojišťovna: 205, scpac: 487156"/>
    <s v="na uzlu 1.CH-LU3 od 09.04.24 do 17.04.24, pcsled: 10679364"/>
    <s v="Kód uzlu zařízení: 2001; Datum malého překladu: 10/04/24; Čas malého překladu: 1558; Kód původního uzlu: 6396; Kód nového uzlu: 6265; "/>
    <d v="2024-04-10T15:58:13"/>
    <d v="2024-04-10T15:58:00"/>
    <s v="0:00"/>
    <x v="0"/>
    <x v="0"/>
  </r>
  <r>
    <d v="2024-04-10T18:01:57"/>
    <s v="st1276 (?)"/>
    <x v="8"/>
    <x v="0"/>
    <s v="kls* (Lůžkové oddělení pro sestru)"/>
    <s v="Zaoralová Jana, číslo pojištěnce: 5562161022, pojišťovna: 111, scpac: 460639"/>
    <s v="na uzlu 1.CH-LU3 od 06.04.24 do 10.04.24, pcsled: 10676423"/>
    <s v="Datum žádosti: 10/04/24; Čas žádosti: 180157; Datum překladu: 10/04/24; Čas překladu: 1801; Žádající uzel: 6396; Žádající uživatel: 62837; Přijímající uzel: 6515; Text žádosti: Žádost o překlad; Stav žádosti: 500; "/>
    <d v="2024-04-10T18:01:57"/>
    <d v="2024-04-10T18:01:00"/>
    <s v="0:00"/>
    <x v="0"/>
    <x v="0"/>
  </r>
  <r>
    <d v="2024-04-11T10:38:51"/>
    <s v="st1332 (?)"/>
    <x v="25"/>
    <x v="0"/>
    <s v="kls* (Lůžkové oddělení pro sestru)"/>
    <s v="Zlámalík Václav, číslo pojištěnce: 6102221356, pojišťovna: 111, scpac: 1563491"/>
    <s v="na uzlu KAR-LU51 od 08.04.24 do 11.04.24, pcsled: 10679105"/>
    <s v="Datum konce sledování: ? -&gt; 11/04/24; Čas konce sledování:  -&gt; 1005; Příznak fnzis: 0 -&gt; 1; Typ aktivity (takt): 1 -&gt; 5; "/>
    <d v="2024-04-11T10:38:51"/>
    <d v="2024-04-11T10:05:00"/>
    <s v="0:33"/>
    <x v="0"/>
    <x v="9"/>
  </r>
  <r>
    <d v="2024-04-11T12:51:12"/>
    <s v="st1332 (?)"/>
    <x v="25"/>
    <x v="0"/>
    <s v="kls* (Lůžkové oddělení pro sestru)"/>
    <s v="Faksová Věra, číslo pojištěnce: 5759201668, pojišťovna: 205, scpac: 296415"/>
    <s v="na uzlu 1.CH-LU3 od 06.04.24 do 11.04.24, pcsled: 10675910"/>
    <s v="Datum konce sledování: ? -&gt; 11/04/24; Příznak fnzis: 0 -&gt; 1; Typ aktivity (takt): 1 -&gt; 5; "/>
    <d v="2024-04-11T12:51:12"/>
    <e v="#VALUE!"/>
    <e v="#VALUE!"/>
    <x v="1"/>
    <x v="1"/>
  </r>
  <r>
    <d v="2024-04-11T12:51:31"/>
    <s v="st1332 (?)"/>
    <x v="25"/>
    <x v="0"/>
    <s v="kls* (Lůžkové oddělení pro sestru)"/>
    <s v="Neoral Josef, číslo pojištěnce: 530705129 , pojišťovna: 205, scpac: 203246"/>
    <s v="na uzlu 1.CH-LU3 od 27.03.24 do 11.04.24, pcsled: 10664007"/>
    <s v="Datum konce sledování: ? -&gt; 11/04/24; Čas konce sledování:  -&gt; 1251; Příznak fnzis: 0 -&gt; 1; Typ aktivity (takt): 1 -&gt; 5; "/>
    <d v="2024-04-11T12:51:31"/>
    <d v="2024-04-11T12:51:00"/>
    <s v="0:00"/>
    <x v="0"/>
    <x v="0"/>
  </r>
  <r>
    <d v="2024-04-11T12:51:45"/>
    <s v="st1332 (?)"/>
    <x v="25"/>
    <x v="0"/>
    <s v="kls* (Lůžkové oddělení pro sestru)"/>
    <s v="Skopal Jiří, číslo pojištěnce: 7412215789, pojišťovna: 205, scpac: 941508"/>
    <s v="na uzlu 1.CH-LU3 od 08.04.24 do 11.04.24, pcsled: 10677475"/>
    <s v="Datum konce sledování: ? -&gt; 11/04/24; Čas konce sledování:  -&gt; 1251; Příznak fnzis: 0 -&gt; 1; Typ aktivity (takt): 1 -&gt; 5; "/>
    <d v="2024-04-11T12:51:45"/>
    <d v="2024-04-11T12:51:00"/>
    <s v="0:00"/>
    <x v="0"/>
    <x v="0"/>
  </r>
  <r>
    <d v="2024-04-11T12:52:03"/>
    <s v="st1332 (?)"/>
    <x v="25"/>
    <x v="0"/>
    <s v="kls* (Lůžkové oddělení pro sestru)"/>
    <s v="Koryčánková Sára, číslo pojištěnce: 9956015707, pojišťovna: 205, scpac: 148980"/>
    <s v="na uzlu 1.CH-LU3 od 08.04.24 do 11.04.24, pcsled: 10677197"/>
    <s v="Datum konce sledování: ? -&gt; 11/04/24; Čas konce sledování:  -&gt; 1251; Příznak fnzis: 0 -&gt; 1; Typ aktivity (takt): 1 -&gt; 4; "/>
    <d v="2024-04-11T12:52:03"/>
    <d v="2024-04-11T12:51:00"/>
    <s v="0:01"/>
    <x v="0"/>
    <x v="0"/>
  </r>
  <r>
    <d v="2024-04-11T12:52:20"/>
    <s v="st1332 (?)"/>
    <x v="25"/>
    <x v="0"/>
    <s v="kls* (Lůžkové oddělení pro sestru)"/>
    <s v="Svoboda Michael, číslo pojištěnce: 9609076070, pojišťovna: 111, scpac: 1126205"/>
    <s v="na uzlu 1.CH-LU3 od 08.04.24 do 11.04.24, pcsled: 10679042"/>
    <s v="Datum konce sledování: ? -&gt; 11/04/24; Čas konce sledování:  -&gt; 1252; Příznak fnzis: 0 -&gt; 1; Typ aktivity (takt): 1 -&gt; 4; "/>
    <d v="2024-04-11T12:52:20"/>
    <d v="2024-04-11T12:52:00"/>
    <s v="0:00"/>
    <x v="0"/>
    <x v="0"/>
  </r>
  <r>
    <d v="2024-04-11T15:48:26"/>
    <s v="st2088 (?)"/>
    <x v="47"/>
    <x v="0"/>
    <s v="kls* (Lůžkové oddělení pro sestru)"/>
    <s v="Havlíčková Klára Ing, číslo pojištěnce: 7962194790, pojišťovna: 211, scpac: 1149970"/>
    <s v="na uzlu 1.CH-LU8 od 10.04.24 do 15.04.24, pcsled: 10681893"/>
    <s v="Kód uzlu zařízení: 2001; Datum malého překladu: 11/04/24; Čas malého překladu: 1548; Kód původního uzlu: 6396; Kód nového uzlu: 6272; "/>
    <d v="2024-04-11T15:48:26"/>
    <d v="2024-04-11T15:48:00"/>
    <s v="0:00"/>
    <x v="0"/>
    <x v="0"/>
  </r>
  <r>
    <d v="2024-04-11T16:18:33"/>
    <s v="st2088 (?)"/>
    <x v="47"/>
    <x v="0"/>
    <s v="kls* (Lůžkové oddělení pro sestru)"/>
    <s v="Malá Marie, PaeDr., číslo pojištěnce: 405101437 , pojišťovna: 111, scpac: 447940"/>
    <s v="na uzlu 1.CH-LU3 od 10.04.24 do 14.04.24, pcsled: 10681658"/>
    <s v="Kód uzlu zařízení: 2001; Datum malého překladu: 11/04/24; Čas malého překladu: 1618; Kód původního uzlu: 6396; Kód nového uzlu: 6272; "/>
    <d v="2024-04-11T16:18:33"/>
    <d v="2024-04-11T16:18:00"/>
    <s v="0:00"/>
    <x v="0"/>
    <x v="0"/>
  </r>
  <r>
    <d v="2024-04-11T20:46:41"/>
    <s v="st4152 (?)"/>
    <x v="21"/>
    <x v="0"/>
    <s v="kll* (Lůžkové oddělení pro lékaře)"/>
    <s v="Všetičková Anděla, číslo pojištěnce: 315718434 , pojišťovna: 201, scpac: 251353"/>
    <s v="na uzlu 1.CH-LU3 od 11.04.24 do 22.04.24, pcsled: 10683826"/>
    <s v="Kód uzlu zařízení: 2001; Datum malého překladu: 11/04/24; Čas malého překladu: 2046; Kód původního uzlu: 6396; Kód nového uzlu: 6265; "/>
    <d v="2024-04-11T20:46:41"/>
    <d v="2024-04-11T20:46:00"/>
    <s v="0:00"/>
    <x v="0"/>
    <x v="0"/>
  </r>
  <r>
    <d v="2024-04-12T08:13:25"/>
    <s v="st1332 (?)"/>
    <x v="0"/>
    <x v="0"/>
    <s v="kls* (Lůžkové oddělení pro sestru)"/>
    <s v="Šajdák Stanislav, číslo pojištěnce: 520408307 , pojišťovna: 111, scpac: 204554"/>
    <s v="na uzlu 1.CH-LU3 od 07.03.24 do 22.04.24, pcsled: 10635143"/>
    <s v="Datum žádosti: 12/04/24; Čas žádosti: 081325; Datum překladu: 12/04/24; Čas překladu: 0812; Žádající uzel: 6396; Žádající uživatel: 30472; Přijímající uzel: 6004; Text žádosti: Žádost o překlad; Stav žádosti: 500; "/>
    <d v="2024-04-12T08:13:25"/>
    <d v="2024-04-12T08:12:00"/>
    <s v="0:01"/>
    <x v="0"/>
    <x v="0"/>
  </r>
  <r>
    <d v="2024-04-12T11:11:07"/>
    <s v="st1332 (?)"/>
    <x v="0"/>
    <x v="0"/>
    <s v="kls* (Lůžkové oddělení pro sestru)"/>
    <s v="Žanda Marek, číslo pojištěnce: 7902185753, pojišťovna: 205, scpac: 1509030"/>
    <s v="na uzlu 1.CH-LU3 od 06.04.24 do 12.04.24, pcsled: 10676342"/>
    <s v="Datum konce sledování: ? -&gt; 12/04/24; Čas konce sledování:  -&gt; 1109; Příznak fnzis: 0 -&gt; 1; Typ aktivity (takt): 1 -&gt; 4; "/>
    <d v="2024-04-12T11:11:07"/>
    <d v="2024-04-12T11:09:00"/>
    <s v="0:02"/>
    <x v="0"/>
    <x v="0"/>
  </r>
  <r>
    <d v="2024-04-12T11:12:20"/>
    <s v="st1332 (?)"/>
    <x v="0"/>
    <x v="0"/>
    <s v="kls* (Lůžkové oddělení pro sestru)"/>
    <s v="Navrátil Jiří, číslo pojištěnce: 6611111298, pojišťovna: 207, scpac: 471635"/>
    <s v="na uzlu 1.CH-LU3 od 21.03.24 do 12.04.24, pcsled: 10655235"/>
    <s v="Datum konce sledování: ? -&gt; 12/04/24; Čas konce sledování:  -&gt; 1111; Příznak fnzis: 0 -&gt; 1; Typ aktivity (takt): 1 -&gt; 4; "/>
    <d v="2024-04-12T11:12:20"/>
    <d v="2024-04-12T11:11:00"/>
    <s v="0:01"/>
    <x v="0"/>
    <x v="0"/>
  </r>
  <r>
    <d v="2024-04-12T13:09:43"/>
    <s v="st1332 (?)"/>
    <x v="0"/>
    <x v="0"/>
    <s v="kls* (Lůžkové oddělení pro sestru)"/>
    <s v="Šajdák Stanislav, číslo pojištěnce: 520408307 , pojišťovna: 111, scpac: 204554"/>
    <m/>
    <s v="Datum konce sledování: ? -&gt; 12/04/24; Čas konce sledování:  -&gt; 1251; Příznak fnzis: 0 -&gt; 1; Typ aktivity (takt): 1 -&gt; 4; "/>
    <d v="2024-04-12T13:09:43"/>
    <d v="2024-04-12T12:51:00"/>
    <s v="0:18"/>
    <x v="0"/>
    <x v="2"/>
  </r>
  <r>
    <d v="2024-04-12T13:30:37"/>
    <s v="st4366 (?)"/>
    <x v="50"/>
    <x v="0"/>
    <s v="*eho (Evidence hospitalizovaných pro OINF)"/>
    <s v="Šajdák Stanislav, číslo pojištěnce: 520408307 , pojišťovna: 111, scpac: 204554"/>
    <m/>
    <s v="Datum konce sledování: 12/04/24 -&gt; ?; Čas konce sledování: 1251 -&gt; ; Příznak fnzis: 1 -&gt; 0; Typ aktivity (takt): 4 -&gt; 1; "/>
    <d v="2024-04-12T13:30:37"/>
    <e v="#VALUE!"/>
    <e v="#VALUE!"/>
    <x v="1"/>
    <x v="1"/>
  </r>
  <r>
    <d v="2024-04-13T12:56:59"/>
    <s v="st1332 (?)"/>
    <x v="25"/>
    <x v="0"/>
    <s v="kls* (Lůžkové oddělení pro sestru)"/>
    <s v="Šolcová Alena, číslo pojištěnce: 506214172 , pojišťovna: 201, scpac: 885870"/>
    <s v="na uzlu 1.CH-LU3 od 11.04.24 do 13.04.24, pcsled: 10682878"/>
    <s v="Datum konce sledování: ? -&gt; 13/04/24; Čas konce sledování:  -&gt; 1256; Příznak fnzis: 0 -&gt; 1; Typ aktivity (takt): 1 -&gt; 4; "/>
    <d v="2024-04-13T12:56:59"/>
    <d v="2024-04-13T12:56:00"/>
    <s v="0:00"/>
    <x v="0"/>
    <x v="0"/>
  </r>
  <r>
    <d v="2024-04-13T12:57:29"/>
    <s v="st1332 (?)"/>
    <x v="25"/>
    <x v="0"/>
    <s v="kls* (Lůžkové oddělení pro sestru)"/>
    <s v="Brachtlová Marie, číslo pojištěnce: 5758231138, pojišťovna: 201, scpac: 135115"/>
    <s v="na uzlu 1.CH-LU3 od 11.04.24 do 13.04.24, pcsled: 10682854"/>
    <s v="Datum konce sledování: ? -&gt; 13/04/24; Čas konce sledování:  -&gt; 1257; Příznak fnzis: 0 -&gt; 1; Typ aktivity (takt): 1 -&gt; 4; "/>
    <d v="2024-04-13T12:57:29"/>
    <d v="2024-04-13T12:57:00"/>
    <s v="0:00"/>
    <x v="0"/>
    <x v="0"/>
  </r>
  <r>
    <d v="2024-04-13T12:57:59"/>
    <s v="st1332 (?)"/>
    <x v="25"/>
    <x v="0"/>
    <s v="kls* (Lůžkové oddělení pro sestru)"/>
    <s v="Kroupová Aneta, číslo pojištěnce: 0455118213, pojišťovna: 205, scpac: 1563837"/>
    <s v="na uzlu 1.CH-LU3 od 10.04.24 do 13.04.24, pcsled: 10681763"/>
    <s v="Datum konce sledování: ? -&gt; 13/04/24; Čas konce sledování:  -&gt; 1257; Příznak fnzis: 0 -&gt; 1; Typ aktivity (takt): 1 -&gt; 4; "/>
    <d v="2024-04-13T12:57:59"/>
    <d v="2024-04-13T12:57:00"/>
    <s v="0:00"/>
    <x v="0"/>
    <x v="0"/>
  </r>
  <r>
    <d v="2024-04-13T12:58:35"/>
    <s v="st1332 (?)"/>
    <x v="25"/>
    <x v="0"/>
    <s v="kls* (Lůžkové oddělení pro sestru)"/>
    <s v="Filipová Vlasta, číslo pojištěnce: 486220171 , pojišťovna: 111, scpac: 1431909"/>
    <s v="na uzlu 1.CH-LU3 od 09.04.24 do 13.04.24, pcsled: 10679346"/>
    <s v="Datum konce sledování: ? -&gt; 13/04/24; Čas konce sledování:  -&gt; 1258; Příznak fnzis: 0 -&gt; 1; Typ aktivity (takt): 1 -&gt; 4; "/>
    <d v="2024-04-13T12:58:35"/>
    <d v="2024-04-13T12:58:00"/>
    <s v="0:00"/>
    <x v="0"/>
    <x v="0"/>
  </r>
  <r>
    <d v="2024-04-13T13:01:27"/>
    <s v="st1332 (?)"/>
    <x v="25"/>
    <x v="0"/>
    <s v="kls* (Lůžkové oddělení pro sestru)"/>
    <s v="Poláková Marie, číslo pojištěnce: 6052160158, pojišťovna: 205, scpac: 1552726"/>
    <s v="na uzlu 1.CH-LU3 od 09.04.24 do 13.04.24, pcsled: 10679369"/>
    <s v="Datum konce sledování: ? -&gt; 13/04/24; Čas konce sledování:  -&gt; 1301; Příznak fnzis: 0 -&gt; 1; Typ aktivity (takt): 1 -&gt; 4; "/>
    <d v="2024-04-13T13:01:27"/>
    <d v="2024-04-13T13:01:00"/>
    <s v="0:00"/>
    <x v="0"/>
    <x v="0"/>
  </r>
  <r>
    <d v="2024-04-13T13:02:10"/>
    <s v="st1332 (?)"/>
    <x v="25"/>
    <x v="0"/>
    <s v="kls* (Lůžkové oddělení pro sestru)"/>
    <s v="Vantuch Dalibor, číslo pojištěnce: 5905250659, pojišťovna: 211, scpac: 1553906"/>
    <s v="na uzlu 1.CH-LU3 od 07.04.24 do 13.04.24, pcsled: 10676678"/>
    <s v="Datum konce sledování: ? -&gt; 13/04/24; Čas konce sledování:  -&gt; 1301; Příznak fnzis: 0 -&gt; 1; Typ aktivity (takt): 1 -&gt; 5; "/>
    <d v="2024-04-13T13:02:10"/>
    <d v="2024-04-13T13:01:00"/>
    <s v="0:01"/>
    <x v="0"/>
    <x v="0"/>
  </r>
  <r>
    <d v="2024-04-14T10:17:44"/>
    <s v="st1276 (?)"/>
    <x v="51"/>
    <x v="0"/>
    <s v="kls* (Lůžkové oddělení pro sestru)"/>
    <s v="Malá Marie, PaeDr., číslo pojištěnce: 405101437 , pojišťovna: 111, scpac: 447940"/>
    <s v="na uzlu 1.CH-LU3 od 10.04.24 do 14.04.24, pcsled: 10681658"/>
    <s v="Datum konce sledování: ? -&gt; 14/04/24; Čas konce sledování:  -&gt; 1017; Příznak fnzis: 0 -&gt; 1; Typ aktivity (takt): 1 -&gt; 4; "/>
    <d v="2024-04-14T10:17:44"/>
    <d v="2024-04-14T10:17:00"/>
    <s v="0:00"/>
    <x v="0"/>
    <x v="0"/>
  </r>
  <r>
    <d v="2024-04-14T10:18:10"/>
    <s v="st1276 (?)"/>
    <x v="51"/>
    <x v="0"/>
    <s v="kls* (Lůžkové oddělení pro sestru)"/>
    <s v="Petruželová Marie, číslo pojištěnce: 5462091536, pojišťovna: 111, scpac: 931089"/>
    <s v="na uzlu 1.CH-LU3 od 11.04.24 do 14.04.24, pcsled: 10682876"/>
    <s v="Datum konce sledování: ? -&gt; 14/04/24; Čas konce sledování:  -&gt; 1017; Příznak fnzis: 0 -&gt; 1; Typ aktivity (takt): 1 -&gt; 4; "/>
    <d v="2024-04-14T10:18:10"/>
    <d v="2024-04-14T10:17:00"/>
    <s v="0:01"/>
    <x v="0"/>
    <x v="0"/>
  </r>
  <r>
    <d v="2024-04-14T13:41:09"/>
    <s v="st1276 (?)"/>
    <x v="51"/>
    <x v="0"/>
    <s v="kls* (Lůžkové oddělení pro sestru)"/>
    <s v="Zaoralová Jana, číslo pojištěnce: 5562161022, pojišťovna: 111, scpac: 460639"/>
    <s v="na uzlu KAR-LU51 od 10.04.24 do 14.04.24, pcsled: 10682433"/>
    <s v="Datum konce sledování: ? -&gt; 14/04/24; Čas konce sledování:  -&gt; 1143; Příznak fnzis: 0 -&gt; 1; Typ aktivity (takt): 1 -&gt; 4; "/>
    <d v="2024-04-14T13:41:09"/>
    <d v="2024-04-14T11:43:00"/>
    <s v="1:58"/>
    <x v="0"/>
    <x v="14"/>
  </r>
  <r>
    <d v="2024-04-15T09:47:32"/>
    <s v="st3640 (?)"/>
    <x v="9"/>
    <x v="0"/>
    <s v="kll* (Lůžkové oddělení pro lékaře)"/>
    <s v="Lakos Jan, číslo pojištěnce: 6408211920, pojišťovna: 211, scpac: 1189043"/>
    <s v="na uzlu 1.CH-LU3 od 14.04.24 do 19.04.24, pcsled: 10686706"/>
    <s v="Kód uzlu zařízení: 2001; Datum malého překladu: 15/04/24; Čas malého překladu: 0946; Kód původního uzlu: 6396; Kód nového uzlu: 6265; "/>
    <d v="2024-04-15T09:47:32"/>
    <d v="2024-04-15T09:46:00"/>
    <s v="0:01"/>
    <x v="0"/>
    <x v="0"/>
  </r>
  <r>
    <d v="2024-04-15T12:38:49"/>
    <s v="st1332 (?)"/>
    <x v="0"/>
    <x v="0"/>
    <s v="kls* (Lůžkové oddělení pro sestru)"/>
    <s v="Kintlová Ludmila, číslo pojištěnce: 535914103 , pojišťovna: 111, scpac: 1127514"/>
    <s v="na uzlu 1.CH-LU3 od 02.04.24 do 15.04.24, pcsled: 10668845"/>
    <s v="Datum konce sledování: ? -&gt; 15/04/24; Čas konce sledování:  -&gt; 1238; Příznak fnzis: 0 -&gt; 1; Typ aktivity (takt): 1 -&gt; 5; "/>
    <d v="2024-04-15T12:38:49"/>
    <d v="2024-04-15T12:38:00"/>
    <s v="0:00"/>
    <x v="0"/>
    <x v="0"/>
  </r>
  <r>
    <d v="2024-04-15T12:39:15"/>
    <s v="st1332 (?)"/>
    <x v="0"/>
    <x v="0"/>
    <s v="kls* (Lůžkové oddělení pro sestru)"/>
    <s v="Mika Miroslav, číslo pojištěnce: 6701161698, pojišťovna: 211, scpac: 1551165"/>
    <s v="na uzlu 1.CH-LU3 od 02.04.24 do 15.04.24, pcsled: 10668837"/>
    <s v="Datum konce sledování: ? -&gt; 15/04/24; Čas konce sledování:  -&gt; 1238; Příznak fnzis: 0 -&gt; 1; Typ aktivity (takt): 1 -&gt; 5; "/>
    <d v="2024-04-15T12:39:15"/>
    <d v="2024-04-15T12:38:00"/>
    <s v="0:01"/>
    <x v="0"/>
    <x v="0"/>
  </r>
  <r>
    <d v="2024-04-15T12:39:38"/>
    <s v="st1332 (?)"/>
    <x v="0"/>
    <x v="0"/>
    <s v="kls* (Lůžkové oddělení pro sestru)"/>
    <s v="Semela Jaroslav , číslo pojištěnce: 7006295758, pojišťovna: 205, scpac: 1056988"/>
    <s v="na uzlu 1.CH-LU3 od 11.04.24 do 15.04.24, pcsled: 10682851"/>
    <s v="Datum konce sledování: ? -&gt; 15/04/24; Čas konce sledování:  -&gt; 1239; Příznak fnzis: 0 -&gt; 1; Typ aktivity (takt): 1 -&gt; 4; "/>
    <d v="2024-04-15T12:39:38"/>
    <d v="2024-04-15T12:39:00"/>
    <s v="0:00"/>
    <x v="0"/>
    <x v="0"/>
  </r>
  <r>
    <d v="2024-04-15T12:39:50"/>
    <s v="st1332 (?)"/>
    <x v="0"/>
    <x v="0"/>
    <s v="kls* (Lůžkové oddělení pro sestru)"/>
    <s v="Falatová Pavlína, číslo pojištěnce: 8151085767, pojišťovna: 205, scpac: 1509041"/>
    <s v="na uzlu 1.CH-LU3 od 11.04.24 do 15.04.24, pcsled: 10682871"/>
    <s v="Datum konce sledování: ? -&gt; 15/04/24; Čas konce sledování:  -&gt; 1239; Příznak fnzis: 0 -&gt; 1; Typ aktivity (takt): 1 -&gt; 5; "/>
    <d v="2024-04-15T12:39:50"/>
    <d v="2024-04-15T12:39:00"/>
    <s v="0:00"/>
    <x v="0"/>
    <x v="0"/>
  </r>
  <r>
    <d v="2024-04-15T13:29:42"/>
    <s v="st3558 (?)"/>
    <x v="5"/>
    <x v="0"/>
    <s v="kls* (Lůžkové oddělení pro sestru)"/>
    <s v="Jemelka Karel, číslo pojištěnce: 5901080889, pojišťovna: 205, scpac: 197658"/>
    <s v="na uzlu 1.CH-LU3 od 14.04.24 do 18.04.24, pcsled: 10686655"/>
    <s v="Kód uzlu zařízení: 2001; Datum malého překladu: 15/04/24; Čas malého překladu: 1329; Kód původního uzlu: 6396; Kód nového uzlu: 6272; "/>
    <d v="2024-04-15T13:29:42"/>
    <d v="2024-04-15T13:29:00"/>
    <s v="0:00"/>
    <x v="0"/>
    <x v="0"/>
  </r>
  <r>
    <d v="2024-04-15T13:55:18"/>
    <s v="st1332 (?)"/>
    <x v="0"/>
    <x v="0"/>
    <s v="kls* (Lůžkové oddělení pro sestru)"/>
    <s v="Mück Ivo, číslo pojištěnce: 5510071182, pojišťovna: 111, scpac: 1405641"/>
    <s v="na uzlu 1.CH-LU3 od 07.04.24 do 15.04.24, pcsled: 10676707"/>
    <s v="Datum konce sledování: ? -&gt; 15/04/24; Čas konce sledování:  -&gt; 1354; Příznak fnzis: 0 -&gt; 1; Typ aktivity (takt): 1 -&gt; 4; "/>
    <d v="2024-04-15T13:55:18"/>
    <d v="2024-04-15T13:54:00"/>
    <s v="0:01"/>
    <x v="0"/>
    <x v="0"/>
  </r>
  <r>
    <d v="2024-04-15T15:05:43"/>
    <s v="st3640 (?)"/>
    <x v="52"/>
    <x v="0"/>
    <s v="kll* (Lůžkové oddělení pro lékaře)"/>
    <s v="Marková Alena, číslo pojištěnce: 6051297384, pojišťovna: 111, scpac: 196456"/>
    <s v="na uzlu 1.CH-6 J od 14.04.24 do 22.04.24, pcsled: 10686742"/>
    <s v="Kód uzlu zařízení: 2001; Datum malého překladu: 15/04/24; Čas malého překladu: 1505; Kód původního uzlu: 6396; Kód nového uzlu: 6265; "/>
    <d v="2024-04-15T15:05:43"/>
    <d v="2024-04-15T15:05:00"/>
    <s v="0:00"/>
    <x v="0"/>
    <x v="0"/>
  </r>
  <r>
    <d v="2024-04-16T12:18:33"/>
    <s v="st1332 (?)"/>
    <x v="0"/>
    <x v="0"/>
    <s v="kls* (Lůžkové oddělení pro sestru)"/>
    <s v="Infner Dušan, číslo pojištěnce: 6703206037, pojišťovna: 213, scpac: 1199437"/>
    <s v="na uzlu 1.CH-LU3 od 09.04.24 do 16.04.24, pcsled: 10679390"/>
    <s v="Datum konce sledování: ? -&gt; 16/04/24; Čas konce sledování:  -&gt; 1218; Příznak fnzis: 0 -&gt; 1; Typ aktivity (takt): 1 -&gt; 5; "/>
    <d v="2024-04-16T12:18:33"/>
    <d v="2024-04-16T12:18:00"/>
    <s v="0:00"/>
    <x v="0"/>
    <x v="0"/>
  </r>
  <r>
    <d v="2024-04-16T12:53:29"/>
    <s v="st1332 (?)"/>
    <x v="0"/>
    <x v="0"/>
    <s v="kls* (Lůžkové oddělení pro sestru)"/>
    <s v="Kristenová Jana, číslo pojištěnce: 7061305768, pojišťovna: 201, scpac: 758474"/>
    <s v="na uzlu 1.CH-LU3 od 08.04.24 do 16.04.24, pcsled: 10677481"/>
    <s v="Datum konce sledování: ? -&gt; 16/04/24; Čas konce sledování:  -&gt; 1253; Příznak fnzis: 0 -&gt; 1; Typ aktivity (takt): 1 -&gt; 4; "/>
    <d v="2024-04-16T12:53:29"/>
    <d v="2024-04-16T12:53:00"/>
    <s v="0:00"/>
    <x v="0"/>
    <x v="0"/>
  </r>
  <r>
    <d v="2024-04-16T12:53:37"/>
    <s v="st1332 (?)"/>
    <x v="0"/>
    <x v="0"/>
    <s v="kls* (Lůžkové oddělení pro sestru)"/>
    <s v="Spáčil František, číslo pojištěnce: 6109191605, pojišťovna: 111, scpac: 1150460"/>
    <s v="na uzlu 1.CH-LU3 od 03.04.24 do 16.04.24, pcsled: 10671356"/>
    <s v="Datum konce sledování: ? -&gt; 16/04/24; Čas konce sledování:  -&gt; 1253; Příznak fnzis: 0 -&gt; 1; Typ aktivity (takt): 1 -&gt; 5; "/>
    <d v="2024-04-16T12:53:37"/>
    <d v="2024-04-16T12:53:00"/>
    <s v="0:00"/>
    <x v="0"/>
    <x v="0"/>
  </r>
  <r>
    <d v="2024-04-16T15:03:57"/>
    <s v="st4366 (?)"/>
    <x v="53"/>
    <x v="0"/>
    <s v="kls* (Lůžkové oddělení pro sestru)"/>
    <s v="Hlavatý Pavel, číslo pojištěnce: 7401045322, pojišťovna: 211, scpac: 497094"/>
    <s v="na uzlu 1.CH-6 J od 15.04.24 do 16.04.24, pcsled: 10689110"/>
    <s v="Kód uzlu zařízení: 2001; Datum malého překladu: 16/04/24; Čas malého překladu: 1503; Kód původního uzlu: 6396; Kód nového uzlu: 6265; "/>
    <d v="2024-04-16T15:03:57"/>
    <d v="2024-04-16T15:03:00"/>
    <s v="0:00"/>
    <x v="0"/>
    <x v="0"/>
  </r>
  <r>
    <d v="2024-04-17T09:55:42"/>
    <s v="st3640 (?)"/>
    <x v="9"/>
    <x v="0"/>
    <s v="kll* (Lůžkové oddělení pro lékaře)"/>
    <s v="Hodulík Libor, číslo pojištěnce: 7209125319, pojišťovna: 205, scpac: 1003301"/>
    <s v="na uzlu 1.CH-LU3 od 16.04.24 do 29.04.24, pcsled: 10689420"/>
    <s v="Kód uzlu zařízení: 2001; Datum malého překladu: 17/04/24; Čas malého překladu: 0955; Kód původního uzlu: 6396; Kód nového uzlu: 6265; "/>
    <d v="2024-04-17T09:55:42"/>
    <d v="2024-04-17T09:55:00"/>
    <s v="0:00"/>
    <x v="0"/>
    <x v="0"/>
  </r>
  <r>
    <d v="2024-04-17T12:55:38"/>
    <s v="st1332 (?)"/>
    <x v="0"/>
    <x v="0"/>
    <s v="kls* (Lůžkové oddělení pro sestru)"/>
    <s v="Marečková Alena, číslo pojištěnce: 5651020166, pojišťovna: 207, scpac: 316629"/>
    <s v="na uzlu 1.CH-LU3 od 14.04.24 do 17.04.24, pcsled: 10686753"/>
    <s v="Datum konce sledování: ? -&gt; 17/04/24; Čas konce sledování:  -&gt; 1255; Příznak fnzis: 0 -&gt; 1; Typ aktivity (takt): 1 -&gt; 5; "/>
    <d v="2024-04-17T12:55:38"/>
    <d v="2024-04-17T12:55:00"/>
    <s v="0:00"/>
    <x v="0"/>
    <x v="0"/>
  </r>
  <r>
    <d v="2024-04-17T12:55:48"/>
    <s v="st1332 (?)"/>
    <x v="0"/>
    <x v="0"/>
    <s v="kls* (Lůžkové oddělení pro sestru)"/>
    <s v="Pohanka Marek, číslo pojištěnce: 7303095338, pojišťovna: 205, scpac: 487156"/>
    <s v="na uzlu 1.CH-LU3 od 09.04.24 do 17.04.24, pcsled: 10679364"/>
    <s v="Datum konce sledování: ? -&gt; 17/04/24; Čas konce sledování:  -&gt; 1255; Příznak fnzis: 0 -&gt; 1; Typ aktivity (takt): 1 -&gt; 5; "/>
    <d v="2024-04-17T12:55:48"/>
    <d v="2024-04-17T12:55:00"/>
    <s v="0:00"/>
    <x v="0"/>
    <x v="0"/>
  </r>
  <r>
    <d v="2024-04-17T12:56:08"/>
    <s v="st1332 (?)"/>
    <x v="0"/>
    <x v="0"/>
    <s v="kls* (Lůžkové oddělení pro sestru)"/>
    <s v="Zlámalík Václav, číslo pojištěnce: 6102221356, pojišťovna: 111, scpac: 1563491"/>
    <s v="na uzlu 1.CH-LU3 od 11.04.24 do 17.04.24, pcsled: 10683553"/>
    <s v="Datum konce sledování: ? -&gt; 17/04/24; Čas konce sledování:  -&gt; 1255; Příznak fnzis: 0 -&gt; 1; Typ aktivity (takt): 1 -&gt; 5; "/>
    <d v="2024-04-17T12:56:08"/>
    <d v="2024-04-17T12:55:00"/>
    <s v="0:01"/>
    <x v="0"/>
    <x v="0"/>
  </r>
  <r>
    <d v="2024-04-17T13:23:45"/>
    <s v="st3640 (?)"/>
    <x v="9"/>
    <x v="0"/>
    <s v="kll* (Lůžkové oddělení pro lékaře)"/>
    <s v="Hymrová Dominika , číslo pojištěnce: 9253195743, pojišťovna: 205, scpac: 159576"/>
    <s v="na uzlu 1.CH-LU3 od 16.04.24 do 22.04.24, pcsled: 10689394"/>
    <s v="Kód uzlu zařízení: 2001; Datum malého překladu: 17/04/24; Čas malého překladu: 1323; Kód původního uzlu: 6396; Kód nového uzlu: 6265; "/>
    <d v="2024-04-17T13:23:45"/>
    <d v="2024-04-17T13:23:00"/>
    <s v="0:00"/>
    <x v="0"/>
    <x v="0"/>
  </r>
  <r>
    <d v="2024-04-17T15:05:42"/>
    <s v="st3640 (?)"/>
    <x v="54"/>
    <x v="0"/>
    <s v="kll* (Lůžkové oddělení pro lékaře)"/>
    <s v="Šumberová Irena, číslo pojištěnce: 496119357 , pojišťovna: 111, scpac: 866340"/>
    <s v="na uzlu 1.CH-LU3 od 16.04.24 do 29.04.24, pcsled: 10689437"/>
    <s v="Kód uzlu zařízení: 2001; Datum malého překladu: 17/04/24; Čas malého překladu: 1505; Kód původního uzlu: 6396; Kód nového uzlu: 6265; "/>
    <d v="2024-04-17T15:05:42"/>
    <d v="2024-04-17T15:05:00"/>
    <s v="0:00"/>
    <x v="0"/>
    <x v="0"/>
  </r>
  <r>
    <d v="2024-04-17T18:56:52"/>
    <s v="st4152 (?)"/>
    <x v="21"/>
    <x v="0"/>
    <s v="kll* (Lůžkové oddělení pro lékaře)"/>
    <s v="Holbová Milena, číslo pojištěnce: 7358285770, pojišťovna: 211, scpac: 722007"/>
    <s v="na uzlu 1.CH-LU3 od 16.04.24 do 06.05.24, pcsled: 10689439"/>
    <s v="Kód uzlu zařízení: 2001; Datum malého překladu: 17/04/24; Čas malého překladu: 1856; Kód původního uzlu: 6396; Kód nového uzlu: 6265; "/>
    <d v="2024-04-17T18:56:52"/>
    <d v="2024-04-17T18:56:00"/>
    <s v="0:00"/>
    <x v="0"/>
    <x v="0"/>
  </r>
  <r>
    <d v="2024-04-18T12:06:14"/>
    <s v="st1332 (?)"/>
    <x v="0"/>
    <x v="0"/>
    <s v="kls* (Lůžkové oddělení pro sestru)"/>
    <s v="Jemelka Karel, číslo pojištěnce: 5901080889, pojišťovna: 205, scpac: 197658"/>
    <s v="na uzlu 1.CH-LU3 od 14.04.24 do 18.04.24, pcsled: 10686655"/>
    <s v="Datum konce sledování: ? -&gt; 18/04/24; Čas konce sledování:  -&gt; 1206; Příznak fnzis: 0 -&gt; 1; Typ aktivity (takt): 1 -&gt; 4; "/>
    <d v="2024-04-18T12:06:14"/>
    <d v="2024-04-18T12:06:00"/>
    <s v="0:00"/>
    <x v="0"/>
    <x v="0"/>
  </r>
  <r>
    <d v="2024-04-18T12:06:28"/>
    <s v="st1332 (?)"/>
    <x v="0"/>
    <x v="0"/>
    <s v="kls* (Lůžkové oddělení pro sestru)"/>
    <s v="Matuškovičová Libuše, číslo pojištěnce: 475930467 , pojišťovna: 201, scpac: 1490915"/>
    <s v="na uzlu 1.CH-LU3 od 11.04.24 do 18.04.24, pcsled: 10682864"/>
    <s v="Datum konce sledování: ? -&gt; 18/04/24; Čas konce sledování:  -&gt; 1206; Příznak fnzis: 0 -&gt; 1; Typ aktivity (takt): 1 -&gt; 4; "/>
    <d v="2024-04-18T12:06:28"/>
    <d v="2024-04-18T12:06:00"/>
    <s v="0:00"/>
    <x v="0"/>
    <x v="0"/>
  </r>
  <r>
    <d v="2024-04-18T12:07:48"/>
    <s v="st1332 (?)"/>
    <x v="0"/>
    <x v="0"/>
    <s v="kls* (Lůžkové oddělení pro sestru)"/>
    <s v="Kouřilová Libuše , číslo pojištěnce: 465225485 , pojišťovna: 205, scpac: 482725"/>
    <s v="na uzlu 1.CH-LU3 od 15.04.24 do 18.04.24, pcsled: 10688680"/>
    <s v="Datum konce sledování: ? -&gt; 18/04/24; Čas konce sledování:  -&gt; 1206; Příznak fnzis: 0 -&gt; 1; Typ aktivity (takt): 1 -&gt; 4; "/>
    <d v="2024-04-18T12:07:48"/>
    <d v="2024-04-18T12:06:00"/>
    <s v="0:01"/>
    <x v="0"/>
    <x v="0"/>
  </r>
  <r>
    <d v="2024-04-18T12:07:59"/>
    <s v="st1332 (?)"/>
    <x v="0"/>
    <x v="0"/>
    <s v="kls* (Lůžkové oddělení pro sestru)"/>
    <s v="Vaculová Irena , číslo pojištěnce: 6958033764, pojišťovna: 207, scpac: 1394513"/>
    <s v="na uzlu 1.CH-LU3 od 11.04.24 do 18.04.24, pcsled: 10682882"/>
    <s v="Datum konce sledování: ? -&gt; 18/04/24; Čas konce sledování:  -&gt; 1207; Příznak fnzis: 0 -&gt; 1; Typ aktivity (takt): 1 -&gt; 4; "/>
    <d v="2024-04-18T12:07:59"/>
    <d v="2024-04-18T12:07:00"/>
    <s v="0:00"/>
    <x v="0"/>
    <x v="0"/>
  </r>
  <r>
    <d v="2024-04-18T12:49:10"/>
    <s v="st1332 (?)"/>
    <x v="0"/>
    <x v="0"/>
    <s v="kls* (Lůžkové oddělení pro sestru)"/>
    <s v="Kořený Petr, číslo pojištěnce: 8102024480, pojišťovna: 111, scpac: 1344696"/>
    <s v="na uzlu 1.CH-LU3 od 17.04.24 do 18.04.24, pcsled: 10691925"/>
    <s v="Datum konce sledování: ? -&gt; 18/04/24; Čas konce sledování:  -&gt; 1248; Příznak fnzis: 0 -&gt; 1; Typ aktivity (takt): 1 -&gt; 4; "/>
    <d v="2024-04-18T12:49:10"/>
    <d v="2024-04-18T12:48:00"/>
    <s v="0:01"/>
    <x v="0"/>
    <x v="0"/>
  </r>
  <r>
    <d v="2024-04-18T17:26:13"/>
    <s v="st3558 (?)"/>
    <x v="20"/>
    <x v="0"/>
    <s v="kls* (Lůžkové oddělení pro sestru)"/>
    <s v="Pospíšilová Věra, číslo pojištěnce: 6055131148, pojišťovna: 201, scpac: 113095"/>
    <s v="na uzlu 1.CH-LU3 od 17.04.24 do 23.04.24, pcsled: 10691849"/>
    <s v="Kód uzlu zařízení: 2001; Datum malého překladu: 18/04/24; Čas malého překladu: 1725; Kód původního uzlu: 6396; Kód nového uzlu: 6272; "/>
    <d v="2024-04-18T17:26:13"/>
    <d v="2024-04-18T17:25:00"/>
    <s v="0:01"/>
    <x v="0"/>
    <x v="0"/>
  </r>
  <r>
    <d v="2024-04-18T17:37:58"/>
    <s v="st4994 (?)"/>
    <x v="16"/>
    <x v="0"/>
    <s v="klp* (Lůžkové oddělení pro primáře)"/>
    <s v="Marková Alena, číslo pojištěnce: 6051297384, pojišťovna: 111, scpac: 196456"/>
    <s v="na uzlu 1.CH-6 J od 14.04.24 do 22.04.24, pcsled: 10686742"/>
    <s v="Kód uzlu zařízení: 2001; Datum malého překladu: 18/04/24; Čas malého překladu: 1737; Kód původního uzlu: 6396; Kód nového uzlu: 6265; "/>
    <d v="2024-04-18T17:37:58"/>
    <d v="2024-04-18T17:37:00"/>
    <s v="0:00"/>
    <x v="0"/>
    <x v="0"/>
  </r>
  <r>
    <d v="2024-04-19T14:00:46"/>
    <s v="st1332 (?)"/>
    <x v="0"/>
    <x v="0"/>
    <s v="kls* (Lůžkové oddělení pro sestru)"/>
    <s v="Ichimová Jaroslava, číslo pojištěnce: 535321118 , pojišťovna: 111, scpac: 875836"/>
    <s v="na uzlu 1.CH-LU3 od 24.03.24 do 19.04.24, pcsled: 10658271"/>
    <s v="Datum konce sledování: ? -&gt; 19/04/24; Čas konce sledování:  -&gt; 1400; Příznak fnzis: 0 -&gt; 1; Typ aktivity (takt): 1 -&gt; 5; "/>
    <d v="2024-04-19T14:00:46"/>
    <d v="2024-04-19T14:00:00"/>
    <s v="0:00"/>
    <x v="0"/>
    <x v="0"/>
  </r>
  <r>
    <d v="2024-04-19T14:01:08"/>
    <s v="st1332 (?)"/>
    <x v="0"/>
    <x v="0"/>
    <s v="kls* (Lůžkové oddělení pro sestru)"/>
    <s v="Lakos Jan, číslo pojištěnce: 6408211920, pojišťovna: 211, scpac: 1189043"/>
    <s v="na uzlu 1.CH-LU3 od 14.04.24 do 19.04.24, pcsled: 10686706"/>
    <s v="Datum konce sledování: ? -&gt; 19/04/24; Čas konce sledování:  -&gt; 1401; Příznak fnzis: 0 -&gt; 1; Typ aktivity (takt): 1 -&gt; 5; "/>
    <d v="2024-04-19T14:01:08"/>
    <d v="2024-04-19T14:01:00"/>
    <s v="0:00"/>
    <x v="0"/>
    <x v="0"/>
  </r>
  <r>
    <d v="2024-04-19T14:55:39"/>
    <s v="st1332 (?)"/>
    <x v="42"/>
    <x v="0"/>
    <s v="kls* (Lůžkové oddělení pro sestru)"/>
    <s v="Kadlečíková Vladimír, číslo pojištěnce: 7251274404, pojišťovna: 213, scpac: 1109398"/>
    <s v="na uzlu 1.CH-LU3 od 16.04.24 do 19.04.24, pcsled: 10689401"/>
    <s v="Datum konce sledování: ? -&gt; 19/04/24; Čas konce sledování:  -&gt; 1454; Příznak fnzis: 0 -&gt; 1; Typ aktivity (takt): 1 -&gt; 4; "/>
    <d v="2024-04-19T14:55:39"/>
    <d v="2024-04-19T14:54:00"/>
    <s v="0:01"/>
    <x v="0"/>
    <x v="0"/>
  </r>
  <r>
    <d v="2024-04-20T15:40:10"/>
    <s v="st1332 (?)"/>
    <x v="12"/>
    <x v="0"/>
    <s v="kls* (Lůžkové oddělení pro sestru)"/>
    <s v="Coufalíková Svatava, číslo pojištěnce: 5752151801, pojišťovna: 205, scpac: 398807"/>
    <s v="na uzlu 1.CH-LU3 od 15.04.24 do 20.04.24, pcsled: 10687236"/>
    <s v="Datum konce sledování: ? -&gt; 20/04/24; Čas konce sledování:  -&gt; 1539; Příznak fnzis: 0 -&gt; 1; Typ aktivity (takt): 1 -&gt; 5; "/>
    <d v="2024-04-20T15:40:10"/>
    <d v="2024-04-20T15:39:00"/>
    <s v="0:01"/>
    <x v="0"/>
    <x v="0"/>
  </r>
  <r>
    <d v="2024-04-20T15:41:18"/>
    <s v="st1332 (?)"/>
    <x v="12"/>
    <x v="0"/>
    <s v="kls* (Lůžkové oddělení pro sestru)"/>
    <s v="Matuškovič Jozef, číslo pojištěnce: 8809774820, pojišťovna: 111, scpac: 1339932"/>
    <s v="na uzlu 1.CH-LU3 od 17.04.24 do 20.04.24, pcsled: 10691726"/>
    <s v="Datum konce sledování: ? -&gt; 20/04/24; Čas konce sledování:  -&gt; 1540; Příznak fnzis: 0 -&gt; 1; Typ aktivity (takt): 1 -&gt; 5; "/>
    <d v="2024-04-20T15:41:18"/>
    <d v="2024-04-20T15:40:00"/>
    <s v="0:01"/>
    <x v="0"/>
    <x v="0"/>
  </r>
  <r>
    <d v="2024-04-20T20:58:26"/>
    <s v="st1276 (?)"/>
    <x v="37"/>
    <x v="0"/>
    <s v="kll* (Lůžkové oddělení pro lékaře)"/>
    <s v="Křenková Naděžda, číslo pojištěnce: 406112408 , pojišťovna: 205, scpac: 366422"/>
    <s v="na uzlu 1.CH-LU3 od 16.04.24 do 20.04.24, pcsled: 10689152"/>
    <s v="Datum konce sledování: ? -&gt; 20/04/24; Čas konce sledování:  -&gt; 2055; Vedl. diagnóza 1:  -&gt; E876; Vedl. diagnóza 2:  -&gt; E117; Příznak fnzis: 0 -&gt; 1; "/>
    <d v="2024-04-20T20:58:26"/>
    <d v="2024-04-20T20:55:00"/>
    <s v="0:03"/>
    <x v="0"/>
    <x v="0"/>
  </r>
  <r>
    <d v="2024-04-21T21:24:48"/>
    <s v="st1332 (?)"/>
    <x v="23"/>
    <x v="0"/>
    <s v="kls* (Lůžkové oddělení pro sestru)"/>
    <s v="Bartoňková Miluše , číslo pojištěnce: 5856122151, pojišťovna: 213, scpac: 1391939"/>
    <s v="na uzlu 1.CH-LU3 od 18.04.24 do 21.04.24, pcsled: 10692872"/>
    <s v="Datum konce sledování: ? -&gt; 21/04/24; Čas konce sledování:  -&gt; 2124; Příznak fnzis: 0 -&gt; 1; Typ aktivity (takt): 1 -&gt; 5; "/>
    <d v="2024-04-21T21:24:48"/>
    <d v="2024-04-21T21:24:00"/>
    <s v="0:00"/>
    <x v="0"/>
    <x v="0"/>
  </r>
  <r>
    <d v="2024-04-22T10:49:59"/>
    <s v="st4338 (?)"/>
    <x v="55"/>
    <x v="0"/>
    <s v="kls* (Lůžkové oddělení pro sestru)"/>
    <s v="Kopřiva Karel, číslo pojištěnce: 9906186092, pojišťovna: 211, scpac: 390315"/>
    <s v="na uzlu 2IK-30c od 18.04.24 do 22.04.24, pcsled: 10693874"/>
    <s v="Datum konce sledování: ? -&gt; 22/04/24; Čas konce sledování:  -&gt; 1044; Příznak fnzis: 0 -&gt; 1; Typ aktivity (takt): 1 -&gt; 4; "/>
    <d v="2024-04-22T10:49:59"/>
    <d v="2024-04-22T10:44:00"/>
    <s v="0:05"/>
    <x v="0"/>
    <x v="0"/>
  </r>
  <r>
    <d v="2024-04-22T12:33:47"/>
    <s v="st1332 (?)"/>
    <x v="25"/>
    <x v="0"/>
    <s v="kls* (Lůžkové oddělení pro sestru)"/>
    <s v="Všetičková Anděla, číslo pojištěnce: 315718434 , pojišťovna: 201, scpac: 251353"/>
    <s v="na uzlu 1.CH-LU3 od 11.04.24 do 22.04.24, pcsled: 10683826"/>
    <s v="Datum konce sledování: ? -&gt; 22/04/24; Čas konce sledování:  -&gt; 1233; Příznak fnzis: 0 -&gt; 1; Typ aktivity (takt): 1 -&gt; 5; "/>
    <d v="2024-04-22T12:33:47"/>
    <d v="2024-04-22T12:33:00"/>
    <s v="0:00"/>
    <x v="0"/>
    <x v="0"/>
  </r>
  <r>
    <d v="2024-04-22T12:34:30"/>
    <s v="st1332 (?)"/>
    <x v="25"/>
    <x v="0"/>
    <s v="kls* (Lůžkové oddělení pro sestru)"/>
    <s v="Šajdák Stanislav, číslo pojištěnce: 520408307 , pojišťovna: 111, scpac: 204554"/>
    <s v="na uzlu 1.CH-LU3 od 07.03.24 do 22.04.24, pcsled: 10635143"/>
    <s v="Datum konce sledování: ? -&gt; 22/04/24; Čas konce sledování:  -&gt; 1234; Příznak fnzis: 0 -&gt; 1; Typ aktivity (takt): 1 -&gt; 5; "/>
    <d v="2024-04-22T12:34:30"/>
    <d v="2024-04-22T12:34:00"/>
    <s v="0:00"/>
    <x v="0"/>
    <x v="0"/>
  </r>
  <r>
    <d v="2024-04-22T12:36:12"/>
    <s v="st1332 (?)"/>
    <x v="25"/>
    <x v="0"/>
    <s v="kls* (Lůžkové oddělení pro sestru)"/>
    <s v="Bíza Petr, číslo pojištěnce: 9512055707, pojišťovna: 201, scpac: 156594"/>
    <s v="na uzlu 1.CH-LU3 od 18.04.24 do 22.04.24, pcsled: 10692877"/>
    <s v="Datum konce sledování: ? -&gt; 22/04/24; Čas konce sledování:  -&gt; 1236; Příznak fnzis: 0 -&gt; 1; Typ aktivity (takt): 1 -&gt; 5; "/>
    <d v="2024-04-22T12:36:12"/>
    <d v="2024-04-22T12:36:00"/>
    <s v="0:00"/>
    <x v="0"/>
    <x v="0"/>
  </r>
  <r>
    <d v="2024-04-22T12:36:28"/>
    <s v="st1332 (?)"/>
    <x v="25"/>
    <x v="0"/>
    <s v="kls* (Lůžkové oddělení pro sestru)"/>
    <s v="Marečková Renáta , číslo pojištěnce: 7558135398, pojišťovna: 205, scpac: 176507"/>
    <s v="na uzlu 1.CH-LU3 od 12.04.24 do 22.04.24, pcsled: 10685704"/>
    <s v="Datum konce sledování: ? -&gt; 22/04/24; Čas konce sledování:  -&gt; 1236; Příznak fnzis: 0 -&gt; 1; Typ aktivity (takt): 1 -&gt; 5; "/>
    <d v="2024-04-22T12:36:28"/>
    <d v="2024-04-22T12:36:00"/>
    <s v="0:00"/>
    <x v="0"/>
    <x v="0"/>
  </r>
  <r>
    <d v="2024-04-22T12:36:46"/>
    <s v="st1332 (?)"/>
    <x v="25"/>
    <x v="0"/>
    <s v="kls* (Lůžkové oddělení pro sestru)"/>
    <s v="Hymrová Dominika , číslo pojištěnce: 9253195743, pojišťovna: 205, scpac: 159576"/>
    <s v="na uzlu 1.CH-LU3 od 16.04.24 do 22.04.24, pcsled: 10689394"/>
    <s v="Datum konce sledování: ? -&gt; 22/04/24; Čas konce sledování:  -&gt; 1236; Příznak fnzis: 0 -&gt; 1; Typ aktivity (takt): 1 -&gt; 4; "/>
    <d v="2024-04-22T12:36:46"/>
    <d v="2024-04-22T12:36:00"/>
    <s v="0:00"/>
    <x v="0"/>
    <x v="0"/>
  </r>
  <r>
    <d v="2024-04-22T12:37:12"/>
    <s v="st1332 (?)"/>
    <x v="25"/>
    <x v="0"/>
    <s v="kls* (Lůžkové oddělení pro sestru)"/>
    <s v="Faksová Věra, číslo pojištěnce: 5759201668, pojišťovna: 205, scpac: 296415"/>
    <s v="na uzlu 1.CH-LU3 od 18.04.24 do 22.04.24, pcsled: 10694191"/>
    <s v="Datum konce sledování: ? -&gt; 22/04/24; Čas konce sledování:  -&gt; 1237; Příznak fnzis: 0 -&gt; 1; Typ aktivity (takt): 1 -&gt; 4; "/>
    <d v="2024-04-22T12:37:12"/>
    <d v="2024-04-22T12:37:00"/>
    <s v="0:00"/>
    <x v="0"/>
    <x v="0"/>
  </r>
  <r>
    <d v="2024-04-22T14:32:35"/>
    <s v="st3640 (?)"/>
    <x v="3"/>
    <x v="0"/>
    <s v="kll* (Lůžkové oddělení pro lékaře)"/>
    <s v="Kadalová Libuše, číslo pojištěnce: 475611407 , pojišťovna: 205, scpac: 286165"/>
    <s v="na uzlu 1.CH-LU3 od 21.04.24 do 29.04.24, pcsled: 10696500"/>
    <s v="Kód uzlu zařízení: 2001; Datum malého překladu: 22/04/24; Čas malého překladu: 1432; Kód původního uzlu: 6396; Kód nového uzlu: 6265; "/>
    <d v="2024-04-22T14:32:35"/>
    <d v="2024-04-22T14:32:00"/>
    <s v="0:00"/>
    <x v="0"/>
    <x v="0"/>
  </r>
  <r>
    <d v="2024-04-22T19:13:22"/>
    <s v="st1332 (?)"/>
    <x v="19"/>
    <x v="0"/>
    <s v="kls* (Lůžkové oddělení pro sestru)"/>
    <s v="Machálková Lenka, číslo pojištěnce: 7460165350, pojišťovna: 205, scpac: 252058"/>
    <s v="na uzlu 1.CH-LU3 od 22.04.24 do 22.04.24, pcsled: 10698655"/>
    <s v="Datum žádosti: 22/04/24; Čas žádosti: 191322; Datum překladu: 22/04/24; Čas překladu: 1912; Žádající uzel: 6396; Žádající uživatel: 58451; Přijímající uzel: 6515; Text žádosti: Žádost o překlad; Stav žádosti: 500; "/>
    <d v="2024-04-22T19:13:22"/>
    <d v="2024-04-22T19:12:00"/>
    <s v="0:01"/>
    <x v="0"/>
    <x v="0"/>
  </r>
  <r>
    <d v="2024-04-22T23:25:14"/>
    <s v="st1276 (?)"/>
    <x v="21"/>
    <x v="0"/>
    <s v="kll* (Lůžkové oddělení pro lékaře)"/>
    <s v="Tureček Eduard, číslo pojištěnce: 6409160208, pojišťovna: 205, scpac: 1551229"/>
    <s v="na uzlu 1.CH-6 J od 23.03.24 do 23.04.24, pcsled: 10657779"/>
    <s v="Kód uzlu zařízení: 2001; Datum malého překladu: 22/04/24; Čas malého překladu: 2325; Kód původního uzlu: 6396; Kód nového uzlu: 6265; "/>
    <d v="2024-04-22T23:25:14"/>
    <d v="2024-04-22T23:25:00"/>
    <s v="0:00"/>
    <x v="0"/>
    <x v="0"/>
  </r>
  <r>
    <d v="2024-04-23T10:20:51"/>
    <s v="st3640 (?)"/>
    <x v="3"/>
    <x v="0"/>
    <s v="kll* (Lůžkové oddělení pro lékaře)"/>
    <s v="Kopřiva Karel, číslo pojištěnce: 9906186092, pojišťovna: 211, scpac: 390315"/>
    <s v="na uzlu 1.CH-LU3 od 22.04.24 do 30.04.24, pcsled: 10698035"/>
    <s v="Kód uzlu zařízení: 2001; Datum malého překladu: 23/04/24; Čas malého překladu: 1020; Kód původního uzlu: 6396; Kód nového uzlu: 6265; "/>
    <d v="2024-04-23T10:20:51"/>
    <d v="2024-04-23T10:20:00"/>
    <s v="0:00"/>
    <x v="0"/>
    <x v="0"/>
  </r>
  <r>
    <d v="2024-04-23T13:05:41"/>
    <s v="st1332 (?)"/>
    <x v="0"/>
    <x v="0"/>
    <s v="kls* (Lůžkové oddělení pro sestru)"/>
    <s v="Focherová Jitka , číslo pojištěnce: 5654110968, pojišťovna: 111, scpac: 752485"/>
    <s v="na uzlu 1.CH-LU3 od 18.04.24 do 23.04.24, pcsled: 10692868"/>
    <s v="Datum konce sledování: ? -&gt; 23/04/24; Čas konce sledování:  -&gt; 1305; Příznak fnzis: 0 -&gt; 1; Typ aktivity (takt): 1 -&gt; 5; "/>
    <d v="2024-04-23T13:05:41"/>
    <d v="2024-04-23T13:05:00"/>
    <s v="0:00"/>
    <x v="0"/>
    <x v="0"/>
  </r>
  <r>
    <d v="2024-04-23T13:06:27"/>
    <s v="st1332 (?)"/>
    <x v="0"/>
    <x v="0"/>
    <s v="kls* (Lůžkové oddělení pro sestru)"/>
    <s v="Zaoralová Jana, číslo pojištěnce: 5562161022, pojišťovna: 111, scpac: 460639"/>
    <s v="na uzlu 1.CH-LU3 od 14.04.24 do 23.04.24, pcsled: 10686871"/>
    <s v="Datum konce sledování: ? -&gt; 23/04/24; Čas konce sledování:  -&gt; 1306; Příznak fnzis: 0 -&gt; 1; Typ aktivity (takt): 1 -&gt; 4; "/>
    <d v="2024-04-23T13:06:27"/>
    <d v="2024-04-23T13:06:00"/>
    <s v="0:00"/>
    <x v="0"/>
    <x v="0"/>
  </r>
  <r>
    <d v="2024-04-23T13:06:38"/>
    <s v="st1332 (?)"/>
    <x v="0"/>
    <x v="0"/>
    <s v="kls* (Lůžkové oddělení pro sestru)"/>
    <s v="Pospíšilová Věra, číslo pojištěnce: 6055131148, pojišťovna: 201, scpac: 113095"/>
    <s v="na uzlu 1.CH-LU3 od 17.04.24 do 23.04.24, pcsled: 10691849"/>
    <s v="Datum konce sledování: ? -&gt; 23/04/24; Čas konce sledování:  -&gt; 1306; Příznak fnzis: 0 -&gt; 1; Typ aktivity (takt): 1 -&gt; 4; "/>
    <d v="2024-04-23T13:06:38"/>
    <d v="2024-04-23T13:06:00"/>
    <s v="0:00"/>
    <x v="0"/>
    <x v="0"/>
  </r>
  <r>
    <d v="2024-04-23T13:07:51"/>
    <s v="st1332 (?)"/>
    <x v="0"/>
    <x v="0"/>
    <s v="kls* (Lůžkové oddělení pro sestru)"/>
    <s v="Křížková Františka, číslo pojištěnce: 475204469 , pojišťovna: 111, scpac: 210068"/>
    <s v="na uzlu 1.CH-LU3 od 16.04.24 do 23.04.24, pcsled: 10690826"/>
    <s v="Datum konce sledování: ? -&gt; 23/04/24; Čas konce sledování:  -&gt; 1307; Příznak fnzis: 0 -&gt; 1; Typ aktivity (takt): 1 -&gt; 4; "/>
    <d v="2024-04-23T13:07:51"/>
    <d v="2024-04-23T13:07:00"/>
    <s v="0:00"/>
    <x v="0"/>
    <x v="0"/>
  </r>
  <r>
    <d v="2024-04-23T13:08:11"/>
    <s v="st1332 (?)"/>
    <x v="0"/>
    <x v="0"/>
    <s v="kls* (Lůžkové oddělení pro sestru)"/>
    <s v="Sysel Jaroslav , číslo pojištěnce: 6309110896, pojišťovna: 111, scpac: 194006"/>
    <s v="na uzlu 1.CH-LU3 od 07.04.24 do 23.04.24, pcsled: 10676763"/>
    <s v="Datum konce sledování: ? -&gt; 23/04/24; Čas konce sledování:  -&gt; 1307; Příznak fnzis: 0 -&gt; 1; Typ aktivity (takt): 1 -&gt; 4; "/>
    <d v="2024-04-23T13:08:11"/>
    <d v="2024-04-23T13:07:00"/>
    <s v="0:01"/>
    <x v="0"/>
    <x v="0"/>
  </r>
  <r>
    <d v="2024-04-23T13:08:55"/>
    <s v="st1332 (?)"/>
    <x v="0"/>
    <x v="0"/>
    <s v="kls* (Lůžkové oddělení pro sestru)"/>
    <s v="Uhlířová Anna, číslo pojištěnce: 375722402 , pojišťovna: 111, scpac: 650606"/>
    <s v="na uzlu 1.CH-LU3 od 21.04.24 do 23.04.24, pcsled: 10696515"/>
    <s v="Datum konce sledování: ? -&gt; 23/04/24; Čas konce sledování:  -&gt; 1308; Příznak fnzis: 0 -&gt; 1; Typ aktivity (takt): 1 -&gt; 4; "/>
    <d v="2024-04-23T13:08:55"/>
    <d v="2024-04-23T13:08:00"/>
    <s v="0:00"/>
    <x v="0"/>
    <x v="0"/>
  </r>
  <r>
    <d v="2024-04-23T13:10:17"/>
    <s v="st1332 (?)"/>
    <x v="0"/>
    <x v="0"/>
    <s v="kls* (Lůžkové oddělení pro sestru)"/>
    <s v="Srněnský Dominik, číslo pojištěnce: 9711074769, pojišťovna: 213, scpac: 1497886"/>
    <s v="na uzlu 1.CH-LU3 od 19.04.24 do 23.04.24, pcsled: 10695633"/>
    <s v="Datum konce sledování: ? -&gt; 23/04/24; Čas konce sledování:  -&gt; 1309; Příznak fnzis: 0 -&gt; 1; Typ aktivity (takt): 1 -&gt; 4; "/>
    <d v="2024-04-23T13:10:17"/>
    <d v="2024-04-23T13:09:00"/>
    <s v="0:01"/>
    <x v="0"/>
    <x v="0"/>
  </r>
  <r>
    <d v="2024-04-23T15:12:41"/>
    <s v="st4366 (?)"/>
    <x v="18"/>
    <x v="0"/>
    <s v="kls* (Lůžkové oddělení pro sestru)"/>
    <s v="Stružková Petra, číslo pojištěnce: 6561250278, pojišťovna: 205, scpac: 336225"/>
    <s v="na uzlu 1.CH-LU3 od 18.04.24 do 23.04.24, pcsled: 10692865"/>
    <s v="Datum konce sledování: ? -&gt; 23/04/24; Čas konce sledování:  -&gt; 1511; Příznak fnzis: 0 -&gt; 1; Typ aktivity (takt): 1 -&gt; 4; "/>
    <d v="2024-04-23T15:12:41"/>
    <d v="2024-04-23T15:11:00"/>
    <s v="0:01"/>
    <x v="0"/>
    <x v="0"/>
  </r>
  <r>
    <d v="2024-04-23T15:20:22"/>
    <s v="st3640 (?)"/>
    <x v="9"/>
    <x v="0"/>
    <s v="kll* (Lůžkové oddělení pro lékaře)"/>
    <s v="Tököly David , číslo pojištěnce: 8908065716, pojišťovna: 211, scpac: 162767"/>
    <s v="na uzlu 1.CH-LU3 od 22.04.24 do 01.05.24, pcsled: 10697256"/>
    <s v="Kód uzlu zařízení: 2001; Datum malého překladu: 23/04/24; Čas malého překladu: 1519; Kód původního uzlu: 6396; Kód nového uzlu: 6265; "/>
    <d v="2024-04-23T15:20:22"/>
    <d v="2024-04-23T15:19:00"/>
    <s v="0:01"/>
    <x v="0"/>
    <x v="0"/>
  </r>
  <r>
    <d v="2024-04-23T15:32:58"/>
    <s v="st3640 (?)"/>
    <x v="9"/>
    <x v="0"/>
    <s v="kll* (Lůžkové oddělení pro lékaře)"/>
    <s v="Voráč Jaromír, číslo pojištěnce: 9212145767, pojišťovna: 111, scpac: 159687"/>
    <s v="na uzlu 1.CH-6 J od 23.04.24 do 25.04.24, pcsled: 10699577"/>
    <s v="Kód uzlu zařízení: 2001; Datum malého překladu: 23/04/24; Čas malého překladu: 1532; Kód původního uzlu: 6396; Kód nového uzlu: 6265; "/>
    <d v="2024-04-23T15:32:58"/>
    <d v="2024-04-23T15:32:00"/>
    <s v="0:00"/>
    <x v="0"/>
    <x v="0"/>
  </r>
  <r>
    <d v="2024-04-24T12:00:53"/>
    <s v="st1845 (?)"/>
    <x v="56"/>
    <x v="0"/>
    <s v="kll* (Lůžkové oddělení pro lékaře)"/>
    <s v="Selucký Dominik , číslo pojištěnce: 9504045100, pojišťovna: 201, scpac: 1241827"/>
    <s v="na uzlu 1.CH-LU3 od 23.04.24 do 30.04.24, pcsled: 10699236"/>
    <s v="Kód uzlu zařízení: 2001; Datum malého překladu: 24/04/24; Čas malého překladu: 1200; Kód původního uzlu: 6396; Kód nového uzlu: 6265; "/>
    <d v="2024-04-24T12:00:53"/>
    <d v="2024-04-24T12:00:00"/>
    <s v="0:00"/>
    <x v="0"/>
    <x v="0"/>
  </r>
  <r>
    <d v="2024-04-24T13:14:51"/>
    <s v="st1332 (?)"/>
    <x v="0"/>
    <x v="0"/>
    <s v="kls* (Lůžkové oddělení pro sestru)"/>
    <s v="Holubová Renata, číslo pojištěnce: 5956121688, pojišťovna: 111, scpac: 279088"/>
    <s v="na uzlu 1.CH-LU3 od 21.04.24 do 24.04.24, pcsled: 10696572"/>
    <s v="Datum konce sledování: ? -&gt; 24/04/24; Čas konce sledování:  -&gt; 1314; Příznak fnzis: 0 -&gt; 1; Typ aktivity (takt): 1 -&gt; 4; "/>
    <d v="2024-04-24T13:14:51"/>
    <d v="2024-04-24T13:14:00"/>
    <s v="0:00"/>
    <x v="0"/>
    <x v="0"/>
  </r>
  <r>
    <d v="2024-04-24T13:15:04"/>
    <s v="st1332 (?)"/>
    <x v="0"/>
    <x v="0"/>
    <s v="kls* (Lůžkové oddělení pro sestru)"/>
    <s v="Mikulecký Aleš , číslo pojištěnce: 5503301045, pojišťovna: 111, scpac: 433188"/>
    <s v="na uzlu 1.CH-LU3 od 20.04.24 do 24.04.24, pcsled: 10695716"/>
    <s v="Datum konce sledování: ? -&gt; 24/04/24; Čas konce sledování:  -&gt; 1315; Příznak fnzis: 0 -&gt; 1; Typ aktivity (takt): 1 -&gt; 5; "/>
    <d v="2024-04-24T13:15:04"/>
    <d v="2024-04-24T13:15:00"/>
    <s v="0:00"/>
    <x v="0"/>
    <x v="0"/>
  </r>
  <r>
    <d v="2024-04-24T14:27:57"/>
    <s v="st3640 (?)"/>
    <x v="3"/>
    <x v="0"/>
    <s v="kll* (Lůžkové oddělení pro lékaře)"/>
    <s v="Gillová Zita , číslo pojištěnce: 5557270697, pojišťovna: 207, scpac: 119395"/>
    <s v="na uzlu 1.CH-LU3 od 23.04.24 do 30.04.24, pcsled: 10699209"/>
    <s v="Kód uzlu zařízení: 2001; Datum malého překladu: 24/04/24; Čas malého překladu: 1427; Kód původního uzlu: 6396; Kód nového uzlu: 6265; "/>
    <d v="2024-04-24T14:27:57"/>
    <d v="2024-04-24T14:27:00"/>
    <s v="0:00"/>
    <x v="0"/>
    <x v="0"/>
  </r>
  <r>
    <d v="2024-04-25T10:46:29"/>
    <s v="st1332 (?)"/>
    <x v="10"/>
    <x v="0"/>
    <s v="kls* (Lůžkové oddělení pro sestru)"/>
    <s v="Machálková Lenka, číslo pojištěnce: 7460165350, pojišťovna: 205, scpac: 252058"/>
    <s v="na uzlu KAR-LU51 od 22.04.24 do 25.04.24, pcsled: 10698830"/>
    <s v="Datum konce sledování: ? -&gt; 25/04/24; Čas konce sledování:  -&gt; 1000; Příznak fnzis: 0 -&gt; 1; Typ aktivity (takt): 1 -&gt; 4; "/>
    <d v="2024-04-25T10:46:29"/>
    <d v="2024-04-25T10:00:00"/>
    <s v="0:46"/>
    <x v="0"/>
    <x v="8"/>
  </r>
  <r>
    <d v="2024-04-25T13:22:40"/>
    <s v="st1332 (?)"/>
    <x v="10"/>
    <x v="0"/>
    <s v="kls* (Lůžkové oddělení pro sestru)"/>
    <s v="Brown Emmet, číslo pojištěnce: 7107122473, pojišťovna: 111, scpac: 321014"/>
    <s v="na uzlu 1.CH-LU3 od 22.04.24 do 25.04.24, pcsled: 10698520"/>
    <s v="Datum konce sledování: ? -&gt; 25/04/24; Čas konce sledování:  -&gt; 1322; Příznak fnzis: 0 -&gt; 1; Typ aktivity (takt): 1 -&gt; 5; "/>
    <d v="2024-04-25T13:22:40"/>
    <d v="2024-04-25T13:22:00"/>
    <s v="0:00"/>
    <x v="0"/>
    <x v="0"/>
  </r>
  <r>
    <d v="2024-04-25T13:22:48"/>
    <s v="st1332 (?)"/>
    <x v="10"/>
    <x v="0"/>
    <s v="kls* (Lůžkové oddělení pro sestru)"/>
    <s v="Dvořák Radek, Ing., číslo pojištěnce: 6303132066, pojišťovna: 205, scpac: 318296"/>
    <s v="na uzlu 1.CH-LU3 od 21.04.24 do 25.04.24, pcsled: 10696582"/>
    <s v="Datum konce sledování: ? -&gt; 25/04/24; Čas konce sledování:  -&gt; 1322; Příznak fnzis: 0 -&gt; 1; Typ aktivity (takt): 1 -&gt; 4; "/>
    <d v="2024-04-25T13:22:48"/>
    <d v="2024-04-25T13:22:00"/>
    <s v="0:00"/>
    <x v="0"/>
    <x v="0"/>
  </r>
  <r>
    <d v="2024-04-25T13:23:02"/>
    <s v="st1332 (?)"/>
    <x v="10"/>
    <x v="0"/>
    <s v="kls* (Lůžkové oddělení pro sestru)"/>
    <s v="Chromcová Petra, číslo pojištěnce: 8454215308, pojišťovna: 205, scpac: 260589"/>
    <s v="na uzlu 1.CH-LU3 od 22.04.24 do 25.04.24, pcsled: 10697242"/>
    <s v="Datum konce sledování: ? -&gt; 25/04/24; Čas konce sledování:  -&gt; 1322; Příznak fnzis: 0 -&gt; 1; Typ aktivity (takt): 1 -&gt; 4; "/>
    <d v="2024-04-25T13:23:02"/>
    <d v="2024-04-25T13:22:00"/>
    <s v="0:01"/>
    <x v="0"/>
    <x v="0"/>
  </r>
  <r>
    <d v="2024-04-25T15:00:31"/>
    <s v="st3640 (?)"/>
    <x v="3"/>
    <x v="0"/>
    <s v="kll* (Lůžkové oddělení pro lékaře)"/>
    <s v="Holbová Milena, číslo pojištěnce: 7358285770, pojišťovna: 211, scpac: 722007"/>
    <s v="na uzlu 1.CH-LU3 od 16.04.24 do 06.05.24, pcsled: 10689439"/>
    <s v="Kód uzlu zařízení: 2001; Datum malého překladu: 25/04/24; Čas malého překladu: 1500; Kód původního uzlu: 6396; Kód nového uzlu: 6265; "/>
    <d v="2024-04-25T15:00:31"/>
    <d v="2024-04-25T15:00:00"/>
    <s v="0:00"/>
    <x v="0"/>
    <x v="0"/>
  </r>
  <r>
    <d v="2024-04-26T13:01:16"/>
    <s v="st1332 (?)"/>
    <x v="0"/>
    <x v="0"/>
    <s v="kls* (Lůžkové oddělení pro sestru)"/>
    <s v="Hrušková Lenka, číslo pojištěnce: 7553085210, pojišťovna: 111, scpac: 1332895"/>
    <s v="na uzlu 1.CH-LU3 od 22.04.24 do 26.04.24, pcsled: 10698764"/>
    <s v="Datum konce sledování: ? -&gt; 26/04/24; Čas konce sledování:  -&gt; 1301; Příznak fnzis: 0 -&gt; 1; Typ aktivity (takt): 1 -&gt; 5; "/>
    <d v="2024-04-26T13:01:16"/>
    <d v="2024-04-26T13:01:00"/>
    <s v="0:00"/>
    <x v="0"/>
    <x v="0"/>
  </r>
  <r>
    <d v="2024-04-26T13:01:25"/>
    <s v="st1332 (?)"/>
    <x v="0"/>
    <x v="0"/>
    <s v="kls* (Lůžkové oddělení pro sestru)"/>
    <s v="Krajčová Romana, číslo pojištěnce: 7962284847, pojišťovna: 201, scpac: 866259"/>
    <s v="na uzlu 1.CH-LU3 od 21.04.24 do 26.04.24, pcsled: 10696542"/>
    <s v="Datum konce sledování: ? -&gt; 26/04/24; Čas konce sledování:  -&gt; 1301; Příznak fnzis: 0 -&gt; 1; Typ aktivity (takt): 1 -&gt; 5; "/>
    <d v="2024-04-26T13:01:25"/>
    <d v="2024-04-26T13:01:00"/>
    <s v="0:00"/>
    <x v="0"/>
    <x v="0"/>
  </r>
  <r>
    <d v="2024-04-26T13:01:41"/>
    <s v="st1332 (?)"/>
    <x v="0"/>
    <x v="0"/>
    <s v="kls* (Lůžkové oddělení pro sestru)"/>
    <s v="Tureček Eduard, číslo pojištěnce: 6409160208, pojišťovna: 205, scpac: 1551229"/>
    <s v="na uzlu 1.CH-LU3 od 24.04.24 do 26.04.24, pcsled: 10701634"/>
    <s v="Datum konce sledování: ? -&gt; 26/04/24; Čas konce sledování:  -&gt; 1301; Příznak fnzis: 0 -&gt; 1; Typ aktivity (takt): 1 -&gt; 5; "/>
    <d v="2024-04-26T13:01:41"/>
    <d v="2024-04-26T13:01:00"/>
    <s v="0:00"/>
    <x v="0"/>
    <x v="0"/>
  </r>
  <r>
    <d v="2024-04-26T13:01:50"/>
    <s v="st1332 (?)"/>
    <x v="0"/>
    <x v="0"/>
    <s v="kls* (Lůžkové oddělení pro sestru)"/>
    <s v="Vorlická Marie, číslo pojištěnce: 445316460 , pojišťovna: 205, scpac: 137858"/>
    <s v="na uzlu 1.CH-LU3 od 23.04.24 do 26.04.24, pcsled: 10699206"/>
    <s v="Datum konce sledování: ? -&gt; 26/04/24; Čas konce sledování:  -&gt; 1301; Příznak fnzis: 0 -&gt; 1; Typ aktivity (takt): 1 -&gt; 4; "/>
    <d v="2024-04-26T13:01:50"/>
    <d v="2024-04-26T13:01:00"/>
    <s v="0:00"/>
    <x v="0"/>
    <x v="0"/>
  </r>
  <r>
    <d v="2024-04-27T15:28:45"/>
    <s v="st4366 (?)"/>
    <x v="8"/>
    <x v="0"/>
    <s v="kls* (Lůžkové oddělení pro sestru)"/>
    <s v="Skládalová Taťána, číslo pojištěnce: 5951121011, pojišťovna: 205, scpac: 734201"/>
    <s v="na uzlu 1.CH-LU3 od 25.04.24 do 27.04.24, pcsled: 10702828"/>
    <s v="Datum konce sledování: ? -&gt; 27/04/24; Čas konce sledování:  -&gt; 1528; Příznak fnzis: 0 -&gt; 1; Typ aktivity (takt): 1 -&gt; 4; "/>
    <d v="2024-04-27T15:28:45"/>
    <d v="2024-04-27T15:28:00"/>
    <s v="0:00"/>
    <x v="0"/>
    <x v="0"/>
  </r>
  <r>
    <d v="2024-04-28T10:54:04"/>
    <s v="st1276 (?)"/>
    <x v="17"/>
    <x v="0"/>
    <s v="kls* (Lůžkové oddělení pro sestru)"/>
    <s v="Střelák David, číslo pojištěnce: 9205246072, pojišťovna: 201, scpac: 354624"/>
    <s v="na uzlu 1.CH-LU3 od 25.04.24 do 28.04.24, pcsled: 10702804"/>
    <s v="Datum konce sledování: ? -&gt; 28/04/24; Čas konce sledování:  -&gt; 1053; Příznak fnzis: 0 -&gt; 1; Typ aktivity (takt): 1 -&gt; 4; "/>
    <d v="2024-04-28T10:54:04"/>
    <d v="2024-04-28T10:53:00"/>
    <s v="0:01"/>
    <x v="0"/>
    <x v="0"/>
  </r>
  <r>
    <d v="2024-04-29T10:21:27"/>
    <s v="st3640 (?)"/>
    <x v="3"/>
    <x v="0"/>
    <s v="kll* (Lůžkové oddělení pro lékaře)"/>
    <s v="Svoboda Eduard , číslo pojištěnce: 6108011756, pojišťovna: 207, scpac: 967914"/>
    <s v="na uzlu 1.CH-6 J od 28.04.24 do 02.05.24, pcsled: 10706934"/>
    <s v="Kód uzlu zařízení: 2001; Datum malého překladu: 29/04/24; Čas malého překladu: 1021; Kód původního uzlu: 6396; Kód nového uzlu: 6265; "/>
    <d v="2024-04-29T10:21:27"/>
    <d v="2024-04-29T10:21:00"/>
    <s v="0:00"/>
    <x v="0"/>
    <x v="0"/>
  </r>
  <r>
    <d v="2024-04-29T13:27:31"/>
    <s v="st3640 (?)"/>
    <x v="3"/>
    <x v="0"/>
    <s v="kll* (Lůžkové oddělení pro lékaře)"/>
    <s v="Vavrečková Eva, číslo pojištěnce: 7453225703, pojišťovna: 205, scpac: 762474"/>
    <s v="na uzlu 1.CH-LU3 od 28.04.24 do 04.05.24, pcsled: 10706806"/>
    <s v="Kód uzlu zařízení: 2001; Datum malého překladu: 29/04/24; Čas malého překladu: 1327; Kód původního uzlu: 6396; Kód nového uzlu: 6265; "/>
    <d v="2024-04-29T13:27:31"/>
    <d v="2024-04-29T13:27:00"/>
    <s v="0:00"/>
    <x v="0"/>
    <x v="0"/>
  </r>
  <r>
    <d v="2024-04-29T13:42:54"/>
    <s v="st1332 (?)"/>
    <x v="25"/>
    <x v="0"/>
    <s v="kls* (Lůžkové oddělení pro sestru)"/>
    <s v="Polochová Iveta, číslo pojištěnce: 9361095315, pojišťovna: 205, scpac: 426409"/>
    <s v="na uzlu 1.CH-LU3 od 25.04.24 do 29.04.24, pcsled: 10702839"/>
    <s v="Datum konce sledování: ? -&gt; 29/04/24; Čas konce sledování:  -&gt; 1342; Příznak fnzis: 0 -&gt; 1; Typ aktivity (takt): 1 -&gt; 4; "/>
    <d v="2024-04-29T13:42:54"/>
    <d v="2024-04-29T13:42:00"/>
    <s v="0:00"/>
    <x v="0"/>
    <x v="0"/>
  </r>
  <r>
    <d v="2024-04-29T13:43:08"/>
    <s v="st1332 (?)"/>
    <x v="25"/>
    <x v="0"/>
    <s v="kls* (Lůžkové oddělení pro sestru)"/>
    <s v="Kadalová Libuše, číslo pojištěnce: 475611407 , pojišťovna: 205, scpac: 286165"/>
    <s v="na uzlu 1.CH-LU3 od 21.04.24 do 29.04.24, pcsled: 10696500"/>
    <s v="Datum konce sledování: ? -&gt; 29/04/24; Čas konce sledování:  -&gt; 1343; Příznak fnzis: 0 -&gt; 1; Typ aktivity (takt): 1 -&gt; 5; "/>
    <d v="2024-04-29T13:43:08"/>
    <d v="2024-04-29T13:43:00"/>
    <s v="0:00"/>
    <x v="0"/>
    <x v="0"/>
  </r>
  <r>
    <d v="2024-04-29T13:43:24"/>
    <s v="st1332 (?)"/>
    <x v="25"/>
    <x v="0"/>
    <s v="kls* (Lůžkové oddělení pro sestru)"/>
    <s v="Hodulík Libor, číslo pojištěnce: 7209125319, pojišťovna: 205, scpac: 1003301"/>
    <s v="na uzlu 1.CH-LU3 od 16.04.24 do 29.04.24, pcsled: 10689420"/>
    <s v="Datum konce sledování: ? -&gt; 29/04/24; Čas konce sledování:  -&gt; 1343; Příznak fnzis: 0 -&gt; 1; Typ aktivity (takt): 1 -&gt; 4; "/>
    <d v="2024-04-29T13:43:24"/>
    <d v="2024-04-29T13:43:00"/>
    <s v="0:00"/>
    <x v="0"/>
    <x v="0"/>
  </r>
  <r>
    <d v="2024-04-29T13:43:40"/>
    <s v="st1332 (?)"/>
    <x v="25"/>
    <x v="0"/>
    <s v="kls* (Lůžkové oddělení pro sestru)"/>
    <s v="Šumberová Irena, číslo pojištěnce: 496119357 , pojišťovna: 111, scpac: 866340"/>
    <s v="na uzlu 1.CH-LU3 od 16.04.24 do 29.04.24, pcsled: 10689437"/>
    <s v="Datum konce sledování: ? -&gt; 29/04/24; Čas konce sledování:  -&gt; 1343; Příznak fnzis: 0 -&gt; 1; Typ aktivity (takt): 1 -&gt; 4; "/>
    <d v="2024-04-29T13:43:40"/>
    <d v="2024-04-29T13:43:00"/>
    <s v="0:00"/>
    <x v="0"/>
    <x v="0"/>
  </r>
  <r>
    <d v="2024-04-29T19:16:39"/>
    <s v="st1332 (?)"/>
    <x v="23"/>
    <x v="0"/>
    <s v="kls* (Lůžkové oddělení pro sestru)"/>
    <s v="Vyhlídalová Anna , číslo pojištěnce: 435313444 , pojišťovna: 211, scpac: 268678"/>
    <s v="na uzlu 1.CH-LU3 od 29.04.24 do 29.04.24, pcsled: 10709101"/>
    <s v="Datum žádosti: 29/04/24; Čas žádosti: 191639; Datum překladu: 29/04/24; Čas překladu: 1914; Žádající uzel: 6396; Žádající uživatel: 62072; Přijímající uzel: 6515; Text žádosti: Žádost o překlad; Stav žádosti: 500; "/>
    <d v="2024-04-29T19:16:39"/>
    <d v="2024-04-29T19:14:00"/>
    <s v="0:02"/>
    <x v="0"/>
    <x v="0"/>
  </r>
  <r>
    <d v="2024-04-30T13:37:58"/>
    <s v="st1332 (?)"/>
    <x v="0"/>
    <x v="0"/>
    <s v="kls* (Lůžkové oddělení pro sestru)"/>
    <s v="Selucký Dominik , číslo pojištěnce: 9504045100, pojišťovna: 201, scpac: 1241827"/>
    <s v="na uzlu 1.CH-LU3 od 23.04.24 do 30.04.24, pcsled: 10699236"/>
    <s v="Datum konce sledování: ? -&gt; 30/04/24; Čas konce sledování:  -&gt; 1337; Příznak fnzis: 0 -&gt; 1; Typ aktivity (takt): 1 -&gt; 5; "/>
    <d v="2024-04-30T13:37:58"/>
    <d v="2024-04-30T13:37:00"/>
    <s v="0:00"/>
    <x v="0"/>
    <x v="0"/>
  </r>
  <r>
    <d v="2024-04-30T13:38:15"/>
    <s v="st1332 (?)"/>
    <x v="0"/>
    <x v="0"/>
    <s v="kls* (Lůžkové oddělení pro sestru)"/>
    <s v="Soukupová Pavla, číslo pojištěnce: 6354061714, pojišťovna: 205, scpac: 278963"/>
    <s v="na uzlu 1.CH-LU3 od 28.04.24 do 30.04.24, pcsled: 10706911"/>
    <s v="Datum konce sledování: ? -&gt; 30/04/24; Čas konce sledování:  -&gt; 1338; Příznak fnzis: 0 -&gt; 1; Typ aktivity (takt): 1 -&gt; 5; "/>
    <d v="2024-04-30T13:38:15"/>
    <d v="2024-04-30T13:38:00"/>
    <s v="0:00"/>
    <x v="0"/>
    <x v="0"/>
  </r>
  <r>
    <d v="2024-04-30T13:38:32"/>
    <s v="st1332 (?)"/>
    <x v="0"/>
    <x v="0"/>
    <s v="kls* (Lůžkové oddělení pro sestru)"/>
    <s v="Gillová Zita , číslo pojištěnce: 5557270697, pojišťovna: 207, scpac: 119395"/>
    <s v="na uzlu 1.CH-LU3 od 23.04.24 do 30.04.24, pcsled: 10699209"/>
    <s v="Datum konce sledování: ? -&gt; 30/04/24; Čas konce sledování:  -&gt; 1338; Příznak fnzis: 0 -&gt; 1; Typ aktivity (takt): 1 -&gt; 5; "/>
    <d v="2024-04-30T13:38:32"/>
    <d v="2024-04-30T13:38:00"/>
    <s v="0:00"/>
    <x v="0"/>
    <x v="0"/>
  </r>
  <r>
    <d v="2024-04-30T13:38:46"/>
    <s v="st1332 (?)"/>
    <x v="0"/>
    <x v="0"/>
    <s v="kls* (Lůžkové oddělení pro sestru)"/>
    <s v="Shakkour Stanislava , číslo pojištěnce: 8360015334, pojišťovna: 205, scpac: 455387"/>
    <s v="na uzlu 1.CH-LU3 od 26.04.24 do 30.04.24, pcsled: 10704667"/>
    <s v="Datum konce sledování: ? -&gt; 30/04/24; Čas konce sledování:  -&gt; 1338; Příznak fnzis: 0 -&gt; 1; Typ aktivity (takt): 1 -&gt; 5; "/>
    <d v="2024-04-30T13:38:46"/>
    <d v="2024-04-30T13:38:00"/>
    <s v="0:00"/>
    <x v="0"/>
    <x v="0"/>
  </r>
  <r>
    <d v="2024-04-30T13:39:06"/>
    <s v="st1332 (?)"/>
    <x v="0"/>
    <x v="0"/>
    <s v="kls* (Lůžkové oddělení pro sestru)"/>
    <s v="Tříska Tomáš , číslo pojištěnce: 8904125736, pojišťovna: 111, scpac: 1285664"/>
    <s v="na uzlu 1.CH-LU3 od 16.04.24 do 30.04.24, pcsled: 10689392"/>
    <s v="Datum konce sledování: ? -&gt; 30/04/24; Čas konce sledování:  -&gt; 1338; Příznak fnzis: 0 -&gt; 1; Typ aktivity (takt): 1 -&gt; 4; "/>
    <d v="2024-04-30T13:39:06"/>
    <d v="2024-04-30T13:38:00"/>
    <s v="0:01"/>
    <x v="0"/>
    <x v="0"/>
  </r>
  <r>
    <d v="2024-04-30T13:39:32"/>
    <s v="st1332 (?)"/>
    <x v="0"/>
    <x v="0"/>
    <s v="kls* (Lůžkové oddělení pro sestru)"/>
    <s v="Kopřiva Karel, číslo pojištěnce: 9906186092, pojišťovna: 211, scpac: 390315"/>
    <s v="na uzlu 1.CH-LU3 od 22.04.24 do 30.04.24, pcsled: 10698035"/>
    <s v="Datum konce sledování: ? -&gt; 30/04/24; Čas konce sledování:  -&gt; 1339; Příznak fnzis: 0 -&gt; 1; Typ aktivity (takt): 1 -&gt; 4; "/>
    <d v="2024-04-30T13:39:32"/>
    <d v="2024-04-30T13:39:00"/>
    <s v="0:00"/>
    <x v="0"/>
    <x v="0"/>
  </r>
  <r>
    <d v="2024-04-30T13:40:00"/>
    <s v="st1332 (?)"/>
    <x v="0"/>
    <x v="0"/>
    <s v="kls* (Lůžkové oddělení pro sestru)"/>
    <s v="Machálková Lenka, číslo pojištěnce: 7460165350, pojišťovna: 205, scpac: 252058"/>
    <s v="na uzlu 1.CH-LU3 od 25.04.24 do 30.04.24, pcsled: 10703609"/>
    <s v="Datum konce sledování: ? -&gt; 30/04/24; Čas konce sledování:  -&gt; 1339; Příznak fnzis: 0 -&gt; 1; Typ aktivity (takt): 1 -&gt; 4; "/>
    <d v="2024-04-30T13:40:00"/>
    <d v="2024-04-30T13:39:00"/>
    <s v="0:01"/>
    <x v="0"/>
    <x v="0"/>
  </r>
  <r>
    <d v="2024-04-30T15:13:20"/>
    <s v="st1276 (?)"/>
    <x v="57"/>
    <x v="0"/>
    <s v="kll* (Lůžkové oddělení pro lékaře)"/>
    <s v="Dvořák Petr, Mgr., číslo pojištěnce: 8902095730, pojišťovna: 205, scpac: 629158"/>
    <s v="na uzlu 2IK-30m od 28.04.24 do 30.04.24, pcsled: 10706684"/>
    <s v="Datum konce sledování: ? -&gt; 30/04/24; Čas konce sledování:  -&gt; 1451; Příznak fnzis: 0 -&gt; 1; Typ aktivity (takt): 1 -&gt; 4; "/>
    <d v="2024-04-30T15:13:20"/>
    <d v="2024-04-30T14:51:00"/>
    <s v="0:22"/>
    <x v="0"/>
    <x v="7"/>
  </r>
  <r>
    <d v="2024-04-30T17:21:52"/>
    <s v="st3640 (?)"/>
    <x v="58"/>
    <x v="0"/>
    <s v="kll* (Lůžkové oddělení pro lékaře)"/>
    <s v="Dvořák Petr, Mgr., číslo pojištěnce: 8902095730, pojišťovna: 205, scpac: 629158"/>
    <s v="na uzlu 1.CH-LU3 od 30.04.24 do 07.05.24, pcsled: 10710789"/>
    <s v="Kód uzlu zařízení: 2001; Datum malého překladu: 30/04/24; Čas malého překladu: 1721; Kód původního uzlu: 6396; Kód nového uzlu: 6265; "/>
    <d v="2024-04-30T17:21:52"/>
    <d v="2024-04-30T17:21:00"/>
    <s v="0:00"/>
    <x v="0"/>
    <x v="0"/>
  </r>
  <r>
    <d v="2024-05-01T10:38:01"/>
    <s v="st1332 (?)"/>
    <x v="42"/>
    <x v="0"/>
    <s v="kls* (Lůžkové oddělení pro sestru)"/>
    <s v="Nováková Lenka , číslo pojištěnce: 6653130484, pojišťovna: 207, scpac: 871331"/>
    <s v="na uzlu 1.CH-LU3 od 29.04.24 do 01.05.24, pcsled: 10707677"/>
    <s v="Datum konce sledování: ? -&gt; 01/05/24; Čas konce sledování:  -&gt; 1036; Příznak fnzis: 0 -&gt; 1; Typ aktivity (takt): 1 -&gt; 5; "/>
    <d v="2024-05-01T10:38:01"/>
    <d v="2024-05-01T10:36:00"/>
    <s v="0:02"/>
    <x v="0"/>
    <x v="0"/>
  </r>
  <r>
    <d v="2024-05-01T10:39:29"/>
    <s v="st1332 (?)"/>
    <x v="42"/>
    <x v="0"/>
    <s v="kls* (Lůžkové oddělení pro sestru)"/>
    <s v="Kaňovský Milan, číslo pojištěnce: 520728275 , pojišťovna: 111, scpac: 1504792"/>
    <s v="na uzlu 1.CH-LU3 od 25.04.24 do 01.05.24, pcsled: 10702814"/>
    <s v="Datum konce sledování: ? -&gt; 01/05/24; Čas konce sledování:  -&gt; 1038; Příznak fnzis: 0 -&gt; 1; Typ aktivity (takt): 1 -&gt; 5; "/>
    <d v="2024-05-01T10:39:29"/>
    <d v="2024-05-01T10:38:00"/>
    <s v="0:01"/>
    <x v="0"/>
    <x v="0"/>
  </r>
  <r>
    <d v="2024-05-01T10:42:54"/>
    <s v="st1332 (?)"/>
    <x v="42"/>
    <x v="0"/>
    <s v="kls* (Lůžkové oddělení pro sestru)"/>
    <s v="Tran Thi Loan, číslo pojištěnce: 6562222040, pojišťovna: 111, scpac: 461631"/>
    <s v="na uzlu 1.CH-LU3 od 29.04.24 do 01.05.24, pcsled: 10707664"/>
    <s v="Datum konce sledování: ? -&gt; 01/05/24; Čas konce sledování:  -&gt; 1040; Příznak fnzis: 0 -&gt; 1; Typ aktivity (takt): 1 -&gt; 5; "/>
    <d v="2024-05-01T10:42:54"/>
    <d v="2024-05-01T10:40:00"/>
    <s v="0:02"/>
    <x v="0"/>
    <x v="0"/>
  </r>
  <r>
    <d v="2024-05-01T11:26:03"/>
    <s v="st1276 (?)"/>
    <x v="59"/>
    <x v="0"/>
    <s v="kll* (Lůžkové oddělení pro lékaře)"/>
    <s v="Tököly David , číslo pojištěnce: 8908065716, pojišťovna: 211, scpac: 162767"/>
    <s v="na uzlu 1.CH-LU3 od 22.04.24 do 01.05.24, pcsled: 10697256"/>
    <s v="Datum konce sledování: ? -&gt; 01/05/24; Čas konce sledování:  -&gt; 1124; Příznak fnzis: 0 -&gt; 1; Typ aktivity (takt): 1 -&gt; 4; "/>
    <d v="2024-05-01T11:26:03"/>
    <d v="2024-05-01T11:24:00"/>
    <s v="0:02"/>
    <x v="0"/>
    <x v="0"/>
  </r>
  <r>
    <d v="2024-05-01T11:27:20"/>
    <s v="st1276 (?)"/>
    <x v="59"/>
    <x v="0"/>
    <s v="kll* (Lůžkové oddělení pro lékaře)"/>
    <s v="Bednářová Zuzana, číslo pojištěnce: 8057215320, pojišťovna: 111, scpac: 277593"/>
    <s v="na uzlu 1.CH-LU3 od 29.04.24 do 01.05.24, pcsled: 10707682"/>
    <s v="Datum konce sledování: ? -&gt; 01/05/24; Čas konce sledování:  -&gt; 1126; Příznak fnzis: 0 -&gt; 1; Typ aktivity (takt): 1 -&gt; 4; "/>
    <d v="2024-05-01T11:27:20"/>
    <d v="2024-05-01T11:26:00"/>
    <s v="0:01"/>
    <x v="0"/>
    <x v="0"/>
  </r>
  <r>
    <d v="2024-05-01T11:28:30"/>
    <s v="st1276 (?)"/>
    <x v="59"/>
    <x v="0"/>
    <s v="kll* (Lůžkové oddělení pro lékaře)"/>
    <s v="Černocký Tomáš, číslo pojištěnce: 7604195852, pojišťovna: 111, scpac: 1538605"/>
    <s v="na uzlu 1.CH-LU3 od 28.04.24 do 01.05.24, pcsled: 10706992"/>
    <s v="Datum konce sledování: ? -&gt; 01/05/24; Čas konce sledování:  -&gt; 1127; Příznak fnzis: 0 -&gt; 1; Typ aktivity (takt): 1 -&gt; 4; "/>
    <d v="2024-05-01T11:28:30"/>
    <d v="2024-05-01T11:27:00"/>
    <s v="0:01"/>
    <x v="0"/>
    <x v="0"/>
  </r>
  <r>
    <d v="2024-05-01T11:29:51"/>
    <s v="st1276 (?)"/>
    <x v="59"/>
    <x v="0"/>
    <s v="kll* (Lůžkové oddělení pro lékaře)"/>
    <s v="Pustina Jiří, číslo pojištěnce: 7812115344, pojišťovna: 205, scpac: 250688"/>
    <s v="na uzlu 1.CH-LU3 od 26.04.24 do 01.05.24, pcsled: 10705724"/>
    <s v="Datum konce sledování: ? -&gt; 01/05/24; Čas konce sledování:  -&gt; 1128; Příznak fnzis: 0 -&gt; 1; Typ aktivity (takt): 1 -&gt; 4; "/>
    <d v="2024-05-01T11:29:51"/>
    <d v="2024-05-01T11:28:00"/>
    <s v="0:01"/>
    <x v="0"/>
    <x v="0"/>
  </r>
  <r>
    <d v="2024-05-02T09:51:55"/>
    <s v="st1332 (?)"/>
    <x v="25"/>
    <x v="0"/>
    <s v="kls* (Lůžkové oddělení pro sestru)"/>
    <s v="Vyhlídalová Anna , číslo pojištěnce: 435313444 , pojišťovna: 211, scpac: 268678"/>
    <s v="na uzlu KAR-LU51 od 29.04.24 do 02.05.24, pcsled: 10709238"/>
    <s v="Datum konce sledování: ? -&gt; 02/05/24; Čas konce sledování:  -&gt; 0824; Příznak fnzis: 0 -&gt; 1; Typ aktivity (takt): 1 -&gt; 4; "/>
    <d v="2024-05-02T09:51:55"/>
    <d v="2024-05-02T08:24:00"/>
    <s v="1:27"/>
    <x v="0"/>
    <x v="15"/>
  </r>
  <r>
    <d v="2024-05-03T09:17:12"/>
    <s v="st1438 (?)"/>
    <x v="8"/>
    <x v="0"/>
    <s v="kls* (Lůžkové oddělení pro sestru)"/>
    <s v="Fojtíková Monika, číslo pojištěnce: 7454225350, pojišťovna: 211, scpac: 278060"/>
    <s v="na uzlu 1.CH-LU3 od 03.05.24 do 03.05.24, pcsled: 10713704"/>
    <s v="Datum žádosti: 03/05/24; Čas žádosti: 091712; Datum překladu: 03/05/24; Čas překladu: 0916; Žádající uzel: 6396; Žádající uživatel: 62837; Přijímající uzel: 6515; Text žádosti: Žádost o překlad; Stav žádosti: 500; "/>
    <d v="2024-05-03T09:17:12"/>
    <d v="2024-05-03T09:16:00"/>
    <s v="0:01"/>
    <x v="0"/>
    <x v="0"/>
  </r>
  <r>
    <d v="2024-05-03T11:40:07"/>
    <s v="st1332 (?)"/>
    <x v="25"/>
    <x v="0"/>
    <s v="kls* (Lůžkové oddělení pro sestru)"/>
    <s v="Šubrtová Klára, číslo pojištěnce: 495513271 , pojišťovna: 201, scpac: 314882"/>
    <s v="na uzlu 1.CH-LU3 od 28.04.24 do 03.05.24, pcsled: 10707243"/>
    <s v="Datum konce sledování: ? -&gt; 03/05/24; Čas konce sledování:  -&gt; 1139; Příznak fnzis: 0 -&gt; 1; Typ aktivity (takt): 1 -&gt; 5; "/>
    <d v="2024-05-03T11:40:07"/>
    <d v="2024-05-03T11:39:00"/>
    <s v="0:01"/>
    <x v="0"/>
    <x v="0"/>
  </r>
  <r>
    <d v="2024-05-03T13:24:41"/>
    <s v="st3558 (?)"/>
    <x v="60"/>
    <x v="0"/>
    <s v="kls* (Lůžkové oddělení pro sestru)"/>
    <s v="Boráková Miroslava, číslo pojištěnce: 6362022205, pojišťovna: 213, scpac: 432511"/>
    <s v="na uzlu 1.CH-LU3 od 02.05.24 do 07.05.24, pcsled: 10712682"/>
    <s v="Kód uzlu zařízení: 2001; Datum malého překladu: 03/05/24; Čas malého překladu: 1324; Kód původního uzlu: 6396; Kód nového uzlu: 6272; "/>
    <d v="2024-05-03T13:24:41"/>
    <d v="2024-05-03T13:24:00"/>
    <s v="0:00"/>
    <x v="0"/>
    <x v="0"/>
  </r>
  <r>
    <d v="2024-05-04T11:03:06"/>
    <s v="st1332 (?)"/>
    <x v="38"/>
    <x v="0"/>
    <s v="kls* (Lůžkové oddělení pro sestru)"/>
    <s v="Koblihová Martina, číslo pojištěnce: 7552265358, pojišťovna: 205, scpac: 177108"/>
    <s v="na uzlu 1.CH-LU3 od 27.04.24 do 04.05.24, pcsled: 10706539"/>
    <s v="Datum konce sledování: ? -&gt; 04/05/24; Čas konce sledování:  -&gt; 1059; Příznak fnzis: 0 -&gt; 1; Typ aktivity (takt): 1 -&gt; 5; "/>
    <d v="2024-05-04T11:03:06"/>
    <d v="2024-05-04T10:59:00"/>
    <s v="0:04"/>
    <x v="0"/>
    <x v="0"/>
  </r>
  <r>
    <d v="2024-05-04T11:56:59"/>
    <s v="st4366 (?)"/>
    <x v="12"/>
    <x v="0"/>
    <s v="kls* (Lůžkové oddělení pro sestru)"/>
    <s v="Krásová Jana, číslo pojištěnce: 8762167909, pojišťovna: 211, scpac: 699999"/>
    <s v="na uzlu 1.CH-LU3 od 02.05.24 do 04.05.24, pcsled: 10712215"/>
    <s v="Datum konce sledování: ? -&gt; 04/05/24; Čas konce sledování:  -&gt; 1156; Příznak fnzis: 0 -&gt; 1; Typ aktivity (takt): 1 -&gt; 4; "/>
    <d v="2024-05-04T11:56:59"/>
    <d v="2024-05-04T11:56:00"/>
    <s v="0:00"/>
    <x v="0"/>
    <x v="0"/>
  </r>
  <r>
    <d v="2024-05-04T11:57:52"/>
    <s v="st4366 (?)"/>
    <x v="12"/>
    <x v="0"/>
    <s v="kls* (Lůžkové oddělení pro sestru)"/>
    <s v="Skácelová Helena, číslo pojištěnce: 5454151692, pojišťovna: 111, scpac: 387689"/>
    <s v="na uzlu 1.CH-LU3 od 02.05.24 do 04.05.24, pcsled: 10712612"/>
    <s v="Datum konce sledování: ? -&gt; 04/05/24; Čas konce sledování:  -&gt; 1157; Příznak fnzis: 0 -&gt; 1; Typ aktivity (takt): 1 -&gt; 4; "/>
    <d v="2024-05-04T11:57:52"/>
    <d v="2024-05-04T11:57:00"/>
    <s v="0:00"/>
    <x v="0"/>
    <x v="0"/>
  </r>
  <r>
    <d v="2024-05-04T16:39:48"/>
    <s v="st1332 (?)"/>
    <x v="38"/>
    <x v="0"/>
    <s v="kls* (Lůžkové oddělení pro sestru)"/>
    <s v="Vavrečková Eva, číslo pojištěnce: 7453225703, pojišťovna: 205, scpac: 762474"/>
    <s v="na uzlu 1.CH-LU3 od 28.04.24 do 04.05.24, pcsled: 10706806"/>
    <s v="Datum konce sledování: ? -&gt; 04/05/24; Čas konce sledování:  -&gt; 1639; Příznak fnzis: 0 -&gt; 1; Typ aktivity (takt): 1 -&gt; 5; "/>
    <d v="2024-05-04T16:39:48"/>
    <d v="2024-05-04T16:39:00"/>
    <s v="0:00"/>
    <x v="0"/>
    <x v="0"/>
  </r>
  <r>
    <d v="2024-05-05T13:26:08"/>
    <s v="st1332 (?)"/>
    <x v="23"/>
    <x v="0"/>
    <s v="kls* (Lůžkové oddělení pro sestru)"/>
    <s v="Hajíčková Martina, číslo pojištěnce: 7357045355, pojišťovna: 211, scpac: 459775"/>
    <s v="na uzlu 1.CH-LU3 od 02.05.24 do 05.05.24, pcsled: 10712244"/>
    <s v="Datum konce sledování: ? -&gt; 05/05/24; Čas konce sledování:  -&gt; 1325; Příznak fnzis: 0 -&gt; 1; Typ aktivity (takt): 1 -&gt; 4; "/>
    <d v="2024-05-05T13:26:08"/>
    <d v="2024-05-05T13:25:00"/>
    <s v="0:01"/>
    <x v="0"/>
    <x v="0"/>
  </r>
  <r>
    <d v="2024-05-05T13:26:43"/>
    <s v="st1332 (?)"/>
    <x v="23"/>
    <x v="0"/>
    <s v="kls* (Lůžkové oddělení pro sestru)"/>
    <s v="Malíková Jiřina, číslo pojištěnce: 525103026 , pojišťovna: 111, scpac: 1565870"/>
    <s v="na uzlu 1.CH-LU3 od 02.05.24 do 05.05.24, pcsled: 10712421"/>
    <s v="Datum konce sledování: ? -&gt; 05/05/24; Čas konce sledování:  -&gt; 1326; Příznak fnzis: 0 -&gt; 1; Typ aktivity (takt): 1 -&gt; 5; "/>
    <d v="2024-05-05T13:26:43"/>
    <d v="2024-05-05T13:26:00"/>
    <s v="0:00"/>
    <x v="0"/>
    <x v="0"/>
  </r>
  <r>
    <d v="2024-05-05T13:27:07"/>
    <s v="st1332 (?)"/>
    <x v="23"/>
    <x v="0"/>
    <s v="kls* (Lůžkové oddělení pro sestru)"/>
    <s v="Chaloupka Vlastimil, číslo pojištěnce: 7103175332, pojišťovna: 207, scpac: 146052"/>
    <s v="na uzlu 1.CH-LU3 od 02.05.24 do 05.05.24, pcsled: 10712728"/>
    <s v="Datum konce sledování: ? -&gt; 05/05/24; Čas konce sledování:  -&gt; 1326; Příznak fnzis: 0 -&gt; 1; Typ aktivity (takt): 1 -&gt; 5; "/>
    <d v="2024-05-05T13:27:07"/>
    <d v="2024-05-05T13:26:00"/>
    <s v="0:01"/>
    <x v="0"/>
    <x v="0"/>
  </r>
  <r>
    <d v="2024-05-05T20:31:14"/>
    <s v="st1332 (?)"/>
    <x v="12"/>
    <x v="0"/>
    <s v="kls* (Lůžkové oddělení pro sestru)"/>
    <s v="Jelínková Anna , číslo pojištěnce: 525907225 , pojišťovna: 201, scpac: 347667"/>
    <s v="na uzlu 1.CH-LU3 od 05.05.24 do 05.05.24, pcsled: 10716363"/>
    <s v="Datum žádosti: 05/05/24; Čas žádosti: 203114; Datum překladu: 05/05/24; Čas překladu: 2030; Žádající uzel: 6396; Žádající uživatel: 64715; Přijímající uzel: 6515; Text žádosti: Žádost o překlad; Stav žádosti: 500; "/>
    <d v="2024-05-05T20:31:14"/>
    <d v="2024-05-05T20:30:00"/>
    <s v="0:01"/>
    <x v="0"/>
    <x v="0"/>
  </r>
  <r>
    <d v="2024-05-06T11:46:46"/>
    <s v="st3640 (?)"/>
    <x v="9"/>
    <x v="0"/>
    <s v="kll* (Lůžkové oddělení pro lékaře)"/>
    <s v="Kovář František, číslo pojištěnce: 511028213 , pojišťovna: 205, scpac: 929212"/>
    <s v="na uzlu 1.CH-LU3 od 05.05.24 do 10.05.24, pcsled: 10716101"/>
    <s v="Kód uzlu zařízení: 2001; Datum malého překladu: 06/05/24; Čas malého překladu: 1145; Kód původního uzlu: 6396; Kód nového uzlu: 6265; "/>
    <d v="2024-05-06T11:46:46"/>
    <d v="2024-05-06T11:45:00"/>
    <s v="0:01"/>
    <x v="0"/>
    <x v="0"/>
  </r>
  <r>
    <d v="2024-05-06T12:14:30"/>
    <s v="st1332 (?)"/>
    <x v="0"/>
    <x v="0"/>
    <s v="kls* (Lůžkové oddělení pro sestru)"/>
    <s v="Holbová Milena, číslo pojištěnce: 7358285770, pojišťovna: 211, scpac: 722007"/>
    <s v="na uzlu 1.CH-LU3 od 16.04.24 do 06.05.24, pcsled: 10689439"/>
    <s v="Datum konce sledování: ? -&gt; 06/05/24; Čas konce sledování:  -&gt; 1214; Příznak fnzis: 0 -&gt; 1; Typ aktivity (takt): 1 -&gt; 5; "/>
    <d v="2024-05-06T12:14:30"/>
    <d v="2024-05-06T12:14:00"/>
    <s v="0:00"/>
    <x v="0"/>
    <x v="0"/>
  </r>
  <r>
    <d v="2024-05-06T13:59:35"/>
    <s v="st1332 (?)"/>
    <x v="0"/>
    <x v="0"/>
    <s v="kls* (Lůžkové oddělení pro sestru)"/>
    <s v="Fojtíková Monika, číslo pojištěnce: 7454225350, pojišťovna: 211, scpac: 278060"/>
    <s v="na uzlu KAR-LU51 od 03.05.24 do 06.05.24, pcsled: 10714309"/>
    <s v="Datum konce sledování: ? -&gt; 06/05/24; Čas konce sledování:  -&gt; 0952; Příznak fnzis: 0 -&gt; 1; Typ aktivity (takt): 1 -&gt; 4; "/>
    <d v="2024-05-06T13:59:35"/>
    <d v="2024-05-06T09:52:00"/>
    <s v="4:07"/>
    <x v="0"/>
    <x v="12"/>
  </r>
  <r>
    <d v="2024-05-07T10:25:53"/>
    <s v="st1276 (?)"/>
    <x v="38"/>
    <x v="0"/>
    <s v="kls* (Lůžkové oddělení pro sestru)"/>
    <s v="Rjabyjová Anastasia, číslo pojištěnce: 0357135757, pojišťovna: 205, scpac: 401103"/>
    <s v="na uzlu KAR-LU51 od 01.05.24 do 07.05.24, pcsled: 10711685"/>
    <s v="Datum konce sledování: ? -&gt; 07/05/24; Čas konce sledování:  -&gt; 0958; Příznak fnzis: 0 -&gt; 1; Typ aktivity (takt): 1 -&gt; 4; "/>
    <d v="2024-05-07T10:25:53"/>
    <d v="2024-05-07T09:58:00"/>
    <s v="0:27"/>
    <x v="0"/>
    <x v="7"/>
  </r>
  <r>
    <d v="2024-05-07T12:37:49"/>
    <s v="st1276 (?)"/>
    <x v="38"/>
    <x v="0"/>
    <s v="kls* (Lůžkové oddělení pro sestru)"/>
    <s v="Boráková Miroslava, číslo pojištěnce: 6362022205, pojišťovna: 213, scpac: 432511"/>
    <s v="na uzlu 1.CH-LU3 od 02.05.24 do 07.05.24, pcsled: 10712682"/>
    <s v="Datum konce sledování: ? -&gt; 07/05/24; Čas konce sledování:  -&gt; 1237; Příznak fnzis: 0 -&gt; 1; Typ aktivity (takt): 1 -&gt; 5; "/>
    <d v="2024-05-07T12:37:49"/>
    <d v="2024-05-07T12:37:00"/>
    <s v="0:00"/>
    <x v="0"/>
    <x v="0"/>
  </r>
  <r>
    <d v="2024-05-07T12:39:41"/>
    <s v="st1276 (?)"/>
    <x v="38"/>
    <x v="0"/>
    <s v="kls* (Lůžkové oddělení pro sestru)"/>
    <s v="Dvořák Petr, Mgr., číslo pojištěnce: 8902095730, pojišťovna: 205, scpac: 629158"/>
    <s v="na uzlu 1.CH-LU3 od 30.04.24 do 07.05.24, pcsled: 10710789"/>
    <s v="Datum konce sledování: ? -&gt; 07/05/24; Čas konce sledování:  -&gt; 1237; Příznak fnzis: 0 -&gt; 1; Typ aktivity (takt): 1 -&gt; 5; "/>
    <d v="2024-05-07T12:39:41"/>
    <d v="2024-05-07T12:37:00"/>
    <s v="0:02"/>
    <x v="0"/>
    <x v="0"/>
  </r>
  <r>
    <d v="2024-05-07T12:40:29"/>
    <s v="st1276 (?)"/>
    <x v="38"/>
    <x v="0"/>
    <s v="kls* (Lůžkové oddělení pro sestru)"/>
    <s v="Procházka Jaroslav, číslo pojištěnce: 8412215273, pojišťovna: 205, scpac: 1167761"/>
    <s v="na uzlu 1.CH-LU3 od 02.05.24 do 07.05.24, pcsled: 10712548"/>
    <s v="Datum konce sledování: ? -&gt; 07/05/24; Čas konce sledování:  -&gt; 1239; Příznak fnzis: 0 -&gt; 1; Typ aktivity (takt): 1 -&gt; 6; Příznak aktivity (ftakt): yes -&gt; no; "/>
    <d v="2024-05-07T12:40:29"/>
    <d v="2024-05-07T12:39:00"/>
    <s v="0:01"/>
    <x v="0"/>
    <x v="0"/>
  </r>
  <r>
    <d v="2024-05-07T12:41:01"/>
    <s v="st1276 (?)"/>
    <x v="38"/>
    <x v="0"/>
    <s v="kls* (Lůžkové oddělení pro sestru)"/>
    <s v="Řehořová Jana, číslo pojištěnce: 8551275788, pojišťovna: 111, scpac: 403896"/>
    <s v="na uzlu 1.CH-LU3 od 01.05.24 do 07.05.24, pcsled: 10711609"/>
    <s v="Datum konce sledování: ? -&gt; 07/05/24; Čas konce sledování:  -&gt; 1240; Příznak fnzis: 0 -&gt; 1; Typ aktivity (takt): 1 -&gt; 5; "/>
    <d v="2024-05-07T12:41:01"/>
    <d v="2024-05-07T12:40:00"/>
    <s v="0:01"/>
    <x v="0"/>
    <x v="0"/>
  </r>
  <r>
    <d v="2024-05-07T12:42:20"/>
    <s v="st1276 (?)"/>
    <x v="38"/>
    <x v="0"/>
    <s v="kls* (Lůžkové oddělení pro sestru)"/>
    <s v="Vyhlídalová Anna , číslo pojištěnce: 435313444 , pojišťovna: 211, scpac: 268678"/>
    <s v="na uzlu 1.CH-LU3 od 02.05.24 do 07.05.24, pcsled: 10712653"/>
    <s v="Datum konce sledování: ? -&gt; 07/05/24; Čas konce sledování:  -&gt; 1241; Příznak fnzis: 0 -&gt; 1; Typ aktivity (takt): 1 -&gt; 4; "/>
    <d v="2024-05-07T12:42:20"/>
    <d v="2024-05-07T12:41:00"/>
    <s v="0:01"/>
    <x v="0"/>
    <x v="0"/>
  </r>
  <r>
    <d v="2024-05-08T11:05:52"/>
    <s v="st1332 (?)"/>
    <x v="6"/>
    <x v="0"/>
    <s v="kls* (Lůžkové oddělení pro sestru)"/>
    <s v="Svoboda Eduard , číslo pojištěnce: 6108011756, pojišťovna: 207, scpac: 967914"/>
    <s v="na uzlu KAR-LU51 od 02.05.24 do 08.05.24, pcsled: 10713553"/>
    <s v="Datum konce sledování: ? -&gt; 08/05/24; Čas konce sledování:  -&gt; 1044; Příznak fnzis: 0 -&gt; 1; Typ aktivity (takt): 1 -&gt; 5; "/>
    <d v="2024-05-08T11:05:52"/>
    <d v="2024-05-08T10:44:00"/>
    <s v="0:21"/>
    <x v="0"/>
    <x v="7"/>
  </r>
  <r>
    <d v="2024-05-08T14:34:05"/>
    <s v="st1276 (?)"/>
    <x v="29"/>
    <x v="0"/>
    <s v="kls* (Lůžkové oddělení pro sestru)"/>
    <s v="Záruba Marcel, číslo pojištěnce: 7401151252, pojišťovna: 111, scpac: 1567967"/>
    <s v="na uzlu 1.CH-LU3 od 03.05.24 do 08.05.24, pcsled: 10714481"/>
    <s v="Datum konce sledování: ? -&gt; 08/05/24; Čas konce sledování:  -&gt; 1432; Příznak fnzis: 0 -&gt; 1; Typ aktivity (takt): 1 -&gt; 4; "/>
    <d v="2024-05-08T14:34:05"/>
    <d v="2024-05-08T14:32:00"/>
    <s v="0:02"/>
    <x v="0"/>
    <x v="0"/>
  </r>
  <r>
    <d v="2024-05-08T14:35:10"/>
    <s v="st1276 (?)"/>
    <x v="29"/>
    <x v="0"/>
    <s v="kls* (Lůžkové oddělení pro sestru)"/>
    <s v="Kopřiva Karel, číslo pojištěnce: 9906186092, pojišťovna: 211, scpac: 390315"/>
    <s v="na uzlu 1.CH-LU3 od 03.05.24 do 08.05.24, pcsled: 10714652"/>
    <s v="Datum konce sledování: ? -&gt; 08/05/24; Čas konce sledování:  -&gt; 1434; Příznak fnzis: 0 -&gt; 1; Typ aktivity (takt): 1 -&gt; 4; "/>
    <d v="2024-05-08T14:35:10"/>
    <d v="2024-05-08T14:34:00"/>
    <s v="0:01"/>
    <x v="0"/>
    <x v="0"/>
  </r>
  <r>
    <d v="2024-05-08T17:47:36"/>
    <s v="st3640 (?)"/>
    <x v="28"/>
    <x v="0"/>
    <s v="kll* (Lůžkové oddělení pro lékaře)"/>
    <s v="Havlena Pavel, číslo pojištěnce: 7310055401, pojišťovna: 205, scpac: 181270"/>
    <s v="na uzlu 1.CH-6 J od 08.05.24 do 24.05.24, pcsled: 10720661"/>
    <s v="Kód uzlu zařízení: 2001; Datum malého překladu: 08/05/24; Čas malého překladu: 1747; Kód původního uzlu: 6396; Kód nového uzlu: 6265; "/>
    <d v="2024-05-08T17:47:36"/>
    <d v="2024-05-08T17:47:00"/>
    <s v="0:00"/>
    <x v="0"/>
    <x v="0"/>
  </r>
  <r>
    <d v="2024-05-09T11:53:39"/>
    <s v="st3558 (?)"/>
    <x v="5"/>
    <x v="0"/>
    <s v="kls* (Lůžkové oddělení pro sestru)"/>
    <s v="Michalčíková Jarmila, číslo pojištěnce: 425311434 , pojišťovna: 211, scpac: 215596"/>
    <s v="na uzlu 1.CH-LU3 od 08.05.24 do 13.05.24, pcsled: 10720567"/>
    <s v="Kód uzlu zařízení: 2001; Datum malého překladu: 09/05/24; Čas malého překladu: 1153; Kód původního uzlu: 6396; Kód nového uzlu: 6272; "/>
    <d v="2024-05-09T11:53:39"/>
    <d v="2024-05-09T11:53:00"/>
    <s v="0:00"/>
    <x v="0"/>
    <x v="0"/>
  </r>
  <r>
    <d v="2024-05-09T13:53:20"/>
    <s v="st1332 (?)"/>
    <x v="0"/>
    <x v="0"/>
    <s v="kls* (Lůžkové oddělení pro sestru)"/>
    <s v="Mareš Petr, číslo pojištěnce: 6305061961, pojišťovna: 111, scpac: 194162"/>
    <s v="na uzlu 1.CH-LU3 od 02.05.24 do 09.05.24, pcsled: 10711818"/>
    <s v="Datum konce sledování: ? -&gt; 09/05/24; Čas konce sledování:  -&gt; 1352; Příznak fnzis: 0 -&gt; 1; Typ aktivity (takt): 1 -&gt; 4; "/>
    <d v="2024-05-09T13:53:20"/>
    <d v="2024-05-09T13:52:00"/>
    <s v="0:01"/>
    <x v="0"/>
    <x v="0"/>
  </r>
  <r>
    <d v="2024-05-09T17:54:53"/>
    <s v="st1332 (?)"/>
    <x v="19"/>
    <x v="0"/>
    <s v="kls* (Lůžkové oddělení pro sestru)"/>
    <s v="Trtílková Jana, Mgr., číslo pojištěnce: 9354184213, pojišťovna: 205, scpac: 1169477"/>
    <s v="na uzlu 1.CH-LU3 od 08.05.24 do 09.05.24, pcsled: 10721064"/>
    <s v="Datum žádosti: 09/05/24; Čas žádosti: 175453; Datum překladu: 09/05/24; Čas překladu: 1753; Žádající uzel: 6396; Žádající uživatel: 58451; Přijímající uzel: 6515; Text žádosti: Žádost o překlad; Stav žádosti: 500; "/>
    <d v="2024-05-09T17:54:53"/>
    <d v="2024-05-09T17:53:00"/>
    <s v="0:01"/>
    <x v="0"/>
    <x v="0"/>
  </r>
  <r>
    <d v="2024-05-10T13:15:07"/>
    <s v="st1332 (?)"/>
    <x v="38"/>
    <x v="0"/>
    <s v="kls* (Lůžkové oddělení pro sestru)"/>
    <s v="Bořil Milan, Ing, číslo pojištěnce: 8010235310, pojišťovna: 205, scpac: 1076516"/>
    <s v="na uzlu 1.CH-LU3 od 07.05.24 do 10.05.24, pcsled: 10720279"/>
    <s v="Datum konce sledování: ? -&gt; 10/05/24; Čas konce sledování:  -&gt; 1315; Příznak fnzis: 0 -&gt; 1; Typ aktivity (takt): 1 -&gt; 4; "/>
    <d v="2024-05-10T13:15:07"/>
    <d v="2024-05-10T13:15:00"/>
    <s v="0:00"/>
    <x v="0"/>
    <x v="0"/>
  </r>
  <r>
    <d v="2024-05-10T13:15:20"/>
    <s v="st1332 (?)"/>
    <x v="38"/>
    <x v="0"/>
    <s v="kls* (Lůžkové oddělení pro sestru)"/>
    <s v="Kovář František, číslo pojištěnce: 511028213 , pojišťovna: 205, scpac: 929212"/>
    <s v="na uzlu 1.CH-LU3 od 05.05.24 do 10.05.24, pcsled: 10716101"/>
    <s v="Datum konce sledování: ? -&gt; 10/05/24; Čas konce sledování:  -&gt; 1315; Příznak fnzis: 0 -&gt; 1; Typ aktivity (takt): 1 -&gt; 4; "/>
    <d v="2024-05-10T13:15:20"/>
    <d v="2024-05-10T13:15:00"/>
    <s v="0:00"/>
    <x v="0"/>
    <x v="0"/>
  </r>
  <r>
    <d v="2024-05-10T13:15:31"/>
    <s v="st1332 (?)"/>
    <x v="38"/>
    <x v="0"/>
    <s v="kls* (Lůžkové oddělení pro sestru)"/>
    <s v="Románek Tomáš, číslo pojištěnce: 9008105304, pojišťovna: 211, scpac: 161851"/>
    <s v="na uzlu 1.CH-LU3 od 05.05.24 do 10.05.24, pcsled: 10716263"/>
    <s v="Datum konce sledování: ? -&gt; 10/05/24; Čas konce sledování:  -&gt; 1315; Příznak fnzis: 0 -&gt; 1; Typ aktivity (takt): 1 -&gt; 4; "/>
    <d v="2024-05-10T13:15:31"/>
    <d v="2024-05-10T13:15:00"/>
    <s v="0:00"/>
    <x v="0"/>
    <x v="0"/>
  </r>
  <r>
    <d v="2024-05-11T09:18:39"/>
    <s v="st3640 (?)"/>
    <x v="37"/>
    <x v="0"/>
    <s v="kll* (Lůžkové oddělení pro lékaře)"/>
    <s v="Fojtíková Monika, číslo pojištěnce: 7454225350, pojišťovna: 211, scpac: 278060"/>
    <s v="na uzlu 1.CH-LU3 od 06.05.24 do 23.05.24, pcsled: 10718304"/>
    <s v="Kód uzlu zařízení: 2001; Datum malého překladu: 11/05/24; Čas malého překladu: 0918; Kód původního uzlu: 6396; Kód nového uzlu: 6265; "/>
    <d v="2024-05-11T09:18:39"/>
    <d v="2024-05-11T09:18:00"/>
    <s v="0:00"/>
    <x v="0"/>
    <x v="0"/>
  </r>
  <r>
    <d v="2024-05-11T13:15:19"/>
    <s v="st1276 (?)"/>
    <x v="26"/>
    <x v="0"/>
    <s v="kls* (Lůžkové oddělení pro sestru)"/>
    <s v="Marková Alena, číslo pojištěnce: 6051297384, pojišťovna: 111, scpac: 196456"/>
    <s v="na uzlu 1.CH-LU3 od 30.04.24 do 11.05.24, pcsled: 10710091"/>
    <s v="Datum konce sledování: ? -&gt; 11/05/24; Čas konce sledování:  -&gt; 1312; Příznak fnzis: 0 -&gt; 1; Typ aktivity (takt): 1 -&gt; 5; "/>
    <d v="2024-05-11T13:15:19"/>
    <d v="2024-05-11T13:12:00"/>
    <s v="0:03"/>
    <x v="0"/>
    <x v="0"/>
  </r>
  <r>
    <d v="2024-05-11T13:17:18"/>
    <s v="st1276 (?)"/>
    <x v="26"/>
    <x v="0"/>
    <s v="kls* (Lůžkové oddělení pro sestru)"/>
    <s v="Snášel Pavel, číslo pojištěnce: 7705215793, pojišťovna: 211, scpac: 907661"/>
    <s v="na uzlu 1.CH-LU3 od 08.05.24 do 11.05.24, pcsled: 10720586"/>
    <s v="Datum konce sledování: ? -&gt; 11/05/24; Čas konce sledování:  -&gt; 1315; Příznak fnzis: 0 -&gt; 1; Typ aktivity (takt): 1 -&gt; 4; "/>
    <d v="2024-05-11T13:17:18"/>
    <d v="2024-05-11T13:15:00"/>
    <s v="0:02"/>
    <x v="0"/>
    <x v="0"/>
  </r>
  <r>
    <d v="2024-05-11T15:03:18"/>
    <s v="st1332 (?)"/>
    <x v="25"/>
    <x v="0"/>
    <s v="kls* (Lůžkové oddělení pro sestru)"/>
    <s v="Břundová Hana , číslo pojištěnce: 7752263475, pojišťovna: 205, scpac: 402182"/>
    <s v="na uzlu 1.CH-LU3 od 09.05.24 do 11.05.24, pcsled: 10721826"/>
    <s v="Datum konce sledování: ? -&gt; 11/05/24; Čas konce sledování:  -&gt; 1502; Příznak fnzis: 0 -&gt; 1; Typ aktivity (takt): 1 -&gt; 4; "/>
    <d v="2024-05-11T15:03:18"/>
    <d v="2024-05-11T15:02:00"/>
    <s v="0:01"/>
    <x v="0"/>
    <x v="0"/>
  </r>
  <r>
    <d v="2024-05-11T15:27:43"/>
    <s v="st3640 (?)"/>
    <x v="37"/>
    <x v="0"/>
    <s v="kll* (Lůžkové oddělení pro lékaře)"/>
    <s v="Svoboda Eduard , číslo pojištěnce: 6108011756, pojišťovna: 207, scpac: 967914"/>
    <s v="na uzlu 1.CH-LU3 od 08.05.24 do 29.05.24, pcsled: 10720664"/>
    <s v="Kód uzlu zařízení: 2001; Datum malého překladu: 11/05/24; Čas malého překladu: 1527; Kód původního uzlu: 6396; Kód nového uzlu: 6265; "/>
    <d v="2024-05-11T15:27:43"/>
    <d v="2024-05-11T15:27:00"/>
    <s v="0:00"/>
    <x v="0"/>
    <x v="0"/>
  </r>
  <r>
    <d v="2024-05-12T12:41:11"/>
    <s v="st1332 (?)"/>
    <x v="19"/>
    <x v="0"/>
    <s v="kls* (Lůžkové oddělení pro sestru)"/>
    <s v="Holbová Milena, číslo pojištěnce: 7358285770, pojišťovna: 211, scpac: 722007"/>
    <s v="na uzlu 1.CH-LU3 od 10.05.24 do 12.05.24, pcsled: 10724149"/>
    <s v="Datum konce sledování: ? -&gt; 12/05/24; Čas konce sledování:  -&gt; 1240; Příznak fnzis: 0 -&gt; 1; Typ aktivity (takt): 1 -&gt; 4; "/>
    <d v="2024-05-12T12:41:11"/>
    <d v="2024-05-12T12:40:00"/>
    <s v="0:01"/>
    <x v="0"/>
    <x v="0"/>
  </r>
  <r>
    <d v="2024-05-12T16:57:46"/>
    <s v="st1332 (?)"/>
    <x v="19"/>
    <x v="0"/>
    <s v="kls* (Lůžkové oddělení pro sestru)"/>
    <s v="Kinová Marie, číslo pojištěnce: 505407100 , pojišťovna: 205, scpac: 298072"/>
    <s v="na uzlu 1.CH-LU3 od 12.05.24 do 12.05.24, pcsled: 10725555"/>
    <s v="Datum žádosti: 12/05/24; Čas žádosti: 165746; Datum překladu: 12/05/24; Čas překladu: 1656; Žádající uzel: 6396; Žádající uživatel: 58451; Přijímající uzel: 6515; Text žádosti: Žádost o překlad; Stav žádosti: 500; "/>
    <d v="2024-05-12T16:57:46"/>
    <d v="2024-05-12T16:56:00"/>
    <s v="0:01"/>
    <x v="0"/>
    <x v="0"/>
  </r>
  <r>
    <d v="2024-05-13T11:07:21"/>
    <s v="st4366 (?)"/>
    <x v="38"/>
    <x v="0"/>
    <s v="kls* (Lůžkové oddělení pro sestru)"/>
    <s v="Trtílková Jana, Mgr., číslo pojištěnce: 9354184213, pojišťovna: 205, scpac: 1169477"/>
    <s v="na uzlu KAR-LU51 od 09.05.24 do 13.05.24, pcsled: 10722776"/>
    <s v="Datum konce sledování: ? -&gt; 13/05/24; Čas konce sledování:  -&gt; 1052; Příznak fnzis: 0 -&gt; 1; Typ aktivity (takt): 1 -&gt; 4; "/>
    <d v="2024-05-13T11:07:21"/>
    <d v="2024-05-13T10:52:00"/>
    <s v="0:15"/>
    <x v="0"/>
    <x v="2"/>
  </r>
  <r>
    <d v="2024-05-13T11:21:52"/>
    <s v="st4152 (?)"/>
    <x v="61"/>
    <x v="0"/>
    <s v="kls* (Lůžkové oddělení pro sestru)"/>
    <s v="Kořínková Gabriela, číslo pojištěnce: 8153115784, pojišťovna: 205, scpac: 738184"/>
    <s v="na uzlu 1.CH-LU3 od 12.05.24 do 17.05.24, pcsled: 10725386"/>
    <s v="Kód uzlu zařízení: 2001; Datum malého překladu: 13/05/24; Čas malého překladu: 1121; Kód původního uzlu: 6396; Kód nového uzlu: 6265; "/>
    <d v="2024-05-13T11:21:52"/>
    <d v="2024-05-13T11:21:00"/>
    <s v="0:00"/>
    <x v="0"/>
    <x v="0"/>
  </r>
  <r>
    <d v="2024-05-13T11:23:42"/>
    <s v="st4152 (?)"/>
    <x v="61"/>
    <x v="0"/>
    <s v="kls* (Lůžkové oddělení pro sestru)"/>
    <s v="Dittmar Jan, číslo pojištěnce: 9503296066, pojišťovna: 211, scpac: 887042"/>
    <s v="na uzlu 1.CH-LU3 od 12.05.24 do 18.05.24, pcsled: 10725321"/>
    <s v="Kód uzlu zařízení: 2001; Datum malého překladu: 13/05/24; Čas malého překladu: 1123; Kód původního uzlu: 6396; Kód nového uzlu: 6265; "/>
    <d v="2024-05-13T11:23:42"/>
    <d v="2024-05-13T11:23:00"/>
    <s v="0:00"/>
    <x v="0"/>
    <x v="0"/>
  </r>
  <r>
    <d v="2024-05-13T12:48:21"/>
    <s v="st1332 (?)"/>
    <x v="0"/>
    <x v="0"/>
    <s v="kls* (Lůžkové oddělení pro sestru)"/>
    <s v="Prokop David, číslo pojištěnce: 7901045779, pojišťovna: 111, scpac: 1040387"/>
    <s v="na uzlu 1.CH-LU3 od 04.05.24 do 13.05.24, pcsled: 10715653"/>
    <s v="Datum žádosti: 13/05/24; Čas žádosti: 124821; Datum překladu: 13/05/24; Čas překladu: 1247; Žádající uzel: 6396; Žádající uživatel: 30472; Přijímající uzel: 6159; Text žádosti: Žádost o překlad; Stav žádosti: 500; "/>
    <d v="2024-05-13T12:48:21"/>
    <d v="2024-05-13T12:47:00"/>
    <s v="0:01"/>
    <x v="0"/>
    <x v="0"/>
  </r>
  <r>
    <d v="2024-05-13T12:49:08"/>
    <s v="st1332 (?)"/>
    <x v="0"/>
    <x v="0"/>
    <s v="kls* (Lůžkové oddělení pro sestru)"/>
    <s v="Srněnský Dominik, číslo pojištěnce: 9711074769, pojišťovna: 213, scpac: 1497886"/>
    <s v="na uzlu 1.CH-LU3 od 06.05.24 do 13.05.24, pcsled: 10718517"/>
    <s v="Datum konce sledování: ? -&gt; 13/05/24; Čas konce sledování:  -&gt; 1249; Příznak fnzis: 0 -&gt; 1; Typ aktivity (takt): 1 -&gt; 5; "/>
    <d v="2024-05-13T12:49:08"/>
    <d v="2024-05-13T12:49:00"/>
    <s v="0:00"/>
    <x v="0"/>
    <x v="0"/>
  </r>
  <r>
    <d v="2024-05-13T12:49:30"/>
    <s v="st1332 (?)"/>
    <x v="0"/>
    <x v="0"/>
    <s v="kls* (Lůžkové oddělení pro sestru)"/>
    <s v="Zapalačová Lenka, číslo pojištěnce: 6451020037, pojišťovna: 211, scpac: 1563569"/>
    <s v="na uzlu 1.CH-LU3 od 09.05.24 do 13.05.24, pcsled: 10721661"/>
    <s v="Datum konce sledování: ? -&gt; 13/05/24; Čas konce sledování:  -&gt; 1249; Příznak fnzis: 0 -&gt; 1; Typ aktivity (takt): 1 -&gt; 5; "/>
    <d v="2024-05-13T12:49:30"/>
    <d v="2024-05-13T12:49:00"/>
    <s v="0:00"/>
    <x v="0"/>
    <x v="0"/>
  </r>
  <r>
    <d v="2024-05-13T12:50:57"/>
    <s v="st1332 (?)"/>
    <x v="0"/>
    <x v="0"/>
    <s v="kls* (Lůžkové oddělení pro sestru)"/>
    <s v="Koutný Michal, číslo pojištěnce: 7907195681, pojišťovna: 111, scpac: 1503770"/>
    <s v="na uzlu 1.CH-LU3 od 09.05.24 do 13.05.24, pcsled: 10722004"/>
    <s v="Datum konce sledování: ? -&gt; 13/05/24; Čas konce sledování:  -&gt; 1250; Příznak fnzis: 0 -&gt; 1; Typ aktivity (takt): 1 -&gt; 5; "/>
    <d v="2024-05-13T12:50:57"/>
    <d v="2024-05-13T12:50:00"/>
    <s v="0:00"/>
    <x v="0"/>
    <x v="0"/>
  </r>
  <r>
    <d v="2024-05-13T12:51:35"/>
    <s v="st1332 (?)"/>
    <x v="0"/>
    <x v="0"/>
    <s v="kls* (Lůžkové oddělení pro sestru)"/>
    <s v="Bobák Valentin , číslo pojištěnce: 7411295793, pojišťovna: 205, scpac: 255671"/>
    <s v="na uzlu 1.CH-LU3 od 09.04.24 do 13.05.24, pcsled: 10679393"/>
    <s v="Datum konce sledování: ? -&gt; 13/05/24; Čas konce sledování:  -&gt; 1251; Příznak fnzis: 0 -&gt; 1; Typ aktivity (takt): 1 -&gt; 5; "/>
    <d v="2024-05-13T12:51:35"/>
    <d v="2024-05-13T12:51:00"/>
    <s v="0:00"/>
    <x v="0"/>
    <x v="0"/>
  </r>
  <r>
    <d v="2024-05-13T12:52:12"/>
    <s v="st1332 (?)"/>
    <x v="0"/>
    <x v="0"/>
    <s v="kls* (Lůžkové oddělení pro sestru)"/>
    <s v="Rjabyjová Anastasia, číslo pojištěnce: 0357135757, pojišťovna: 205, scpac: 401103"/>
    <s v="na uzlu 1.CH-LU3 od 07.05.24 do 13.05.24, pcsled: 10719538"/>
    <s v="Datum konce sledování: ? -&gt; 13/05/24; Čas konce sledování:  -&gt; 1251; Příznak fnzis: 0 -&gt; 1; Typ aktivity (takt): 1 -&gt; 5; "/>
    <d v="2024-05-13T12:52:12"/>
    <d v="2024-05-13T12:51:00"/>
    <s v="0:01"/>
    <x v="0"/>
    <x v="0"/>
  </r>
  <r>
    <d v="2024-05-13T13:59:17"/>
    <s v="st1332 (?)"/>
    <x v="0"/>
    <x v="0"/>
    <s v="kls* (Lůžkové oddělení pro sestru)"/>
    <s v="Michalčíková Jarmila, číslo pojištěnce: 425311434 , pojišťovna: 211, scpac: 215596"/>
    <s v="na uzlu 1.CH-LU3 od 08.05.24 do 13.05.24, pcsled: 10720567"/>
    <s v="Datum konce sledování: ? -&gt; 13/05/24; Čas konce sledování:  -&gt; 1358; Příznak fnzis: 0 -&gt; 1; Typ aktivity (takt): 1 -&gt; 5; "/>
    <d v="2024-05-13T13:59:17"/>
    <d v="2024-05-13T13:58:00"/>
    <s v="0:01"/>
    <x v="0"/>
    <x v="0"/>
  </r>
  <r>
    <d v="2024-05-13T14:33:53"/>
    <s v="st3640 (?)"/>
    <x v="3"/>
    <x v="0"/>
    <s v="kll* (Lůžkové oddělení pro lékaře)"/>
    <s v="Krč Richard, číslo pojištěnce: 8401064848, pojišťovna: 211, scpac: 327809"/>
    <s v="na uzlu 1.CH-LU3 od 12.05.24 do 18.05.24, pcsled: 10725404"/>
    <s v="Kód uzlu zařízení: 2001; Datum malého překladu: 13/05/24; Čas malého překladu: 1433; Kód původního uzlu: 6396; Kód nového uzlu: 6265; "/>
    <d v="2024-05-13T14:33:53"/>
    <d v="2024-05-13T14:33:00"/>
    <s v="0:00"/>
    <x v="0"/>
    <x v="0"/>
  </r>
  <r>
    <d v="2024-05-15T11:23:03"/>
    <s v="st1332 (?)"/>
    <x v="0"/>
    <x v="0"/>
    <s v="kls* (Lůžkové oddělení pro sestru)"/>
    <s v="Dostálová Eva, číslo pojištěnce: 7651035326, pojišťovna: 111, scpac: 125635"/>
    <s v="na uzlu 1.CH-LU3 od 13.05.24 do 15.05.24, pcsled: 10726924"/>
    <s v="Datum žádosti: 15/05/24; Čas žádosti: 112303; Datum překladu: 15/05/24; Čas překladu: 1122; Žádající uzel: 6396; Žádající uživatel: 30472; Přijímající uzel: 6515; Text žádosti: Žádost o překlad; Stav žádosti: 500; "/>
    <d v="2024-05-15T11:23:03"/>
    <d v="2024-05-15T11:22:00"/>
    <s v="0:01"/>
    <x v="0"/>
    <x v="0"/>
  </r>
  <r>
    <d v="2024-05-15T13:53:34"/>
    <s v="st3640 (?)"/>
    <x v="3"/>
    <x v="0"/>
    <s v="kll* (Lůžkové oddělení pro lékaře)"/>
    <s v="Sochůrková Gabriela, číslo pojištěnce: 8552275787, pojišťovna: 205, scpac: 165531"/>
    <s v="na uzlu 1.CH-LU3 od 14.05.24 do 21.05.24, pcsled: 10727975"/>
    <s v="Kód uzlu zařízení: 2001; Datum malého překladu: 15/05/24; Čas malého překladu: 1353; Kód původního uzlu: 6396; Kód nového uzlu: 6265; "/>
    <d v="2024-05-15T13:53:34"/>
    <d v="2024-05-15T13:53:00"/>
    <s v="0:00"/>
    <x v="0"/>
    <x v="0"/>
  </r>
  <r>
    <d v="2024-05-15T14:38:56"/>
    <s v="st1332 (?)"/>
    <x v="19"/>
    <x v="0"/>
    <s v="kls* (Lůžkové oddělení pro sestru)"/>
    <s v="Nesrstová Hana, číslo pojištěnce: 475131478 , pojišťovna: 111, scpac: 210076"/>
    <s v="na uzlu 1.CH-LU3 od 14.05.24 do 15.05.24, pcsled: 10728002"/>
    <s v="Datum žádosti: 15/05/24; Čas žádosti: 143856; Datum překladu: 15/05/24; Čas překladu: 1438; Žádající uzel: 6396; Žádající uživatel: 58451; Přijímající uzel: 6515; Text žádosti: Žádost o překlad; Stav žádosti: 500; "/>
    <d v="2024-05-15T14:38:56"/>
    <d v="2024-05-15T14:38:00"/>
    <s v="0:00"/>
    <x v="0"/>
    <x v="0"/>
  </r>
  <r>
    <d v="2024-05-15T15:23:41"/>
    <s v="st1332 (?)"/>
    <x v="19"/>
    <x v="0"/>
    <s v="kls* (Lůžkové oddělení pro sestru)"/>
    <s v="Javora Jiří, MUDr., číslo pojištěnce: 7210254128, pojišťovna: 111, scpac: 1546894"/>
    <s v="na uzlu 1.CH-LU3 od 14.05.24 do 15.05.24, pcsled: 10728169"/>
    <s v="Datum konce sledování: ? -&gt; 15/05/24; Čas konce sledování:  -&gt; 1523; Příznak fnzis: 0 -&gt; 1; Typ aktivity (takt): 1 -&gt; 5; "/>
    <d v="2024-05-15T15:23:41"/>
    <d v="2024-05-15T15:23:00"/>
    <s v="0:00"/>
    <x v="0"/>
    <x v="0"/>
  </r>
  <r>
    <d v="2024-05-16T03:04:14"/>
    <s v="st4152 (?)"/>
    <x v="2"/>
    <x v="0"/>
    <s v="kll* (Lůžkové oddělení pro lékaře)"/>
    <s v="Šindelářová Eva, číslo pojištěnce: 6062050907, pojišťovna: 201, scpac: 817967"/>
    <s v="na uzlu 1.CH-6 J od 12.05.24 do 16.05.24, pcsled: 10725434"/>
    <s v="Kód uzlu zařízení: 2001; Datum malého překladu: 16/05/24; Čas malého překladu: 0304; Kód původního uzlu: 6396; Kód nového uzlu: 6265; "/>
    <d v="2024-05-16T03:04:14"/>
    <d v="2024-05-16T03:04:00"/>
    <s v="0:00"/>
    <x v="0"/>
    <x v="0"/>
  </r>
  <r>
    <d v="2024-05-16T09:26:26"/>
    <s v="st1332 (?)"/>
    <x v="25"/>
    <x v="0"/>
    <s v="kls* (Lůžkové oddělení pro sestru)"/>
    <s v="Nesrstová Hana, číslo pojištěnce: 475131478 , pojišťovna: 111, scpac: 210076"/>
    <s v="na uzlu KAR-LU51 od 15.05.24 do 16.05.24, pcsled: 10731163"/>
    <s v="Datum konce sledování: ? -&gt; 16/05/24; Čas konce sledování:  -&gt; 0921; Příznak fnzis: 0 -&gt; 1; Typ aktivity (takt): 1 -&gt; 4; "/>
    <d v="2024-05-16T09:26:26"/>
    <d v="2024-05-16T09:21:00"/>
    <s v="0:05"/>
    <x v="0"/>
    <x v="0"/>
  </r>
  <r>
    <d v="2024-05-16T10:55:42"/>
    <s v="st1332 (?)"/>
    <x v="25"/>
    <x v="0"/>
    <s v="kls* (Lůžkové oddělení pro sestru)"/>
    <s v="Dostálová Eva, číslo pojištěnce: 7651035326, pojišťovna: 111, scpac: 125635"/>
    <s v="na uzlu KAR-LU51 od 15.05.24 do 16.05.24, pcsled: 10730716"/>
    <s v="Datum konce sledování: ? -&gt; 16/05/24; Čas konce sledování:  -&gt; 0841; Příznak fnzis: 0 -&gt; 1; Typ aktivity (takt): 1 -&gt; 4; "/>
    <d v="2024-05-16T10:55:42"/>
    <d v="2024-05-16T08:41:00"/>
    <s v="2:14"/>
    <x v="0"/>
    <x v="16"/>
  </r>
  <r>
    <d v="2024-05-16T12:36:19"/>
    <s v="st1332 (?)"/>
    <x v="25"/>
    <x v="0"/>
    <s v="kls* (Lůžkové oddělení pro sestru)"/>
    <s v="Nantlová Daniela, číslo pojištěnce: 7157245326, pojišťovna: 205, scpac: 257969"/>
    <s v="na uzlu 1.CH-LU3 od 13.05.24 do 16.05.24, pcsled: 10726079"/>
    <s v="Datum konce sledování: ? -&gt; 16/05/24; Čas konce sledování:  -&gt; 1236; Příznak fnzis: 0 -&gt; 1; Typ aktivity (takt): 1 -&gt; 4; "/>
    <d v="2024-05-16T12:36:19"/>
    <d v="2024-05-16T12:36:00"/>
    <s v="0:00"/>
    <x v="0"/>
    <x v="0"/>
  </r>
  <r>
    <d v="2024-05-16T12:36:30"/>
    <s v="st1332 (?)"/>
    <x v="25"/>
    <x v="0"/>
    <s v="kls* (Lůžkové oddělení pro sestru)"/>
    <s v="Číhalová Klára, číslo pojištěnce: 9852265731, pojišťovna: 211, scpac: 151069"/>
    <s v="na uzlu 1.CH-LU3 od 14.05.24 do 16.05.24, pcsled: 10729383"/>
    <s v="Datum konce sledování: ? -&gt; 16/05/24; Čas konce sledování:  -&gt; 1236; Příznak fnzis: 0 -&gt; 1; Typ aktivity (takt): 1 -&gt; 4; "/>
    <d v="2024-05-16T12:36:30"/>
    <d v="2024-05-16T12:36:00"/>
    <s v="0:00"/>
    <x v="0"/>
    <x v="0"/>
  </r>
  <r>
    <d v="2024-05-16T13:49:21"/>
    <s v="st3640 (?)"/>
    <x v="3"/>
    <x v="0"/>
    <s v="kll* (Lůžkové oddělení pro lékaře)"/>
    <s v="Lehkoživová Dagmar, číslo pojištěnce: 7152035330, pojišťovna: 201, scpac: 184331"/>
    <s v="na uzlu 1.CH-LU3 od 15.05.24 do 22.05.24, pcsled: 10730028"/>
    <s v="Kód uzlu zařízení: 2001; Datum malého překladu: 16/05/24; Čas malého překladu: 1349; Kód původního uzlu: 6396; Kód nového uzlu: 6265; "/>
    <d v="2024-05-16T13:49:21"/>
    <d v="2024-05-16T13:49:00"/>
    <s v="0:00"/>
    <x v="0"/>
    <x v="0"/>
  </r>
  <r>
    <d v="2024-05-16T19:50:02"/>
    <s v="st1276 (?)"/>
    <x v="52"/>
    <x v="0"/>
    <s v="kll* (Lůžkové oddělení pro lékaře)"/>
    <s v="Dostálová Eva, číslo pojištěnce: 7651035326, pojišťovna: 111, scpac: 125635"/>
    <s v="na uzlu 1.CH-LU3 od 16.05.24 do 25.05.24, pcsled: 10732406"/>
    <s v="Kód uzlu zařízení: 2001; Datum malého překladu: 16/05/24; Čas malého překladu: 1949; Kód původního uzlu: 6396; Kód nového uzlu: 6265; "/>
    <d v="2024-05-16T19:50:02"/>
    <d v="2024-05-16T19:49:00"/>
    <s v="0:01"/>
    <x v="0"/>
    <x v="0"/>
  </r>
  <r>
    <d v="2024-05-17T10:50:49"/>
    <s v="st3640 (?)"/>
    <x v="3"/>
    <x v="0"/>
    <s v="kll* (Lůžkové oddělení pro lékaře)"/>
    <s v="Holíková Marie, číslo pojištěnce: 475507017 , pojišťovna: 211, scpac: 107432"/>
    <s v="na uzlu 1.CH-LU3 od 15.05.24 do 23.05.24, pcsled: 10730941"/>
    <s v="Kód uzlu zařízení: 2001; Datum malého překladu: 17/05/24; Čas malého překladu: 1050; Kód původního uzlu: 6396; Kód nového uzlu: 6265; "/>
    <d v="2024-05-17T10:50:49"/>
    <d v="2024-05-17T10:50:00"/>
    <s v="0:00"/>
    <x v="0"/>
    <x v="0"/>
  </r>
  <r>
    <d v="2024-05-17T11:41:18"/>
    <s v="st1332 (?)"/>
    <x v="0"/>
    <x v="0"/>
    <s v="kls* (Lůžkové oddělení pro sestru)"/>
    <s v="Trtílková Jana, Mgr., číslo pojištěnce: 9354184213, pojišťovna: 205, scpac: 1169477"/>
    <s v="na uzlu 1.CH-LU3 od 13.05.24 do 17.05.24, pcsled: 10726958"/>
    <s v="Datum konce sledování: ? -&gt; 17/05/24; Čas konce sledování:  -&gt; 1140; Příznak fnzis: 0 -&gt; 1; Typ aktivity (takt): 1 -&gt; 4; "/>
    <d v="2024-05-17T11:41:18"/>
    <d v="2024-05-17T11:40:00"/>
    <s v="0:01"/>
    <x v="0"/>
    <x v="0"/>
  </r>
  <r>
    <d v="2024-05-17T11:41:30"/>
    <s v="st1332 (?)"/>
    <x v="0"/>
    <x v="0"/>
    <s v="kls* (Lůžkové oddělení pro sestru)"/>
    <s v="Martinek Radek, číslo pojištěnce: 6706190007, pojišťovna: 211, scpac: 319707"/>
    <s v="na uzlu 1.CH-LU3 od 14.05.24 do 17.05.24, pcsled: 10727972"/>
    <s v="Datum konce sledování: ? -&gt; 17/05/24; Čas konce sledování:  -&gt; 1141; Příznak fnzis: 0 -&gt; 1; Typ aktivity (takt): 1 -&gt; 4; "/>
    <d v="2024-05-17T11:41:30"/>
    <d v="2024-05-17T11:41:00"/>
    <s v="0:00"/>
    <x v="0"/>
    <x v="0"/>
  </r>
  <r>
    <d v="2024-05-17T11:41:45"/>
    <s v="st1332 (?)"/>
    <x v="0"/>
    <x v="0"/>
    <s v="kls* (Lůžkové oddělení pro sestru)"/>
    <s v="Popelka Luděk , číslo pojištěnce: 6703240027, pojišťovna: 205, scpac: 1284997"/>
    <s v="na uzlu 1.CH-LU3 od 10.05.24 do 17.05.24, pcsled: 10723919"/>
    <s v="Datum konce sledování: ? -&gt; 17/05/24; Čas konce sledování:  -&gt; 1141; Příznak fnzis: 0 -&gt; 1; Typ aktivity (takt): 1 -&gt; 4; "/>
    <d v="2024-05-17T11:41:45"/>
    <d v="2024-05-17T11:41:00"/>
    <s v="0:00"/>
    <x v="0"/>
    <x v="0"/>
  </r>
  <r>
    <d v="2024-05-17T11:41:54"/>
    <s v="st1332 (?)"/>
    <x v="0"/>
    <x v="0"/>
    <s v="kls* (Lůžkové oddělení pro sestru)"/>
    <s v="Halenčák Aleš, číslo pojištěnce: 6609220992, pojišťovna: 111, scpac: 255080"/>
    <s v="na uzlu 1.CH-LU3 od 13.05.24 do 17.05.24, pcsled: 10727730"/>
    <s v="Datum konce sledování: ? -&gt; 17/05/24; Čas konce sledování:  -&gt; 1141; Příznak fnzis: 0 -&gt; 1; Typ aktivity (takt): 1 -&gt; 4; "/>
    <d v="2024-05-17T11:41:54"/>
    <d v="2024-05-17T11:41:00"/>
    <s v="0:00"/>
    <x v="0"/>
    <x v="0"/>
  </r>
  <r>
    <d v="2024-05-17T13:36:39"/>
    <s v="st1332 (?)"/>
    <x v="0"/>
    <x v="0"/>
    <s v="kls* (Lůžkové oddělení pro sestru)"/>
    <s v="Kořínková Gabriela, číslo pojištěnce: 8153115784, pojišťovna: 205, scpac: 738184"/>
    <s v="na uzlu 1.CH-LU3 od 12.05.24 do 17.05.24, pcsled: 10725386"/>
    <s v="Datum žádosti: 17/05/24; Čas žádosti: 133639; Datum překladu: 17/05/24; Čas překladu: 1336; Žádající uzel: 6396; Žádající uživatel: 30472; Přijímající uzel: 6515; Text žádosti: Žádost o překlad; Stav žádosti: 500; "/>
    <d v="2024-05-17T13:36:39"/>
    <d v="2024-05-17T13:36:00"/>
    <s v="0:00"/>
    <x v="0"/>
    <x v="0"/>
  </r>
  <r>
    <d v="2024-05-18T10:45:55"/>
    <s v="st1276 (?)"/>
    <x v="33"/>
    <x v="0"/>
    <s v="kll* (Lůžkové oddělení pro lékaře)"/>
    <s v="Kořínková Gabriela, číslo pojištěnce: 8153115784, pojišťovna: 205, scpac: 738184"/>
    <s v="na uzlu KAR-LU51 od 17.05.24 do 18.05.24, pcsled: 10734232"/>
    <s v="Datum konce sledování: ? -&gt; 18/05/24; Čas konce sledování:  -&gt; 1037; Příznak fnzis: 0 -&gt; 1; Typ aktivity (takt): 1 -&gt; 4; "/>
    <d v="2024-05-18T10:45:55"/>
    <d v="2024-05-18T10:37:00"/>
    <s v="0:08"/>
    <x v="0"/>
    <x v="0"/>
  </r>
  <r>
    <d v="2024-05-18T14:12:42"/>
    <s v="st1332 (?)"/>
    <x v="17"/>
    <x v="0"/>
    <s v="kls* (Lůžkové oddělení pro sestru)"/>
    <s v="Sadowá Libuše , číslo pojištěnce: 505128151 , pojišťovna: 111, scpac: 206473"/>
    <s v="na uzlu 1.CH-LU3 od 14.05.24 do 18.05.24, pcsled: 10727978"/>
    <s v="Datum konce sledování: ? -&gt; 18/05/24; Čas konce sledování:  -&gt; 1412; Příznak fnzis: 0 -&gt; 1; Typ aktivity (takt): 1 -&gt; 4; "/>
    <d v="2024-05-18T14:12:42"/>
    <d v="2024-05-18T14:12:00"/>
    <s v="0:00"/>
    <x v="0"/>
    <x v="0"/>
  </r>
  <r>
    <d v="2024-05-18T14:13:21"/>
    <s v="st1332 (?)"/>
    <x v="17"/>
    <x v="0"/>
    <s v="kls* (Lůžkové oddělení pro sestru)"/>
    <s v="Pliska Michal, číslo pojištěnce: 8908316175, pojišťovna: 111, scpac: 1191407"/>
    <s v="na uzlu 1.CH-LU3 od 15.05.24 do 18.05.24, pcsled: 10731386"/>
    <s v="Datum konce sledování: ? -&gt; 18/05/24; Čas konce sledování:  -&gt; 1412; Příznak fnzis: 0 -&gt; 1; Typ aktivity (takt): 1 -&gt; 4; "/>
    <d v="2024-05-18T14:13:21"/>
    <d v="2024-05-18T14:12:00"/>
    <s v="0:01"/>
    <x v="0"/>
    <x v="0"/>
  </r>
  <r>
    <d v="2024-05-18T14:13:52"/>
    <s v="st1332 (?)"/>
    <x v="17"/>
    <x v="0"/>
    <s v="kls* (Lůžkové oddělení pro sestru)"/>
    <s v="Krč Richard, číslo pojištěnce: 8401064848, pojišťovna: 211, scpac: 327809"/>
    <s v="na uzlu 1.CH-LU3 od 12.05.24 do 18.05.24, pcsled: 10725404"/>
    <s v="Datum konce sledování: ? -&gt; 18/05/24; Čas konce sledování:  -&gt; 1413; Příznak fnzis: 0 -&gt; 1; Typ aktivity (takt): 1 -&gt; 4; "/>
    <d v="2024-05-18T14:13:52"/>
    <d v="2024-05-18T14:13:00"/>
    <s v="0:00"/>
    <x v="0"/>
    <x v="0"/>
  </r>
  <r>
    <d v="2024-05-18T14:14:21"/>
    <s v="st1332 (?)"/>
    <x v="17"/>
    <x v="0"/>
    <s v="kls* (Lůžkové oddělení pro sestru)"/>
    <s v="Dittmar Jan, číslo pojištěnce: 9503296066, pojišťovna: 211, scpac: 887042"/>
    <s v="na uzlu 1.CH-LU3 od 12.05.24 do 18.05.24, pcsled: 10725321"/>
    <s v="Datum konce sledování: ? -&gt; 18/05/24; Čas konce sledování:  -&gt; 1413; Příznak fnzis: 0 -&gt; 1; Typ aktivity (takt): 1 -&gt; 4; "/>
    <d v="2024-05-18T14:14:21"/>
    <d v="2024-05-18T14:13:00"/>
    <s v="0:01"/>
    <x v="0"/>
    <x v="0"/>
  </r>
  <r>
    <d v="2024-05-18T14:15:09"/>
    <s v="st1332 (?)"/>
    <x v="17"/>
    <x v="0"/>
    <s v="kls* (Lůžkové oddělení pro sestru)"/>
    <s v="Uhírková Jaroslava, číslo pojištěnce: 9357304869, pojišťovna: 205, scpac: 1050567"/>
    <s v="na uzlu 1.CH-LU3 od 16.05.24 do 18.05.24, pcsled: 10731690"/>
    <s v="Datum konce sledování: ? -&gt; 18/05/24; Čas konce sledování:  -&gt; 1414; Příznak fnzis: 0 -&gt; 1; Typ aktivity (takt): 1 -&gt; 4; "/>
    <d v="2024-05-18T14:15:09"/>
    <d v="2024-05-18T14:14:00"/>
    <s v="0:01"/>
    <x v="0"/>
    <x v="0"/>
  </r>
  <r>
    <d v="2024-05-19T13:51:33"/>
    <s v="st1276 (?)"/>
    <x v="18"/>
    <x v="0"/>
    <s v="kls* (Lůžkové oddělení pro sestru)"/>
    <s v="Titzl Tomáš, číslo pojištěnce: 8604146254, pojišťovna: 205, scpac: 1380421"/>
    <s v="na uzlu 1.CH-LU3 od 16.05.24 do 19.05.24, pcsled: 10731697"/>
    <s v="Datum konce sledování: ? -&gt; 19/05/24; Čas konce sledování:  -&gt; 1345; Příznak fnzis: 0 -&gt; 1; Typ aktivity (takt): 1 -&gt; 4; "/>
    <d v="2024-05-19T13:51:33"/>
    <d v="2024-05-19T13:45:00"/>
    <s v="0:06"/>
    <x v="0"/>
    <x v="0"/>
  </r>
  <r>
    <d v="2024-05-19T13:53:36"/>
    <s v="st1276 (?)"/>
    <x v="18"/>
    <x v="0"/>
    <s v="kls* (Lůžkové oddělení pro sestru)"/>
    <s v="Šimek Jaroslav, číslo pojištěnce: 6208061618, pojišťovna: 211, scpac: 817149"/>
    <s v="na uzlu 1.CH-LU3 od 06.05.24 do 19.05.24, pcsled: 10716942"/>
    <s v="Datum konce sledování: ? -&gt; 19/05/24; Čas konce sledování:  -&gt; 1352; Příznak fnzis: 0 -&gt; 1; Typ aktivity (takt): 1 -&gt; 4; "/>
    <d v="2024-05-19T13:53:36"/>
    <d v="2024-05-19T13:52:00"/>
    <s v="0:01"/>
    <x v="0"/>
    <x v="0"/>
  </r>
  <r>
    <d v="2024-05-20T11:04:19"/>
    <s v="st3640 (?)"/>
    <x v="9"/>
    <x v="0"/>
    <s v="kll* (Lůžkové oddělení pro lékaře)"/>
    <s v="Kisková Irena, číslo pojištěnce: 6651300326, pojišťovna: 211, scpac: 1256315"/>
    <s v="na uzlu 1.CH-LU3 od 19.05.24 do 25.05.24, pcsled: 10735328"/>
    <s v="Kód uzlu zařízení: 2001; Datum malého překladu: 20/05/24; Čas malého překladu: 1104; Kód původního uzlu: 6396; Kód nového uzlu: 6265; "/>
    <d v="2024-05-20T11:04:19"/>
    <d v="2024-05-20T11:04:00"/>
    <s v="0:00"/>
    <x v="0"/>
    <x v="0"/>
  </r>
  <r>
    <d v="2024-05-20T14:04:23"/>
    <s v="st1332 (?)"/>
    <x v="0"/>
    <x v="0"/>
    <s v="kls* (Lůžkové oddělení pro sestru)"/>
    <s v="Ševčíková Anna, číslo pojištěnce: 525418075 , pojišťovna: 201, scpac: 108175"/>
    <s v="na uzlu 1.CH-LU3 od 16.05.24 do 20.05.24, pcsled: 10731731"/>
    <s v="Datum konce sledování: ? -&gt; 20/05/24; Čas konce sledování:  -&gt; 1404; Příznak fnzis: 0 -&gt; 1; Typ aktivity (takt): 1 -&gt; 4; "/>
    <d v="2024-05-20T14:04:23"/>
    <d v="2024-05-20T14:04:00"/>
    <s v="0:00"/>
    <x v="0"/>
    <x v="0"/>
  </r>
  <r>
    <d v="2024-05-20T14:13:12"/>
    <s v="st1332 (?)"/>
    <x v="0"/>
    <x v="0"/>
    <s v="kls* (Lůžkové oddělení pro sestru)"/>
    <s v="Rosmanová Miluše , číslo pojištěnce: 5559212296, pojišťovna: 205, scpac: 200566"/>
    <s v="na uzlu 1.CH-LU3 od 20.05.24 do 20.05.24, pcsled: 10735882"/>
    <s v="Datum žádosti: 20/05/24; Čas žádosti: 141312; Datum překladu: 20/05/24; Čas překladu: 1412; Žádající uzel: 6396; Žádající uživatel: 30472; Přijímající uzel: 6073; Text žádosti: Žádost o překlad; Stav žádosti: 500; "/>
    <d v="2024-05-20T14:13:12"/>
    <d v="2024-05-20T14:12:00"/>
    <s v="0:01"/>
    <x v="0"/>
    <x v="0"/>
  </r>
  <r>
    <d v="2024-05-20T14:35:59"/>
    <s v="st1332 (?)"/>
    <x v="19"/>
    <x v="0"/>
    <s v="kls* (Lůžkové oddělení pro sestru)"/>
    <s v="Zbořil Zdenek, číslo pojištěnce: 521111219 , pojišťovna: 111, scpac: 498300"/>
    <s v="na uzlu PLIC-25 od 19.05.24 do 20.05.24, pcsled: 10735381"/>
    <s v="Datum konce sledování: ? -&gt; 20/05/24; Čas konce sledování:  -&gt; 1420; Příznak fnzis: 0 -&gt; 1; Typ aktivity (takt): 1 -&gt; 4; "/>
    <d v="2024-05-20T14:35:59"/>
    <d v="2024-05-20T14:20:00"/>
    <s v="0:15"/>
    <x v="0"/>
    <x v="2"/>
  </r>
  <r>
    <d v="2024-05-20T14:59:15"/>
    <s v="st3640 (?)"/>
    <x v="9"/>
    <x v="0"/>
    <s v="kll* (Lůžkové oddělení pro lékaře)"/>
    <s v="Štreit Jiří, Ing., číslo pojištěnce: 500213249 , pojišťovna: 201, scpac: 923650"/>
    <s v="na uzlu 1.CH-LU3 od 17.05.24 do 29.05.24, pcsled: 10733657"/>
    <s v="Kód uzlu zařízení: 2001; Datum malého překladu: 20/05/24; Čas malého překladu: 1458; Kód původního uzlu: 6396; Kód nového uzlu: 6265; "/>
    <d v="2024-05-20T14:59:15"/>
    <d v="2024-05-20T14:58:00"/>
    <s v="0:01"/>
    <x v="0"/>
    <x v="0"/>
  </r>
  <r>
    <d v="2024-05-20T15:29:39"/>
    <s v="st4152 (?)"/>
    <x v="11"/>
    <x v="0"/>
    <s v="kll* (Lůžkové oddělení pro lékaře)"/>
    <s v="Benda Miroslav, Ing., číslo pojištěnce: 6012121148, pojišťovna: 201, scpac: 445619"/>
    <s v="na uzlu 1.CH-LU3 od 19.05.24 do 24.05.24, pcsled: 10735251"/>
    <s v="Kód uzlu zařízení: 2001; Datum malého překladu: 20/05/24; Čas malého překladu: 1529; Kód původního uzlu: 6396; Kód nového uzlu: 6265; "/>
    <d v="2024-05-20T15:29:39"/>
    <d v="2024-05-20T15:29:00"/>
    <s v="0:00"/>
    <x v="0"/>
    <x v="0"/>
  </r>
  <r>
    <d v="2024-05-20T18:22:30"/>
    <s v="st3640 (?)"/>
    <x v="37"/>
    <x v="0"/>
    <s v="kll* (Lůžkové oddělení pro lékaře)"/>
    <s v="Vařeková Renáta , číslo pojištěnce: 7561025307, pojišťovna: 205, scpac: 176271"/>
    <s v="na uzlu 1.CH-LU3 od 19.05.24 do 26.05.24, pcsled: 10735714"/>
    <s v="Kód uzlu zařízení: 2001; Datum malého překladu: 20/05/24; Čas malého překladu: 1822; Kód původního uzlu: 6396; Kód nového uzlu: 6265; "/>
    <d v="2024-05-20T18:22:30"/>
    <d v="2024-05-20T18:22:00"/>
    <s v="0:00"/>
    <x v="0"/>
    <x v="0"/>
  </r>
  <r>
    <d v="2024-05-20T20:41:58"/>
    <s v="st1332 (?)"/>
    <x v="53"/>
    <x v="0"/>
    <s v="kls* (Lůžkové oddělení pro sestru)"/>
    <s v="Zbořil Zdenek, číslo pojištěnce: 521111219 , pojišťovna: 111, scpac: 498300"/>
    <s v="na uzlu 1.CH-LU3 od 20.05.24 do 20.05.24, pcsled: 10737445"/>
    <s v="Datum žádosti: 20/05/24; Čas žádosti: 204158; Datum překladu: 20/05/24; Čas překladu: 2040; Žádající uzel: 6396; Žádající uživatel: 62775; Přijímající uzel: 6515; Text žádosti: Žádost o překlad; Stav žádosti: 500; "/>
    <d v="2024-05-20T20:41:58"/>
    <d v="2024-05-20T20:40:00"/>
    <s v="0:01"/>
    <x v="0"/>
    <x v="0"/>
  </r>
  <r>
    <d v="2024-05-21T10:23:48"/>
    <s v="st3640 (?)"/>
    <x v="9"/>
    <x v="0"/>
    <s v="kll* (Lůžkové oddělení pro lékaře)"/>
    <s v="Musil Miloslav, číslo pojištěnce: 6001230466, pojišťovna: 205, scpac: 196808"/>
    <s v="na uzlu 1.CH-LU3 od 20.05.24 do 27.05.24, pcsled: 10736086"/>
    <s v="Kód uzlu zařízení: 2001; Datum malého překladu: 21/05/24; Čas malého překladu: 1022; Kód původního uzlu: 6396; Kód nového uzlu: 6265; "/>
    <d v="2024-05-21T10:23:48"/>
    <d v="2024-05-21T10:22:00"/>
    <s v="0:01"/>
    <x v="0"/>
    <x v="0"/>
  </r>
  <r>
    <d v="2024-05-21T13:03:14"/>
    <s v="st1332 (?)"/>
    <x v="0"/>
    <x v="0"/>
    <s v="kls* (Lůžkové oddělení pro sestru)"/>
    <s v="Kinová Marie, číslo pojištěnce: 505407100 , pojišťovna: 205, scpac: 298072"/>
    <s v="na uzlu 1.CH-LU3 od 16.05.24 do 21.05.24, pcsled: 10732520"/>
    <s v="Datum konce sledování: ? -&gt; 21/05/24; Čas konce sledování:  -&gt; 1302; Příznak fnzis: 0 -&gt; 1; Typ aktivity (takt): 1 -&gt; 4; "/>
    <d v="2024-05-21T13:03:14"/>
    <d v="2024-05-21T13:02:00"/>
    <s v="0:01"/>
    <x v="0"/>
    <x v="0"/>
  </r>
  <r>
    <d v="2024-05-21T13:03:22"/>
    <s v="st1332 (?)"/>
    <x v="0"/>
    <x v="0"/>
    <s v="kls* (Lůžkové oddělení pro sestru)"/>
    <s v="Mück Ivo, číslo pojištěnce: 5510071182, pojišťovna: 111, scpac: 1405641"/>
    <s v="na uzlu 1.CH-LU3 od 10.05.24 do 21.05.24, pcsled: 10724397"/>
    <s v="Datum konce sledování: ? -&gt; 21/05/24; Čas konce sledování:  -&gt; 1303; Příznak fnzis: 0 -&gt; 1; Typ aktivity (takt): 1 -&gt; 4; "/>
    <d v="2024-05-21T13:03:22"/>
    <d v="2024-05-21T13:03:00"/>
    <s v="0:00"/>
    <x v="0"/>
    <x v="0"/>
  </r>
  <r>
    <d v="2024-05-21T13:03:29"/>
    <s v="st1332 (?)"/>
    <x v="0"/>
    <x v="0"/>
    <s v="kls* (Lůžkové oddělení pro sestru)"/>
    <s v="Crha Ivo, číslo pojištěnce: 6508231444, pojišťovna: 211, scpac: 191888"/>
    <s v="na uzlu 1.CH-LU3 od 12.05.24 do 21.05.24, pcsled: 10725400"/>
    <s v="Datum konce sledování: ? -&gt; 21/05/24; Čas konce sledování:  -&gt; 1303; Příznak fnzis: 0 -&gt; 1; Typ aktivity (takt): 1 -&gt; 4; "/>
    <d v="2024-05-21T13:03:29"/>
    <d v="2024-05-21T13:03:00"/>
    <s v="0:00"/>
    <x v="0"/>
    <x v="0"/>
  </r>
  <r>
    <d v="2024-05-21T13:03:39"/>
    <s v="st1332 (?)"/>
    <x v="0"/>
    <x v="0"/>
    <s v="kls* (Lůžkové oddělení pro sestru)"/>
    <s v="Sochůrková Gabriela, číslo pojištěnce: 8552275787, pojišťovna: 205, scpac: 165531"/>
    <s v="na uzlu 1.CH-LU3 od 14.05.24 do 21.05.24, pcsled: 10727975"/>
    <s v="Datum konce sledování: ? -&gt; 21/05/24; Čas konce sledování:  -&gt; 1303; Příznak fnzis: 0 -&gt; 1; Typ aktivity (takt): 1 -&gt; 5; "/>
    <d v="2024-05-21T13:03:39"/>
    <d v="2024-05-21T13:03:00"/>
    <s v="0:00"/>
    <x v="0"/>
    <x v="0"/>
  </r>
  <r>
    <d v="2024-05-21T13:03:48"/>
    <s v="st1332 (?)"/>
    <x v="0"/>
    <x v="0"/>
    <s v="kls* (Lůžkové oddělení pro sestru)"/>
    <s v="Kauerová Marie , číslo pojištěnce: 505712050 , pojišťovna: 205, scpac: 435819"/>
    <s v="na uzlu 1.CH-LU3 od 14.05.24 do 21.05.24, pcsled: 10727966"/>
    <s v="Datum konce sledování: ? -&gt; 21/05/24; Čas konce sledování:  -&gt; 1303; Příznak fnzis: 0 -&gt; 1; Typ aktivity (takt): 1 -&gt; 5; "/>
    <d v="2024-05-21T13:03:48"/>
    <d v="2024-05-21T13:03:00"/>
    <s v="0:00"/>
    <x v="0"/>
    <x v="0"/>
  </r>
  <r>
    <d v="2024-05-21T14:58:12"/>
    <s v="st1332 (?)"/>
    <x v="0"/>
    <x v="0"/>
    <s v="kls* (Lůžkové oddělení pro sestru)"/>
    <s v="Náhlíková Jana, Mgr., číslo pojištěnce: 7652185332, pojišťovna: 211, scpac: 390779"/>
    <s v="na uzlu 1.CH-LU3 od 19.05.24 do 21.05.24, pcsled: 10735367"/>
    <s v="Datum konce sledování: ? -&gt; 21/05/24; Čas konce sledování:  -&gt; 1457; Příznak fnzis: 0 -&gt; 1; Typ aktivity (takt): 1 -&gt; 4; "/>
    <d v="2024-05-21T14:58:12"/>
    <d v="2024-05-21T14:57:00"/>
    <s v="0:01"/>
    <x v="0"/>
    <x v="0"/>
  </r>
  <r>
    <d v="2024-05-21T14:59:05"/>
    <s v="st1332 (?)"/>
    <x v="0"/>
    <x v="0"/>
    <s v="kls* (Lůžkové oddělení pro sestru)"/>
    <s v="Vytlačilová Marta , číslo pojištěnce: 5860011784, pojišťovna: 205, scpac: 337577"/>
    <s v="na uzlu 1.CH-LU3 od 19.05.24 do 21.05.24, pcsled: 10735425"/>
    <s v="Datum konce sledování: ? -&gt; 21/05/24; Čas konce sledování:  -&gt; 1458; Příznak fnzis: 0 -&gt; 1; Typ aktivity (takt): 1 -&gt; 4; "/>
    <d v="2024-05-21T14:59:05"/>
    <d v="2024-05-21T14:58:00"/>
    <s v="0:01"/>
    <x v="0"/>
    <x v="0"/>
  </r>
  <r>
    <d v="2024-05-21T21:38:48"/>
    <s v="st1332 (?)"/>
    <x v="25"/>
    <x v="0"/>
    <s v="kls* (Lůžkové oddělení pro sestru)"/>
    <s v="Uzhakov Dmitriy, číslo pojištěnce: 7402141340, pojišťovna: 205, scpac: 1134146"/>
    <s v="na uzlu 1.CH-LU3 od 21.05.24 do 21.05.24, pcsled: 10739446"/>
    <s v="Datum žádosti: 21/05/24; Čas žádosti: 213848; Datum překladu: 21/05/24; Čas překladu: 2138; Žádající uzel: 6396; Žádající uživatel: 61050; Přijímající uzel: 6515; Text žádosti: Žádost o překlad; Stav žádosti: 500; "/>
    <d v="2024-05-21T21:38:48"/>
    <d v="2024-05-21T21:38:00"/>
    <s v="0:00"/>
    <x v="0"/>
    <x v="0"/>
  </r>
  <r>
    <d v="2024-05-22T09:55:28"/>
    <s v="st3640 (?)"/>
    <x v="3"/>
    <x v="0"/>
    <s v="kll* (Lůžkové oddělení pro lékaře)"/>
    <s v="Bučková Magda , číslo pojištěnce: 7162035353, pojišťovna: 207, scpac: 278331"/>
    <s v="na uzlu 1.CH-LU3 od 21.05.24 do 27.05.24, pcsled: 10738222"/>
    <s v="Kód uzlu zařízení: 2001; Datum malého překladu: 22/05/24; Čas malého překladu: 0955; Kód původního uzlu: 6396; Kód nového uzlu: 6265; "/>
    <d v="2024-05-22T09:55:28"/>
    <d v="2024-05-22T09:55:00"/>
    <s v="0:00"/>
    <x v="0"/>
    <x v="0"/>
  </r>
  <r>
    <d v="2024-05-22T12:28:37"/>
    <s v="st3640 (?)"/>
    <x v="3"/>
    <x v="0"/>
    <s v="kll* (Lůžkové oddělení pro lékaře)"/>
    <s v="Siráková Jana, číslo pojištěnce: 6560021402, pojišťovna: 111, scpac: 191201"/>
    <s v="na uzlu 1.CH-LU3 od 21.05.24 do 28.05.24, pcsled: 10738274"/>
    <s v="Kód uzlu zařízení: 2001; Datum malého překladu: 22/05/24; Čas malého překladu: 1228; Kód původního uzlu: 6396; Kód nového uzlu: 6265; "/>
    <d v="2024-05-22T12:28:37"/>
    <d v="2024-05-22T12:28:00"/>
    <s v="0:00"/>
    <x v="0"/>
    <x v="0"/>
  </r>
  <r>
    <d v="2024-05-22T13:09:44"/>
    <s v="st1332 (?)"/>
    <x v="0"/>
    <x v="0"/>
    <s v="kls* (Lůžkové oddělení pro sestru)"/>
    <s v="Kulhánek Jindřich, číslo pojištěnce: 430808439 , pojišťovna: 207, scpac: 1564216"/>
    <s v="na uzlu 1.CH-LU3 od 19.05.24 do 22.05.24, pcsled: 10735267"/>
    <s v="Datum konce sledování: ? -&gt; 22/05/24; Čas konce sledování:  -&gt; 1309; Příznak fnzis: 0 -&gt; 1; Typ aktivity (takt): 1 -&gt; 5; "/>
    <d v="2024-05-22T13:09:44"/>
    <d v="2024-05-22T13:09:00"/>
    <s v="0:00"/>
    <x v="0"/>
    <x v="0"/>
  </r>
  <r>
    <d v="2024-05-22T13:09:53"/>
    <s v="st1332 (?)"/>
    <x v="0"/>
    <x v="0"/>
    <s v="kls* (Lůžkové oddělení pro sestru)"/>
    <s v="Lehkoživová Dagmar, číslo pojištěnce: 7152035330, pojišťovna: 201, scpac: 184331"/>
    <s v="na uzlu 1.CH-LU3 od 15.05.24 do 22.05.24, pcsled: 10730028"/>
    <s v="Datum konce sledování: ? -&gt; 22/05/24; Čas konce sledování:  -&gt; 1309; Příznak fnzis: 0 -&gt; 1; Typ aktivity (takt): 1 -&gt; 4; "/>
    <d v="2024-05-22T13:09:53"/>
    <d v="2024-05-22T13:09:00"/>
    <s v="0:00"/>
    <x v="0"/>
    <x v="0"/>
  </r>
  <r>
    <d v="2024-05-22T14:34:15"/>
    <s v="st3640 (?)"/>
    <x v="3"/>
    <x v="0"/>
    <s v="kll* (Lůžkové oddělení pro lékaře)"/>
    <s v="Divoka Luděk, číslo pojištěnce: 6908295361, pojišťovna: 201, scpac: 320350"/>
    <s v="na uzlu 1.CH-LU3 od 21.05.24 do 27.05.24, pcsled: 10738021"/>
    <s v="Kód uzlu zařízení: 2001; Datum malého překladu: 22/05/24; Čas malého překladu: 1434; Kód původního uzlu: 6396; Kód nového uzlu: 6265; "/>
    <d v="2024-05-22T14:34:15"/>
    <d v="2024-05-22T14:34:00"/>
    <s v="0:00"/>
    <x v="0"/>
    <x v="0"/>
  </r>
  <r>
    <d v="2024-05-23T02:01:14"/>
    <s v="st1276 (?)"/>
    <x v="28"/>
    <x v="0"/>
    <s v="kll* (Lůžkové oddělení pro lékaře)"/>
    <s v="Havlena Pavel, číslo pojištěnce: 7310055401, pojišťovna: 205, scpac: 181270"/>
    <s v="na uzlu 1.CH-6 J od 08.05.24 do 24.05.24, pcsled: 10720661"/>
    <s v="Kód uzlu zařízení: 2001; Datum malého překladu: 23/05/24; Čas malého překladu: 0201; Kód původního uzlu: 6396; Kód nového uzlu: 6265; "/>
    <d v="2024-05-23T02:01:14"/>
    <d v="2024-05-23T02:01:00"/>
    <s v="0:00"/>
    <x v="0"/>
    <x v="0"/>
  </r>
  <r>
    <d v="2024-05-23T10:40:28"/>
    <s v="st4366 (?)"/>
    <x v="3"/>
    <x v="0"/>
    <s v="kll* (Lůžkové oddělení pro lékaře)"/>
    <s v="Uzhakov Dmitriy, číslo pojištěnce: 7402141340, pojišťovna: 205, scpac: 1134146"/>
    <s v="na uzlu KAR-LU51 od 21.05.24 do 23.05.24, pcsled: 10739607"/>
    <s v="Datum konce sledování: ? -&gt; 23/05/24; Čas konce sledování:  -&gt; 1013; Příznak fnzis: 0 -&gt; 1; Typ aktivity (takt): 1 -&gt; 5; "/>
    <d v="2024-05-23T10:40:28"/>
    <d v="2024-05-23T10:13:00"/>
    <s v="0:27"/>
    <x v="0"/>
    <x v="7"/>
  </r>
  <r>
    <d v="2024-05-23T14:30:16"/>
    <s v="st1332 (?)"/>
    <x v="0"/>
    <x v="0"/>
    <s v="kls* (Lůžkové oddělení pro sestru)"/>
    <s v="Sinová Kristýna, číslo pojištěnce: 9960161288, pojišťovna: 201, scpac: 1570894"/>
    <s v="na uzlu 1.CH-LU3 od 21.05.24 do 23.05.24, pcsled: 10737787"/>
    <s v="Datum konce sledování: ? -&gt; 23/05/24; Čas konce sledování:  -&gt; 1430; Příznak fnzis: 0 -&gt; 1; Typ aktivity (takt): 1 -&gt; 5; "/>
    <d v="2024-05-23T14:30:16"/>
    <d v="2024-05-23T14:30:00"/>
    <s v="0:00"/>
    <x v="0"/>
    <x v="0"/>
  </r>
  <r>
    <d v="2024-05-23T14:30:24"/>
    <s v="st1332 (?)"/>
    <x v="0"/>
    <x v="0"/>
    <s v="kls* (Lůžkové oddělení pro sestru)"/>
    <s v="Fabíková Lucie, Mgr., číslo pojištěnce: 8052084150, pojišťovna: 205, scpac: 169740"/>
    <s v="na uzlu 1.CH-LU3 od 18.05.24 do 23.05.24, pcsled: 10735050"/>
    <s v="Datum konce sledování: ? -&gt; 23/05/24; Čas konce sledování:  -&gt; 1430; Příznak fnzis: 0 -&gt; 1; Typ aktivity (takt): 1 -&gt; 5; "/>
    <d v="2024-05-23T14:30:24"/>
    <d v="2024-05-23T14:30:00"/>
    <s v="0:00"/>
    <x v="0"/>
    <x v="0"/>
  </r>
  <r>
    <d v="2024-05-23T14:30:33"/>
    <s v="st1332 (?)"/>
    <x v="0"/>
    <x v="0"/>
    <s v="kls* (Lůžkové oddělení pro sestru)"/>
    <s v="Kouřil Pavel, číslo pojištěnce: 6704270089, pojišťovna: 213, scpac: 1090124"/>
    <s v="na uzlu 1.CH-LU3 od 15.05.24 do 23.05.24, pcsled: 10731321"/>
    <s v="Datum konce sledování: ? -&gt; 23/05/24; Čas konce sledování:  -&gt; 1430; Příznak fnzis: 0 -&gt; 1; Typ aktivity (takt): 1 -&gt; 5; "/>
    <d v="2024-05-23T14:30:33"/>
    <d v="2024-05-23T14:30:00"/>
    <s v="0:00"/>
    <x v="0"/>
    <x v="0"/>
  </r>
  <r>
    <d v="2024-05-23T14:30:42"/>
    <s v="st1332 (?)"/>
    <x v="0"/>
    <x v="0"/>
    <s v="kls* (Lůžkové oddělení pro sestru)"/>
    <s v="Lindnerová Libuše, číslo pojištěnce: 455709442 , pojišťovna: 205, scpac: 279430"/>
    <s v="na uzlu 1.CH-LU3 od 08.05.24 do 23.05.24, pcsled: 10720313"/>
    <s v="Datum konce sledování: ? -&gt; 23/05/24; Čas konce sledování:  -&gt; 1430; Příznak fnzis: 0 -&gt; 1; Typ aktivity (takt): 1 -&gt; 5; "/>
    <d v="2024-05-23T14:30:42"/>
    <d v="2024-05-23T14:30:00"/>
    <s v="0:00"/>
    <x v="0"/>
    <x v="0"/>
  </r>
  <r>
    <d v="2024-05-23T14:31:16"/>
    <s v="st1332 (?)"/>
    <x v="0"/>
    <x v="0"/>
    <s v="kls* (Lůžkové oddělení pro sestru)"/>
    <s v="Kořínková Gabriela, číslo pojištěnce: 8153115784, pojišťovna: 205, scpac: 738184"/>
    <s v="na uzlu 1.CH-LU3 od 18.05.24 do 23.05.24, pcsled: 10734790"/>
    <s v="Datum konce sledování: ? -&gt; 23/05/24; Čas konce sledování:  -&gt; 1430; Příznak fnzis: 0 -&gt; 1; Typ aktivity (takt): 1 -&gt; 5; "/>
    <d v="2024-05-23T14:31:16"/>
    <d v="2024-05-23T14:30:00"/>
    <s v="0:01"/>
    <x v="0"/>
    <x v="0"/>
  </r>
  <r>
    <d v="2024-05-23T14:32:14"/>
    <s v="st1332 (?)"/>
    <x v="0"/>
    <x v="0"/>
    <s v="kls* (Lůžkové oddělení pro sestru)"/>
    <s v="Fojtíková Monika, číslo pojištěnce: 7454225350, pojišťovna: 211, scpac: 278060"/>
    <s v="na uzlu 1.CH-LU3 od 06.05.24 do 23.05.24, pcsled: 10718304"/>
    <s v="Datum konce sledování: ? -&gt; 23/05/24; Čas konce sledování:  -&gt; 1431; Příznak fnzis: 0 -&gt; 1; Typ aktivity (takt): 1 -&gt; 4; "/>
    <d v="2024-05-23T14:32:14"/>
    <d v="2024-05-23T14:31:00"/>
    <s v="0:01"/>
    <x v="0"/>
    <x v="0"/>
  </r>
  <r>
    <d v="2024-05-23T14:32:34"/>
    <s v="st1332 (?)"/>
    <x v="0"/>
    <x v="0"/>
    <s v="kls* (Lůžkové oddělení pro sestru)"/>
    <s v="Nesrstová Hana, číslo pojištěnce: 475131478 , pojišťovna: 111, scpac: 210076"/>
    <s v="na uzlu 1.CH-LU3 od 16.05.24 do 23.05.24, pcsled: 10732066"/>
    <s v="Datum konce sledování: ? -&gt; 23/05/24; Čas konce sledování:  -&gt; 1432; Příznak fnzis: 0 -&gt; 1; Typ aktivity (takt): 1 -&gt; 5; "/>
    <d v="2024-05-23T14:32:34"/>
    <d v="2024-05-23T14:32:00"/>
    <s v="0:00"/>
    <x v="0"/>
    <x v="0"/>
  </r>
  <r>
    <d v="2024-05-23T14:32:44"/>
    <s v="st1332 (?)"/>
    <x v="0"/>
    <x v="0"/>
    <s v="kls* (Lůžkové oddělení pro sestru)"/>
    <s v="Holíková Marie, číslo pojištěnce: 475507017 , pojišťovna: 211, scpac: 107432"/>
    <s v="na uzlu 1.CH-LU3 od 15.05.24 do 23.05.24, pcsled: 10730941"/>
    <s v="Datum konce sledování: ? -&gt; 23/05/24; Čas konce sledování:  -&gt; 1432; Příznak fnzis: 0 -&gt; 1; Typ aktivity (takt): 1 -&gt; 5; "/>
    <d v="2024-05-23T14:32:44"/>
    <d v="2024-05-23T14:32:00"/>
    <s v="0:00"/>
    <x v="0"/>
    <x v="0"/>
  </r>
  <r>
    <d v="2024-05-23T16:51:19"/>
    <s v="st1332 (?)"/>
    <x v="8"/>
    <x v="0"/>
    <s v="kls* (Lůžkové oddělení pro sestru)"/>
    <s v="Kuba Jan, číslo pojištěnce: 5411222982, pojišťovna: 201, scpac: 657319"/>
    <s v="na uzlu 1.CH-LU3 od 23.05.24 do 23.05.24, pcsled: 10743002"/>
    <s v="Datum žádosti: 23/05/24; Čas žádosti: 165119; Datum překladu: 23/05/24; Čas překladu: 1650; Žádající uzel: 6396; Žádající uživatel: 62837; Přijímající uzel: 6073; Text žádosti: Žádost o překlad; Stav žádosti: 500; "/>
    <d v="2024-05-23T16:51:19"/>
    <d v="2024-05-23T16:50:00"/>
    <s v="0:01"/>
    <x v="0"/>
    <x v="0"/>
  </r>
  <r>
    <d v="2024-05-23T17:11:03"/>
    <s v="st4995 (?)"/>
    <x v="7"/>
    <x v="0"/>
    <s v="kll* (Lůžkové oddělení pro lékaře)"/>
    <s v="Kubík Jaroslav, číslo pojištěnce: 510107218 , pojišťovna: 111, scpac: 1339520"/>
    <s v="na uzlu 1.CH-LU3 od 23.05.24 do 31.05.24, pcsled: 10742231"/>
    <s v="Kód uzlu zařízení: 2001; Datum malého překladu: 23/05/24; Čas malého překladu: 1710; Kód původního uzlu: 6396; Kód nového uzlu: 6265; "/>
    <d v="2024-05-23T17:11:03"/>
    <d v="2024-05-23T17:10:00"/>
    <s v="0:01"/>
    <x v="0"/>
    <x v="0"/>
  </r>
  <r>
    <d v="2024-05-24T12:41:31"/>
    <s v="st1332 (?)"/>
    <x v="0"/>
    <x v="0"/>
    <s v="kls* (Lůžkové oddělení pro sestru)"/>
    <s v="Březný Tomáš, číslo pojištěnce: 9609235988, pojišťovna: 205, scpac: 1385820"/>
    <s v="na uzlu 1.CH-LU3 od 23.05.24 do 24.05.24, pcsled: 10741748"/>
    <s v="Datum konce sledování: ? -&gt; 24/05/24; Čas konce sledování:  -&gt; 1241; Příznak fnzis: 0 -&gt; 1; Typ aktivity (takt): 1 -&gt; 4; "/>
    <d v="2024-05-24T12:41:31"/>
    <d v="2024-05-24T12:41:00"/>
    <s v="0:00"/>
    <x v="0"/>
    <x v="0"/>
  </r>
  <r>
    <d v="2024-05-24T12:41:37"/>
    <s v="st1332 (?)"/>
    <x v="0"/>
    <x v="0"/>
    <s v="kls* (Lůžkové oddělení pro sestru)"/>
    <s v="Bican Josef, číslo pojištěnce: 380821428 , pojišťovna: 211, scpac: 256536"/>
    <s v="na uzlu 1.CH-LU3 od 21.05.24 do 24.05.24, pcsled: 10739301"/>
    <s v="Datum konce sledování: ? -&gt; 24/05/24; Čas konce sledování:  -&gt; 1241; Příznak fnzis: 0 -&gt; 1; Typ aktivity (takt): 1 -&gt; 5; "/>
    <d v="2024-05-24T12:41:37"/>
    <d v="2024-05-24T12:41:00"/>
    <s v="0:00"/>
    <x v="0"/>
    <x v="0"/>
  </r>
  <r>
    <d v="2024-05-24T12:41:44"/>
    <s v="st1332 (?)"/>
    <x v="0"/>
    <x v="0"/>
    <s v="kls* (Lůžkové oddělení pro sestru)"/>
    <s v="Benda Miroslav, Ing., číslo pojištěnce: 6012121148, pojišťovna: 201, scpac: 445619"/>
    <s v="na uzlu 1.CH-LU3 od 19.05.24 do 24.05.24, pcsled: 10735251"/>
    <s v="Datum konce sledování: ? -&gt; 24/05/24; Čas konce sledování:  -&gt; 1241; Příznak fnzis: 0 -&gt; 1; Typ aktivity (takt): 1 -&gt; 4; "/>
    <d v="2024-05-24T12:41:44"/>
    <d v="2024-05-24T12:41:00"/>
    <s v="0:00"/>
    <x v="0"/>
    <x v="0"/>
  </r>
  <r>
    <d v="2024-05-24T12:42:15"/>
    <s v="st1332 (?)"/>
    <x v="0"/>
    <x v="0"/>
    <s v="kls* (Lůžkové oddělení pro sestru)"/>
    <s v="Dzhambazov Asen, číslo pojištěnce: 8601002714, pojišťovna: 400, scpac: 1570984"/>
    <s v="na uzlu 1.CH-LU3 od 21.05.24 do 24.05.24, pcsled: 10739457"/>
    <s v="Datum konce sledování: ? -&gt; 24/05/24; Čas konce sledování:  -&gt; 1241; Příznak fnzis: 0 -&gt; 1; Typ aktivity (takt): 1 -&gt; 4; "/>
    <d v="2024-05-24T12:42:15"/>
    <d v="2024-05-24T12:41:00"/>
    <s v="0:01"/>
    <x v="0"/>
    <x v="0"/>
  </r>
  <r>
    <d v="2024-05-25T07:56:09"/>
    <s v="st3640 (?)"/>
    <x v="3"/>
    <x v="0"/>
    <s v="kll* (Lůžkové oddělení pro lékaře)"/>
    <s v="Adámková Mája, číslo pojištěnce: 435501426 , pojišťovna: 201, scpac: 1072126"/>
    <s v="na uzlu 1.CH-LU3 od 25.05.24 do 04.06.24, pcsled: 10744686"/>
    <s v="Kód uzlu zařízení: 2001; Datum malého překladu: 25/05/24; Čas malého překladu: 0756; Kód původního uzlu: 6396; Kód nového uzlu: 6265; "/>
    <d v="2024-05-25T07:56:09"/>
    <d v="2024-05-25T07:56:00"/>
    <s v="0:00"/>
    <x v="0"/>
    <x v="0"/>
  </r>
  <r>
    <d v="2024-05-25T13:56:37"/>
    <s v="st1276 (?)"/>
    <x v="18"/>
    <x v="0"/>
    <s v="kls* (Lůžkové oddělení pro sestru)"/>
    <s v="Fišerová Lucie, číslo pojištěnce: 8461275691, pojišťovna: 205, scpac: 637826"/>
    <s v="na uzlu 1.CH-LU3 od 23.05.24 do 25.05.24, pcsled: 10741699"/>
    <s v="Datum konce sledování: ? -&gt; 25/05/24; Čas konce sledování:  -&gt; 1355; Příznak fnzis: 0 -&gt; 1; Typ aktivity (takt): 1 -&gt; 4; "/>
    <d v="2024-05-25T13:56:37"/>
    <d v="2024-05-25T13:55:00"/>
    <s v="0:01"/>
    <x v="0"/>
    <x v="0"/>
  </r>
  <r>
    <d v="2024-05-25T14:00:49"/>
    <s v="st1276 (?)"/>
    <x v="18"/>
    <x v="0"/>
    <s v="kls* (Lůžkové oddělení pro sestru)"/>
    <s v="Kisková Irena, číslo pojištěnce: 6651300326, pojišťovna: 211, scpac: 1256315"/>
    <s v="na uzlu 1.CH-LU3 od 19.05.24 do 25.05.24, pcsled: 10735328"/>
    <s v="Datum konce sledování: ? -&gt; 25/05/24; Čas konce sledování:  -&gt; 1359; Příznak fnzis: 0 -&gt; 1; Typ aktivity (takt): 1 -&gt; 4; "/>
    <d v="2024-05-25T14:00:49"/>
    <d v="2024-05-25T13:59:00"/>
    <s v="0:01"/>
    <x v="0"/>
    <x v="0"/>
  </r>
  <r>
    <d v="2024-05-25T14:02:40"/>
    <s v="st1276 (?)"/>
    <x v="18"/>
    <x v="0"/>
    <s v="kls* (Lůžkové oddělení pro sestru)"/>
    <s v="Dostálová Eva, číslo pojištěnce: 7651035326, pojišťovna: 111, scpac: 125635"/>
    <s v="na uzlu 1.CH-LU3 od 16.05.24 do 25.05.24, pcsled: 10732406"/>
    <s v="Datum konce sledování: ? -&gt; 25/05/24; Čas konce sledování:  -&gt; 1400; Příznak fnzis: 0 -&gt; 1; Typ aktivity (takt): 1 -&gt; 4; "/>
    <d v="2024-05-25T14:02:40"/>
    <d v="2024-05-25T14:00:00"/>
    <s v="0:02"/>
    <x v="0"/>
    <x v="0"/>
  </r>
  <r>
    <d v="2024-05-25T14:04:14"/>
    <s v="st1276 (?)"/>
    <x v="18"/>
    <x v="0"/>
    <s v="kls* (Lůžkové oddělení pro sestru)"/>
    <s v="Prečanová Marie , číslo pojištěnce: 395917431 , pojišťovna: 111, scpac: 218101"/>
    <s v="na uzlu 1.CH-LU3 od 19.05.24 do 25.05.24, pcsled: 10735614"/>
    <s v="Datum konce sledování: ? -&gt; 25/05/24; Čas konce sledování:  -&gt; 1403; Příznak fnzis: 0 -&gt; 1; Typ aktivity (takt): 1 -&gt; 4; "/>
    <d v="2024-05-25T14:04:14"/>
    <d v="2024-05-25T14:03:00"/>
    <s v="0:01"/>
    <x v="0"/>
    <x v="0"/>
  </r>
  <r>
    <d v="2024-05-26T13:06:32"/>
    <s v="st4366 (?)"/>
    <x v="46"/>
    <x v="0"/>
    <s v="kls* (Lůžkové oddělení pro sestru)"/>
    <s v="Havlena Pavel, číslo pojištěnce: 7310055401, pojišťovna: 205, scpac: 181270"/>
    <s v="na uzlu KAR-LU51 od 24.05.24 do 26.05.24, pcsled: 10744168"/>
    <s v="Datum konce sledování: ? -&gt; 26/05/24; Čas konce sledování:  -&gt; 1257; Příznak fnzis: 0 -&gt; 1; Typ aktivity (takt): 1 -&gt; 5; "/>
    <d v="2024-05-26T13:06:32"/>
    <d v="2024-05-26T12:57:00"/>
    <s v="0:09"/>
    <x v="0"/>
    <x v="0"/>
  </r>
  <r>
    <d v="2024-05-26T14:33:50"/>
    <s v="st1332 (?)"/>
    <x v="25"/>
    <x v="0"/>
    <s v="kls* (Lůžkové oddělení pro sestru)"/>
    <s v="Vařeková Renáta , číslo pojištěnce: 7561025307, pojišťovna: 205, scpac: 176271"/>
    <s v="na uzlu 1.CH-LU3 od 19.05.24 do 26.05.24, pcsled: 10735714"/>
    <s v="Datum konce sledování: ? -&gt; 26/05/24; Čas konce sledování:  -&gt; 1433; Příznak fnzis: 0 -&gt; 1; Typ aktivity (takt): 1 -&gt; 5; "/>
    <d v="2024-05-26T14:33:50"/>
    <d v="2024-05-26T14:33:00"/>
    <s v="0:00"/>
    <x v="0"/>
    <x v="0"/>
  </r>
  <r>
    <d v="2024-05-27T10:28:36"/>
    <s v="st3640 (?)"/>
    <x v="3"/>
    <x v="0"/>
    <s v="kll* (Lůžkové oddělení pro lékaře)"/>
    <s v="Opálka Miloš, číslo pojištěnce: 6711081740, pojišťovna: 205, scpac: 1568604"/>
    <s v="na uzlu 1.CH-LU3 od 26.05.24 do 02.06.24, pcsled: 10745354"/>
    <s v="Kód uzlu zařízení: 2001; Datum malého překladu: 27/05/24; Čas malého překladu: 1028; Kód původního uzlu: 6396; Kód nového uzlu: 6265; "/>
    <d v="2024-05-27T10:28:36"/>
    <d v="2024-05-27T10:28:00"/>
    <s v="0:00"/>
    <x v="0"/>
    <x v="0"/>
  </r>
  <r>
    <d v="2024-05-27T12:50:57"/>
    <s v="st1332 (?)"/>
    <x v="0"/>
    <x v="0"/>
    <s v="kls* (Lůžkové oddělení pro sestru)"/>
    <s v="Bučková Magda , číslo pojištěnce: 7162035353, pojišťovna: 207, scpac: 278331"/>
    <s v="na uzlu 1.CH-LU3 od 21.05.24 do 27.05.24, pcsled: 10738222"/>
    <s v="Datum konce sledování: ? -&gt; 27/05/24; Čas konce sledování:  -&gt; 1250; Příznak fnzis: 0 -&gt; 1; Typ aktivity (takt): 1 -&gt; 4; "/>
    <d v="2024-05-27T12:50:57"/>
    <d v="2024-05-27T12:50:00"/>
    <s v="0:00"/>
    <x v="0"/>
    <x v="0"/>
  </r>
  <r>
    <d v="2024-05-27T12:51:19"/>
    <s v="st1332 (?)"/>
    <x v="0"/>
    <x v="0"/>
    <s v="kls* (Lůžkové oddělení pro sestru)"/>
    <s v="Musil Miloslav, číslo pojištěnce: 6001230466, pojišťovna: 205, scpac: 196808"/>
    <s v="na uzlu 1.CH-LU3 od 20.05.24 do 27.05.24, pcsled: 10736086"/>
    <s v="Datum konce sledování: ? -&gt; 27/05/24; Čas konce sledování:  -&gt; 1251; Příznak fnzis: 0 -&gt; 1; Typ aktivity (takt): 1 -&gt; 4; "/>
    <d v="2024-05-27T12:51:19"/>
    <d v="2024-05-27T12:51:00"/>
    <s v="0:00"/>
    <x v="0"/>
    <x v="0"/>
  </r>
  <r>
    <d v="2024-05-27T12:51:42"/>
    <s v="st1332 (?)"/>
    <x v="0"/>
    <x v="0"/>
    <s v="kls* (Lůžkové oddělení pro sestru)"/>
    <s v="Divoka Luděk, číslo pojištěnce: 6908295361, pojišťovna: 201, scpac: 320350"/>
    <s v="na uzlu 1.CH-LU3 od 21.05.24 do 27.05.24, pcsled: 10738021"/>
    <s v="Datum konce sledování: ? -&gt; 27/05/24; Čas konce sledování:  -&gt; 1251; Příznak fnzis: 0 -&gt; 1; Typ aktivity (takt): 1 -&gt; 5; "/>
    <d v="2024-05-27T12:51:42"/>
    <d v="2024-05-27T12:51:00"/>
    <s v="0:00"/>
    <x v="0"/>
    <x v="0"/>
  </r>
  <r>
    <d v="2024-05-27T13:00:12"/>
    <s v="st3640 (?)"/>
    <x v="3"/>
    <x v="0"/>
    <s v="kll* (Lůžkové oddělení pro lékaře)"/>
    <s v="Harbichová Alena, číslo pojištěnce: 455107492 , pojišťovna: 111, scpac: 399227"/>
    <s v="na uzlu 1.CH-LU3 od 26.05.24 do 03.06.24, pcsled: 10745382"/>
    <s v="Kód uzlu zařízení: 2001; Datum malého překladu: 27/05/24; Čas malého překladu: 1300; Kód původního uzlu: 6396; Kód nového uzlu: 6265; "/>
    <d v="2024-05-27T13:00:12"/>
    <d v="2024-05-27T13:00:00"/>
    <s v="0:00"/>
    <x v="0"/>
    <x v="0"/>
  </r>
  <r>
    <d v="2024-05-27T15:36:52"/>
    <s v="st1276 (?)"/>
    <x v="4"/>
    <x v="0"/>
    <s v="kls* (Lůžkové oddělení pro sestru)"/>
    <s v="Šimon Pavel, číslo pojištěnce: 5806152154, pojišťovna: 205, scpac: 975545"/>
    <s v="na uzlu 1.CH-LU3 od 20.05.24 do 27.05.24, pcsled: 10736954"/>
    <s v="Datum konce sledování: ? -&gt; 27/05/24; Čas konce sledování:  -&gt; 1536; Příznak fnzis: 0 -&gt; 1; Typ aktivity (takt): 1 -&gt; 5; "/>
    <d v="2024-05-27T15:36:52"/>
    <d v="2024-05-27T15:36:00"/>
    <s v="0:00"/>
    <x v="0"/>
    <x v="0"/>
  </r>
  <r>
    <d v="2024-05-28T09:55:07"/>
    <s v="st3640 (?)"/>
    <x v="3"/>
    <x v="0"/>
    <s v="kll* (Lůžkové oddělení pro lékaře)"/>
    <s v="Orlová Pavlína, číslo pojištěnce: 9062116140, pojišťovna: 205, scpac: 1270342"/>
    <s v="na uzlu 1.CH-LU3 od 27.05.24 do 04.06.24, pcsled: 10746164"/>
    <s v="Kód uzlu zařízení: 2001; Datum malého překladu: 28/05/24; Čas malého překladu: 0954; Kód původního uzlu: 6396; Kód nového uzlu: 6265; "/>
    <d v="2024-05-28T09:55:07"/>
    <d v="2024-05-28T09:54:00"/>
    <s v="0:01"/>
    <x v="0"/>
    <x v="0"/>
  </r>
  <r>
    <d v="2024-05-28T10:55:31"/>
    <s v="st1332 (?)"/>
    <x v="0"/>
    <x v="0"/>
    <s v="kls* (Lůžkové oddělení pro sestru)"/>
    <s v="Kuba Jan, číslo pojištěnce: 5411222982, pojišťovna: 201, scpac: 657319"/>
    <s v="na uzlu KAR-LU15 od 23.05.24 do 28.05.24, pcsled: 10743066"/>
    <s v="Datum konce sledování: ? -&gt; 28/05/24; Čas konce sledování:  -&gt; 0949; Příznak fnzis: 0 -&gt; 1; Typ aktivity (takt): 1 -&gt; 4; "/>
    <d v="2024-05-28T10:55:31"/>
    <d v="2024-05-28T09:49:00"/>
    <s v="1:06"/>
    <x v="0"/>
    <x v="3"/>
  </r>
  <r>
    <d v="2024-05-28T12:11:39"/>
    <s v="st1332 (?)"/>
    <x v="0"/>
    <x v="0"/>
    <s v="kls* (Lůžkové oddělení pro sestru)"/>
    <s v="Macek František, číslo pojištěnce: 9107145718, pojišťovna: 111, scpac: 160967"/>
    <s v="na uzlu 1.CH-LU3 od 24.05.24 do 28.05.24, pcsled: 10744372"/>
    <s v="Datum konce sledování: ? -&gt; 28/05/24; Čas konce sledování:  -&gt; 1210; Příznak fnzis: 0 -&gt; 1; Typ aktivity (takt): 1 -&gt; 5; "/>
    <d v="2024-05-28T12:11:39"/>
    <d v="2024-05-28T12:10:00"/>
    <s v="0:01"/>
    <x v="0"/>
    <x v="0"/>
  </r>
  <r>
    <d v="2024-05-28T12:12:11"/>
    <s v="st1332 (?)"/>
    <x v="0"/>
    <x v="0"/>
    <s v="kls* (Lůžkové oddělení pro sestru)"/>
    <s v="Siráková Jana, číslo pojištěnce: 6560021402, pojišťovna: 111, scpac: 191201"/>
    <s v="na uzlu 1.CH-LU3 od 21.05.24 do 28.05.24, pcsled: 10738274"/>
    <s v="Datum konce sledování: ? -&gt; 28/05/24; Čas konce sledování:  -&gt; 1211; Příznak fnzis: 0 -&gt; 1; Typ aktivity (takt): 1 -&gt; 4; "/>
    <d v="2024-05-28T12:12:11"/>
    <d v="2024-05-28T12:11:00"/>
    <s v="0:01"/>
    <x v="0"/>
    <x v="0"/>
  </r>
  <r>
    <d v="2024-05-28T12:13:16"/>
    <s v="st1332 (?)"/>
    <x v="0"/>
    <x v="0"/>
    <s v="kls* (Lůžkové oddělení pro sestru)"/>
    <s v="Peřinová Natálie, číslo pojištěnce: 0257296116, pojišťovna: 201, scpac: 1217767"/>
    <s v="na uzlu 1.CH-LU3 od 25.05.24 do 28.05.24, pcsled: 10745142"/>
    <s v="Datum konce sledování: ? -&gt; 28/05/24; Čas konce sledování:  -&gt; 1212; Příznak fnzis: 0 -&gt; 1; Typ aktivity (takt): 1 -&gt; 4; "/>
    <d v="2024-05-28T12:13:16"/>
    <d v="2024-05-28T12:12:00"/>
    <s v="0:01"/>
    <x v="0"/>
    <x v="0"/>
  </r>
  <r>
    <d v="2024-05-29T08:58:07"/>
    <s v="st3640 (?)"/>
    <x v="3"/>
    <x v="0"/>
    <s v="kll* (Lůžkové oddělení pro lékaře)"/>
    <s v="Coufalíková Svatava, číslo pojištěnce: 5752151801, pojišťovna: 205, scpac: 398807"/>
    <s v="na uzlu 1.CH-LU3 od 28.05.24 do 05.06.24, pcsled: 10748201"/>
    <s v="Kód uzlu zařízení: 2001; Datum malého překladu: 29/05/24; Čas malého překladu: 0858; Kód původního uzlu: 6396; Kód nového uzlu: 6265; "/>
    <d v="2024-05-29T08:58:07"/>
    <d v="2024-05-29T08:58:00"/>
    <s v="0:00"/>
    <x v="0"/>
    <x v="0"/>
  </r>
  <r>
    <d v="2024-05-29T13:04:43"/>
    <s v="st1332 (?)"/>
    <x v="0"/>
    <x v="0"/>
    <s v="kls* (Lůžkové oddělení pro sestru)"/>
    <s v="Sklenář Petr, číslo pojištěnce: 7705085333, pojišťovna: 205, scpac: 903657"/>
    <s v="na uzlu 1.CH-LU3 od 26.05.24 do 29.05.24, pcsled: 10745798"/>
    <s v="Datum konce sledování: ? -&gt; 29/05/24; Čas konce sledování:  -&gt; 1304; Příznak fnzis: 0 -&gt; 1; Typ aktivity (takt): 1 -&gt; 4; "/>
    <d v="2024-05-29T13:04:43"/>
    <d v="2024-05-29T13:04:00"/>
    <s v="0:00"/>
    <x v="0"/>
    <x v="0"/>
  </r>
  <r>
    <d v="2024-05-29T13:05:36"/>
    <s v="st1332 (?)"/>
    <x v="0"/>
    <x v="0"/>
    <s v="kls* (Lůžkové oddělení pro sestru)"/>
    <s v="Uzhakov Dmitriy, číslo pojištěnce: 7402141340, pojišťovna: 205, scpac: 1134146"/>
    <s v="na uzlu 1.CH-LU3 od 23.05.24 do 29.05.24, pcsled: 10742496"/>
    <s v="Datum konce sledování: ? -&gt; 29/05/24; Čas konce sledování:  -&gt; 1304; Příznak fnzis: 0 -&gt; 1; Typ aktivity (takt): 1 -&gt; 4; "/>
    <d v="2024-05-29T13:05:36"/>
    <d v="2024-05-29T13:04:00"/>
    <s v="0:01"/>
    <x v="0"/>
    <x v="0"/>
  </r>
  <r>
    <d v="2024-05-29T13:06:29"/>
    <s v="st1332 (?)"/>
    <x v="0"/>
    <x v="0"/>
    <s v="kls* (Lůžkové oddělení pro sestru)"/>
    <s v="Novák Libor, Ing., číslo pojištěnce: 7205295724, pojišťovna: 211, scpac: 457104"/>
    <s v="na uzlu 1.CH-LU3 od 26.05.24 do 29.05.24, pcsled: 10745529"/>
    <s v="Datum konce sledování: ? -&gt; 29/05/24; Čas konce sledování:  -&gt; 1306; Příznak fnzis: 0 -&gt; 1; Typ aktivity (takt): 1 -&gt; 5; "/>
    <d v="2024-05-29T13:06:29"/>
    <d v="2024-05-29T13:06:00"/>
    <s v="0:00"/>
    <x v="0"/>
    <x v="0"/>
  </r>
  <r>
    <d v="2024-05-29T13:07:27"/>
    <s v="st1332 (?)"/>
    <x v="0"/>
    <x v="0"/>
    <s v="kls* (Lůžkové oddělení pro sestru)"/>
    <s v="Štreit Jiří, Ing., číslo pojištěnce: 500213249 , pojišťovna: 201, scpac: 923650"/>
    <s v="na uzlu 1.CH-LU3 od 17.05.24 do 29.05.24, pcsled: 10733657"/>
    <s v="Datum konce sledování: ? -&gt; 29/05/24; Čas konce sledování:  -&gt; 1306; Příznak fnzis: 0 -&gt; 1; Typ aktivity (takt): 1 -&gt; 5; "/>
    <d v="2024-05-29T13:07:27"/>
    <d v="2024-05-29T13:06:00"/>
    <s v="0:01"/>
    <x v="0"/>
    <x v="0"/>
  </r>
  <r>
    <d v="2024-05-29T13:08:30"/>
    <s v="st1332 (?)"/>
    <x v="0"/>
    <x v="0"/>
    <s v="kls* (Lůžkové oddělení pro sestru)"/>
    <s v="Svoboda Eduard , číslo pojištěnce: 6108011756, pojišťovna: 207, scpac: 967914"/>
    <s v="na uzlu 1.CH-LU3 od 08.05.24 do 29.05.24, pcsled: 10720664"/>
    <s v="Datum konce sledování: ? -&gt; 29/05/24; Čas konce sledování:  -&gt; 1307; Příznak fnzis: 0 -&gt; 1; Typ aktivity (takt): 1 -&gt; 4; "/>
    <d v="2024-05-29T13:08:30"/>
    <d v="2024-05-29T13:07:00"/>
    <s v="0:01"/>
    <x v="0"/>
    <x v="0"/>
  </r>
  <r>
    <d v="2024-05-29T14:24:39"/>
    <s v="st3640 (?)"/>
    <x v="3"/>
    <x v="0"/>
    <s v="kll* (Lůžkové oddělení pro lékaře)"/>
    <s v="Bartušková Anna, číslo pojištěnce: 7460125783, pojišťovna: 207, scpac: 763206"/>
    <s v="na uzlu 1.CH-LU3 od 28.05.24 do 06.06.24, pcsled: 10748359"/>
    <s v="Kód uzlu zařízení: 2001; Datum malého překladu: 29/05/24; Čas malého překladu: 1424; Kód původního uzlu: 6396; Kód nového uzlu: 6265; "/>
    <d v="2024-05-29T14:24:39"/>
    <d v="2024-05-29T14:24:00"/>
    <s v="0:00"/>
    <x v="0"/>
    <x v="0"/>
  </r>
  <r>
    <d v="2024-05-29T16:57:39"/>
    <s v="st2088 (?)"/>
    <x v="20"/>
    <x v="0"/>
    <s v="kls* (Lůžkové oddělení pro sestru)"/>
    <s v="Kalincová Marcela, číslo pojištěnce: 525316124 , pojišťovna: 213, scpac: 1570269"/>
    <s v="na uzlu 1.CH-LU3 od 28.05.24 do 01.06.24, pcsled: 10748424"/>
    <s v="Kód uzlu zařízení: 2001; Datum malého překladu: 29/05/24; Čas malého překladu: 1657; Kód původního uzlu: 6396; Kód nového uzlu: 6272; "/>
    <d v="2024-05-29T16:57:39"/>
    <d v="2024-05-29T16:57:00"/>
    <s v="0:00"/>
    <x v="0"/>
    <x v="0"/>
  </r>
  <r>
    <d v="2024-05-30T09:11:25"/>
    <s v="st3640 (?)"/>
    <x v="9"/>
    <x v="0"/>
    <s v="kll* (Lůžkové oddělení pro lékaře)"/>
    <s v="Fadgyas Jan, číslo pojištěnce: 5804160769, pojišťovna: 111, scpac: 241715"/>
    <s v="na uzlu 1.CH-LU3 od 30.05.24 do 06.06.24, pcsled: 10751661"/>
    <s v="Kód uzlu zařízení: 2001; Datum malého překladu: 30/05/24; Čas malého překladu: 0911; Kód původního uzlu: 6396; Kód nového uzlu: 6265; "/>
    <d v="2024-05-30T09:11:25"/>
    <d v="2024-05-30T09:11:00"/>
    <s v="0:00"/>
    <x v="0"/>
    <x v="0"/>
  </r>
  <r>
    <d v="2024-05-30T12:47:15"/>
    <s v="st1332 (?)"/>
    <x v="0"/>
    <x v="0"/>
    <s v="kls* (Lůžkové oddělení pro sestru)"/>
    <s v="Bořuta Michal, číslo pojištěnce: 7512305768, pojišťovna: 111, scpac: 333449"/>
    <s v="na uzlu 1.CH-LU3 od 28.05.24 do 30.05.24, pcsled: 10748142"/>
    <s v="Datum konce sledování: ? -&gt; 30/05/24; Čas konce sledování:  -&gt; 1247; Příznak fnzis: 0 -&gt; 1; Typ aktivity (takt): 1 -&gt; 5; "/>
    <d v="2024-05-30T12:47:15"/>
    <d v="2024-05-30T12:47:00"/>
    <s v="0:00"/>
    <x v="0"/>
    <x v="0"/>
  </r>
  <r>
    <d v="2024-05-31T11:31:08"/>
    <s v="st1332 (?)"/>
    <x v="0"/>
    <x v="0"/>
    <s v="kls* (Lůžkové oddělení pro sestru)"/>
    <s v="Indrák Zdenek, číslo pojištěnce: 8912145726, pojišťovna: 205, scpac: 256308"/>
    <s v="na uzlu 1.CH-LU3 od 26.05.24 do 31.05.24, pcsled: 10745915"/>
    <s v="Datum konce sledování: ? -&gt; 31/05/24; Čas konce sledování:  -&gt; 1130; Příznak fnzis: 0 -&gt; 1; Typ aktivity (takt): 1 -&gt; 5; "/>
    <d v="2024-05-31T11:31:08"/>
    <d v="2024-05-31T11:30:00"/>
    <s v="0:01"/>
    <x v="0"/>
    <x v="0"/>
  </r>
  <r>
    <d v="2024-05-31T11:31:39"/>
    <s v="st1332 (?)"/>
    <x v="0"/>
    <x v="0"/>
    <s v="kls* (Lůžkové oddělení pro sestru)"/>
    <s v="Janda Tomáš, číslo pojištěnce: 7801135694, pojišťovna: 201, scpac: 172923"/>
    <s v="na uzlu 1.CH-LU3 od 28.05.24 do 31.05.24, pcsled: 10748789"/>
    <s v="Datum konce sledování: ? -&gt; 31/05/24; Čas konce sledování:  -&gt; 1131; Příznak fnzis: 0 -&gt; 1; Typ aktivity (takt): 1 -&gt; 5; "/>
    <d v="2024-05-31T11:31:39"/>
    <d v="2024-05-31T11:31:00"/>
    <s v="0:00"/>
    <x v="0"/>
    <x v="0"/>
  </r>
  <r>
    <d v="2024-05-31T11:32:10"/>
    <s v="st1332 (?)"/>
    <x v="0"/>
    <x v="0"/>
    <s v="kls* (Lůžkové oddělení pro sestru)"/>
    <s v="Janiš Karel, číslo pojištěnce: 480404117 , pojišťovna: 201, scpac: 1027714"/>
    <s v="na uzlu 1.CH-LU3 od 28.05.24 do 31.05.24, pcsled: 10748911"/>
    <s v="Datum konce sledování: ? -&gt; 31/05/24; Čas konce sledování:  -&gt; 1131; Příznak fnzis: 0 -&gt; 1; Typ aktivity (takt): 1 -&gt; 5; "/>
    <d v="2024-05-31T11:32:10"/>
    <d v="2024-05-31T11:31:00"/>
    <s v="0:01"/>
    <x v="0"/>
    <x v="0"/>
  </r>
  <r>
    <d v="2024-05-31T11:32:20"/>
    <s v="st1332 (?)"/>
    <x v="0"/>
    <x v="0"/>
    <s v="kls* (Lůžkové oddělení pro sestru)"/>
    <s v="Kubík Jaroslav, číslo pojištěnce: 510107218 , pojišťovna: 111, scpac: 1339520"/>
    <s v="na uzlu 1.CH-LU3 od 23.05.24 do 31.05.24, pcsled: 10742231"/>
    <s v="Datum konce sledování: ? -&gt; 31/05/24; Čas konce sledování:  -&gt; 1132; Příznak fnzis: 0 -&gt; 1; Typ aktivity (takt): 1 -&gt; 5; "/>
    <d v="2024-05-31T11:32:20"/>
    <d v="2024-05-31T11:32:00"/>
    <s v="0:00"/>
    <x v="0"/>
    <x v="0"/>
  </r>
  <r>
    <d v="2024-05-31T11:32:49"/>
    <s v="st1332 (?)"/>
    <x v="0"/>
    <x v="0"/>
    <s v="kls* (Lůžkové oddělení pro sestru)"/>
    <s v="Oravec Lukáš, číslo pojištěnce: 9104276269, pojišťovna: 213, scpac: 1425324"/>
    <s v="na uzlu 1.CH-LU3 od 28.05.24 do 31.05.24, pcsled: 10748879"/>
    <s v="Datum konce sledování: ? -&gt; 31/05/24; Čas konce sledování:  -&gt; 1132; Příznak fnzis: 0 -&gt; 1; Typ aktivity (takt): 1 -&gt; 5; "/>
    <d v="2024-05-31T11:32:49"/>
    <d v="2024-05-31T11:32:00"/>
    <s v="0:00"/>
    <x v="0"/>
    <x v="0"/>
  </r>
  <r>
    <d v="2024-05-31T20:27:26"/>
    <s v="st3640 (?)"/>
    <x v="57"/>
    <x v="0"/>
    <s v="kll* (Lůžkové oddělení pro lékaře)"/>
    <s v="Winklerová Jana, číslo pojištěnce: 435708423 , pojišťovna: 111, scpac: 501222"/>
    <s v="na uzlu 1.CH-LU3 od 31.05.24 do 06.06.24, pcsled: 10754713"/>
    <s v="Kód uzlu zařízení: 2001; Datum malého překladu: 31/05/24; Čas malého překladu: 2027; Kód původního uzlu: 6396; Kód nového uzlu: 6265; "/>
    <d v="2024-05-31T20:27:26"/>
    <d v="2024-05-31T20:27:00"/>
    <s v="0:00"/>
    <x v="0"/>
    <x v="0"/>
  </r>
  <r>
    <d v="2024-05-31T23:25:20"/>
    <s v="st1332 (?)"/>
    <x v="17"/>
    <x v="0"/>
    <s v="kls* (Lůžkové oddělení pro sestru)"/>
    <s v="Rozsypalová Jarmila , číslo pojištěnce: 465830222 , pojišťovna: 211, scpac: 113265"/>
    <s v="na uzlu 1.CH-LU3 od 31.05.24 do 31.05.24, pcsled: 10754810"/>
    <s v="Datum žádosti: 31/05/24; Čas žádosti: 232520; Datum překladu: 31/05/24; Čas překladu: 2324; Žádající uzel: 6396; Žádající uživatel: 65015; Přijímající uzel: 6515; Text žádosti: Žádost o překlad; Stav žádosti: 500; "/>
    <d v="2024-05-31T23:25:20"/>
    <d v="2024-05-31T23:24:00"/>
    <s v="0:01"/>
    <x v="0"/>
    <x v="0"/>
  </r>
  <r>
    <d v="2024-06-01T00:34:10"/>
    <s v="st1332 (?)"/>
    <x v="17"/>
    <x v="0"/>
    <s v="kls* (Lůžkové oddělení pro sestru)"/>
    <s v="Přidalová Květoslava, číslo pojištěnce: 345517446 , pojišťovna: 201, scpac: 450716"/>
    <s v="na uzlu 1.CH-LU3 od 21.05.24 do 01.06.24, pcsled: 10739539"/>
    <s v="Datum žádosti: 01/06/24; Čas žádosti: 003410; Datum překladu: 01/06/24; Čas překladu: 0033; Žádající uzel: 6396; Žádající uživatel: 65015; Přijímající uzel: 6515; Text žádosti: Žádost o překlad; Stav žádosti: 500; "/>
    <d v="2024-06-01T00:34:10"/>
    <d v="2024-06-01T00:33:00"/>
    <s v="0:01"/>
    <x v="0"/>
    <x v="0"/>
  </r>
  <r>
    <d v="2024-06-01T11:29:09"/>
    <s v="st1332 (?)"/>
    <x v="29"/>
    <x v="0"/>
    <s v="kls* (Lůžkové oddělení pro sestru)"/>
    <s v="Kalincová Marcela, číslo pojištěnce: 525316124 , pojišťovna: 213, scpac: 1570269"/>
    <s v="na uzlu 1.CH-LU3 od 28.05.24 do 01.06.24, pcsled: 10748424"/>
    <s v="Datum konce sledování: ? -&gt; 01/06/24; Čas konce sledování:  -&gt; 1128; Příznak fnzis: 0 -&gt; 1; Typ aktivity (takt): 1 -&gt; 4; "/>
    <d v="2024-06-01T11:29:09"/>
    <d v="2024-06-01T11:28:00"/>
    <s v="0:01"/>
    <x v="0"/>
    <x v="0"/>
  </r>
  <r>
    <d v="2024-06-02T12:08:20"/>
    <s v="st1276 (?)"/>
    <x v="17"/>
    <x v="0"/>
    <s v="kls* (Lůžkové oddělení pro sestru)"/>
    <s v="Opálka Miloš, číslo pojištěnce: 6711081740, pojišťovna: 205, scpac: 1568604"/>
    <s v="na uzlu 1.CH-LU3 od 26.05.24 do 02.06.24, pcsled: 10745354"/>
    <s v="Datum konce sledování: ? -&gt; 02/06/24; Čas konce sledování:  -&gt; 1208; Příznak fnzis: 0 -&gt; 1; Typ aktivity (takt): 1 -&gt; 4; "/>
    <d v="2024-06-02T12:08:20"/>
    <d v="2024-06-02T12:08:00"/>
    <s v="0:00"/>
    <x v="0"/>
    <x v="0"/>
  </r>
  <r>
    <d v="2024-06-03T07:24:26"/>
    <s v="st3640 (?)"/>
    <x v="3"/>
    <x v="0"/>
    <s v="kll* (Lůžkové oddělení pro lékaře)"/>
    <s v="Havlena Pavel, číslo pojištěnce: 7310055401, pojišťovna: 205, scpac: 181270"/>
    <s v="na uzlu 1.CH-LU3 od 26.05.24 do 13.06.24, pcsled: 10745676"/>
    <s v="Kód uzlu zařízení: 2001; Datum malého překladu: 03/06/24; Čas malého překladu: 0724; Kód původního uzlu: 6396; Kód nového uzlu: 6265; "/>
    <d v="2024-06-03T07:24:26"/>
    <d v="2024-06-03T07:24:00"/>
    <s v="0:00"/>
    <x v="0"/>
    <x v="0"/>
  </r>
  <r>
    <d v="2024-06-03T10:38:06"/>
    <s v="st1276 (?)"/>
    <x v="38"/>
    <x v="0"/>
    <s v="kls* (Lůžkové oddělení pro sestru)"/>
    <s v="Rozsypalová Jarmila , číslo pojištěnce: 465830222 , pojišťovna: 211, scpac: 113265"/>
    <s v="na uzlu KAR-LU51 od 31.05.24 do 03.06.24, pcsled: 10754899"/>
    <s v="Datum konce sledování: ? -&gt; 03/06/24; Čas konce sledování:  -&gt; 1035; Příznak fnzis: 0 -&gt; 1; Typ aktivity (takt): 1 -&gt; 5; "/>
    <d v="2024-06-03T10:38:06"/>
    <d v="2024-06-03T10:35:00"/>
    <s v="0:03"/>
    <x v="0"/>
    <x v="0"/>
  </r>
  <r>
    <d v="2024-06-03T10:42:30"/>
    <s v="st3640 (?)"/>
    <x v="9"/>
    <x v="0"/>
    <s v="kll* (Lůžkové oddělení pro lékaře)"/>
    <s v="Němcová Irena, číslo pojištěnce: 6359070619, pojišťovna: 207, scpac: 431184"/>
    <s v="na uzlu 1.CH-LU3 od 02.06.24 do 10.06.24, pcsled: 10755757"/>
    <s v="Kód uzlu zařízení: 2001; Datum malého překladu: 03/06/24; Čas malého překladu: 1041; Kód původního uzlu: 6396; Kód nového uzlu: 6265; "/>
    <d v="2024-06-03T10:42:30"/>
    <d v="2024-06-03T10:41:00"/>
    <s v="0:01"/>
    <x v="0"/>
    <x v="0"/>
  </r>
  <r>
    <d v="2024-06-03T11:32:25"/>
    <s v="st1332 (?)"/>
    <x v="0"/>
    <x v="0"/>
    <s v="kls* (Lůžkové oddělení pro sestru)"/>
    <s v="Přidalová Květoslava, číslo pojištěnce: 345517446 , pojišťovna: 201, scpac: 450716"/>
    <s v="na uzlu KAR-LU51 od 01.06.24 do 03.06.24, pcsled: 10754923"/>
    <s v="Datum konce sledování: ? -&gt; 03/06/24; Čas konce sledování:  -&gt; 1131; Příznak fnzis: 0 -&gt; 1; Typ aktivity (takt): 1 -&gt; 5; "/>
    <d v="2024-06-03T11:32:25"/>
    <d v="2024-06-03T11:31:00"/>
    <s v="0:01"/>
    <x v="0"/>
    <x v="0"/>
  </r>
  <r>
    <d v="2024-06-03T13:43:25"/>
    <s v="st1332 (?)"/>
    <x v="0"/>
    <x v="0"/>
    <s v="kls* (Lůžkové oddělení pro sestru)"/>
    <s v="Kociánová Markéta, číslo pojištěnce: 0355145318, pojišťovna: 211, scpac: 1473871"/>
    <s v="na uzlu 1.CH-LU3 od 30.05.24 do 03.06.24, pcsled: 10753383"/>
    <s v="Datum konce sledování: ? -&gt; 03/06/24; Čas konce sledování:  -&gt; 1343; Příznak fnzis: 0 -&gt; 1; Typ aktivity (takt): 1 -&gt; 4; "/>
    <d v="2024-06-03T13:43:25"/>
    <d v="2024-06-03T13:43:00"/>
    <s v="0:00"/>
    <x v="0"/>
    <x v="0"/>
  </r>
  <r>
    <d v="2024-06-03T13:43:32"/>
    <s v="st1332 (?)"/>
    <x v="0"/>
    <x v="0"/>
    <s v="kls* (Lůžkové oddělení pro sestru)"/>
    <s v="Bilous Ihor, Ing., číslo pojištěnce: 8601674972, pojišťovna: 111, scpac: 1491833"/>
    <s v="na uzlu 1.CH-LU3 od 28.05.24 do 03.06.24, pcsled: 10748955"/>
    <s v="Datum konce sledování: ? -&gt; 03/06/24; Čas konce sledování:  -&gt; 1343; Příznak fnzis: 0 -&gt; 1; Typ aktivity (takt): 1 -&gt; 4; "/>
    <d v="2024-06-03T13:43:32"/>
    <d v="2024-06-03T13:43:00"/>
    <s v="0:00"/>
    <x v="0"/>
    <x v="0"/>
  </r>
  <r>
    <d v="2024-06-03T13:43:40"/>
    <s v="st1332 (?)"/>
    <x v="0"/>
    <x v="0"/>
    <s v="kls* (Lůžkové oddělení pro sestru)"/>
    <s v="Dudová Hana, Mgr., číslo pojištěnce: 7958065313, pojišťovna: 205, scpac: 277630"/>
    <s v="na uzlu 1.CH-LU3 od 30.05.24 do 03.06.24, pcsled: 10752407"/>
    <s v="Datum konce sledování: ? -&gt; 03/06/24; Čas konce sledování:  -&gt; 1343; Příznak fnzis: 0 -&gt; 1; Typ aktivity (takt): 1 -&gt; 5; "/>
    <d v="2024-06-03T13:43:40"/>
    <d v="2024-06-03T13:43:00"/>
    <s v="0:00"/>
    <x v="0"/>
    <x v="0"/>
  </r>
  <r>
    <d v="2024-06-03T13:43:48"/>
    <s v="st1332 (?)"/>
    <x v="0"/>
    <x v="0"/>
    <s v="kls* (Lůžkové oddělení pro sestru)"/>
    <s v="Harbichová Alena, číslo pojištěnce: 455107492 , pojišťovna: 111, scpac: 399227"/>
    <s v="na uzlu 1.CH-LU3 od 26.05.24 do 03.06.24, pcsled: 10745382"/>
    <s v="Datum konce sledování: ? -&gt; 03/06/24; Čas konce sledování:  -&gt; 1343; Příznak fnzis: 0 -&gt; 1; Typ aktivity (takt): 1 -&gt; 5; "/>
    <d v="2024-06-03T13:43:48"/>
    <d v="2024-06-03T13:43:00"/>
    <s v="0:00"/>
    <x v="0"/>
    <x v="0"/>
  </r>
  <r>
    <d v="2024-06-03T13:44:03"/>
    <s v="st1332 (?)"/>
    <x v="0"/>
    <x v="0"/>
    <s v="kls* (Lůžkové oddělení pro sestru)"/>
    <s v="Kuba Jan, číslo pojištěnce: 5411222982, pojišťovna: 201, scpac: 657319"/>
    <s v="na uzlu 1.CH-LU3 od 28.05.24 do 03.06.24, pcsled: 10749110"/>
    <s v="Datum konce sledování: ? -&gt; 03/06/24; Čas konce sledování:  -&gt; 1343; Příznak fnzis: 0 -&gt; 1; Typ aktivity (takt): 1 -&gt; 5; "/>
    <d v="2024-06-03T13:44:03"/>
    <d v="2024-06-03T13:43:00"/>
    <s v="0:01"/>
    <x v="0"/>
    <x v="0"/>
  </r>
  <r>
    <d v="2024-06-03T13:44:11"/>
    <s v="st1332 (?)"/>
    <x v="0"/>
    <x v="0"/>
    <s v="kls* (Lůžkové oddělení pro sestru)"/>
    <s v="Klimková Hana, číslo pojištěnce: 6660240950, pojišťovna: 111, scpac: 815639"/>
    <s v="na uzlu 1.CH-LU3 od 30.05.24 do 03.06.24, pcsled: 10753216"/>
    <s v="Datum konce sledování: ? -&gt; 03/06/24; Čas konce sledování:  -&gt; 1344; Příznak fnzis: 0 -&gt; 1; Typ aktivity (takt): 1 -&gt; 5; "/>
    <d v="2024-06-03T13:44:11"/>
    <d v="2024-06-03T13:44:00"/>
    <s v="0:00"/>
    <x v="0"/>
    <x v="0"/>
  </r>
  <r>
    <d v="2024-06-03T13:44:28"/>
    <s v="st1332 (?)"/>
    <x v="0"/>
    <x v="0"/>
    <s v="kls* (Lůžkové oddělení pro sestru)"/>
    <s v="Kořenková Bohumila, číslo pojištěnce: 436010434 , pojišťovna: 201, scpac: 410734"/>
    <s v="na uzlu 1.CH-LU3 od 27.05.24 do 03.06.24, pcsled: 10747765"/>
    <s v="Datum konce sledování: ? -&gt; 03/06/24; Čas konce sledování:  -&gt; 1344; Příznak fnzis: 0 -&gt; 1; Typ aktivity (takt): 1 -&gt; 4; "/>
    <d v="2024-06-03T13:44:28"/>
    <d v="2024-06-03T13:44:00"/>
    <s v="0:00"/>
    <x v="0"/>
    <x v="0"/>
  </r>
  <r>
    <d v="2024-06-04T13:44:59"/>
    <s v="st1332 (?)"/>
    <x v="0"/>
    <x v="0"/>
    <s v="kls* (Lůžkové oddělení pro sestru)"/>
    <s v="Adámková Mája, číslo pojištěnce: 435501426 , pojišťovna: 201, scpac: 1072126"/>
    <s v="na uzlu 1.CH-LU3 od 25.05.24 do 04.06.24, pcsled: 10744686"/>
    <s v="Datum konce sledování: ? -&gt; 04/06/24; Čas konce sledování:  -&gt; 1344; Příznak fnzis: 0 -&gt; 1; Typ aktivity (takt): 1 -&gt; 5; "/>
    <d v="2024-06-04T13:44:59"/>
    <d v="2024-06-04T13:44:00"/>
    <s v="0:00"/>
    <x v="0"/>
    <x v="0"/>
  </r>
  <r>
    <d v="2024-06-04T13:45:09"/>
    <s v="st1332 (?)"/>
    <x v="0"/>
    <x v="0"/>
    <s v="kls* (Lůžkové oddělení pro sestru)"/>
    <s v="Andresová Mariana, číslo pojištěnce: 8053246773, pojišťovna: 205, scpac: 382462"/>
    <s v="na uzlu 1.CH-LU3 od 02.06.24 do 04.06.24, pcsled: 10755902"/>
    <s v="Datum konce sledování: ? -&gt; 04/06/24; Čas konce sledování:  -&gt; 1345; Příznak fnzis: 0 -&gt; 1; Typ aktivity (takt): 1 -&gt; 4; "/>
    <d v="2024-06-04T13:45:09"/>
    <d v="2024-06-04T13:45:00"/>
    <s v="0:00"/>
    <x v="0"/>
    <x v="0"/>
  </r>
  <r>
    <d v="2024-06-04T13:45:20"/>
    <s v="st1332 (?)"/>
    <x v="0"/>
    <x v="0"/>
    <s v="kls* (Lůžkové oddělení pro sestru)"/>
    <s v="Orlová Pavlína, číslo pojištěnce: 9062116140, pojišťovna: 205, scpac: 1270342"/>
    <s v="na uzlu 1.CH-LU3 od 27.05.24 do 04.06.24, pcsled: 10746164"/>
    <s v="Datum konce sledování: ? -&gt; 04/06/24; Čas konce sledování:  -&gt; 1345; Příznak fnzis: 0 -&gt; 1; Typ aktivity (takt): 1 -&gt; 4; "/>
    <d v="2024-06-04T13:45:20"/>
    <d v="2024-06-04T13:45:00"/>
    <s v="0:00"/>
    <x v="0"/>
    <x v="0"/>
  </r>
  <r>
    <d v="2024-06-04T13:45:31"/>
    <s v="st1332 (?)"/>
    <x v="0"/>
    <x v="0"/>
    <s v="kls* (Lůžkové oddělení pro sestru)"/>
    <s v="Stašová Marcela , číslo pojištěnce: 5557042194, pojišťovna: 201, scpac: 462540"/>
    <s v="na uzlu 1.CH-LU3 od 30.05.24 do 04.06.24, pcsled: 10751858"/>
    <s v="Datum konce sledování: ? -&gt; 04/06/24; Čas konce sledování:  -&gt; 1345; Příznak fnzis: 0 -&gt; 1; Typ aktivity (takt): 1 -&gt; 5; "/>
    <d v="2024-06-04T13:45:31"/>
    <d v="2024-06-04T13:45:00"/>
    <s v="0:00"/>
    <x v="0"/>
    <x v="0"/>
  </r>
  <r>
    <d v="2024-06-04T14:16:30"/>
    <s v="st1332 (?)"/>
    <x v="0"/>
    <x v="0"/>
    <s v="kls* (Lůžkové oddělení pro sestru)"/>
    <s v="Cvoliga Peter, číslo pojištěnce: 5511221298, pojišťovna: 211, scpac: 316348"/>
    <s v="na uzlu 2IK-30m od 03.06.24 do 04.06.24, pcsled: 10757569"/>
    <s v="Datum konce sledování: ? -&gt; 04/06/24; Čas konce sledování:  -&gt; 1353; Příznak fnzis: 0 -&gt; 1; Typ aktivity (takt): 1 -&gt; 4; "/>
    <d v="2024-06-04T14:16:30"/>
    <d v="2024-06-04T13:53:00"/>
    <s v="0:23"/>
    <x v="0"/>
    <x v="7"/>
  </r>
  <r>
    <d v="2024-06-04T18:11:52"/>
    <s v="st1332 (?)"/>
    <x v="12"/>
    <x v="0"/>
    <s v="kls* (Lůžkové oddělení pro sestru)"/>
    <s v="Kukučová Klára MVDr., číslo pojištěnce: 9255145548, pojišťovna: 205, scpac: 1182625"/>
    <s v="na uzlu 1.CH-LU3 od 03.06.24 do 04.06.24, pcsled: 10757924"/>
    <s v="Datum konce sledování: ? -&gt; 04/06/24; Čas konce sledování:  -&gt; 1811; Příznak fnzis: 0 -&gt; 1; Typ aktivity (takt): 1 -&gt; 4; "/>
    <d v="2024-06-04T18:11:52"/>
    <d v="2024-06-04T18:11:00"/>
    <s v="0:00"/>
    <x v="0"/>
    <x v="0"/>
  </r>
  <r>
    <d v="2024-06-04T22:31:57"/>
    <s v="st3640 (?)"/>
    <x v="28"/>
    <x v="0"/>
    <s v="kll* (Lůžkové oddělení pro lékaře)"/>
    <s v="Janíčková Eva, číslo pojištěnce: 6259210276, pojišťovna: 111, scpac: 500974"/>
    <s v="na uzlu 1.CH-6 J od 04.06.24 do 06.06.24, pcsled: 10759739"/>
    <s v="Kód uzlu zařízení: 2001; Datum malého překladu: 04/06/24; Čas malého překladu: 2231; Kód původního uzlu: 6396; Kód nového uzlu: 6265; "/>
    <d v="2024-06-04T22:31:57"/>
    <d v="2024-06-04T22:31:00"/>
    <s v="0:00"/>
    <x v="0"/>
    <x v="0"/>
  </r>
  <r>
    <d v="2024-06-05T11:14:24"/>
    <s v="st3640 (?)"/>
    <x v="9"/>
    <x v="0"/>
    <s v="kll* (Lůžkové oddělení pro lékaře)"/>
    <s v="Plevová Miluše, číslo pojištěnce: 6256280591, pojišťovna: 205, scpac: 278993"/>
    <s v="na uzlu 1.CH-LU3 od 04.06.24 do 11.06.24, pcsled: 10758750"/>
    <s v="Kód uzlu zařízení: 2001; Datum malého překladu: 05/06/24; Čas malého překladu: 1113; Kód původního uzlu: 6396; Kód nového uzlu: 6265; "/>
    <d v="2024-06-05T11:14:24"/>
    <d v="2024-06-05T11:13:00"/>
    <s v="0:01"/>
    <x v="0"/>
    <x v="0"/>
  </r>
  <r>
    <d v="2024-06-05T12:03:15"/>
    <s v="st1332 (?)"/>
    <x v="0"/>
    <x v="0"/>
    <s v="kls* (Lůžkové oddělení pro sestru)"/>
    <s v="Coufalíková Svatava, číslo pojištěnce: 5752151801, pojišťovna: 205, scpac: 398807"/>
    <s v="na uzlu 1.CH-LU3 od 28.05.24 do 05.06.24, pcsled: 10748201"/>
    <s v="Datum konce sledování: ? -&gt; 05/06/24; Čas konce sledování:  -&gt; 1203; Příznak fnzis: 0 -&gt; 1; Typ aktivity (takt): 1 -&gt; 4; "/>
    <d v="2024-06-05T12:03:15"/>
    <d v="2024-06-05T12:03:00"/>
    <s v="0:00"/>
    <x v="0"/>
    <x v="0"/>
  </r>
  <r>
    <d v="2024-06-05T12:03:26"/>
    <s v="st1332 (?)"/>
    <x v="0"/>
    <x v="0"/>
    <s v="kls* (Lůžkové oddělení pro sestru)"/>
    <s v="Možíšová Jarmila, číslo pojištěnce: 526001239 , pojišťovna: 205, scpac: 480181"/>
    <s v="na uzlu 1.CH-LU3 od 02.06.24 do 05.06.24, pcsled: 10755831"/>
    <s v="Datum konce sledování: ? -&gt; 05/06/24; Čas konce sledování:  -&gt; 1203; Příznak fnzis: 0 -&gt; 1; Typ aktivity (takt): 1 -&gt; 4; "/>
    <d v="2024-06-05T12:03:26"/>
    <d v="2024-06-05T12:03:00"/>
    <s v="0:00"/>
    <x v="0"/>
    <x v="0"/>
  </r>
  <r>
    <d v="2024-06-05T12:04:11"/>
    <s v="st1332 (?)"/>
    <x v="0"/>
    <x v="0"/>
    <s v="kls* (Lůžkové oddělení pro sestru)"/>
    <s v="Pánek Jaroslav, číslo pojištěnce: 6607280196, pojišťovna: 201, scpac: 319390"/>
    <s v="na uzlu 1.CH-LU3 od 01.06.24 do 05.06.24, pcsled: 10755381"/>
    <s v="Datum konce sledování: ? -&gt; 05/06/24; Čas konce sledování:  -&gt; 1203; Příznak fnzis: 0 -&gt; 1; Typ aktivity (takt): 1 -&gt; 4; "/>
    <d v="2024-06-05T12:04:11"/>
    <d v="2024-06-05T12:03:00"/>
    <s v="0:01"/>
    <x v="0"/>
    <x v="0"/>
  </r>
  <r>
    <d v="2024-06-05T12:04:35"/>
    <s v="st1332 (?)"/>
    <x v="0"/>
    <x v="0"/>
    <s v="kls* (Lůžkové oddělení pro sestru)"/>
    <s v="Podhorný Petr, číslo pojištěnce: 8601096251, pojišťovna: 211, scpac: 1552674"/>
    <s v="na uzlu 1.CH-LU3 od 03.06.24 do 05.06.24, pcsled: 10757318"/>
    <s v="Datum konce sledování: ? -&gt; 05/06/24; Čas konce sledování:  -&gt; 1204; Příznak fnzis: 0 -&gt; 1; Typ aktivity (takt): 1 -&gt; 4; "/>
    <d v="2024-06-05T12:04:35"/>
    <d v="2024-06-05T12:04:00"/>
    <s v="0:00"/>
    <x v="0"/>
    <x v="0"/>
  </r>
  <r>
    <d v="2024-06-05T12:04:42"/>
    <s v="st1332 (?)"/>
    <x v="0"/>
    <x v="0"/>
    <s v="kls* (Lůžkové oddělení pro sestru)"/>
    <s v="Velešík Ladislav, číslo pojištěnce: 7308285369, pojišťovna: 205, scpac: 321876"/>
    <s v="na uzlu 1.CH-LU3 od 30.05.24 do 05.06.24, pcsled: 10752979"/>
    <s v="Datum konce sledování: ? -&gt; 05/06/24; Čas konce sledování:  -&gt; 1204; Příznak fnzis: 0 -&gt; 1; Typ aktivity (takt): 1 -&gt; 5; "/>
    <d v="2024-06-05T12:04:42"/>
    <d v="2024-06-05T12:04:00"/>
    <s v="0:00"/>
    <x v="0"/>
    <x v="0"/>
  </r>
  <r>
    <d v="2024-06-05T14:50:58"/>
    <s v="st3640 (?)"/>
    <x v="9"/>
    <x v="0"/>
    <s v="kll* (Lůžkové oddělení pro lékaře)"/>
    <s v="Cvoliga Peter, číslo pojištěnce: 5511221298, pojišťovna: 211, scpac: 316348"/>
    <s v="na uzlu 1.CH-LU3 od 04.06.24 do 12.06.24, pcsled: 10759577"/>
    <s v="Kód uzlu zařízení: 2001; Datum malého překladu: 05/06/24; Čas malého překladu: 1450; Kód původního uzlu: 6396; Kód nového uzlu: 6265; "/>
    <d v="2024-06-05T14:50:58"/>
    <d v="2024-06-05T14:50:00"/>
    <s v="0:00"/>
    <x v="0"/>
    <x v="0"/>
  </r>
  <r>
    <d v="2024-06-05T16:41:56"/>
    <s v="st1276 (?)"/>
    <x v="38"/>
    <x v="0"/>
    <s v="kls* (Lůžkové oddělení pro sestru)"/>
    <s v="Pazdera Aleš , číslo pojištěnce: 6006050765, pojišťovna: 205, scpac: 317572"/>
    <s v="na uzlu 1.CH-LU3 od 04.06.24 do 05.06.24, pcsled: 10758579"/>
    <s v="Datum konce sledování: ? -&gt; 05/06/24; Čas konce sledování:  -&gt; 1641; Příznak fnzis: 0 -&gt; 1; Typ aktivity (takt): 1 -&gt; 5; "/>
    <d v="2024-06-05T16:41:56"/>
    <d v="2024-06-05T16:41:00"/>
    <s v="0:00"/>
    <x v="0"/>
    <x v="0"/>
  </r>
  <r>
    <d v="2024-06-06T13:31:27"/>
    <s v="st1332 (?)"/>
    <x v="0"/>
    <x v="0"/>
    <s v="kls* (Lůžkové oddělení pro sestru)"/>
    <s v="Mačáková Věra, číslo pojištěnce: 395921406 , pojišťovna: 111, scpac: 258129"/>
    <s v="na uzlu 1.CH-LU3 od 01.06.24 do 06.06.24, pcsled: 10755484"/>
    <s v="Datum konce sledování: ? -&gt; 06/06/24; Čas konce sledování:  -&gt; 1331; Příznak fnzis: 0 -&gt; 1; Typ aktivity (takt): 1 -&gt; 5; "/>
    <d v="2024-06-06T13:31:27"/>
    <d v="2024-06-06T13:31:00"/>
    <s v="0:00"/>
    <x v="0"/>
    <x v="0"/>
  </r>
  <r>
    <d v="2024-06-06T13:31:51"/>
    <s v="st1332 (?)"/>
    <x v="0"/>
    <x v="0"/>
    <s v="kls* (Lůžkové oddělení pro sestru)"/>
    <s v="Rozsypalová Jarmila , číslo pojištěnce: 465830222 , pojišťovna: 211, scpac: 113265"/>
    <s v="na uzlu 1.CH-LU3 od 03.06.24 do 06.06.24, pcsled: 10757260"/>
    <s v="Datum konce sledování: ? -&gt; 06/06/24; Čas konce sledování:  -&gt; 1331; Příznak fnzis: 0 -&gt; 1; Typ aktivity (takt): 1 -&gt; 5; "/>
    <d v="2024-06-06T13:31:51"/>
    <d v="2024-06-06T13:31:00"/>
    <s v="0:00"/>
    <x v="0"/>
    <x v="0"/>
  </r>
  <r>
    <d v="2024-06-06T13:38:24"/>
    <s v="st1332 (?)"/>
    <x v="0"/>
    <x v="0"/>
    <s v="kls* (Lůžkové oddělení pro sestru)"/>
    <s v="Fadgyas Jan, číslo pojištěnce: 5804160769, pojišťovna: 111, scpac: 241715"/>
    <s v="na uzlu 1.CH-LU3 od 30.05.24 do 06.06.24, pcsled: 10751661"/>
    <s v="Datum konce sledování: ? -&gt; 06/06/24; Čas konce sledování:  -&gt; 1338; Příznak fnzis: 0 -&gt; 1; Typ aktivity (takt): 1 -&gt; 5; "/>
    <d v="2024-06-06T13:38:24"/>
    <d v="2024-06-06T13:38:00"/>
    <s v="0:00"/>
    <x v="0"/>
    <x v="0"/>
  </r>
  <r>
    <d v="2024-06-06T13:38:38"/>
    <s v="st1332 (?)"/>
    <x v="0"/>
    <x v="0"/>
    <s v="kls* (Lůžkové oddělení pro sestru)"/>
    <s v="Markusíková Nela, číslo pojištěnce: 9061306254, pojišťovna: 205, scpac: 936886"/>
    <s v="na uzlu 1.CH-LU3 od 04.06.24 do 06.06.24, pcsled: 10758400"/>
    <s v="Datum konce sledování: ? -&gt; 06/06/24; Čas konce sledování:  -&gt; 1338; Příznak fnzis: 0 -&gt; 1; Typ aktivity (takt): 1 -&gt; 5; "/>
    <d v="2024-06-06T13:38:38"/>
    <d v="2024-06-06T13:38:00"/>
    <s v="0:00"/>
    <x v="0"/>
    <x v="0"/>
  </r>
  <r>
    <d v="2024-06-06T13:40:05"/>
    <s v="st1332 (?)"/>
    <x v="0"/>
    <x v="0"/>
    <s v="kls* (Lůžkové oddělení pro sestru)"/>
    <s v="Winklerová Jana, číslo pojištěnce: 435708423 , pojišťovna: 111, scpac: 501222"/>
    <s v="na uzlu 1.CH-LU3 od 31.05.24 do 06.06.24, pcsled: 10754713"/>
    <s v="Datum konce sledování: ? -&gt; 06/06/24; Čas konce sledování:  -&gt; 1338; Příznak fnzis: 0 -&gt; 1; Typ aktivity (takt): 1 -&gt; 5; "/>
    <d v="2024-06-06T13:40:05"/>
    <d v="2024-06-06T13:38:00"/>
    <s v="0:02"/>
    <x v="0"/>
    <x v="0"/>
  </r>
  <r>
    <d v="2024-06-06T13:40:16"/>
    <s v="st1332 (?)"/>
    <x v="0"/>
    <x v="0"/>
    <s v="kls* (Lůžkové oddělení pro sestru)"/>
    <s v="Petrželová Emilie, číslo pojištěnce: 465118423 , pojišťovna: 211, scpac: 925460"/>
    <s v="na uzlu 1.CH-LU3 od 04.06.24 do 06.06.24, pcsled: 10758370"/>
    <s v="Datum konce sledování: ? -&gt; 06/06/24; Čas konce sledování:  -&gt; 1340; Příznak fnzis: 0 -&gt; 1; Typ aktivity (takt): 1 -&gt; 5; "/>
    <d v="2024-06-06T13:40:16"/>
    <d v="2024-06-06T13:40:00"/>
    <s v="0:00"/>
    <x v="0"/>
    <x v="0"/>
  </r>
  <r>
    <d v="2024-06-06T13:40:22"/>
    <s v="st3640 (?)"/>
    <x v="9"/>
    <x v="0"/>
    <s v="kll* (Lůžkové oddělení pro lékaře)"/>
    <s v="Netopil Stanislav, číslo pojištěnce: 5405031852, pojišťovna: 207, scpac: 719161"/>
    <s v="na uzlu 1.CH-LU3 od 05.06.24 do 12.06.24, pcsled: 10760652"/>
    <s v="Kód uzlu zařízení: 2001; Datum malého překladu: 06/06/24; Čas malého překladu: 1336; Kód původního uzlu: 6396; Kód nového uzlu: 6265; "/>
    <d v="2024-06-06T13:40:22"/>
    <d v="2024-06-06T13:36:00"/>
    <s v="0:04"/>
    <x v="0"/>
    <x v="0"/>
  </r>
  <r>
    <d v="2024-06-06T15:08:12"/>
    <s v="st1276 (?)"/>
    <x v="4"/>
    <x v="0"/>
    <s v="kls* (Lůžkové oddělení pro sestru)"/>
    <s v="Bartušková Anna, číslo pojištěnce: 7460125783, pojišťovna: 207, scpac: 763206"/>
    <s v="na uzlu 1.CH-LU3 od 28.05.24 do 06.06.24, pcsled: 10748359"/>
    <s v="Datum konce sledování: ? -&gt; 06/06/24; Čas konce sledování:  -&gt; 1507; Příznak fnzis: 0 -&gt; 1; Typ aktivity (takt): 1 -&gt; 5; "/>
    <d v="2024-06-06T15:08:12"/>
    <d v="2024-06-06T15:07:00"/>
    <s v="0:01"/>
    <x v="0"/>
    <x v="0"/>
  </r>
  <r>
    <d v="2024-06-06T16:58:07"/>
    <s v="st1332 (?)"/>
    <x v="0"/>
    <x v="0"/>
    <s v="kls* (Lůžkové oddělení pro sestru)"/>
    <s v="Vytlačilová Marta , číslo pojištěnce: 5860011784, pojišťovna: 205, scpac: 337577"/>
    <s v="na uzlu 1.CH-LU3 od 05.06.24 do 06.06.24, pcsled: 10760107"/>
    <s v="Datum konce sledování: ? -&gt; 06/06/24; Čas konce sledování:  -&gt; 1657; Příznak fnzis: 0 -&gt; 1; Typ aktivity (takt): 1 -&gt; 4; "/>
    <d v="2024-06-06T16:58:07"/>
    <d v="2024-06-06T16:57:00"/>
    <s v="0:01"/>
    <x v="0"/>
    <x v="0"/>
  </r>
  <r>
    <d v="2024-06-06T16:58:27"/>
    <s v="st1332 (?)"/>
    <x v="0"/>
    <x v="0"/>
    <s v="kls* (Lůžkové oddělení pro sestru)"/>
    <s v="Náhlíková Jana, Mgr., číslo pojištěnce: 7652185332, pojišťovna: 211, scpac: 390779"/>
    <s v="na uzlu 1.CH-LU3 od 05.06.24 do 06.06.24, pcsled: 10760164"/>
    <s v="Datum konce sledování: ? -&gt; 06/06/24; Čas konce sledování:  -&gt; 1658; Příznak fnzis: 0 -&gt; 1; Typ aktivity (takt): 1 -&gt; 4; "/>
    <d v="2024-06-06T16:58:27"/>
    <d v="2024-06-06T16:58:00"/>
    <s v="0:00"/>
    <x v="0"/>
    <x v="0"/>
  </r>
  <r>
    <d v="2024-06-07T11:37:38"/>
    <s v="st1276 (?)"/>
    <x v="17"/>
    <x v="0"/>
    <s v="kls* (Lůžkové oddělení pro sestru)"/>
    <s v="Němcová Marie, číslo pojištěnce: 355903438 , pojišťovna: 211, scpac: 242454"/>
    <s v="na uzlu 1.CH-LU3 od 05.06.24 do 07.06.24, pcsled: 10761574"/>
    <s v="Datum žádosti: 07/06/24; Čas žádosti: 113738; Datum překladu: 07/06/24; Čas překladu: 1136; Žádající uzel: 6396; Žádající uživatel: 65015; Přijímající uzel: 6515; Text žádosti: Žádost o překlad; Stav žádosti: 500; "/>
    <d v="2024-06-07T11:37:38"/>
    <d v="2024-06-07T11:36:00"/>
    <s v="0:01"/>
    <x v="0"/>
    <x v="0"/>
  </r>
  <r>
    <d v="2024-06-07T12:43:37"/>
    <s v="st1332 (?)"/>
    <x v="0"/>
    <x v="0"/>
    <s v="kls* (Lůžkové oddělení pro sestru)"/>
    <s v="Andres Pavel, číslo pojištěnce: 6504252260, pojišťovna: 111, scpac: 844740"/>
    <s v="na uzlu 1.CH-LU3 od 04.06.24 do 07.06.24, pcsled: 10759346"/>
    <s v="Datum konce sledování: ? -&gt; 07/06/24; Čas konce sledování:  -&gt; 1243; Příznak fnzis: 0 -&gt; 1; Typ aktivity (takt): 1 -&gt; 5; "/>
    <d v="2024-06-07T12:43:37"/>
    <d v="2024-06-07T12:43:00"/>
    <s v="0:00"/>
    <x v="0"/>
    <x v="0"/>
  </r>
  <r>
    <d v="2024-06-07T12:43:44"/>
    <s v="st1332 (?)"/>
    <x v="0"/>
    <x v="0"/>
    <s v="kls* (Lůžkové oddělení pro sestru)"/>
    <s v="Fabíková Lucie, Mgr., číslo pojištěnce: 8052084150, pojišťovna: 205, scpac: 169740"/>
    <s v="na uzlu 1.CH-LU3 od 28.05.24 do 07.06.24, pcsled: 10749587"/>
    <s v="Datum konce sledování: ? -&gt; 07/06/24; Čas konce sledování:  -&gt; 1243; Příznak fnzis: 0 -&gt; 1; Typ aktivity (takt): 1 -&gt; 5; "/>
    <d v="2024-06-07T12:43:44"/>
    <d v="2024-06-07T12:43:00"/>
    <s v="0:00"/>
    <x v="0"/>
    <x v="0"/>
  </r>
  <r>
    <d v="2024-06-07T12:43:53"/>
    <s v="st1332 (?)"/>
    <x v="0"/>
    <x v="0"/>
    <s v="kls* (Lůžkové oddělení pro sestru)"/>
    <s v="Martinková Dominika, číslo pojištěnce: 9857055703, pojišťovna: 205, scpac: 424384"/>
    <s v="na uzlu 1.CH-LU3 od 03.06.24 do 07.06.24, pcsled: 10756967"/>
    <s v="Datum konce sledování: ? -&gt; 07/06/24; Čas konce sledování:  -&gt; 1243; Příznak fnzis: 0 -&gt; 1; Typ aktivity (takt): 1 -&gt; 5; "/>
    <d v="2024-06-07T12:43:53"/>
    <d v="2024-06-07T12:43:00"/>
    <s v="0:00"/>
    <x v="0"/>
    <x v="0"/>
  </r>
  <r>
    <d v="2024-06-07T12:44:00"/>
    <s v="st1332 (?)"/>
    <x v="0"/>
    <x v="0"/>
    <s v="kls* (Lůžkové oddělení pro sestru)"/>
    <s v="Svozil Jakub, číslo pojištěnce: 9309095719, pojišťovna: 205, scpac: 331506"/>
    <s v="na uzlu 1.CH-LU3 od 04.06.24 do 07.06.24, pcsled: 10758630"/>
    <s v="Datum konce sledování: ? -&gt; 07/06/24; Čas konce sledování:  -&gt; 1243; Příznak fnzis: 0 -&gt; 1; Typ aktivity (takt): 1 -&gt; 5; "/>
    <d v="2024-06-07T12:44:00"/>
    <d v="2024-06-07T12:43:00"/>
    <s v="0:01"/>
    <x v="0"/>
    <x v="0"/>
  </r>
  <r>
    <d v="2024-06-07T12:44:07"/>
    <s v="st1332 (?)"/>
    <x v="0"/>
    <x v="0"/>
    <s v="kls* (Lůžkové oddělení pro sestru)"/>
    <s v="Šmídová Eva, číslo pojištěnce: 6262260356, pojišťovna: 211, scpac: 472071"/>
    <s v="na uzlu 1.CH-LU3 od 06.06.24 do 07.06.24, pcsled: 10762045"/>
    <s v="Datum konce sledování: ? -&gt; 07/06/24; Čas konce sledování:  -&gt; 1244; Příznak fnzis: 0 -&gt; 1; Typ aktivity (takt): 1 -&gt; 5; "/>
    <d v="2024-06-07T12:44:07"/>
    <d v="2024-06-07T12:44:00"/>
    <s v="0:00"/>
    <x v="0"/>
    <x v="0"/>
  </r>
  <r>
    <d v="2024-06-07T18:04:06"/>
    <s v="st1332 (?)"/>
    <x v="32"/>
    <x v="0"/>
    <s v="klp* (Lůžkové oddělení pro primáře)"/>
    <s v="Pokorná Michala, číslo pojištěnce: 8555044773, pojišťovna: 111, scpac: 464632"/>
    <s v="na uzlu 1.CH-LU3 od 07.06.24 do 07.06.24, pcsled: 10763362"/>
    <s v="Datum konce sledování: ? -&gt; 07/06/24; Čas konce sledování:  -&gt; 1803; Příznak fnzis: 0 -&gt; 1; Typ aktivity (takt): 1 -&gt; 4; "/>
    <d v="2024-06-07T18:04:06"/>
    <d v="2024-06-07T18:03:00"/>
    <s v="0:01"/>
    <x v="0"/>
    <x v="0"/>
  </r>
  <r>
    <d v="2024-06-07T21:30:49"/>
    <s v="st3640 (?)"/>
    <x v="3"/>
    <x v="0"/>
    <s v="kll* (Lůžkové oddělení pro lékaře)"/>
    <s v="Mikmeková Hana, číslo pojištěnce: 6152220712, pojišťovna: 205, scpac: 116712"/>
    <s v="na uzlu 1.CH-LU3 od 06.06.24 do 17.06.24, pcsled: 10763204"/>
    <s v="Kód uzlu zařízení: 2001; Datum malého překladu: 07/06/24; Čas malého překladu: 2130; Kód původního uzlu: 6396; Kód nového uzlu: 6265; "/>
    <d v="2024-06-07T21:30:49"/>
    <d v="2024-06-07T21:30:00"/>
    <s v="0:00"/>
    <x v="0"/>
    <x v="0"/>
  </r>
  <r>
    <d v="2024-06-09T14:29:07"/>
    <s v="st1332 (?)"/>
    <x v="25"/>
    <x v="0"/>
    <s v="kls* (Lůžkové oddělení pro sestru)"/>
    <s v="Velenová Olga , číslo pojištěnce: 5657111658, pojišťovna: 201, scpac: 199708"/>
    <s v="na uzlu 1.CH-LU3 od 05.06.24 do 09.06.24, pcsled: 10760571"/>
    <s v="Datum konce sledování: ? -&gt; 09/06/24; Čas konce sledování:  -&gt; 1428; Příznak fnzis: 0 -&gt; 1; Typ aktivity (takt): 1 -&gt; 5; "/>
    <d v="2024-06-09T14:29:07"/>
    <d v="2024-06-09T14:28:00"/>
    <s v="0:01"/>
    <x v="0"/>
    <x v="0"/>
  </r>
  <r>
    <d v="2024-06-09T14:29:39"/>
    <s v="st1332 (?)"/>
    <x v="25"/>
    <x v="0"/>
    <s v="kls* (Lůžkové oddělení pro sestru)"/>
    <s v="Chrapková Barbora, M, číslo pojištěnce: 7856195336, pojišťovna: 211, scpac: 417702"/>
    <s v="na uzlu 1.CH-LU3 od 07.06.24 do 09.06.24, pcsled: 10763434"/>
    <s v="Datum konce sledování: ? -&gt; 09/06/24; Čas konce sledování:  -&gt; 1429; Příznak fnzis: 0 -&gt; 1; Typ aktivity (takt): 1 -&gt; 5; "/>
    <d v="2024-06-09T14:29:39"/>
    <d v="2024-06-09T14:29:00"/>
    <s v="0:00"/>
    <x v="0"/>
    <x v="0"/>
  </r>
  <r>
    <d v="2024-06-09T14:30:04"/>
    <s v="st1332 (?)"/>
    <x v="25"/>
    <x v="0"/>
    <s v="kls* (Lůžkové oddělení pro sestru)"/>
    <s v="Peřina Josef Ing., číslo pojištěnce: 430707422 , pojišťovna: 111, scpac: 250080"/>
    <s v="na uzlu 1.CH-LU3 od 03.06.24 do 09.06.24, pcsled: 10757358"/>
    <s v="Datum konce sledování: ? -&gt; 09/06/24; Čas konce sledování:  -&gt; 1429; Příznak fnzis: 0 -&gt; 1; Typ aktivity (takt): 1 -&gt; 5; "/>
    <d v="2024-06-09T14:30:04"/>
    <d v="2024-06-09T14:29:00"/>
    <s v="0:01"/>
    <x v="0"/>
    <x v="0"/>
  </r>
  <r>
    <d v="2024-06-10T11:43:59"/>
    <s v="st3640 (?)"/>
    <x v="3"/>
    <x v="0"/>
    <s v="kll* (Lůžkové oddělení pro lékaře)"/>
    <s v="Jakubčík Marek, číslo pojištěnce: 9705074390, pojišťovna: 211, scpac: 1199941"/>
    <s v="na uzlu 1.CH-LU3 od 09.06.24 do 17.06.24, pcsled: 10765612"/>
    <s v="Kód uzlu zařízení: 2001; Datum malého překladu: 10/06/24; Čas malého překladu: 1143; Kód původního uzlu: 6396; Kód nového uzlu: 6265; "/>
    <d v="2024-06-10T11:43:59"/>
    <d v="2024-06-10T11:43:00"/>
    <s v="0:00"/>
    <x v="0"/>
    <x v="0"/>
  </r>
  <r>
    <d v="2024-06-10T12:44:51"/>
    <s v="st3640 (?)"/>
    <x v="3"/>
    <x v="0"/>
    <s v="kll* (Lůžkové oddělení pro lékaře)"/>
    <s v="Matznerová Eva, číslo pojištěnce: 536111230 , pojišťovna: 111, scpac: 1163506"/>
    <s v="na uzlu 1.CH-LU3 od 09.06.24 do 17.06.24, pcsled: 10765488"/>
    <s v="Kód uzlu zařízení: 2001; Datum malého překladu: 10/06/24; Čas malého překladu: 1244; Kód původního uzlu: 6396; Kód nového uzlu: 6265; "/>
    <d v="2024-06-10T12:44:51"/>
    <d v="2024-06-10T12:44:00"/>
    <s v="0:00"/>
    <x v="0"/>
    <x v="0"/>
  </r>
  <r>
    <d v="2024-06-10T13:31:06"/>
    <s v="st1332 (?)"/>
    <x v="0"/>
    <x v="0"/>
    <s v="kls* (Lůžkové oddělení pro sestru)"/>
    <s v="Skokanová Svatava, číslo pojištěnce: 5862141428, pojišťovna: 201, scpac: 117502"/>
    <s v="na uzlu 1.CH-LU3 od 07.06.24 do 10.06.24, pcsled: 10764581"/>
    <s v="Datum žádosti: 10/06/24; Čas žádosti: 133106; Datum překladu: 10/06/24; Čas překladu: 1329; Žádající uzel: 6396; Žádající uživatel: 30472; Přijímající uzel: 6526; Text žádosti: Žádost o překlad; Stav žádosti: 500; "/>
    <d v="2024-06-10T13:31:06"/>
    <d v="2024-06-10T13:29:00"/>
    <s v="0:02"/>
    <x v="0"/>
    <x v="0"/>
  </r>
  <r>
    <d v="2024-06-10T13:40:12"/>
    <s v="st1332 (?)"/>
    <x v="0"/>
    <x v="0"/>
    <s v="kls* (Lůžkové oddělení pro sestru)"/>
    <s v="Lupáč Miroslav, číslo pojištěnce: 490413066 , pojišťovna: 201, scpac: 208151"/>
    <s v="na uzlu 1.CH-LU3 od 06.06.24 do 10.06.24, pcsled: 10762332"/>
    <s v="Datum konce sledování: ? -&gt; 10/06/24; Čas konce sledování:  -&gt; 1340; Příznak fnzis: 0 -&gt; 1; Typ aktivity (takt): 1 -&gt; 5; "/>
    <d v="2024-06-10T13:40:12"/>
    <d v="2024-06-10T13:40:00"/>
    <s v="0:00"/>
    <x v="0"/>
    <x v="0"/>
  </r>
  <r>
    <d v="2024-06-10T13:40:40"/>
    <s v="st1332 (?)"/>
    <x v="0"/>
    <x v="0"/>
    <s v="kls* (Lůžkové oddělení pro sestru)"/>
    <s v="Němcová Irena, číslo pojištěnce: 6359070619, pojišťovna: 207, scpac: 431184"/>
    <s v="na uzlu 1.CH-LU3 od 02.06.24 do 10.06.24, pcsled: 10755757"/>
    <s v="Datum konce sledování: ? -&gt; 10/06/24; Čas konce sledování:  -&gt; 1340; Příznak fnzis: 0 -&gt; 1; Typ aktivity (takt): 1 -&gt; 5; "/>
    <d v="2024-06-10T13:40:40"/>
    <d v="2024-06-10T13:40:00"/>
    <s v="0:00"/>
    <x v="0"/>
    <x v="0"/>
  </r>
  <r>
    <d v="2024-06-10T13:56:49"/>
    <s v="st3640 (?)"/>
    <x v="3"/>
    <x v="0"/>
    <s v="kll* (Lůžkové oddělení pro lékaře)"/>
    <s v="Prášil Petr , číslo pojištěnce: 7602155363, pojišťovna: 111, scpac: 176022"/>
    <s v="na uzlu 1.CH-LU3 od 09.06.24 do 17.06.24, pcsled: 10765589"/>
    <s v="Kód uzlu zařízení: 2001; Datum malého překladu: 10/06/24; Čas malého překladu: 1356; Kód původního uzlu: 6396; Kód nového uzlu: 6265; "/>
    <d v="2024-06-10T13:56:49"/>
    <d v="2024-06-10T13:56:00"/>
    <s v="0:00"/>
    <x v="0"/>
    <x v="0"/>
  </r>
  <r>
    <d v="2024-06-10T15:14:45"/>
    <s v="st3640 (?)"/>
    <x v="21"/>
    <x v="0"/>
    <s v="kll* (Lůžkové oddělení pro lékaře)"/>
    <s v="Krikel Karel, číslo pojištěnce: 7611225391, pojišťovna: 201, scpac: 323606"/>
    <s v="na uzlu 1.CH-LU3 od 09.06.24 do 19.06.24, pcsled: 10765616"/>
    <s v="Kód uzlu zařízení: 2001; Datum malého překladu: 10/06/24; Čas malého překladu: 1514; Kód původního uzlu: 6396; Kód nového uzlu: 6265; "/>
    <d v="2024-06-10T15:14:45"/>
    <d v="2024-06-10T15:14:00"/>
    <s v="0:00"/>
    <x v="0"/>
    <x v="0"/>
  </r>
  <r>
    <d v="2024-06-10T17:18:49"/>
    <s v="st2088 (?)"/>
    <x v="47"/>
    <x v="0"/>
    <s v="kls* (Lůžkové oddělení pro sestru)"/>
    <s v="Smolík Zdeněk, číslo pojištěnce: 6802201945, pojišťovna: 205, scpac: 1488123"/>
    <s v="na uzlu 1.CH-LU3 od 09.06.24 do 12.06.24, pcsled: 10765511"/>
    <s v="Kód uzlu zařízení: 2001; Datum malého překladu: 10/06/24; Čas malého překladu: 1718; Kód původního uzlu: 6396; Kód nového uzlu: 6272; "/>
    <d v="2024-06-10T17:18:49"/>
    <d v="2024-06-10T17:18:00"/>
    <s v="0:00"/>
    <x v="0"/>
    <x v="0"/>
  </r>
  <r>
    <d v="2024-06-11T09:44:13"/>
    <s v="st3640 (?)"/>
    <x v="3"/>
    <x v="0"/>
    <s v="kll* (Lůžkové oddělení pro lékaře)"/>
    <s v="Křemečková Monika, číslo pojištěnce: 9155184456, pojišťovna: 111, scpac: 1271840"/>
    <s v="na uzlu 1.CH-LU3 od 10.06.24 do 17.06.24, pcsled: 10766780"/>
    <s v="Kód uzlu zařízení: 2001; Datum malého překladu: 11/06/24; Čas malého překladu: 0944; Kód původního uzlu: 6396; Kód nového uzlu: 6265; "/>
    <d v="2024-06-11T09:44:13"/>
    <d v="2024-06-11T09:44:00"/>
    <s v="0:00"/>
    <x v="0"/>
    <x v="0"/>
  </r>
  <r>
    <d v="2024-06-11T10:42:04"/>
    <s v="st1332 (?)"/>
    <x v="25"/>
    <x v="0"/>
    <s v="kls* (Lůžkové oddělení pro sestru)"/>
    <s v="Němcová Marie, číslo pojištěnce: 355903438 , pojišťovna: 211, scpac: 242454"/>
    <s v="na uzlu KAR-LU51 od 07.06.24 do 11.06.24, pcsled: 10764239"/>
    <s v="Datum konce sledování: ? -&gt; 11/06/24; Čas konce sledování:  -&gt; 1012; Příznak fnzis: 0 -&gt; 1; Typ aktivity (takt): 1 -&gt; 5; "/>
    <d v="2024-06-11T10:42:04"/>
    <d v="2024-06-11T10:12:00"/>
    <s v="0:30"/>
    <x v="0"/>
    <x v="9"/>
  </r>
  <r>
    <d v="2024-06-11T11:15:42"/>
    <s v="st1332 (?)"/>
    <x v="25"/>
    <x v="0"/>
    <s v="kls* (Lůžkové oddělení pro sestru)"/>
    <s v="Šindelářová Eva, číslo pojištěnce: 6062050907, pojišťovna: 201, scpac: 817967"/>
    <s v="na uzlu KAR-LU51 od 28.05.24 do 11.06.24, pcsled: 10749664"/>
    <s v="Datum konce sledování: ? -&gt; 11/06/24; Čas konce sledování:  -&gt; 1030; Příznak fnzis: 0 -&gt; 1; Typ aktivity (takt): 1 -&gt; 4; "/>
    <d v="2024-06-11T11:15:42"/>
    <d v="2024-06-11T10:30:00"/>
    <s v="0:45"/>
    <x v="0"/>
    <x v="8"/>
  </r>
  <r>
    <d v="2024-06-11T12:10:38"/>
    <s v="st1332 (?)"/>
    <x v="25"/>
    <x v="0"/>
    <s v="kls* (Lůžkové oddělení pro sestru)"/>
    <s v="Plevová Miluše, číslo pojištěnce: 6256280591, pojišťovna: 205, scpac: 278993"/>
    <s v="na uzlu 1.CH-LU3 od 04.06.24 do 11.06.24, pcsled: 10758750"/>
    <s v="Datum konce sledování: ? -&gt; 11/06/24; Čas konce sledování:  -&gt; 1210; Příznak fnzis: 0 -&gt; 1; Typ aktivity (takt): 1 -&gt; 4; "/>
    <d v="2024-06-11T12:10:38"/>
    <d v="2024-06-11T12:10:00"/>
    <s v="0:00"/>
    <x v="0"/>
    <x v="0"/>
  </r>
  <r>
    <d v="2024-06-11T12:10:53"/>
    <s v="st1332 (?)"/>
    <x v="25"/>
    <x v="0"/>
    <s v="kls* (Lůžkové oddělení pro sestru)"/>
    <s v="Mirga Matěj , číslo pojištěnce: 9308065723, pojišťovna: 111, scpac: 480405"/>
    <s v="na uzlu 1.CH-LU3 od 09.06.24 do 11.06.24, pcsled: 10765774"/>
    <s v="Datum konce sledování: ? -&gt; 11/06/24; Čas konce sledování:  -&gt; 1210; Příznak fnzis: 0 -&gt; 1; Typ aktivity (takt): 1 -&gt; 5; "/>
    <d v="2024-06-11T12:10:53"/>
    <d v="2024-06-11T12:10:00"/>
    <s v="0:00"/>
    <x v="0"/>
    <x v="0"/>
  </r>
  <r>
    <d v="2024-06-11T12:11:10"/>
    <s v="st1332 (?)"/>
    <x v="25"/>
    <x v="0"/>
    <s v="kls* (Lůžkové oddělení pro sestru)"/>
    <s v="Eliáš Zdeněk, Ing., číslo pojištěnce: 430328467 , pojišťovna: 205, scpac: 215110"/>
    <s v="na uzlu 1.CH-LU3 od 08.06.24 do 11.06.24, pcsled: 10764782"/>
    <s v="Datum konce sledování: ? -&gt; 11/06/24; Čas konce sledování:  -&gt; 1211; Příznak fnzis: 0 -&gt; 1; Typ aktivity (takt): 1 -&gt; 5; "/>
    <d v="2024-06-11T12:11:10"/>
    <d v="2024-06-11T12:11:00"/>
    <s v="0:00"/>
    <x v="0"/>
    <x v="0"/>
  </r>
  <r>
    <d v="2024-06-11T18:58:26"/>
    <s v="st1276 (?)"/>
    <x v="9"/>
    <x v="0"/>
    <s v="kll* (Lůžkové oddělení pro lékaře)"/>
    <s v="Šindelářová Eva, číslo pojištěnce: 6062050907, pojišťovna: 201, scpac: 817967"/>
    <s v="na uzlu 1.CH-LU3 od 11.06.24 do 11.06.24, pcsled: 10769016"/>
    <s v="Datum žádosti: 11/06/24; Čas žádosti: 185826; Datum překladu: 11/06/24; Čas překladu: 1857; Žádající uzel: 6396; Žádající uživatel: 62894; Přijímající uzel: 6515; Text žádosti: Žádost o překlad; Stav žádosti: 500; "/>
    <d v="2024-06-11T18:58:26"/>
    <d v="2024-06-11T18:57:00"/>
    <s v="0:01"/>
    <x v="0"/>
    <x v="0"/>
  </r>
  <r>
    <d v="2024-06-12T08:12:09"/>
    <s v="st1332 (?)"/>
    <x v="0"/>
    <x v="0"/>
    <s v="kls* (Lůžkové oddělení pro sestru)"/>
    <s v="Přidalová Květoslava, číslo pojištěnce: 345517446 , pojišťovna: 201, scpac: 450716"/>
    <s v="na uzlu 1.CH-LU3 od 03.06.24 do 12.06.24, pcsled: 10757450"/>
    <s v="Datum žádosti: 12/06/24; Čas žádosti: 081209; Datum překladu: 12/06/24; Čas překladu: 0811; Žádající uzel: 6396; Žádající uživatel: 30472; Přijímající uzel: 6004; Text žádosti: Žádost o překlad; Stav žádosti: 500; "/>
    <d v="2024-06-12T08:12:09"/>
    <d v="2024-06-12T08:11:00"/>
    <s v="0:01"/>
    <x v="0"/>
    <x v="0"/>
  </r>
  <r>
    <d v="2024-06-12T12:03:43"/>
    <s v="st3640 (?)"/>
    <x v="3"/>
    <x v="0"/>
    <s v="kll* (Lůžkové oddělení pro lékaře)"/>
    <s v="Papežová Marie, číslo pojištěnce: 536009072 , pojišťovna: 213, scpac: 1567081"/>
    <s v="na uzlu 1.CH-LU3 od 11.06.24 do 18.06.24, pcsled: 10768493"/>
    <s v="Kód uzlu zařízení: 2001; Datum malého překladu: 12/06/24; Čas malého překladu: 1203; Kód původního uzlu: 6396; Kód nového uzlu: 6265; "/>
    <d v="2024-06-12T12:03:43"/>
    <d v="2024-06-12T12:03:00"/>
    <s v="0:00"/>
    <x v="0"/>
    <x v="0"/>
  </r>
  <r>
    <d v="2024-06-12T12:13:18"/>
    <s v="st3640 (?)"/>
    <x v="3"/>
    <x v="0"/>
    <s v="kll* (Lůžkové oddělení pro lékaře)"/>
    <s v="Kosíková Ingrid, číslo pojištěnce: 6759220897, pojišťovna: 205, scpac: 1053606"/>
    <s v="na uzlu 1.CH-LU3 od 11.06.24 do 18.06.24, pcsled: 10768412"/>
    <s v="Kód uzlu zařízení: 2001; Datum malého překladu: 12/06/24; Čas malého překladu: 1213; Kód původního uzlu: 6396; Kód nového uzlu: 6265; "/>
    <d v="2024-06-12T12:13:18"/>
    <d v="2024-06-12T12:13:00"/>
    <s v="0:00"/>
    <x v="0"/>
    <x v="0"/>
  </r>
  <r>
    <d v="2024-06-12T14:01:18"/>
    <s v="st1332 (?)"/>
    <x v="0"/>
    <x v="0"/>
    <s v="kls* (Lůžkové oddělení pro sestru)"/>
    <s v="Cvoliga Peter, číslo pojištěnce: 5511221298, pojišťovna: 211, scpac: 316348"/>
    <s v="na uzlu 1.CH-LU3 od 04.06.24 do 12.06.24, pcsled: 10759577"/>
    <s v="Datum konce sledování: ? -&gt; 12/06/24; Čas konce sledování:  -&gt; 1401; Příznak fnzis: 0 -&gt; 1; Typ aktivity (takt): 1 -&gt; 5; "/>
    <d v="2024-06-12T14:01:18"/>
    <d v="2024-06-12T14:01:00"/>
    <s v="0:00"/>
    <x v="0"/>
    <x v="0"/>
  </r>
  <r>
    <d v="2024-06-12T14:01:35"/>
    <s v="st1332 (?)"/>
    <x v="0"/>
    <x v="0"/>
    <s v="kls* (Lůžkové oddělení pro sestru)"/>
    <s v="Kovařík Pavel , číslo pojištěnce: 6504292377, pojišťovna: 205, scpac: 1183178"/>
    <s v="na uzlu 1.CH-LU3 od 09.06.24 do 12.06.24, pcsled: 10765600"/>
    <s v="Datum konce sledování: ? -&gt; 12/06/24; Čas konce sledování:  -&gt; 1401; Příznak fnzis: 0 -&gt; 1; Typ aktivity (takt): 1 -&gt; 4; "/>
    <d v="2024-06-12T14:01:35"/>
    <d v="2024-06-12T14:01:00"/>
    <s v="0:00"/>
    <x v="0"/>
    <x v="0"/>
  </r>
  <r>
    <d v="2024-06-12T14:01:44"/>
    <s v="st1332 (?)"/>
    <x v="0"/>
    <x v="0"/>
    <s v="kls* (Lůžkové oddělení pro sestru)"/>
    <s v="Netopil Stanislav, číslo pojištěnce: 5405031852, pojišťovna: 207, scpac: 719161"/>
    <s v="na uzlu 1.CH-LU3 od 05.06.24 do 12.06.24, pcsled: 10760652"/>
    <s v="Datum konce sledování: ? -&gt; 12/06/24; Čas konce sledování:  -&gt; 1401; Příznak fnzis: 0 -&gt; 1; Typ aktivity (takt): 1 -&gt; 5; "/>
    <d v="2024-06-12T14:01:44"/>
    <d v="2024-06-12T14:01:00"/>
    <s v="0:00"/>
    <x v="0"/>
    <x v="0"/>
  </r>
  <r>
    <d v="2024-06-12T14:01:52"/>
    <s v="st1332 (?)"/>
    <x v="0"/>
    <x v="0"/>
    <s v="kls* (Lůžkové oddělení pro sestru)"/>
    <s v="Smolík Zdeněk, číslo pojištěnce: 6802201945, pojišťovna: 205, scpac: 1488123"/>
    <s v="na uzlu 1.CH-LU3 od 09.06.24 do 12.06.24, pcsled: 10765511"/>
    <s v="Datum konce sledování: ? -&gt; 12/06/24; Čas konce sledování:  -&gt; 1401; Příznak fnzis: 0 -&gt; 1; Typ aktivity (takt): 1 -&gt; 4; "/>
    <d v="2024-06-12T14:01:52"/>
    <d v="2024-06-12T14:01:00"/>
    <s v="0:00"/>
    <x v="0"/>
    <x v="0"/>
  </r>
  <r>
    <d v="2024-06-12T14:02:22"/>
    <s v="st3640 (?)"/>
    <x v="7"/>
    <x v="0"/>
    <s v="kll* (Lůžkové oddělení pro lékaře)"/>
    <s v="Sázelová Hana , číslo pojištěnce: 5555262218, pojišťovna: 111, scpac: 249309"/>
    <s v="na uzlu 1.CH-LU3 od 06.06.24 do 17.06.24, pcsled: 10762755"/>
    <s v="Kód uzlu zařízení: 2001; Datum malého překladu: 12/06/24; Čas malého překladu: 1402; Kód původního uzlu: 6396; Kód nového uzlu: 6265; "/>
    <d v="2024-06-12T14:02:22"/>
    <d v="2024-06-12T14:02:00"/>
    <s v="0:00"/>
    <x v="0"/>
    <x v="0"/>
  </r>
  <r>
    <d v="2024-06-12T15:21:30"/>
    <s v="st3640 (?)"/>
    <x v="3"/>
    <x v="0"/>
    <s v="kll* (Lůžkové oddělení pro lékaře)"/>
    <s v="Keller František, číslo pojištěnce: 6006111364, pojišťovna: 207, scpac: 1550352"/>
    <s v="na uzlu 1.CH-LU3 od 10.06.24 do -, pcsled: 10766955"/>
    <s v="Kód uzlu zařízení: 2001; Datum malého překladu: 12/06/24; Čas malého překladu: 1521; Kód původního uzlu: 6396; Kód nového uzlu: 6265; "/>
    <d v="2024-06-12T15:21:30"/>
    <d v="2024-06-12T15:21:00"/>
    <s v="0:00"/>
    <x v="0"/>
    <x v="0"/>
  </r>
  <r>
    <d v="2024-06-12T23:42:54"/>
    <s v="st1332 (?)"/>
    <x v="12"/>
    <x v="0"/>
    <s v="kls* (Lůžkové oddělení pro sestru)"/>
    <s v="Olejníček Milan Ing., číslo pojištěnce: 6209272014, pojišťovna: 111, scpac: 417827"/>
    <s v="na uzlu 1.CH-LU3 od 12.06.24 do 12.06.24, pcsled: 10771364"/>
    <s v="Datum žádosti: 12/06/24; Čas žádosti: 234254; Datum překladu: 12/06/24; Čas překladu: 2341; Žádající uzel: 6396; Žádající uživatel: 64715; Přijímající uzel: 6072; Text žádosti: Žádost o překlad; Stav žádosti: 500; "/>
    <d v="2024-06-12T23:42:54"/>
    <d v="2024-06-12T23:41:00"/>
    <s v="0:01"/>
    <x v="0"/>
    <x v="0"/>
  </r>
  <r>
    <d v="2024-06-13T10:35:44"/>
    <s v="st3640 (?)"/>
    <x v="3"/>
    <x v="0"/>
    <s v="kll* (Lůžkové oddělení pro lékaře)"/>
    <s v="Pěčková Alena, číslo pojištěnce: 7553065311, pojišťovna: 111, scpac: 684667"/>
    <s v="na uzlu 1.CH-LU3 od 12.06.24 do -, pcsled: 10770376"/>
    <s v="Kód uzlu zařízení: 2001; Datum malého překladu: 13/06/24; Čas malého překladu: 1035; Kód původního uzlu: 6396; Kód nového uzlu: 6265; "/>
    <d v="2024-06-13T10:35:44"/>
    <d v="2024-06-13T10:35:00"/>
    <s v="0:00"/>
    <x v="0"/>
    <x v="0"/>
  </r>
  <r>
    <d v="2024-06-13T11:20:30"/>
    <s v="st1332 (?)"/>
    <x v="0"/>
    <x v="0"/>
    <s v="kls* (Lůžkové oddělení pro sestru)"/>
    <s v="Fellnerová Jindřiška, číslo pojištěnce: 406214473 , pojišťovna: 111, scpac: 464849"/>
    <s v="na uzlu 1.CH-LU3 od 10.06.24 do 13.06.24, pcsled: 10767774"/>
    <s v="Datum žádosti: 13/06/24; Čas žádosti: 112030; Datum překladu: 13/06/24; Čas překladu: 1119; Žádající uzel: 6396; Žádající uživatel: 30472; Přijímající uzel: 6037; Text žádosti: Žádost o překlad; Stav žádosti: 500; "/>
    <d v="2024-06-13T11:20:30"/>
    <d v="2024-06-13T11:19:00"/>
    <s v="0:01"/>
    <x v="0"/>
    <x v="0"/>
  </r>
  <r>
    <d v="2024-06-13T12:00:16"/>
    <s v="st1332 (?)"/>
    <x v="0"/>
    <x v="0"/>
    <s v="kls* (Lůžkové oddělení pro sestru)"/>
    <s v="Kadlec Vladimír, číslo pojištěnce: 5811051631, pojišťovna: 111, scpac: 198194"/>
    <s v="na uzlu KAR-LU51 od 11.06.24 do 13.06.24, pcsled: 10769669"/>
    <s v="Datum konce sledování: ? -&gt; 13/06/24; Čas konce sledování:  -&gt; 0954; Příznak fnzis: 0 -&gt; 1; Typ aktivity (takt): 1 -&gt; 4; "/>
    <d v="2024-06-13T12:00:16"/>
    <d v="2024-06-13T09:54:00"/>
    <s v="2:06"/>
    <x v="0"/>
    <x v="17"/>
  </r>
  <r>
    <d v="2024-06-13T12:50:19"/>
    <s v="st1332 (?)"/>
    <x v="0"/>
    <x v="0"/>
    <s v="kls* (Lůžkové oddělení pro sestru)"/>
    <s v="Havlena Pavel, číslo pojištěnce: 7310055401, pojišťovna: 205, scpac: 181270"/>
    <s v="na uzlu 1.CH-LU3 od 26.05.24 do 13.06.24, pcsled: 10745676"/>
    <s v="Datum konce sledování: ? -&gt; 13/06/24; Čas konce sledování:  -&gt; 1249; Příznak fnzis: 0 -&gt; 1; Typ aktivity (takt): 1 -&gt; 4; "/>
    <d v="2024-06-13T12:50:19"/>
    <d v="2024-06-13T12:49:00"/>
    <s v="0:01"/>
    <x v="0"/>
    <x v="0"/>
  </r>
  <r>
    <d v="2024-06-13T12:50:27"/>
    <s v="st1332 (?)"/>
    <x v="0"/>
    <x v="0"/>
    <s v="kls* (Lůžkové oddělení pro sestru)"/>
    <s v="Kalabza Miloš, číslo pojištěnce: 500904272 , pojišťovna: 211, scpac: 315033"/>
    <s v="na uzlu 1.CH-LU3 od 03.06.24 do 13.06.24, pcsled: 10757062"/>
    <s v="Datum konce sledování: ? -&gt; 13/06/24; Čas konce sledování:  -&gt; 1250; Příznak fnzis: 0 -&gt; 1; Typ aktivity (takt): 1 -&gt; 5; "/>
    <d v="2024-06-13T12:50:27"/>
    <d v="2024-06-13T12:50:00"/>
    <s v="0:00"/>
    <x v="0"/>
    <x v="0"/>
  </r>
  <r>
    <d v="2024-06-13T12:50:39"/>
    <s v="st1332 (?)"/>
    <x v="0"/>
    <x v="0"/>
    <s v="kls* (Lůžkové oddělení pro sestru)"/>
    <s v="Svrček Ladislav , číslo pojištěnce: 8004295354, pojišťovna: 211, scpac: 325870"/>
    <s v="na uzlu 1.CH-LU3 od 08.06.24 do 13.06.24, pcsled: 10764939"/>
    <s v="Datum konce sledování: ? -&gt; 13/06/24; Čas konce sledování:  -&gt; 1250; Příznak fnzis: 0 -&gt; 1; Typ aktivity (takt): 1 -&gt; 5; "/>
    <d v="2024-06-13T12:50:39"/>
    <d v="2024-06-13T12:50:00"/>
    <s v="0:00"/>
    <x v="0"/>
    <x v="0"/>
  </r>
  <r>
    <d v="2024-06-13T12:50:58"/>
    <s v="st1332 (?)"/>
    <x v="0"/>
    <x v="0"/>
    <s v="kls* (Lůžkové oddělení pro sestru)"/>
    <s v="Švandelíková Eva , číslo pojištěnce: 6651182054, pojišťovna: 205, scpac: 118116"/>
    <s v="na uzlu 1.CH-LU3 od 12.06.24 do 13.06.24, pcsled: 10770445"/>
    <s v="Datum konce sledování: ? -&gt; 13/06/24; Čas konce sledování:  -&gt; 1250; Příznak fnzis: 0 -&gt; 1; Typ aktivity (takt): 1 -&gt; 4; "/>
    <d v="2024-06-13T12:50:58"/>
    <d v="2024-06-13T12:50:00"/>
    <s v="0:00"/>
    <x v="0"/>
    <x v="0"/>
  </r>
  <r>
    <d v="2024-06-14T10:03:07"/>
    <s v="st3640 (?)"/>
    <x v="3"/>
    <x v="0"/>
    <s v="kll* (Lůžkové oddělení pro lékaře)"/>
    <s v="Pinkavová Božena, číslo pojištěnce: 455707414 , pojišťovna: 205, scpac: 275188"/>
    <s v="na uzlu 1.CH-LU3 od 13.06.24 do 17.06.24, pcsled: 10772547"/>
    <s v="Kód uzlu zařízení: 2001; Datum malého překladu: 14/06/24; Čas malého překladu: 1003; Kód původního uzlu: 6396; Kód nového uzlu: 6265; "/>
    <d v="2024-06-14T10:03:07"/>
    <d v="2024-06-14T10:03:00"/>
    <s v="0:00"/>
    <x v="0"/>
    <x v="0"/>
  </r>
  <r>
    <d v="2024-06-14T10:22:11"/>
    <s v="st1332 (?)"/>
    <x v="0"/>
    <x v="0"/>
    <s v="kls* (Lůžkové oddělení pro sestru)"/>
    <s v="Křesalová Pavla, číslo pojištěnce: 7253095685, pojišťovna: 211, scpac: 182607"/>
    <s v="na uzlu 1.CH-LU3 od 12.06.24 do 14.06.24, pcsled: 10771084"/>
    <s v="Datum konce sledování: ? -&gt; 14/06/24; Čas konce sledování:  -&gt; 1022; Příznak fnzis: 0 -&gt; 1; Typ aktivity (takt): 1 -&gt; 5; "/>
    <d v="2024-06-14T10:22:11"/>
    <d v="2024-06-14T10:22:00"/>
    <s v="0:00"/>
    <x v="0"/>
    <x v="0"/>
  </r>
  <r>
    <d v="2024-06-15T17:09:58"/>
    <s v="st1276 (?)"/>
    <x v="23"/>
    <x v="0"/>
    <s v="kls* (Lůžkové oddělení pro sestru)"/>
    <s v="Vaněk Jaroslav, Mgr., číslo pojištěnce: 8604115839, pojišťovna: 201, scpac: 259327"/>
    <s v="na uzlu 1.CH-LU3 od 13.06.24 do 15.06.24, pcsled: 10771651"/>
    <s v="Datum konce sledování: ? -&gt; 15/06/24; Čas konce sledování:  -&gt; 1709; Příznak fnzis: 0 -&gt; 1; Typ aktivity (takt): 1 -&gt; 4; "/>
    <d v="2024-06-15T17:09:58"/>
    <d v="2024-06-15T17:09:00"/>
    <s v="0:00"/>
    <x v="0"/>
    <x v="0"/>
  </r>
  <r>
    <d v="2024-06-16T15:12:56"/>
    <s v="st4366 (?)"/>
    <x v="46"/>
    <x v="0"/>
    <s v="kls* (Lůžkové oddělení pro sestru)"/>
    <s v="Števulová Ivana, číslo pojištěnce: 7161154473, pojišťovna: 111, scpac: 1565402"/>
    <s v="na uzlu 1.CH-LU3 od 13.06.24 do 16.06.24, pcsled: 10772203"/>
    <s v="Datum konce sledování: ? -&gt; 16/06/24; Čas konce sledování:  -&gt; 1512; Příznak fnzis: 0 -&gt; 1; Typ aktivity (takt): 1 -&gt; 4; "/>
    <d v="2024-06-16T15:12:56"/>
    <d v="2024-06-16T15:12:00"/>
    <s v="0:00"/>
    <x v="0"/>
    <x v="0"/>
  </r>
  <r>
    <d v="2024-06-16T23:09:00"/>
    <s v="st1332 (?)"/>
    <x v="10"/>
    <x v="0"/>
    <s v="kls* (Lůžkové oddělení pro sestru)"/>
    <s v="Dohnalová Marie, číslo pojištěnce: 395512412 , pojišťovna: 111, scpac: 615477"/>
    <s v="na uzlu 1.CH-LU3 od 16.06.24 do 16.06.24, pcsled: 10775968"/>
    <s v="Datum žádosti: 16/06/24; Čas žádosti: 230900; Datum překladu: 16/06/24; Čas překladu: 2308; Žádající uzel: 6396; Žádající uživatel: 65297; Přijímající uzel: 6515; Text žádosti: Žádost o překlad; Stav žádosti: 500; "/>
    <d v="2024-06-16T23:09:00"/>
    <d v="2024-06-16T23:08:00"/>
    <s v="0:01"/>
    <x v="0"/>
    <x v="0"/>
  </r>
  <r>
    <d v="2024-06-17T10:07:34"/>
    <s v="st3640 (?)"/>
    <x v="43"/>
    <x v="0"/>
    <s v="kll* (Lůžkové oddělení pro lékaře)"/>
    <s v="Pekárek Josef, číslo pojištěnce: 6101041881, pojišťovna: 211, scpac: 1158653"/>
    <s v="na uzlu 1.CH-LU3 od 16.06.24 do -, pcsled: 10775531"/>
    <s v="Kód uzlu zařízení: 2001; Datum malého překladu: 17/06/24; Čas malého překladu: 1007; Kód původního uzlu: 6396; Kód nového uzlu: 6265; "/>
    <d v="2024-06-17T10:07:34"/>
    <d v="2024-06-17T10:07:00"/>
    <s v="0:00"/>
    <x v="0"/>
    <x v="0"/>
  </r>
  <r>
    <d v="2024-06-17T10:59:30"/>
    <s v="st1332 (?)"/>
    <x v="32"/>
    <x v="0"/>
    <s v="klp* (Lůžkové oddělení pro primáře)"/>
    <s v="Šindelářová Eva, číslo pojištěnce: 6062050907, pojišťovna: 201, scpac: 817967"/>
    <s v="na uzlu KAR-LU51 od 11.06.24 do 17.06.24, pcsled: 10769654"/>
    <s v="Datum konce sledování: ? -&gt; 17/06/24; Čas konce sledování:  -&gt; 1040; Příznak fnzis: 0 -&gt; 1; Typ aktivity (takt): 1 -&gt; 5; "/>
    <d v="2024-06-17T10:59:30"/>
    <d v="2024-06-17T10:40:00"/>
    <s v="0:19"/>
    <x v="0"/>
    <x v="2"/>
  </r>
  <r>
    <d v="2024-06-17T11:44:41"/>
    <s v="st1332 (?)"/>
    <x v="32"/>
    <x v="0"/>
    <s v="klp* (Lůžkové oddělení pro primáře)"/>
    <s v="Prášil Petr , číslo pojištěnce: 7602155363, pojišťovna: 111, scpac: 176022"/>
    <s v="na uzlu 1.CH-LU3 od 09.06.24 do 17.06.24, pcsled: 10765589"/>
    <s v="Datum konce sledování: ? -&gt; 17/06/24; Čas konce sledování:  -&gt; 1144; Příznak fnzis: 0 -&gt; 1; Typ aktivity (takt): 1 -&gt; 4; "/>
    <d v="2024-06-17T11:44:41"/>
    <d v="2024-06-17T11:44:00"/>
    <s v="0:00"/>
    <x v="0"/>
    <x v="0"/>
  </r>
  <r>
    <d v="2024-06-17T11:44:50"/>
    <s v="st1332 (?)"/>
    <x v="32"/>
    <x v="0"/>
    <s v="klp* (Lůžkové oddělení pro primáře)"/>
    <s v="Matznerová Eva, číslo pojištěnce: 536111230 , pojišťovna: 111, scpac: 1163506"/>
    <s v="na uzlu 1.CH-LU3 od 09.06.24 do 17.06.24, pcsled: 10765488"/>
    <s v="Datum konce sledování: ? -&gt; 17/06/24; Čas konce sledování:  -&gt; 1144; Příznak fnzis: 0 -&gt; 1; Typ aktivity (takt): 1 -&gt; 5; "/>
    <d v="2024-06-17T11:44:50"/>
    <d v="2024-06-17T11:44:00"/>
    <s v="0:00"/>
    <x v="0"/>
    <x v="0"/>
  </r>
  <r>
    <d v="2024-06-17T11:45:27"/>
    <s v="st1332 (?)"/>
    <x v="32"/>
    <x v="0"/>
    <s v="klp* (Lůžkové oddělení pro primáře)"/>
    <s v="Sázelová Hana , číslo pojištěnce: 5555262218, pojišťovna: 111, scpac: 249309"/>
    <s v="na uzlu 1.CH-LU3 od 06.06.24 do 17.06.24, pcsled: 10762755"/>
    <s v="Datum konce sledování: ? -&gt; 17/06/24; Čas konce sledování:  -&gt; 1144; Příznak fnzis: 0 -&gt; 1; Typ aktivity (takt): 1 -&gt; 5; "/>
    <d v="2024-06-17T11:45:27"/>
    <d v="2024-06-17T11:44:00"/>
    <s v="0:01"/>
    <x v="0"/>
    <x v="0"/>
  </r>
  <r>
    <d v="2024-06-17T11:45:35"/>
    <s v="st1332 (?)"/>
    <x v="32"/>
    <x v="0"/>
    <s v="klp* (Lůžkové oddělení pro primáře)"/>
    <s v="Pinkavová Božena, číslo pojištěnce: 455707414 , pojišťovna: 205, scpac: 275188"/>
    <s v="na uzlu 1.CH-LU3 od 13.06.24 do 17.06.24, pcsled: 10772547"/>
    <s v="Datum konce sledování: ? -&gt; 17/06/24; Čas konce sledování:  -&gt; 1145; Příznak fnzis: 0 -&gt; 1; Typ aktivity (takt): 1 -&gt; 4; "/>
    <d v="2024-06-17T11:45:35"/>
    <d v="2024-06-17T11:45:00"/>
    <s v="0:00"/>
    <x v="0"/>
    <x v="0"/>
  </r>
  <r>
    <d v="2024-06-17T11:45:59"/>
    <s v="st1332 (?)"/>
    <x v="32"/>
    <x v="0"/>
    <s v="klp* (Lůžkové oddělení pro primáře)"/>
    <s v="Jakubčík Marek, číslo pojištěnce: 9705074390, pojišťovna: 211, scpac: 1199941"/>
    <s v="na uzlu 1.CH-LU3 od 09.06.24 do 17.06.24, pcsled: 10765612"/>
    <s v="Datum konce sledování: ? -&gt; 17/06/24; Čas konce sledování:  -&gt; 1145; Příznak fnzis: 0 -&gt; 1; Typ aktivity (takt): 1 -&gt; 5; "/>
    <d v="2024-06-17T11:45:59"/>
    <d v="2024-06-17T11:45:00"/>
    <s v="0:00"/>
    <x v="0"/>
    <x v="0"/>
  </r>
  <r>
    <d v="2024-06-17T11:46:47"/>
    <s v="st1332 (?)"/>
    <x v="32"/>
    <x v="0"/>
    <s v="klp* (Lůžkové oddělení pro primáře)"/>
    <s v="Šincl Antonín , číslo pojištěnce: 370805447 , pojišťovna: 205, scpac: 143070"/>
    <s v="na uzlu 1.CH-LU3 od 11.06.24 do 17.06.24, pcsled: 10769690"/>
    <s v="Datum konce sledování: ? -&gt; 17/06/24; Čas konce sledování:  -&gt; 1146; Příznak fnzis: 0 -&gt; 1; Typ aktivity (takt): 1 -&gt; 5; "/>
    <d v="2024-06-17T11:46:47"/>
    <d v="2024-06-17T11:46:00"/>
    <s v="0:00"/>
    <x v="0"/>
    <x v="0"/>
  </r>
  <r>
    <d v="2024-06-17T11:46:55"/>
    <s v="st1332 (?)"/>
    <x v="32"/>
    <x v="0"/>
    <s v="klp* (Lůžkové oddělení pro primáře)"/>
    <s v="Blechtová Marcela, číslo pojištěnce: 7952245323, pojišťovna: 205, scpac: 768590"/>
    <s v="na uzlu 1.CH-LU3 od 13.06.24 do 17.06.24, pcsled: 10772380"/>
    <s v="Datum konce sledování: ? -&gt; 17/06/24; Čas konce sledování:  -&gt; 1146; Příznak fnzis: 0 -&gt; 1; Typ aktivity (takt): 1 -&gt; 4; "/>
    <d v="2024-06-17T11:46:55"/>
    <d v="2024-06-17T11:46:00"/>
    <s v="0:00"/>
    <x v="0"/>
    <x v="0"/>
  </r>
  <r>
    <d v="2024-06-17T11:47:03"/>
    <s v="st1332 (?)"/>
    <x v="32"/>
    <x v="0"/>
    <s v="klp* (Lůžkové oddělení pro primáře)"/>
    <s v="Mikmeková Hana, číslo pojištěnce: 6152220712, pojišťovna: 205, scpac: 116712"/>
    <s v="na uzlu 1.CH-LU3 od 06.06.24 do 17.06.24, pcsled: 10763204"/>
    <s v="Datum konce sledování: ? -&gt; 17/06/24; Čas konce sledování:  -&gt; 1147; Příznak fnzis: 0 -&gt; 1; Typ aktivity (takt): 1 -&gt; 5; "/>
    <d v="2024-06-17T11:47:03"/>
    <d v="2024-06-17T11:47:00"/>
    <s v="0:00"/>
    <x v="0"/>
    <x v="0"/>
  </r>
  <r>
    <d v="2024-06-17T11:47:29"/>
    <s v="st1332 (?)"/>
    <x v="32"/>
    <x v="0"/>
    <s v="klp* (Lůžkové oddělení pro primáře)"/>
    <s v="Křemečková Monika, číslo pojištěnce: 9155184456, pojišťovna: 111, scpac: 1271840"/>
    <s v="na uzlu 1.CH-LU3 od 10.06.24 do 17.06.24, pcsled: 10766780"/>
    <s v="Datum konce sledování: ? -&gt; 17/06/24; Čas konce sledování:  -&gt; 1147; Příznak fnzis: 0 -&gt; 1; Typ aktivity (takt): 1 -&gt; 4; "/>
    <d v="2024-06-17T11:47:29"/>
    <d v="2024-06-17T11:47:00"/>
    <s v="0:00"/>
    <x v="0"/>
    <x v="0"/>
  </r>
  <r>
    <d v="2024-06-17T13:13:28"/>
    <s v="st3640 (?)"/>
    <x v="43"/>
    <x v="0"/>
    <s v="kll* (Lůžkové oddělení pro lékaře)"/>
    <s v="Vacín Luboš, číslo pojištěnce: 5401010296, pojišťovna: 201, scpac: 202448"/>
    <s v="na uzlu 1.CH-LU3 od 16.06.24 do -, pcsled: 10775578"/>
    <s v="Kód uzlu zařízení: 2001; Datum malého překladu: 17/06/24; Čas malého překladu: 1313; Kód původního uzlu: 6396; Kód nového uzlu: 6265; "/>
    <d v="2024-06-17T13:13:28"/>
    <d v="2024-06-17T13:13:00"/>
    <s v="0:00"/>
    <x v="0"/>
    <x v="0"/>
  </r>
  <r>
    <d v="2024-06-17T14:54:24"/>
    <s v="st3640 (?)"/>
    <x v="43"/>
    <x v="0"/>
    <s v="kll* (Lůžkové oddělení pro lékaře)"/>
    <s v="Jakubálová Růžena, číslo pojištěnce: 5962261338, pojišťovna: 111, scpac: 1498706"/>
    <s v="na uzlu 1.CH-LU3 od 16.06.24 do -, pcsled: 10775609"/>
    <s v="Kód uzlu zařízení: 2001; Datum malého překladu: 17/06/24; Čas malého překladu: 1454; Kód původního uzlu: 6396; Kód nového uzlu: 6265; "/>
    <d v="2024-06-17T14:54:24"/>
    <d v="2024-06-17T14:54:00"/>
    <s v="0:00"/>
    <x v="0"/>
    <x v="0"/>
  </r>
  <r>
    <d v="2024-06-17T19:25:57"/>
    <s v="st2088 (?)"/>
    <x v="41"/>
    <x v="0"/>
    <s v="kls* (Lůžkové oddělení pro sestru)"/>
    <s v="Vozhol Yaroslav, číslo pojištěnce: 5221348550, pojišťovna: 333, scpac: 1357060"/>
    <s v="na uzlu 1.CH-LU3 od 17.06.24 do 20.06.24, pcsled: 10777392"/>
    <s v="Kód uzlu zařízení: 2001; Datum malého překladu: 17/06/24; Čas malého překladu: 1925; Kód původního uzlu: 6396; Kód nového uzlu: 6272; "/>
    <d v="2024-06-17T19:25:57"/>
    <d v="2024-06-17T19:25:00"/>
    <s v="0:00"/>
    <x v="0"/>
    <x v="0"/>
  </r>
  <r>
    <d v="2024-06-18T11:35:09"/>
    <s v="st1332 (?)"/>
    <x v="0"/>
    <x v="0"/>
    <s v="kls* (Lůžkové oddělení pro sestru)"/>
    <s v="Janíčková Eva, číslo pojištěnce: 6259210276, pojišťovna: 111, scpac: 500974"/>
    <s v="na uzlu 1.CH-LU3 od 13.06.24 do 18.06.24, pcsled: 10772517"/>
    <s v="Datum konce sledování: ? -&gt; 18/06/24; Čas konce sledování:  -&gt; 1134; Příznak fnzis: 0 -&gt; 1; Typ aktivity (takt): 1 -&gt; 5; "/>
    <d v="2024-06-18T11:35:09"/>
    <d v="2024-06-18T11:34:00"/>
    <s v="0:01"/>
    <x v="0"/>
    <x v="0"/>
  </r>
  <r>
    <d v="2024-06-18T11:35:18"/>
    <s v="st1332 (?)"/>
    <x v="0"/>
    <x v="0"/>
    <s v="kls* (Lůžkové oddělení pro sestru)"/>
    <s v="Kosíková Ingrid, číslo pojištěnce: 6759220897, pojišťovna: 205, scpac: 1053606"/>
    <s v="na uzlu 1.CH-LU3 od 11.06.24 do 18.06.24, pcsled: 10768412"/>
    <s v="Datum konce sledování: ? -&gt; 18/06/24; Čas konce sledování:  -&gt; 1135; Příznak fnzis: 0 -&gt; 1; Typ aktivity (takt): 1 -&gt; 5; "/>
    <d v="2024-06-18T11:35:18"/>
    <d v="2024-06-18T11:35:00"/>
    <s v="0:00"/>
    <x v="0"/>
    <x v="0"/>
  </r>
  <r>
    <d v="2024-06-18T11:35:27"/>
    <s v="st1332 (?)"/>
    <x v="0"/>
    <x v="0"/>
    <s v="kls* (Lůžkové oddělení pro sestru)"/>
    <s v="Papežová Marie, číslo pojištěnce: 536009072 , pojišťovna: 213, scpac: 1567081"/>
    <s v="na uzlu 1.CH-LU3 od 11.06.24 do 18.06.24, pcsled: 10768493"/>
    <s v="Datum konce sledování: ? -&gt; 18/06/24; Čas konce sledování:  -&gt; 1135; Příznak fnzis: 0 -&gt; 1; Typ aktivity (takt): 1 -&gt; 5; "/>
    <d v="2024-06-18T11:35:27"/>
    <d v="2024-06-18T11:35:00"/>
    <s v="0:00"/>
    <x v="0"/>
    <x v="0"/>
  </r>
  <r>
    <d v="2024-06-18T11:48:32"/>
    <s v="st1332 (?)"/>
    <x v="0"/>
    <x v="0"/>
    <s v="kls* (Lůžkové oddělení pro sestru)"/>
    <s v="Dohnalová Marie, číslo pojištěnce: 395512412 , pojišťovna: 111, scpac: 615477"/>
    <s v="na uzlu KAR-LU51 od 16.06.24 do 18.06.24, pcsled: 10776156"/>
    <s v="Datum konce sledování: ? -&gt; 18/06/24; Čas konce sledování:  -&gt; 1132; Příznak fnzis: 0 -&gt; 1; Typ aktivity (takt): 1 -&gt; 5; "/>
    <d v="2024-06-18T11:48:32"/>
    <d v="2024-06-18T11:32:00"/>
    <s v="0:16"/>
    <x v="0"/>
    <x v="2"/>
  </r>
  <r>
    <d v="2024-06-18T12:30:08"/>
    <s v="st3640 (?)"/>
    <x v="9"/>
    <x v="0"/>
    <s v="kll* (Lůžkové oddělení pro lékaře)"/>
    <s v="Dostálová Milada, číslo pojištěnce: 5762271449, pojišťovna: 211, scpac: 690802"/>
    <s v="na uzlu 1.CH-6 J od 17.06.24 do -, pcsled: 10776733"/>
    <s v="Kód uzlu zařízení: 2001; Datum malého překladu: 18/06/24; Čas malého překladu: 1229; Kód původního uzlu: 6396; Kód nového uzlu: 6265; "/>
    <d v="2024-06-18T12:30:08"/>
    <d v="2024-06-18T12:29:00"/>
    <s v="0:01"/>
    <x v="0"/>
    <x v="0"/>
  </r>
  <r>
    <d v="2024-06-19T14:45:05"/>
    <s v="st1332 (?)"/>
    <x v="10"/>
    <x v="0"/>
    <s v="kls* (Lůžkové oddělení pro sestru)"/>
    <s v="Žáček František, číslo pojištěnce: 450323422 , pojišťovna: 111, scpac: 1571410"/>
    <s v="na uzlu 1.CH-LU3 od 18.06.24 do 19.06.24, pcsled: 10778688"/>
    <s v="Datum žádosti: 19/06/24; Čas žádosti: 144505; Datum překladu: 19/06/24; Čas překladu: 1444; Žádající uzel: 6396; Žádající uživatel: 65297; Přijímající uzel: 6515; Text žádosti: Žádost o překlad; Stav žádosti: 500; "/>
    <d v="2024-06-19T14:45:05"/>
    <d v="2024-06-19T14:44:00"/>
    <s v="0:01"/>
    <x v="0"/>
    <x v="0"/>
  </r>
  <r>
    <m/>
    <m/>
    <x v="62"/>
    <x v="1"/>
    <m/>
    <m/>
    <m/>
    <m/>
    <m/>
    <m/>
    <m/>
    <x v="2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1">
  <r>
    <d v="2024-01-01T10:43:17"/>
    <s v="st3558 (?)"/>
    <x v="0"/>
    <x v="0"/>
    <s v="kls* (Lůžkové oddělení pro sestru)"/>
    <s v="Šátek Vladislav, číslo pojištěnce: 480704204 , pojišťovna: 111, scpac: 395703"/>
    <s v="na uzlu KAR-LU51 od 28.12.23 do 01.01.24, pcsled: 10534744"/>
    <s v="Datum konce sledování: ? -&gt; 01/01/24; Čas konce sledování:  -&gt; 1010; Příznak fnzis: 0 -&gt; 1; Typ aktivity (takt): 1 -&gt; 5; "/>
    <d v="2024-01-01T10:43:17"/>
    <d v="2024-01-01T10:10:00"/>
    <s v="0:33"/>
    <x v="0"/>
    <x v="0"/>
  </r>
  <r>
    <d v="2024-01-01T16:45:30"/>
    <s v="st3558 (?)"/>
    <x v="1"/>
    <x v="0"/>
    <s v="kls* (Lůžkové oddělení pro sestru)"/>
    <s v="Matečková Barbora, číslo pojištěnce: 9056115728, pojišťovna: 205, scpac: 262991"/>
    <s v="na uzlu 1.CH-LU8 od 29.12.23 do 01.01.24, pcsled: 10534956"/>
    <s v="Datum konce sledování: ? -&gt; 01/01/24; Čas konce sledování:  -&gt; 1643; Příznak fnzis: 0 -&gt; 1; Typ aktivity (takt): 1 -&gt; 5; "/>
    <d v="2024-01-01T16:45:30"/>
    <d v="2024-01-01T16:43:00"/>
    <s v="0:02"/>
    <x v="0"/>
    <x v="1"/>
  </r>
  <r>
    <d v="2024-01-02T08:40:33"/>
    <s v="st1332 (?)"/>
    <x v="2"/>
    <x v="0"/>
    <s v="kls* (Lůžkové oddělení pro sestru)"/>
    <s v="Kovalenko Valentyna , číslo pojištěnce: 5253674140, pojišťovna: 111, scpac: 1410436"/>
    <s v="na uzlu 1.CH-LU3 od 22.12.23 do 04.01.24, pcsled: 10529923"/>
    <s v="Kód uzlu zařízení: 2001; Datum malého překladu: 02/01/24; Čas malého překladu: 0840; Kód původního uzlu: 6272; Kód nového uzlu: 6396; "/>
    <d v="2024-01-02T08:40:33"/>
    <d v="2024-01-02T08:40:00"/>
    <s v="0:00"/>
    <x v="0"/>
    <x v="1"/>
  </r>
  <r>
    <d v="2024-01-02T08:43:54"/>
    <s v="st3558 (?)"/>
    <x v="3"/>
    <x v="0"/>
    <s v="kls* (Lůžkové oddělení pro sestru)"/>
    <s v="Klossová Jana, číslo pojištěnce: 445821407 , pojišťovna: 211, scpac: 240425"/>
    <s v="na uzlu 1.CH-LU3 od 29.12.23 do 08.01.24, pcsled: 10535598"/>
    <s v="Kód uzlu zařízení: 2001; Datum malého překladu: 02/01/24; Čas malého překladu: 0843; Kód původního uzlu: 6272; Kód nového uzlu: 6396; "/>
    <d v="2024-01-02T08:43:54"/>
    <d v="2024-01-02T08:43:00"/>
    <s v="0:00"/>
    <x v="0"/>
    <x v="1"/>
  </r>
  <r>
    <d v="2024-01-02T08:54:55"/>
    <s v="st1332 (?)"/>
    <x v="2"/>
    <x v="0"/>
    <s v="kls* (Lůžkové oddělení pro sestru)"/>
    <s v="Matoušková Jiřina, číslo pojištěnce: 535617066 , pojišťovna: 111, scpac: 496040"/>
    <s v="na uzlu 1.CH-LU3 od 24.12.23 do 05.01.24, pcsled: 10531375"/>
    <s v="Kód uzlu zařízení: 2001; Datum malého překladu: 02/01/24; Čas malého překladu: 0854; Kód původního uzlu: 6272; Kód nového uzlu: 6396; "/>
    <d v="2024-01-02T08:54:55"/>
    <d v="2024-01-02T08:54:00"/>
    <s v="0:00"/>
    <x v="0"/>
    <x v="1"/>
  </r>
  <r>
    <d v="2024-01-02T09:23:02"/>
    <s v="st3558 (?)"/>
    <x v="3"/>
    <x v="0"/>
    <s v="kls* (Lůžkové oddělení pro sestru)"/>
    <s v="Šedivý Karol, číslo pojištěnce: 5903267106, pojišťovna: 205, scpac: 1011856"/>
    <s v="na uzlu 1.CH-LU3 od 27.12.23 do 03.01.24, pcsled: 10533294"/>
    <s v="Kód uzlu zařízení: 2001; Datum malého překladu: 02/01/24; Čas malého překladu: 0922; Kód původního uzlu: 6272; Kód nového uzlu: 6396; "/>
    <d v="2024-01-02T09:23:02"/>
    <d v="2024-01-02T09:22:00"/>
    <s v="0:01"/>
    <x v="0"/>
    <x v="1"/>
  </r>
  <r>
    <d v="2024-01-02T09:24:03"/>
    <s v="st3558 (?)"/>
    <x v="3"/>
    <x v="0"/>
    <s v="kls* (Lůžkové oddělení pro sestru)"/>
    <s v="Králíková Renata, číslo pojištěnce: 6360120701, pojišťovna: 111, scpac: 407882"/>
    <s v="na uzlu 1.CH-LU3 od 30.12.23 do 04.01.24, pcsled: 10536272"/>
    <s v="Kód uzlu zařízení: 2001; Datum malého překladu: 02/01/24; Čas malého překladu: 0923; Kód původního uzlu: 6272; Kód nového uzlu: 6396; "/>
    <d v="2024-01-02T09:24:03"/>
    <d v="2024-01-02T09:23:00"/>
    <s v="0:01"/>
    <x v="0"/>
    <x v="1"/>
  </r>
  <r>
    <d v="2024-01-02T09:24:56"/>
    <s v="st3558 (?)"/>
    <x v="3"/>
    <x v="0"/>
    <s v="kls* (Lůžkové oddělení pro sestru)"/>
    <s v="Kavková Alena , číslo pojištěnce: 5762160404, pojišťovna: 111, scpac: 1050516"/>
    <s v="na uzlu 1.CH-LU8 od 20.12.23 do 02.01.24, pcsled: 10527316"/>
    <s v="Datum konce sledování: ? -&gt; 02/01/24; Čas konce sledování:  -&gt; 0924; Příznak fnzis: 0 -&gt; 1; Typ aktivity (takt): 1 -&gt; 5; "/>
    <d v="2024-01-02T09:24:56"/>
    <d v="2024-01-02T09:24:00"/>
    <s v="0:00"/>
    <x v="0"/>
    <x v="1"/>
  </r>
  <r>
    <d v="2024-01-02T09:50:30"/>
    <s v="st1332 (?)"/>
    <x v="2"/>
    <x v="0"/>
    <s v="kls* (Lůžkové oddělení pro sestru)"/>
    <s v="Duchaň Stanislav, číslo pojištěnce: 6204161007, pojišťovna: 205, scpac: 1336045"/>
    <s v="na uzlu 1.CH-LU3 od 29.12.23 do 06.01.24, pcsled: 10535509"/>
    <s v="Kód uzlu zařízení: 2001; Datum malého překladu: 02/01/24; Čas malého překladu: 0950; Kód původního uzlu: 6272; Kód nového uzlu: 6396; "/>
    <d v="2024-01-02T09:50:30"/>
    <d v="2024-01-02T09:50:00"/>
    <s v="0:00"/>
    <x v="0"/>
    <x v="1"/>
  </r>
  <r>
    <d v="2024-01-02T10:29:32"/>
    <s v="st3558 (?)"/>
    <x v="3"/>
    <x v="0"/>
    <s v="kls* (Lůžkové oddělení pro sestru)"/>
    <s v="Šátek Vladislav, číslo pojištěnce: 480704204 , pojišťovna: 111, scpac: 395703"/>
    <s v="na uzlu 1.CH-LU3 od 01.01.24 do 15.01.24, pcsled: 10537579"/>
    <s v="Kód uzlu zařízení: 2001; Datum malého překladu: 02/01/24; Čas malého překladu: 1029; Kód původního uzlu: 6272; Kód nového uzlu: 6396; "/>
    <d v="2024-01-02T10:29:32"/>
    <d v="2024-01-02T10:29:00"/>
    <s v="0:00"/>
    <x v="0"/>
    <x v="1"/>
  </r>
  <r>
    <d v="2024-01-02T11:21:10"/>
    <s v="st3558 (?)"/>
    <x v="3"/>
    <x v="0"/>
    <s v="kls* (Lůžkové oddělení pro sestru)"/>
    <s v="Zápařka Petr, MUDr., číslo pojištěnce: 510506306 , pojišťovna: 205, scpac: 1541123"/>
    <s v="na uzlu 1.CH-LU8 od 26.12.23 do 02.01.24, pcsled: 10532471"/>
    <s v="Datum konce sledování: ? -&gt; 02/01/24; Čas konce sledování:  -&gt; 1120; Příznak fnzis: 0 -&gt; 1; Typ aktivity (takt): 1 -&gt; 4; "/>
    <d v="2024-01-02T11:21:10"/>
    <d v="2024-01-02T11:20:00"/>
    <s v="0:01"/>
    <x v="0"/>
    <x v="1"/>
  </r>
  <r>
    <d v="2024-01-02T12:19:58"/>
    <s v="st3558 (?)"/>
    <x v="3"/>
    <x v="0"/>
    <s v="kls* (Lůžkové oddělení pro sestru)"/>
    <s v="Sekereš Emil, číslo pojištěnce: 520214311 , pojišťovna: 111, scpac: 1539944"/>
    <s v="na uzlu 1.CH-LU8 od 01.01.24 do 02.01.24, pcsled: 10537435"/>
    <s v="Datum žádosti: 02/01/24; Čas žádosti: 121958; Datum překladu: 02/01/24; Čas překladu: 1219; Žádající uzel: 6272; Žádající uživatel: 18970; Přijímající uzel: 6515; Text žádosti: Žádost o překlad; Stav žádosti: 500; "/>
    <d v="2024-01-02T12:19:58"/>
    <d v="2024-01-02T12:19:00"/>
    <s v="0:00"/>
    <x v="0"/>
    <x v="1"/>
  </r>
  <r>
    <d v="2024-01-02T13:43:40"/>
    <s v="st2118 (?)"/>
    <x v="3"/>
    <x v="0"/>
    <s v="kls* (Lůžkové oddělení pro sestru)"/>
    <s v="Paláková Iveta, číslo pojištěnce: 6761260022, pojišťovna: 205, scpac: 1502763"/>
    <s v="na uzlu 1.CH-LU8 od 01.01.24 do 02.01.24, pcsled: 10537461"/>
    <s v="Datum žádosti: 02/01/24; Čas žádosti: 134340; Datum překladu: 02/01/24; Čas překladu: 1341; Žádající uzel: 6272; Žádající uživatel: 18970; Přijímající uzel: 6515; Text žádosti: Žádost o překlad; Stav žádosti: 500; "/>
    <d v="2024-01-02T13:43:40"/>
    <d v="2024-01-02T13:41:00"/>
    <s v="0:02"/>
    <x v="0"/>
    <x v="1"/>
  </r>
  <r>
    <d v="2024-01-02T23:51:43"/>
    <s v="st2088 (?)"/>
    <x v="4"/>
    <x v="0"/>
    <s v="kls* (Lůžkové oddělení pro sestru)"/>
    <s v="Trundová Ludmila, číslo pojištěnce: 505320117 , pojišťovna: 111, scpac: 245467"/>
    <s v="na uzlu 1.CH-LU8 od 02.01.24 do 02.01.24, pcsled: 10539721"/>
    <s v="Datum žádosti: 02/01/24; Čas žádosti: 235143; Datum překladu: 02/01/24; Čas překladu: 2346; Žádající uzel: 6272; Žádající uživatel: 63684; Přijímající uzel: 6515; Text žádosti: Žádost o překlad; Stav žádosti: 500; "/>
    <d v="2024-01-02T23:51:43"/>
    <d v="2024-01-02T23:46:00"/>
    <s v="0:05"/>
    <x v="0"/>
    <x v="1"/>
  </r>
  <r>
    <d v="2024-01-03T11:42:18"/>
    <s v="st3558 (?)"/>
    <x v="3"/>
    <x v="0"/>
    <s v="kls* (Lůžkové oddělení pro sestru)"/>
    <s v="Hrachovcová Marie Pa, číslo pojištěnce: 435815442 , pojišťovna: 211, scpac: 132232"/>
    <s v="na uzlu 1.CH-LU8 od 27.12.23 do 03.01.24, pcsled: 10532597"/>
    <s v="Datum konce sledování: ? -&gt; 03/01/24; Čas konce sledování:  -&gt; 1142; Příznak fnzis: 0 -&gt; 1; Typ aktivity (takt): 1 -&gt; 5; "/>
    <d v="2024-01-03T11:42:18"/>
    <d v="2024-01-03T11:42:00"/>
    <s v="0:00"/>
    <x v="0"/>
    <x v="1"/>
  </r>
  <r>
    <d v="2024-01-03T11:42:33"/>
    <s v="st3558 (?)"/>
    <x v="3"/>
    <x v="0"/>
    <s v="kls* (Lůžkové oddělení pro sestru)"/>
    <s v="Schmidtová Adéla , číslo pojištěnce: 9256295741, pojišťovna: 211, scpac: 276411"/>
    <s v="na uzlu 1.CH-LU8 od 30.12.23 do 03.01.24, pcsled: 10536497"/>
    <s v="Datum konce sledování: ? -&gt; 03/01/24; Čas konce sledování:  -&gt; 1142; Příznak fnzis: 0 -&gt; 1; Typ aktivity (takt): 1 -&gt; 4; "/>
    <d v="2024-01-03T11:42:33"/>
    <d v="2024-01-03T11:42:00"/>
    <s v="0:00"/>
    <x v="0"/>
    <x v="1"/>
  </r>
  <r>
    <d v="2024-01-03T12:01:08"/>
    <s v="st3640 (?)"/>
    <x v="5"/>
    <x v="0"/>
    <s v="kll* (Lůžkové oddělení pro lékaře)"/>
    <s v="Jurik Zdeněk, číslo pojištěnce: 520712221 , pojišťovna: 211, scpac: 315479"/>
    <s v="na uzlu 1.CH-LU8 od 02.01.24 do 10.01.24, pcsled: 10538149"/>
    <s v="Kód uzlu zařízení: 2001; Datum malého překladu: 03/01/24; Čas malého překladu: 1201; Kód původního uzlu: 6272; Kód nového uzlu: 6265; "/>
    <d v="2024-01-03T12:01:08"/>
    <d v="2024-01-03T12:01:00"/>
    <s v="0:00"/>
    <x v="0"/>
    <x v="1"/>
  </r>
  <r>
    <d v="2024-01-04T08:35:27"/>
    <s v="st4764 (?)"/>
    <x v="6"/>
    <x v="0"/>
    <s v="kls* (Lůžkové oddělení pro sestru)"/>
    <s v="Válková Jana, Mgr., číslo pojištěnce: 7461115420, pojišťovna: 205, scpac: 1543949"/>
    <s v="na uzlu 1.CH-LU9 od 19.12.23 do 09.01.24, pcsled: 10525409"/>
    <s v="Kód uzlu zařízení: 2001; Datum malého překladu: 04/01/24; Čas malého překladu: 0835; Kód původního uzlu: 6272; Kód nového uzlu: 6225; "/>
    <d v="2024-01-04T08:35:27"/>
    <d v="2024-01-04T08:35:00"/>
    <s v="0:00"/>
    <x v="0"/>
    <x v="1"/>
  </r>
  <r>
    <d v="2024-01-04T08:35:37"/>
    <s v="st3558 (?)"/>
    <x v="3"/>
    <x v="0"/>
    <s v="kls* (Lůžkové oddělení pro sestru)"/>
    <s v="Zápotoka Marcel, číslo pojištěnce: 7208095477, pojišťovna: 111, scpac: 1538493"/>
    <s v="na uzlu 1.CH-LU9 od 23.12.23 do 09.01.24, pcsled: 10530660"/>
    <s v="Kód uzlu zařízení: 2001; Datum malého překladu: 04/01/24; Čas malého překladu: 0835; Kód původního uzlu: 6272; Kód nového uzlu: 6225; "/>
    <d v="2024-01-04T08:35:37"/>
    <d v="2024-01-04T08:35:00"/>
    <s v="0:00"/>
    <x v="0"/>
    <x v="1"/>
  </r>
  <r>
    <d v="2024-01-04T12:07:34"/>
    <s v="st3558 (?)"/>
    <x v="3"/>
    <x v="0"/>
    <s v="kls* (Lůžkové oddělení pro sestru)"/>
    <s v="Zatloukal František, číslo pojištěnce: 401110403 , pojišťovna: 205, scpac: 1310360"/>
    <s v="na uzlu 1.CH-LU8 od 28.12.23 do 04.01.24, pcsled: 10534532"/>
    <s v="Datum konce sledování: ? -&gt; 04/01/24; Čas konce sledování:  -&gt; 1207; Příznak fnzis: 0 -&gt; 1; Typ aktivity (takt): 1 -&gt; 5; "/>
    <d v="2024-01-04T12:07:34"/>
    <d v="2024-01-04T12:07:00"/>
    <s v="0:00"/>
    <x v="0"/>
    <x v="1"/>
  </r>
  <r>
    <d v="2024-01-04T12:07:45"/>
    <s v="st3558 (?)"/>
    <x v="3"/>
    <x v="0"/>
    <s v="kls* (Lůžkové oddělení pro sestru)"/>
    <s v="Coufalová Iveta, číslo pojištěnce: 7061285308, pojišťovna: 205, scpac: 1245803"/>
    <s v="na uzlu 1.CH-LU8 od 03.01.24 do 04.01.24, pcsled: 10539975"/>
    <s v="Datum konce sledování: ? -&gt; 04/01/24; Čas konce sledování:  -&gt; 1207; Příznak fnzis: 0 -&gt; 1; Typ aktivity (takt): 1 -&gt; 4; "/>
    <d v="2024-01-04T12:07:45"/>
    <d v="2024-01-04T12:07:00"/>
    <s v="0:00"/>
    <x v="0"/>
    <x v="1"/>
  </r>
  <r>
    <d v="2024-01-04T12:08:07"/>
    <s v="st3558 (?)"/>
    <x v="3"/>
    <x v="0"/>
    <s v="kls* (Lůžkové oddělení pro sestru)"/>
    <s v="Uncajtiková Zdeňka, číslo pojištěnce: 5552091083, pojišťovna: 201, scpac: 751658"/>
    <s v="na uzlu 1.CH-LU8 od 29.12.23 do 04.01.24, pcsled: 10535893"/>
    <s v="Datum konce sledování: ? -&gt; 04/01/24; Čas konce sledování:  -&gt; 1207; Příznak fnzis: 0 -&gt; 1; Typ aktivity (takt): 1 -&gt; 5; "/>
    <d v="2024-01-04T12:08:07"/>
    <d v="2024-01-04T12:07:00"/>
    <s v="0:01"/>
    <x v="0"/>
    <x v="1"/>
  </r>
  <r>
    <d v="2024-01-04T12:08:24"/>
    <s v="st3558 (?)"/>
    <x v="3"/>
    <x v="0"/>
    <s v="kls* (Lůžkové oddělení pro sestru)"/>
    <s v="Svobodová Pavlína, číslo pojištěnce: 7255304848, pojišťovna: 205, scpac: 182340"/>
    <s v="na uzlu 1.CH-LU8 od 02.01.24 do 04.01.24, pcsled: 10538167"/>
    <s v="Datum konce sledování: ? -&gt; 04/01/24; Čas konce sledování:  -&gt; 1208; Příznak fnzis: 0 -&gt; 1; Typ aktivity (takt): 1 -&gt; 4; "/>
    <d v="2024-01-04T12:08:24"/>
    <d v="2024-01-04T12:08:00"/>
    <s v="0:00"/>
    <x v="0"/>
    <x v="1"/>
  </r>
  <r>
    <d v="2024-01-04T13:10:35"/>
    <s v="st2088 (?)"/>
    <x v="7"/>
    <x v="0"/>
    <s v="kll* (Lůžkové oddělení pro lékaře)"/>
    <s v="Mayer Milan , číslo pojištěnce: 340617443 , pojišťovna: 211, scpac: 222292"/>
    <s v="na uzlu 1.CH-LU8 od 21.12.23 do 04.01.24, pcsled: 10528721"/>
    <s v="Datum konce sledování: ? -&gt; 04/01/24; Čas konce sledování:  -&gt; 1307; Vedl. diagnóza 1:  -&gt; A419; Vedl. diagnóza 2:  -&gt; E875; Vedl. diagnóza 3:  -&gt; J189; Vedl. diagnóza 4:  -&gt; i10; Příznak fnzis: 0 -&gt; 1; "/>
    <d v="2024-01-04T13:10:35"/>
    <d v="2024-01-04T13:07:00"/>
    <s v="0:03"/>
    <x v="0"/>
    <x v="1"/>
  </r>
  <r>
    <d v="2024-01-04T13:34:31"/>
    <s v="st3558 (?)"/>
    <x v="3"/>
    <x v="0"/>
    <s v="kls* (Lůžkové oddělení pro sestru)"/>
    <s v="Jackulak Jaroslav, číslo pojištěnce: 9101166118, pojišťovna: 111, scpac: 1250868"/>
    <s v="na uzlu KAR-LU51 od 02.01.24 do 04.01.24, pcsled: 10539710"/>
    <s v="Datum konce sledování: ? -&gt; 04/01/24; Čas konce sledování:  -&gt; 1325; Příznak fnzis: 0 -&gt; 1; Typ aktivity (takt): 1 -&gt; 5; "/>
    <d v="2024-01-04T13:34:31"/>
    <d v="2024-01-04T13:25:00"/>
    <s v="0:09"/>
    <x v="0"/>
    <x v="1"/>
  </r>
  <r>
    <d v="2024-01-05T10:38:14"/>
    <s v="st3558 (?)"/>
    <x v="3"/>
    <x v="0"/>
    <s v="kls* (Lůžkové oddělení pro sestru)"/>
    <s v="Vlach Marek, číslo pojištěnce: 7404250436, pojišťovna: 111, scpac: 843282"/>
    <s v="na uzlu 1.CH-LU8 od 28.12.23 do 05.01.24, pcsled: 10534585"/>
    <s v="Datum konce sledování: ? -&gt; 05/01/24; Čas konce sledování:  -&gt; 1037; Příznak fnzis: 0 -&gt; 1; Typ aktivity (takt): 1 -&gt; 4; "/>
    <d v="2024-01-05T10:38:14"/>
    <d v="2024-01-05T10:37:00"/>
    <s v="0:01"/>
    <x v="0"/>
    <x v="1"/>
  </r>
  <r>
    <d v="2024-01-05T10:39:18"/>
    <s v="st3558 (?)"/>
    <x v="3"/>
    <x v="0"/>
    <s v="kls* (Lůžkové oddělení pro sestru)"/>
    <s v="Kříž Martin , číslo pojištěnce: 9904145702, pojišťovna: 111, scpac: 150045"/>
    <s v="na uzlu 1.CH-LU8 od 01.01.24 do 05.01.24, pcsled: 10537283"/>
    <s v="Datum konce sledování: ? -&gt; 05/01/24; Čas konce sledování:  -&gt; 1038; Příznak fnzis: 0 -&gt; 1; Typ aktivity (takt): 1 -&gt; 5; "/>
    <d v="2024-01-05T10:39:18"/>
    <d v="2024-01-05T10:38:00"/>
    <s v="0:01"/>
    <x v="0"/>
    <x v="1"/>
  </r>
  <r>
    <d v="2024-01-06T11:48:47"/>
    <s v="st2088 (?)"/>
    <x v="8"/>
    <x v="0"/>
    <s v="kls* (Lůžkové oddělení pro sestru)"/>
    <s v="Obšelová Naděžda , číslo pojištěnce: 6852271734, pojišťovna: 111, scpac: 264009"/>
    <s v="na uzlu 1.CH-LU3 od 04.01.24 do 10.01.24, pcsled: 10542002"/>
    <s v="Kód uzlu zařízení: 2001; Datum malého překladu: 06/01/24; Čas malého překladu: 1148; Kód původního uzlu: 6272; Kód nového uzlu: 6396; "/>
    <d v="2024-01-06T11:48:47"/>
    <d v="2024-01-06T11:48:00"/>
    <s v="0:00"/>
    <x v="0"/>
    <x v="1"/>
  </r>
  <r>
    <d v="2024-01-06T12:49:42"/>
    <s v="st2088 (?)"/>
    <x v="8"/>
    <x v="0"/>
    <s v="kls* (Lůžkové oddělení pro sestru)"/>
    <s v="Hasníková Růžena, číslo pojištěnce: 445708436 , pojišťovna: 211, scpac: 120317"/>
    <s v="na uzlu 1.CH-LU8 od 04.01.24 do 06.01.24, pcsled: 10542042"/>
    <s v="Datum konce sledování: ? -&gt; 06/01/24; Čas konce sledování:  -&gt; 1249; Příznak fnzis: 0 -&gt; 1; Typ aktivity (takt): 1 -&gt; 4; "/>
    <d v="2024-01-06T12:49:42"/>
    <d v="2024-01-06T12:49:00"/>
    <s v="0:00"/>
    <x v="0"/>
    <x v="1"/>
  </r>
  <r>
    <d v="2024-01-06T12:50:14"/>
    <s v="st2088 (?)"/>
    <x v="8"/>
    <x v="0"/>
    <s v="kls* (Lůžkové oddělení pro sestru)"/>
    <s v="Fojtíková Anna, číslo pojištěnce: 505920205 , pojišťovna: 211, scpac: 206093"/>
    <s v="na uzlu 1.CH-LU8 od 02.01.24 do 06.01.24, pcsled: 10538179"/>
    <s v="Datum konce sledování: ? -&gt; 06/01/24; Čas konce sledování:  -&gt; 1249; Příznak fnzis: 0 -&gt; 1; Typ aktivity (takt): 1 -&gt; 4; "/>
    <d v="2024-01-06T12:50:14"/>
    <d v="2024-01-06T12:49:00"/>
    <s v="0:01"/>
    <x v="0"/>
    <x v="1"/>
  </r>
  <r>
    <d v="2024-01-06T13:03:18"/>
    <s v="st2088 (?)"/>
    <x v="8"/>
    <x v="0"/>
    <s v="kls* (Lůžkové oddělení pro sestru)"/>
    <s v="Kudláč Karel, číslo pojištěnce: 5804141563, pojišťovna: 211, scpac: 317058"/>
    <s v="na uzlu KAR-LU51 od 04.01.24 do 06.01.24, pcsled: 10543524"/>
    <s v="Datum konce sledování: ? -&gt; 06/01/24; Čas konce sledování:  -&gt; 1201; Příznak fnzis: 0 -&gt; 1; Typ aktivity (takt): 1 -&gt; 5; "/>
    <d v="2024-01-06T13:03:18"/>
    <d v="2024-01-06T12:01:00"/>
    <s v="1:02"/>
    <x v="0"/>
    <x v="2"/>
  </r>
  <r>
    <d v="2024-01-06T15:48:17"/>
    <s v="st2088 (?)"/>
    <x v="8"/>
    <x v="0"/>
    <s v="kls* (Lůžkové oddělení pro sestru)"/>
    <s v="Kobylík David , číslo pojištěnce: 8106275309, pojišťovna: 201, scpac: 326480"/>
    <s v="na uzlu 1.CH-LU8 od 04.01.24 do 06.01.24, pcsled: 10542012"/>
    <s v="Datum konce sledování: ? -&gt; 06/01/24; Čas konce sledování:  -&gt; 1547; Příznak fnzis: 0 -&gt; 1; Typ aktivity (takt): 1 -&gt; 4; "/>
    <d v="2024-01-06T15:48:17"/>
    <d v="2024-01-06T15:47:00"/>
    <s v="0:01"/>
    <x v="0"/>
    <x v="1"/>
  </r>
  <r>
    <d v="2024-01-06T15:48:45"/>
    <s v="st2088 (?)"/>
    <x v="8"/>
    <x v="0"/>
    <s v="kls* (Lůžkové oddělení pro sestru)"/>
    <s v="Hrubá Klára, číslo pojištěnce: 0553223242, pojišťovna: 201, scpac: 464018"/>
    <s v="na uzlu 1.CH-LU8 od 04.01.24 do 06.01.24, pcsled: 10542019"/>
    <s v="Datum konce sledování: ? -&gt; 06/01/24; Čas konce sledování:  -&gt; 1548; Příznak fnzis: 0 -&gt; 1; Typ aktivity (takt): 1 -&gt; 4; "/>
    <d v="2024-01-06T15:48:45"/>
    <d v="2024-01-06T15:48:00"/>
    <s v="0:00"/>
    <x v="0"/>
    <x v="1"/>
  </r>
  <r>
    <d v="2024-01-06T15:49:10"/>
    <s v="st2088 (?)"/>
    <x v="8"/>
    <x v="0"/>
    <s v="kls* (Lůžkové oddělení pro sestru)"/>
    <s v="Bakalová Radka, číslo pojištěnce: 8151044396, pojišťovna: 111, scpac: 1492401"/>
    <s v="na uzlu 1.CH-LU8 od 02.01.24 do 06.01.24, pcsled: 10538172"/>
    <s v="Datum konce sledování: ? -&gt; 06/01/24; Čas konce sledování:  -&gt; 1548; Příznak fnzis: 0 -&gt; 1; Typ aktivity (takt): 1 -&gt; 4; "/>
    <d v="2024-01-06T15:49:10"/>
    <d v="2024-01-06T15:48:00"/>
    <s v="0:01"/>
    <x v="0"/>
    <x v="1"/>
  </r>
  <r>
    <d v="2024-01-06T15:49:39"/>
    <s v="st2088 (?)"/>
    <x v="8"/>
    <x v="0"/>
    <s v="kls* (Lůžkové oddělení pro sestru)"/>
    <s v="Tangelová Zdenka, číslo pojištěnce: 526021168 , pojišťovna: 211, scpac: 1542119"/>
    <s v="na uzlu 1.CH-LU8 od 04.01.24 do 06.01.24, pcsled: 10542036"/>
    <s v="Datum konce sledování: ? -&gt; 06/01/24; Čas konce sledování:  -&gt; 1549; Příznak fnzis: 0 -&gt; 1; Typ aktivity (takt): 1 -&gt; 4; "/>
    <d v="2024-01-06T15:49:39"/>
    <d v="2024-01-06T15:49:00"/>
    <s v="0:00"/>
    <x v="0"/>
    <x v="1"/>
  </r>
  <r>
    <d v="2024-01-06T15:50:08"/>
    <s v="st2088 (?)"/>
    <x v="8"/>
    <x v="0"/>
    <s v="kls* (Lůžkové oddělení pro sestru)"/>
    <s v="Nečesaná Kateřina, číslo pojištěnce: 8554285773, pojišťovna: 205, scpac: 303780"/>
    <s v="na uzlu 1.CH-LU8 od 04.01.24 do 06.01.24, pcsled: 10542028"/>
    <s v="Datum konce sledování: ? -&gt; 06/01/24; Čas konce sledování:  -&gt; 1549; Příznak fnzis: 0 -&gt; 1; Typ aktivity (takt): 1 -&gt; 4; "/>
    <d v="2024-01-06T15:50:08"/>
    <d v="2024-01-06T15:49:00"/>
    <s v="0:01"/>
    <x v="0"/>
    <x v="1"/>
  </r>
  <r>
    <d v="2024-01-06T15:50:29"/>
    <s v="st2088 (?)"/>
    <x v="8"/>
    <x v="0"/>
    <s v="kls* (Lůžkové oddělení pro sestru)"/>
    <s v="Anderle Tomáš, číslo pojištěnce: 8301172792, pojišťovna: 111, scpac: 1140910"/>
    <s v="na uzlu 1.CH-LU8 od 05.01.24 do 06.01.24, pcsled: 10543692"/>
    <s v="Datum konce sledování: ? -&gt; 06/01/24; Čas konce sledování:  -&gt; 1550; Příznak fnzis: 0 -&gt; 1; Typ aktivity (takt): 1 -&gt; 4; "/>
    <d v="2024-01-06T15:50:29"/>
    <d v="2024-01-06T15:50:00"/>
    <s v="0:00"/>
    <x v="0"/>
    <x v="1"/>
  </r>
  <r>
    <d v="2024-01-06T15:50:54"/>
    <s v="st2088 (?)"/>
    <x v="8"/>
    <x v="0"/>
    <s v="kls* (Lůžkové oddělení pro sestru)"/>
    <s v="Mrhalová Lenka, číslo pojištěnce: 7354065345, pojišťovna: 211, scpac: 1226801"/>
    <s v="na uzlu 1.CH-LU8 od 04.01.24 do 06.01.24, pcsled: 10542031"/>
    <s v="Datum konce sledování: ? -&gt; 06/01/24; Čas konce sledování:  -&gt; 1550; Příznak fnzis: 0 -&gt; 1; Typ aktivity (takt): 1 -&gt; 4; "/>
    <d v="2024-01-06T15:50:54"/>
    <d v="2024-01-06T15:50:00"/>
    <s v="0:00"/>
    <x v="0"/>
    <x v="1"/>
  </r>
  <r>
    <d v="2024-01-06T15:51:48"/>
    <s v="st2088 (?)"/>
    <x v="8"/>
    <x v="0"/>
    <s v="kls* (Lůžkové oddělení pro sestru)"/>
    <s v="Riedel Pavel, číslo pojištěnce: 6505070572, pojišťovna: 211, scpac: 850941"/>
    <s v="na uzlu 1.CH-LU8 od 04.01.24 do 06.01.24, pcsled: 10541985"/>
    <s v="Datum konce sledování: ? -&gt; 06/01/24; Čas konce sledování:  -&gt; 1551; Příznak fnzis: 0 -&gt; 1; Typ aktivity (takt): 1 -&gt; 4; "/>
    <d v="2024-01-06T15:51:48"/>
    <d v="2024-01-06T15:51:00"/>
    <s v="0:00"/>
    <x v="0"/>
    <x v="1"/>
  </r>
  <r>
    <d v="2024-01-06T15:52:13"/>
    <s v="st2088 (?)"/>
    <x v="8"/>
    <x v="0"/>
    <s v="kls* (Lůžkové oddělení pro sestru)"/>
    <s v="Špelda Petr, číslo pojištěnce: 7110185324, pojišťovna: 111, scpac: 433743"/>
    <s v="na uzlu 1.CH-LU8 od 04.01.24 do 06.01.24, pcsled: 10541969"/>
    <s v="Datum konce sledování: ? -&gt; 06/01/24; Čas konce sledování:  -&gt; 1551; Příznak fnzis: 0 -&gt; 1; Typ aktivity (takt): 1 -&gt; 4; "/>
    <d v="2024-01-06T15:52:13"/>
    <d v="2024-01-06T15:51:00"/>
    <s v="0:01"/>
    <x v="0"/>
    <x v="1"/>
  </r>
  <r>
    <d v="2024-01-07T14:36:48"/>
    <s v="st3558 (?)"/>
    <x v="9"/>
    <x v="0"/>
    <s v="kls* (Lůžkové oddělení pro sestru)"/>
    <s v="Dominik Vlastimil, číslo pojištěnce: 6003190391, pojišťovna: 111, scpac: 1321778"/>
    <s v="na uzlu 1.CH-LU8 od 05.01.24 do 07.01.24, pcsled: 10543699"/>
    <s v="Datum konce sledování: ? -&gt; 07/01/24; Čas konce sledování:  -&gt; 1040; Příznak fnzis: 0 -&gt; 1; Typ aktivity (takt): 1 -&gt; 5; "/>
    <d v="2024-01-07T14:36:48"/>
    <d v="2024-01-07T10:40:00"/>
    <s v="3:56"/>
    <x v="0"/>
    <x v="3"/>
  </r>
  <r>
    <d v="2024-01-07T14:37:33"/>
    <s v="st3558 (?)"/>
    <x v="9"/>
    <x v="0"/>
    <s v="kls* (Lůžkové oddělení pro sestru)"/>
    <s v="Matznerová Irena, číslo pojištěnce: 7252205895, pojišťovna: 205, scpac: 1428195"/>
    <s v="na uzlu 1.CH-LU8 od 04.01.24 do 07.01.24, pcsled: 10541998"/>
    <s v="Datum konce sledování: ? -&gt; 07/01/24; Čas konce sledování:  -&gt; 1043; Příznak fnzis: 0 -&gt; 1; Typ aktivity (takt): 1 -&gt; 4; "/>
    <d v="2024-01-07T14:37:33"/>
    <d v="2024-01-07T10:43:00"/>
    <s v="3:54"/>
    <x v="0"/>
    <x v="3"/>
  </r>
  <r>
    <d v="2024-01-08T11:03:49"/>
    <s v="st3640 (?)"/>
    <x v="10"/>
    <x v="0"/>
    <s v="kll* (Lůžkové oddělení pro lékaře)"/>
    <s v="Vaníčková Iva, číslo pojištěnce: 6360010833, pojišťovna: 205, scpac: 1050870"/>
    <s v="na uzlu 1.CH-LU8 od 07.01.24 do 12.01.24, pcsled: 10545957"/>
    <s v="Kód uzlu zařízení: 2001; Datum malého překladu: 08/01/24; Čas malého překladu: 1103; Kód původního uzlu: 6272; Kód nového uzlu: 6265; "/>
    <d v="2024-01-08T11:03:49"/>
    <d v="2024-01-08T11:03:00"/>
    <s v="0:00"/>
    <x v="0"/>
    <x v="1"/>
  </r>
  <r>
    <d v="2024-01-08T11:45:58"/>
    <s v="st3558 (?)"/>
    <x v="3"/>
    <x v="0"/>
    <s v="kls* (Lůžkové oddělení pro sestru)"/>
    <s v="Zaoral Pavel, číslo pojištěnce: 5909161038, pojišťovna: 111, scpac: 1531172"/>
    <s v="na uzlu 1.CH-LU8 od 02.01.24 do 08.01.24, pcsled: 10538363"/>
    <s v="Datum konce sledování: ? -&gt; 08/01/24; Čas konce sledování:  -&gt; 1145; Příznak fnzis: 0 -&gt; 1; Typ aktivity (takt): 1 -&gt; 5; "/>
    <d v="2024-01-08T11:45:58"/>
    <d v="2024-01-08T11:45:00"/>
    <s v="0:00"/>
    <x v="0"/>
    <x v="1"/>
  </r>
  <r>
    <d v="2024-01-08T11:46:46"/>
    <s v="st3558 (?)"/>
    <x v="3"/>
    <x v="0"/>
    <s v="kls* (Lůžkové oddělení pro sestru)"/>
    <s v="Kudláč Karel, číslo pojištěnce: 5804141563, pojišťovna: 211, scpac: 317058"/>
    <s v="na uzlu 1.CH-LU8 od 06.01.24 do 08.01.24, pcsled: 10545571"/>
    <s v="Datum žádosti: 08/01/24; Čas žádosti: 114646; Datum překladu: 08/01/24; Čas překladu: 1146; Žádající uzel: 6272; Žádající uživatel: 18970; Přijímající uzel: 6032; Text žádosti: Žádost o překlad; Stav žádosti: 500; "/>
    <d v="2024-01-08T11:46:46"/>
    <d v="2024-01-08T11:46:00"/>
    <s v="0:00"/>
    <x v="0"/>
    <x v="1"/>
  </r>
  <r>
    <d v="2024-01-08T14:13:48"/>
    <s v="st3640 (?)"/>
    <x v="10"/>
    <x v="0"/>
    <s v="kll* (Lůžkové oddělení pro lékaře)"/>
    <s v="Jačková Naděžda, číslo pojištěnce: 5561171957, pojišťovna: 111, scpac: 995066"/>
    <s v="na uzlu 1.CH-LU8 od 07.01.24 do 21.01.24, pcsled: 10545984"/>
    <s v="Kód uzlu zařízení: 2001; Datum malého překladu: 08/01/24; Čas malého překladu: 1413; Kód původního uzlu: 6272; Kód nového uzlu: 6265; "/>
    <d v="2024-01-08T14:13:48"/>
    <d v="2024-01-08T14:13:00"/>
    <s v="0:00"/>
    <x v="0"/>
    <x v="1"/>
  </r>
  <r>
    <d v="2024-01-08T21:49:06"/>
    <s v="st3640 (?)"/>
    <x v="11"/>
    <x v="0"/>
    <s v="klp* (Lůžkové oddělení pro primáře)"/>
    <s v="Skácel Rostislav, číslo pojištěnce: 460508178 , pojišťovna: 205, scpac: 429764"/>
    <s v="na uzlu 1.CH-LU9 od 08.01.24 do 17.01.24, pcsled: 10548407"/>
    <s v="Kód uzlu zařízení: 2001; Datum malého překladu: 08/01/24; Čas malého překladu: 2148; Kód původního uzlu: 6272; Kód nového uzlu: 6265; "/>
    <d v="2024-01-08T21:49:06"/>
    <d v="2024-01-08T21:48:00"/>
    <s v="0:01"/>
    <x v="0"/>
    <x v="1"/>
  </r>
  <r>
    <d v="2024-01-09T09:05:28"/>
    <s v="st3558 (?)"/>
    <x v="3"/>
    <x v="0"/>
    <s v="kls* (Lůžkové oddělení pro sestru)"/>
    <s v="Hynková Jana, číslo pojištěnce: 6157221818, pojišťovna: 211, scpac: 195397"/>
    <s v="na uzlu 1.CH-LU8 od 03.01.24 do 09.01.24, pcsled: 10541017"/>
    <s v="Datum konce sledování: ? -&gt; 09/01/24; Čas konce sledování:  -&gt; 0904; Příznak fnzis: 0 -&gt; 1; Typ aktivity (takt): 1 -&gt; 4; "/>
    <d v="2024-01-09T09:05:28"/>
    <d v="2024-01-09T09:04:00"/>
    <s v="0:01"/>
    <x v="0"/>
    <x v="1"/>
  </r>
  <r>
    <d v="2024-01-09T09:27:02"/>
    <s v="st3640 (?)"/>
    <x v="5"/>
    <x v="0"/>
    <s v="kll* (Lůžkové oddělení pro lékaře)"/>
    <s v="Jedličková Marie, číslo pojištěnce: 536003275 , pojišťovna: 111, scpac: 315901"/>
    <s v="na uzlu 1.CH-LU8 od 08.01.24 do 12.01.24, pcsled: 10547024"/>
    <s v="Kód uzlu zařízení: 2001; Datum malého překladu: 09/01/24; Čas malého překladu: 0926; Kód původního uzlu: 6272; Kód nového uzlu: 6265; "/>
    <d v="2024-01-09T09:27:02"/>
    <d v="2024-01-09T09:26:00"/>
    <s v="0:01"/>
    <x v="0"/>
    <x v="1"/>
  </r>
  <r>
    <d v="2024-01-09T09:35:45"/>
    <s v="st3640 (?)"/>
    <x v="5"/>
    <x v="0"/>
    <s v="kll* (Lůžkové oddělení pro lékaře)"/>
    <s v="Němcová Danuše, číslo pojištěnce: 5762091049, pojišťovna: 213, scpac: 1327377"/>
    <s v="na uzlu 1.CH-LU8 od 08.01.24 do 14.01.24, pcsled: 10547082"/>
    <s v="Kód uzlu zařízení: 2001; Datum malého překladu: 09/01/24; Čas malého překladu: 0935; Kód původního uzlu: 6272; Kód nového uzlu: 6265; "/>
    <d v="2024-01-09T09:35:45"/>
    <d v="2024-01-09T09:35:00"/>
    <s v="0:00"/>
    <x v="0"/>
    <x v="1"/>
  </r>
  <r>
    <d v="2024-01-09T10:58:12"/>
    <s v="st4338 (?)"/>
    <x v="12"/>
    <x v="0"/>
    <s v="kll* (Lůžkové oddělení pro lékaře)"/>
    <s v="Zetka Jaroslav, číslo pojištěnce: 5707020319, pojišťovna: 111, scpac: 1507465"/>
    <s v="na uzlu PLIC-25 od 04.01.24 do 09.01.24, pcsled: 10542773"/>
    <s v="Datum konce sledování: ? -&gt; 09/01/24; Čas konce sledování:  -&gt; 1057; Příznak fnzis: 0 -&gt; 1; Typ aktivity (takt): 1 -&gt; 4; "/>
    <d v="2024-01-09T10:58:12"/>
    <d v="2024-01-09T10:57:00"/>
    <s v="0:01"/>
    <x v="0"/>
    <x v="1"/>
  </r>
  <r>
    <d v="2024-01-09T13:47:02"/>
    <s v="st3640 (?)"/>
    <x v="5"/>
    <x v="0"/>
    <s v="kll* (Lůžkové oddělení pro lékaře)"/>
    <s v="Hebelková Jitka, číslo pojištěnce: 456103421 , pojišťovna: 111, scpac: 123951"/>
    <s v="na uzlu 1.CH-LU8 od 08.01.24 do 21.01.24, pcsled: 10547229"/>
    <s v="Kód uzlu zařízení: 2001; Datum malého překladu: 09/01/24; Čas malého překladu: 1346; Kód původního uzlu: 6272; Kód nového uzlu: 6265; "/>
    <d v="2024-01-09T13:47:02"/>
    <d v="2024-01-09T13:46:00"/>
    <s v="0:01"/>
    <x v="0"/>
    <x v="1"/>
  </r>
  <r>
    <d v="2024-01-10T10:44:08"/>
    <s v="st3558 (?)"/>
    <x v="3"/>
    <x v="0"/>
    <s v="kls* (Lůžkové oddělení pro sestru)"/>
    <s v="Trundová Ludmila, číslo pojištěnce: 505320117 , pojišťovna: 111, scpac: 245467"/>
    <s v="na uzlu KAR-LU51 od 02.01.24 do 10.01.24, pcsled: 10539862"/>
    <s v="Datum konce sledování: ? -&gt; 10/01/24; Čas konce sledování:  -&gt; 0903; Příznak fnzis: 0 -&gt; 1; Typ aktivity (takt): 1 -&gt; 4; "/>
    <d v="2024-01-10T10:44:08"/>
    <d v="2024-01-10T09:03:00"/>
    <s v="1:41"/>
    <x v="0"/>
    <x v="4"/>
  </r>
  <r>
    <d v="2024-01-10T11:18:46"/>
    <s v="st3558 (?)"/>
    <x v="3"/>
    <x v="0"/>
    <s v="kls* (Lůžkové oddělení pro sestru)"/>
    <s v="Hladíková Marta, číslo pojištěnce: 5852280313, pojišťovna: 201, scpac: 656269"/>
    <s v="na uzlu 1.CH-LU8 od 08.01.24 do 10.01.24, pcsled: 10547203"/>
    <s v="Datum konce sledování: ? -&gt; 10/01/24; Čas konce sledování:  -&gt; 1118; Příznak fnzis: 0 -&gt; 1; Typ aktivity (takt): 1 -&gt; 4; "/>
    <d v="2024-01-10T11:18:46"/>
    <d v="2024-01-10T11:18:00"/>
    <s v="0:00"/>
    <x v="0"/>
    <x v="1"/>
  </r>
  <r>
    <d v="2024-01-10T11:19:02"/>
    <s v="st3558 (?)"/>
    <x v="3"/>
    <x v="0"/>
    <s v="kls* (Lůžkové oddělení pro sestru)"/>
    <s v="Jurik Zdeněk, číslo pojištěnce: 520712221 , pojišťovna: 211, scpac: 315479"/>
    <s v="na uzlu 1.CH-LU8 od 02.01.24 do 10.01.24, pcsled: 10538149"/>
    <s v="Datum konce sledování: ? -&gt; 10/01/24; Čas konce sledování:  -&gt; 1118; Příznak fnzis: 0 -&gt; 1; Typ aktivity (takt): 1 -&gt; 4; "/>
    <d v="2024-01-10T11:19:02"/>
    <d v="2024-01-10T11:18:00"/>
    <s v="0:01"/>
    <x v="0"/>
    <x v="1"/>
  </r>
  <r>
    <d v="2024-01-10T16:02:51"/>
    <s v="st3558 (?)"/>
    <x v="13"/>
    <x v="0"/>
    <s v="kls* (Lůžkové oddělení pro sestru)"/>
    <s v="Zetka Jaroslav, číslo pojištěnce: 5707020319, pojišťovna: 111, scpac: 1507465"/>
    <s v="na uzlu 1.CH-LU8 od 09.01.24 do 10.01.24, pcsled: 10549557"/>
    <s v="Datum žádosti: 10/01/24; Čas žádosti: 160251; Datum překladu: 10/01/24; Čas překladu: 1601; Žádající uzel: 6272; Žádající uživatel: 38068; Přijímající uzel: 6515; Text žádosti: Žádost o překlad; Stav žádosti: 500; "/>
    <d v="2024-01-10T16:02:51"/>
    <d v="2024-01-10T16:01:00"/>
    <s v="0:01"/>
    <x v="0"/>
    <x v="1"/>
  </r>
  <r>
    <d v="2024-01-10T18:01:05"/>
    <s v="st3558 (?)"/>
    <x v="13"/>
    <x v="0"/>
    <s v="kls* (Lůžkové oddělení pro sestru)"/>
    <s v="Frňka Zdeněk, Ing., číslo pojištěnce: 411207414 , pojišťovna: 205, scpac: 915011"/>
    <s v="na uzlu 1.CH-LU8 od 26.11.23 do 10.01.24, pcsled: 10492867"/>
    <s v="Datum konce sledování: ? -&gt; 10/01/24; Čas konce sledování:  -&gt; 1800; Příznak fnzis: 0 -&gt; 1; Typ aktivity (takt): 1 -&gt; 4; "/>
    <d v="2024-01-10T18:01:05"/>
    <d v="2024-01-10T18:00:00"/>
    <s v="0:01"/>
    <x v="0"/>
    <x v="1"/>
  </r>
  <r>
    <d v="2024-01-11T08:36:41"/>
    <s v="st3558 (?)"/>
    <x v="3"/>
    <x v="0"/>
    <s v="kls* (Lůžkové oddělení pro sestru)"/>
    <s v="Okleštěk Miroslav, číslo pojištěnce: 5508212127, pojišťovna: 111, scpac: 316308"/>
    <s v="na uzlu 1.CH-LU3 od 09.01.24 do 15.01.24, pcsled: 10548649"/>
    <s v="Kód uzlu zařízení: 2001; Datum malého překladu: 11/01/24; Čas malého překladu: 0836; Kód původního uzlu: 6272; Kód nového uzlu: 6396; "/>
    <d v="2024-01-11T08:36:41"/>
    <d v="2024-01-11T08:36:00"/>
    <s v="0:00"/>
    <x v="0"/>
    <x v="1"/>
  </r>
  <r>
    <d v="2024-01-11T08:46:31"/>
    <s v="st3558 (?)"/>
    <x v="3"/>
    <x v="0"/>
    <s v="kls* (Lůžkové oddělení pro sestru)"/>
    <s v="Havelka Zdeněk, číslo pojištěnce: 6804221875, pojišťovna: 205, scpac: 143753"/>
    <s v="na uzlu 1.CH-LU8 od 09.01.24 do 11.01.24, pcsled: 10548632"/>
    <s v="Datum konce sledování: ? -&gt; 11/01/24; Čas konce sledování:  -&gt; 0846; Příznak fnzis: 0 -&gt; 1; Typ aktivity (takt): 1 -&gt; 4; "/>
    <d v="2024-01-11T08:46:31"/>
    <d v="2024-01-11T08:46:00"/>
    <s v="0:00"/>
    <x v="0"/>
    <x v="1"/>
  </r>
  <r>
    <d v="2024-01-11T08:50:41"/>
    <s v="st3558 (?)"/>
    <x v="3"/>
    <x v="0"/>
    <s v="kls* (Lůžkové oddělení pro sestru)"/>
    <s v="Šplíchalová Jitka , číslo pojištěnce: 7953115313, pojišťovna: 205, scpac: 170857"/>
    <s v="na uzlu 1.CH-LU8 od 08.01.24 do 11.01.24, pcsled: 10547425"/>
    <s v="Datum konce sledování: ? -&gt; 11/01/24; Čas konce sledování:  -&gt; 0850; Příznak fnzis: 0 -&gt; 1; Typ aktivity (takt): 1 -&gt; 5; "/>
    <d v="2024-01-11T08:50:41"/>
    <d v="2024-01-11T08:50:00"/>
    <s v="0:00"/>
    <x v="0"/>
    <x v="1"/>
  </r>
  <r>
    <d v="2024-01-11T09:34:41"/>
    <s v="st3558 (?)"/>
    <x v="3"/>
    <x v="0"/>
    <s v="kls* (Lůžkové oddělení pro sestru)"/>
    <s v="Uličný Vratislav, číslo pojištěnce: 531220268 , pojišťovna: 205, scpac: 439052"/>
    <s v="na uzlu 1.CH-LU8 od 10.01.24 do 11.01.24, pcsled: 10550334"/>
    <s v="Datum konce sledování: ? -&gt; 11/01/24; Čas konce sledování:  -&gt; 0933; Příznak fnzis: 0 -&gt; 1; Typ aktivity (takt): 1 -&gt; 5; "/>
    <d v="2024-01-11T09:34:41"/>
    <d v="2024-01-11T09:33:00"/>
    <s v="0:01"/>
    <x v="0"/>
    <x v="1"/>
  </r>
  <r>
    <d v="2024-01-12T11:05:38"/>
    <s v="st3558 (?)"/>
    <x v="3"/>
    <x v="0"/>
    <s v="kls* (Lůžkové oddělení pro sestru)"/>
    <s v="Vaníčková Iva, číslo pojištěnce: 6360010833, pojišťovna: 205, scpac: 1050870"/>
    <s v="na uzlu 1.CH-LU8 od 07.01.24 do 12.01.24, pcsled: 10545957"/>
    <s v="Datum konce sledování: ? -&gt; 12/01/24; Čas konce sledování:  -&gt; 1105; Příznak fnzis: 0 -&gt; 1; Typ aktivity (takt): 1 -&gt; 5; "/>
    <d v="2024-01-12T11:05:38"/>
    <d v="2024-01-12T11:05:00"/>
    <s v="0:00"/>
    <x v="0"/>
    <x v="1"/>
  </r>
  <r>
    <d v="2024-01-12T11:05:55"/>
    <s v="st3558 (?)"/>
    <x v="3"/>
    <x v="0"/>
    <s v="kls* (Lůžkové oddělení pro sestru)"/>
    <s v="Jedličková Marie, číslo pojištěnce: 536003275 , pojišťovna: 111, scpac: 315901"/>
    <s v="na uzlu 1.CH-LU8 od 08.01.24 do 12.01.24, pcsled: 10547024"/>
    <s v="Datum konce sledování: ? -&gt; 12/01/24; Čas konce sledování:  -&gt; 1105; Příznak fnzis: 0 -&gt; 1; Typ aktivity (takt): 1 -&gt; 5; "/>
    <d v="2024-01-12T11:05:55"/>
    <d v="2024-01-12T11:05:00"/>
    <s v="0:00"/>
    <x v="0"/>
    <x v="1"/>
  </r>
  <r>
    <d v="2024-01-12T11:06:29"/>
    <s v="st3558 (?)"/>
    <x v="3"/>
    <x v="0"/>
    <s v="kls* (Lůžkové oddělení pro sestru)"/>
    <s v="Novák Miroslav, číslo pojištěnce: 531017222 , pojišťovna: 211, scpac: 1040794"/>
    <s v="na uzlu 1.CH-LU8 od 11.01.24 do 12.01.24, pcsled: 10552254"/>
    <s v="Datum konce sledování: ? -&gt; 12/01/24; Čas konce sledování:  -&gt; 1106; Příznak fnzis: 0 -&gt; 1; Typ aktivity (takt): 1 -&gt; 5; "/>
    <d v="2024-01-12T11:06:29"/>
    <d v="2024-01-12T11:06:00"/>
    <s v="0:00"/>
    <x v="0"/>
    <x v="1"/>
  </r>
  <r>
    <d v="2024-01-12T11:06:41"/>
    <s v="st3558 (?)"/>
    <x v="3"/>
    <x v="0"/>
    <s v="kls* (Lůžkové oddělení pro sestru)"/>
    <s v="Dvorník František, číslo pojištěnce: 5608161779, pojišťovna: 111, scpac: 1067989"/>
    <s v="na uzlu 1.CH-LU8 od 10.01.24 do 12.01.24, pcsled: 10550468"/>
    <s v="Datum konce sledování: ? -&gt; 12/01/24; Čas konce sledování:  -&gt; 1106; Příznak fnzis: 0 -&gt; 1; Typ aktivity (takt): 1 -&gt; 4; "/>
    <d v="2024-01-12T11:06:41"/>
    <d v="2024-01-12T11:06:00"/>
    <s v="0:00"/>
    <x v="0"/>
    <x v="1"/>
  </r>
  <r>
    <d v="2024-01-12T12:19:22"/>
    <s v="st3558 (?)"/>
    <x v="3"/>
    <x v="0"/>
    <s v="kls* (Lůžkové oddělení pro sestru)"/>
    <s v="Fišerová Eva, RNDr., číslo pojištěnce: 7454245359, pojišťovna: 111, scpac: 178858"/>
    <s v="na uzlu 1.CH-LU8 od 08.01.24 do 12.01.24, pcsled: 10547279"/>
    <s v="Datum konce sledování: ? -&gt; 12/01/24; Čas konce sledování:  -&gt; 1219; Příznak fnzis: 0 -&gt; 1; Typ aktivity (takt): 1 -&gt; 4; "/>
    <d v="2024-01-12T12:19:22"/>
    <d v="2024-01-12T12:19:00"/>
    <s v="0:00"/>
    <x v="0"/>
    <x v="1"/>
  </r>
  <r>
    <d v="2024-01-12T12:19:52"/>
    <s v="st3558 (?)"/>
    <x v="3"/>
    <x v="0"/>
    <s v="kls* (Lůžkové oddělení pro sestru)"/>
    <s v="Blažková Jana, Mgr., číslo pojištěnce: 7852105679, pojišťovna: 205, scpac: 703558"/>
    <s v="na uzlu 1.CH-LU8 od 08.01.24 do 12.01.24, pcsled: 10547370"/>
    <s v="Datum konce sledování: ? -&gt; 12/01/24; Čas konce sledování:  -&gt; 1219; Příznak fnzis: 0 -&gt; 1; Typ aktivity (takt): 1 -&gt; 4; "/>
    <d v="2024-01-12T12:19:52"/>
    <d v="2024-01-12T12:19:00"/>
    <s v="0:00"/>
    <x v="0"/>
    <x v="1"/>
  </r>
  <r>
    <d v="2024-01-12T12:20:03"/>
    <s v="st3558 (?)"/>
    <x v="3"/>
    <x v="0"/>
    <s v="kls* (Lůžkové oddělení pro sestru)"/>
    <s v="Šabková Petra, číslo pojištěnce: 7058234469, pojišťovna: 205, scpac: 880828"/>
    <s v="na uzlu 1.CH-LU8 od 08.01.24 do 12.01.24, pcsled: 10547151"/>
    <s v="Datum konce sledování: ? -&gt; 12/01/24; Čas konce sledování:  -&gt; 1219; Příznak fnzis: 0 -&gt; 1; Typ aktivity (takt): 1 -&gt; 4; "/>
    <d v="2024-01-12T12:20:03"/>
    <d v="2024-01-12T12:19:00"/>
    <s v="0:01"/>
    <x v="0"/>
    <x v="1"/>
  </r>
  <r>
    <d v="2024-01-12T12:21:49"/>
    <s v="st3558 (?)"/>
    <x v="3"/>
    <x v="0"/>
    <s v="kls* (Lůžkové oddělení pro sestru)"/>
    <s v="Hájková Marcela, číslo pojištěnce: 6854120152, pojišťovna: 201, scpac: 1273298"/>
    <s v="na uzlu 1.CH-LU8 od 08.01.24 do 12.01.24, pcsled: 10547032"/>
    <s v="Datum konce sledování: ? -&gt; 12/01/24; Čas konce sledování:  -&gt; 1221; Příznak fnzis: 0 -&gt; 1; Typ aktivity (takt): 1 -&gt; 4; "/>
    <d v="2024-01-12T12:21:49"/>
    <d v="2024-01-12T12:21:00"/>
    <s v="0:00"/>
    <x v="0"/>
    <x v="1"/>
  </r>
  <r>
    <d v="2024-01-13T15:02:09"/>
    <s v="st3558 (?)"/>
    <x v="14"/>
    <x v="0"/>
    <s v="kls* (Lůžkové oddělení pro sestru)"/>
    <s v="Böhm Kamil, číslo pojištěnce: 6310130464, pojišťovna: 205, scpac: 1193998"/>
    <s v="na uzlu 1.CH-LU8 od 09.01.24 do 13.01.24, pcsled: 10548641"/>
    <s v="Datum konce sledování: ? -&gt; 13/01/24; Čas konce sledování:  -&gt; 1501; Příznak fnzis: 0 -&gt; 1; Typ aktivity (takt): 1 -&gt; 5; "/>
    <d v="2024-01-13T15:02:09"/>
    <d v="2024-01-13T15:01:00"/>
    <s v="0:01"/>
    <x v="0"/>
    <x v="1"/>
  </r>
  <r>
    <d v="2024-01-13T15:02:51"/>
    <s v="st3558 (?)"/>
    <x v="14"/>
    <x v="0"/>
    <s v="kls* (Lůžkové oddělení pro sestru)"/>
    <s v="Kocourek Jiří , číslo pojištěnce: 7201205396, pojišťovna: 205, scpac: 444081"/>
    <s v="na uzlu 1.CH-LU8 od 07.01.24 do 13.01.24, pcsled: 10546046"/>
    <s v="Datum konce sledování: ? -&gt; 13/01/24; Čas konce sledování:  -&gt; 1502; Příznak fnzis: 0 -&gt; 1; Typ aktivity (takt): 1 -&gt; 4; "/>
    <d v="2024-01-13T15:02:51"/>
    <d v="2024-01-13T15:02:00"/>
    <s v="0:00"/>
    <x v="0"/>
    <x v="1"/>
  </r>
  <r>
    <d v="2024-01-13T15:03:28"/>
    <s v="st3558 (?)"/>
    <x v="14"/>
    <x v="0"/>
    <s v="kls* (Lůžkové oddělení pro sestru)"/>
    <s v="Randýsek Roman, číslo pojištěnce: 7309184949, pojišťovna: 111, scpac: 751626"/>
    <s v="na uzlu 1.CH-LU8 od 10.01.24 do 13.01.24, pcsled: 10551317"/>
    <s v="Datum konce sledování: ? -&gt; 13/01/24; Čas konce sledování:  -&gt; 1503; Příznak fnzis: 0 -&gt; 1; Typ aktivity (takt): 1 -&gt; 4; "/>
    <d v="2024-01-13T15:03:28"/>
    <d v="2024-01-13T15:03:00"/>
    <s v="0:00"/>
    <x v="0"/>
    <x v="1"/>
  </r>
  <r>
    <d v="2024-01-13T15:03:57"/>
    <s v="st3558 (?)"/>
    <x v="14"/>
    <x v="0"/>
    <s v="kls* (Lůžkové oddělení pro sestru)"/>
    <s v="Břundová Zina, číslo pojištěnce: 416109954 , pojišťovna: 111, scpac: 708636"/>
    <s v="na uzlu 1.CH-LU8 od 07.01.24 do 13.01.24, pcsled: 10545999"/>
    <s v="Datum konce sledování: ? -&gt; 13/01/24; Čas konce sledování:  -&gt; 1503; Příznak fnzis: 0 -&gt; 1; Typ aktivity (takt): 1 -&gt; 4; "/>
    <d v="2024-01-13T15:03:57"/>
    <d v="2024-01-13T15:03:00"/>
    <s v="0:00"/>
    <x v="0"/>
    <x v="1"/>
  </r>
  <r>
    <d v="2024-01-14T13:10:16"/>
    <s v="st3558 (?)"/>
    <x v="15"/>
    <x v="0"/>
    <s v="kls* (Lůžkové oddělení pro sestru)"/>
    <s v="Němcová Danuše, číslo pojištěnce: 5762091049, pojišťovna: 213, scpac: 1327377"/>
    <s v="na uzlu 1.CH-LU8 od 08.01.24 do 14.01.24, pcsled: 10547082"/>
    <s v="Datum konce sledování: ? -&gt; 14/01/24; Čas konce sledování:  -&gt; 1309; Příznak fnzis: 0 -&gt; 1; Typ aktivity (takt): 1 -&gt; 4; "/>
    <d v="2024-01-14T13:10:16"/>
    <d v="2024-01-14T13:09:00"/>
    <s v="0:01"/>
    <x v="0"/>
    <x v="1"/>
  </r>
  <r>
    <d v="2024-01-15T08:50:02"/>
    <s v="st3558 (?)"/>
    <x v="3"/>
    <x v="0"/>
    <s v="kls* (Lůžkové oddělení pro sestru)"/>
    <s v="Trundová Ludmila, číslo pojištěnce: 505320117 , pojišťovna: 111, scpac: 245467"/>
    <s v="na uzlu 1.CH-6 J od 10.01.24 do 17.01.24, pcsled: 10551302"/>
    <s v="Kód uzlu zařízení: 2001; Datum malého překladu: 15/01/24; Čas malého překladu: 0849; Kód původního uzlu: 6272; Kód nového uzlu: 6265; "/>
    <d v="2024-01-15T08:50:02"/>
    <d v="2024-01-15T08:49:00"/>
    <s v="0:01"/>
    <x v="0"/>
    <x v="1"/>
  </r>
  <r>
    <d v="2024-01-15T10:04:41"/>
    <s v="st4338 (?)"/>
    <x v="12"/>
    <x v="0"/>
    <s v="kll* (Lůžkové oddělení pro lékaře)"/>
    <s v="Slánska Monika, číslo pojištěnce: 6056251003, pojišťovna: 111, scpac: 1530405"/>
    <s v="na uzlu PLIC-25 od 12.01.24 do 15.01.24, pcsled: 10554413"/>
    <s v="Datum konce sledování: ? -&gt; 15/01/24; Čas konce sledování:  -&gt; 0915; Příznak fnzis: 0 -&gt; 1; Typ aktivity (takt): 1 -&gt; 4; "/>
    <d v="2024-01-15T10:04:41"/>
    <d v="2024-01-15T09:15:00"/>
    <s v="0:49"/>
    <x v="0"/>
    <x v="5"/>
  </r>
  <r>
    <d v="2024-01-15T11:08:12"/>
    <s v="st3640 (?)"/>
    <x v="5"/>
    <x v="0"/>
    <s v="kll* (Lůžkové oddělení pro lékaře)"/>
    <s v="Mojdlová Růžena, číslo pojištěnce: 6454061603, pojišťovna: 205, scpac: 429203"/>
    <s v="na uzlu 1.CH-LU8 od 14.01.24 do 21.01.24, pcsled: 10556344"/>
    <s v="Kód uzlu zařízení: 2001; Datum malého překladu: 15/01/24; Čas malého překladu: 1108; Kód původního uzlu: 6272; Kód nového uzlu: 6265; "/>
    <d v="2024-01-15T11:08:12"/>
    <d v="2024-01-15T11:08:00"/>
    <s v="0:00"/>
    <x v="0"/>
    <x v="1"/>
  </r>
  <r>
    <d v="2024-01-15T12:22:57"/>
    <s v="st3558 (?)"/>
    <x v="3"/>
    <x v="0"/>
    <s v="kls* (Lůžkové oddělení pro sestru)"/>
    <s v="Fišerová Marcela , číslo pojištěnce: 6754201619, pojišťovna: 211, scpac: 241435"/>
    <s v="na uzlu 1.CH-LU8 od 08.01.24 do 15.01.24, pcsled: 10547600"/>
    <s v="Datum konce sledování: ? -&gt; 15/01/24; Čas konce sledování:  -&gt; 1222; Příznak fnzis: 0 -&gt; 1; Typ aktivity (takt): 1 -&gt; 4; "/>
    <d v="2024-01-15T12:22:57"/>
    <d v="2024-01-15T12:22:00"/>
    <s v="0:00"/>
    <x v="0"/>
    <x v="1"/>
  </r>
  <r>
    <d v="2024-01-15T12:23:26"/>
    <s v="st3558 (?)"/>
    <x v="3"/>
    <x v="0"/>
    <s v="kls* (Lůžkové oddělení pro sestru)"/>
    <s v="Mikšíková Zuzana, číslo pojištěnce: 7858085323, pojišťovna: 205, scpac: 353064"/>
    <s v="na uzlu 1.CH-LU8 od 11.01.24 do 15.01.24, pcsled: 10552370"/>
    <s v="Datum konce sledování: ? -&gt; 15/01/24; Čas konce sledování:  -&gt; 1223; Příznak fnzis: 0 -&gt; 1; Typ aktivity (takt): 1 -&gt; 4; "/>
    <d v="2024-01-15T12:23:26"/>
    <d v="2024-01-15T12:23:00"/>
    <s v="0:00"/>
    <x v="0"/>
    <x v="1"/>
  </r>
  <r>
    <d v="2024-01-16T08:56:23"/>
    <s v="st3558 (?)"/>
    <x v="3"/>
    <x v="0"/>
    <s v="kls* (Lůžkové oddělení pro sestru)"/>
    <s v="Rajpold Krystyna Wan, číslo pojištěnce: 485104471 , pojišťovna: 111, scpac: 1105010"/>
    <s v="na uzlu 1.CH-LU8 od 11.01.24 do 16.01.24, pcsled: 10552374"/>
    <s v="Datum konce sledování: ? -&gt; 16/01/24; Čas konce sledování:  -&gt; 0856; Příznak fnzis: 0 -&gt; 1; Typ aktivity (takt): 1 -&gt; 4; "/>
    <d v="2024-01-16T08:56:23"/>
    <d v="2024-01-16T08:56:00"/>
    <s v="0:00"/>
    <x v="0"/>
    <x v="1"/>
  </r>
  <r>
    <d v="2024-01-16T08:56:48"/>
    <s v="st3558 (?)"/>
    <x v="3"/>
    <x v="0"/>
    <s v="kls* (Lůžkové oddělení pro sestru)"/>
    <s v="Chroustová Pavla, číslo pojištěnce: 8757085832, pojišťovna: 111, scpac: 879414"/>
    <s v="na uzlu 1.CH-LU8 od 11.01.24 do 16.01.24, pcsled: 10552383"/>
    <s v="Datum konce sledování: ? -&gt; 16/01/24; Čas konce sledování:  -&gt; 0856; Příznak fnzis: 0 -&gt; 1; Typ aktivity (takt): 1 -&gt; 4; "/>
    <d v="2024-01-16T08:56:48"/>
    <d v="2024-01-16T08:56:00"/>
    <s v="0:00"/>
    <x v="0"/>
    <x v="1"/>
  </r>
  <r>
    <d v="2024-01-16T08:57:38"/>
    <s v="st3558 (?)"/>
    <x v="3"/>
    <x v="0"/>
    <s v="kls* (Lůžkové oddělení pro sestru)"/>
    <s v="Šubová Lucie, číslo pojištěnce: 8951206088, pojišťovna: 205, scpac: 975507"/>
    <s v="na uzlu 1.CH-LU8 od 14.01.24 do 16.01.24, pcsled: 10556320"/>
    <s v="Datum konce sledování: ? -&gt; 16/01/24; Čas konce sledování:  -&gt; 0856; Příznak fnzis: 0 -&gt; 1; Typ aktivity (takt): 1 -&gt; 4; "/>
    <d v="2024-01-16T08:57:38"/>
    <d v="2024-01-16T08:56:00"/>
    <s v="0:01"/>
    <x v="0"/>
    <x v="1"/>
  </r>
  <r>
    <d v="2024-01-16T08:57:56"/>
    <s v="st3558 (?)"/>
    <x v="3"/>
    <x v="0"/>
    <s v="kls* (Lůžkové oddělení pro sestru)"/>
    <s v="Ledecká Ludmila, číslo pojištěnce: 525816147 , pojišťovna: 201, scpac: 1542897"/>
    <s v="na uzlu 1.CH-LU8 od 11.01.24 do 16.01.24, pcsled: 10552388"/>
    <s v="Datum konce sledování: ? -&gt; 16/01/24; Čas konce sledování:  -&gt; 0857; Příznak fnzis: 0 -&gt; 1; Typ aktivity (takt): 1 -&gt; 4; "/>
    <d v="2024-01-16T08:57:56"/>
    <d v="2024-01-16T08:57:00"/>
    <s v="0:00"/>
    <x v="0"/>
    <x v="1"/>
  </r>
  <r>
    <d v="2024-01-16T17:02:04"/>
    <s v="st3640 (?)"/>
    <x v="16"/>
    <x v="0"/>
    <s v="kll* (Lůžkové oddělení pro lékaře)"/>
    <s v="Slánska Monika, číslo pojištěnce: 6056251003, pojišťovna: 111, scpac: 1530405"/>
    <s v="na uzlu 1.CH-LU8 od 15.01.24 do 23.01.24, pcsled: 10557646"/>
    <s v="Kód uzlu zařízení: 2001; Datum malého překladu: 16/01/24; Čas malého překladu: 1701; Kód původního uzlu: 6272; Kód nového uzlu: 6265; "/>
    <d v="2024-01-16T17:02:04"/>
    <d v="2024-01-16T17:01:00"/>
    <s v="0:01"/>
    <x v="0"/>
    <x v="1"/>
  </r>
  <r>
    <d v="2024-01-16T18:51:04"/>
    <s v="st3558 (?)"/>
    <x v="17"/>
    <x v="0"/>
    <s v="kls* (Lůžkové oddělení pro sestru)"/>
    <s v="Domanský Lukáš, číslo pojištěnce: 8403255685, pojišťovna: 111, scpac: 677564"/>
    <s v="na uzlu 1.CH-LU8 od 14.01.24 do 16.01.24, pcsled: 10556391"/>
    <s v="Datum konce sledování: ? -&gt; 16/01/24; Čas konce sledování:  -&gt; 1850; Příznak fnzis: 0 -&gt; 1; Typ aktivity (takt): 1 -&gt; 4; "/>
    <d v="2024-01-16T18:51:04"/>
    <d v="2024-01-16T18:50:00"/>
    <s v="0:01"/>
    <x v="0"/>
    <x v="1"/>
  </r>
  <r>
    <d v="2024-01-16T18:52:47"/>
    <s v="st3558 (?)"/>
    <x v="17"/>
    <x v="0"/>
    <s v="kls* (Lůžkové oddělení pro sestru)"/>
    <s v="Filgasová Jarmila, číslo pojištěnce: 5754170477, pojišťovna: 111, scpac: 1479360"/>
    <s v="na uzlu 1.CH-LU8 od 11.01.24 do 16.01.24, pcsled: 10552386"/>
    <s v="Datum konce sledování: ? -&gt; 16/01/24; Čas konce sledování:  -&gt; 1852; Příznak fnzis: 0 -&gt; 1; Typ aktivity (takt): 1 -&gt; 4; "/>
    <d v="2024-01-16T18:52:47"/>
    <d v="2024-01-16T18:52:00"/>
    <s v="0:00"/>
    <x v="0"/>
    <x v="1"/>
  </r>
  <r>
    <d v="2024-01-17T11:12:41"/>
    <s v="st3558 (?)"/>
    <x v="3"/>
    <x v="0"/>
    <s v="kls* (Lůžkové oddělení pro sestru)"/>
    <s v="Šínová Anna, Ing., číslo pojištěnce: 535331107 , pojišťovna: 207, scpac: 202853"/>
    <s v="na uzlu 1.CH-LU8 od 15.01.24 do 17.01.24, pcsled: 10556991"/>
    <s v="Datum konce sledování: ? -&gt; 17/01/24; Čas konce sledování:  -&gt; 1112; Příznak fnzis: 0 -&gt; 1; Typ aktivity (takt): 1 -&gt; 4; "/>
    <d v="2024-01-17T11:12:41"/>
    <d v="2024-01-17T11:12:00"/>
    <s v="0:00"/>
    <x v="0"/>
    <x v="1"/>
  </r>
  <r>
    <d v="2024-01-17T11:35:22"/>
    <s v="st3640 (?)"/>
    <x v="5"/>
    <x v="0"/>
    <s v="kll* (Lůžkové oddělení pro lékaře)"/>
    <s v="Sembdnerová Dana, číslo pojištěnce: 7961295694, pojišťovna: 211, scpac: 261371"/>
    <s v="na uzlu 1.CH-LU8 od 16.01.24 do 26.01.24, pcsled: 10558823"/>
    <s v="Kód uzlu zařízení: 2001; Datum malého překladu: 17/01/24; Čas malého překladu: 1135; Kód původního uzlu: 6272; Kód nového uzlu: 6265; "/>
    <d v="2024-01-17T11:35:22"/>
    <d v="2024-01-17T11:35:00"/>
    <s v="0:00"/>
    <x v="0"/>
    <x v="1"/>
  </r>
  <r>
    <d v="2024-01-17T12:28:25"/>
    <s v="st3558 (?)"/>
    <x v="3"/>
    <x v="0"/>
    <s v="kls* (Lůžkové oddělení pro sestru)"/>
    <s v="Marková Anna, číslo pojištěnce: 435103460 , pojišťovna: 211, scpac: 134872"/>
    <s v="na uzlu 1.CH-LU8 od 11.01.24 do 17.01.24, pcsled: 10552360"/>
    <s v="Datum konce sledování: ? -&gt; 17/01/24; Čas konce sledování:  -&gt; 1228; Příznak fnzis: 0 -&gt; 1; Typ aktivity (takt): 1 -&gt; 4; "/>
    <d v="2024-01-17T12:28:25"/>
    <d v="2024-01-17T12:28:00"/>
    <s v="0:00"/>
    <x v="0"/>
    <x v="1"/>
  </r>
  <r>
    <d v="2024-01-17T12:28:39"/>
    <s v="st3558 (?)"/>
    <x v="3"/>
    <x v="0"/>
    <s v="kls* (Lůžkové oddělení pro sestru)"/>
    <s v="Krajčí Dimitrolos, číslo pojištěnce: 441007956 , pojišťovna: 211, scpac: 252979"/>
    <s v="na uzlu 1.CH-LU8 od 14.01.24 do 17.01.24, pcsled: 10556300"/>
    <s v="Datum konce sledování: ? -&gt; 17/01/24; Čas konce sledování:  -&gt; 1228; Příznak fnzis: 0 -&gt; 1; Typ aktivity (takt): 1 -&gt; 4; "/>
    <d v="2024-01-17T12:28:39"/>
    <d v="2024-01-17T12:28:00"/>
    <s v="0:00"/>
    <x v="0"/>
    <x v="1"/>
  </r>
  <r>
    <d v="2024-01-17T12:28:56"/>
    <s v="st3558 (?)"/>
    <x v="3"/>
    <x v="0"/>
    <s v="kls* (Lůžkové oddělení pro sestru)"/>
    <s v="Madudová Aneta , číslo pojištěnce: 9458185715, pojišťovna: 211, scpac: 265475"/>
    <s v="na uzlu 1.CH-LU8 od 15.01.24 do 17.01.24, pcsled: 10556778"/>
    <s v="Datum konce sledování: ? -&gt; 17/01/24; Čas konce sledování:  -&gt; 1228; Příznak fnzis: 0 -&gt; 1; Typ aktivity (takt): 1 -&gt; 4; "/>
    <d v="2024-01-17T12:28:56"/>
    <d v="2024-01-17T12:28:00"/>
    <s v="0:00"/>
    <x v="0"/>
    <x v="1"/>
  </r>
  <r>
    <d v="2024-01-18T09:46:06"/>
    <s v="st3558 (?)"/>
    <x v="3"/>
    <x v="0"/>
    <s v="kls* (Lůžkové oddělení pro sestru)"/>
    <s v="Jackulak Jaroslav, číslo pojištěnce: 9101166118, pojišťovna: 111, scpac: 1250868"/>
    <s v="na uzlu 1.CH-LU8 od 04.01.24 do 18.01.24, pcsled: 10543206"/>
    <s v="Datum konce sledování: ? -&gt; 18/01/24; Čas konce sledování:  -&gt; 0945; Příznak fnzis: 0 -&gt; 1; Typ aktivity (takt): 1 -&gt; 5; "/>
    <d v="2024-01-18T09:46:06"/>
    <d v="2024-01-18T09:45:00"/>
    <s v="0:01"/>
    <x v="0"/>
    <x v="1"/>
  </r>
  <r>
    <d v="2024-01-18T09:46:40"/>
    <s v="st3558 (?)"/>
    <x v="3"/>
    <x v="0"/>
    <s v="kls* (Lůžkové oddělení pro sestru)"/>
    <s v="Špidlová Anna , číslo pojištěnce: 495203059 , pojišťovna: 111, scpac: 259679"/>
    <s v="na uzlu 1.CH-LU8 od 15.01.24 do 18.01.24, pcsled: 10557002"/>
    <s v="Datum konce sledování: ? -&gt; 18/01/24; Čas konce sledování:  -&gt; 0946; Příznak fnzis: 0 -&gt; 1; Typ aktivity (takt): 1 -&gt; 4; "/>
    <d v="2024-01-18T09:46:40"/>
    <d v="2024-01-18T09:46:00"/>
    <s v="0:00"/>
    <x v="0"/>
    <x v="1"/>
  </r>
  <r>
    <d v="2024-01-18T12:20:03"/>
    <s v="st3558 (?)"/>
    <x v="3"/>
    <x v="0"/>
    <s v="kls* (Lůžkové oddělení pro sestru)"/>
    <s v="Pechalová Hana, číslo pojištěnce: 496121184 , pojišťovna: 201, scpac: 1098366"/>
    <s v="na uzlu 1.CH-LU8 od 15.01.24 do 18.01.24, pcsled: 10556996"/>
    <s v="Datum konce sledování: ? -&gt; 18/01/24; Čas konce sledování:  -&gt; 1219; Příznak fnzis: 0 -&gt; 1; Typ aktivity (takt): 1 -&gt; 4; "/>
    <d v="2024-01-18T12:20:03"/>
    <d v="2024-01-18T12:19:00"/>
    <s v="0:01"/>
    <x v="0"/>
    <x v="1"/>
  </r>
  <r>
    <d v="2024-01-18T12:20:32"/>
    <s v="st3558 (?)"/>
    <x v="3"/>
    <x v="0"/>
    <s v="kls* (Lůžkové oddělení pro sestru)"/>
    <s v="Bitalová Markéta, číslo pojištěnce: 7554183505, pojišťovna: 205, scpac: 369522"/>
    <s v="na uzlu 1.CH-LU8 od 16.01.24 do 18.01.24, pcsled: 10558831"/>
    <s v="Datum konce sledování: ? -&gt; 18/01/24; Čas konce sledování:  -&gt; 1220; Příznak fnzis: 0 -&gt; 1; Typ aktivity (takt): 1 -&gt; 4; "/>
    <d v="2024-01-18T12:20:32"/>
    <d v="2024-01-18T12:20:00"/>
    <s v="0:00"/>
    <x v="0"/>
    <x v="1"/>
  </r>
  <r>
    <d v="2024-01-18T12:20:58"/>
    <s v="st3558 (?)"/>
    <x v="3"/>
    <x v="0"/>
    <s v="kls* (Lůžkové oddělení pro sestru)"/>
    <s v="Nedvěd Jan, číslo pojištěnce: 7902194465, pojišťovna: 205, scpac: 420395"/>
    <s v="na uzlu 1.CH-LU8 od 15.01.24 do 18.01.24, pcsled: 10556965"/>
    <s v="Datum konce sledování: ? -&gt; 18/01/24; Čas konce sledování:  -&gt; 1220; Příznak fnzis: 0 -&gt; 1; Typ aktivity (takt): 1 -&gt; 4; "/>
    <d v="2024-01-18T12:20:58"/>
    <d v="2024-01-18T12:20:00"/>
    <s v="0:00"/>
    <x v="0"/>
    <x v="1"/>
  </r>
  <r>
    <d v="2024-01-19T08:52:37"/>
    <s v="st4764 (?)"/>
    <x v="6"/>
    <x v="0"/>
    <s v="kls* (Lůžkové oddělení pro sestru)"/>
    <s v="Kubová Marie , číslo pojištěnce: 416202415 , pojišťovna: 111, scpac: 242310"/>
    <s v="na uzlu 1.CH-LU9 od 17.01.24 do 22.01.24, pcsled: 10561041"/>
    <s v="Kód uzlu zařízení: 2001; Datum malého překladu: 19/01/24; Čas malého překladu: 0852; Kód původního uzlu: 6272; Kód nového uzlu: 6225; "/>
    <d v="2024-01-19T08:52:37"/>
    <d v="2024-01-19T08:52:00"/>
    <s v="0:00"/>
    <x v="0"/>
    <x v="1"/>
  </r>
  <r>
    <d v="2024-01-19T11:43:12"/>
    <s v="st3558 (?)"/>
    <x v="3"/>
    <x v="0"/>
    <s v="kls* (Lůžkové oddělení pro sestru)"/>
    <s v="Dupák Josef MVDr., číslo pojištěnce: 5405243184, pojišťovna: 111, scpac: 1136215"/>
    <s v="na uzlu 1.CH-LU8 od 16.01.24 do 19.01.24, pcsled: 10558841"/>
    <s v="Datum konce sledování: ? -&gt; 19/01/24; Čas konce sledování:  -&gt; 1143; Příznak fnzis: 0 -&gt; 1; Typ aktivity (takt): 1 -&gt; 4; "/>
    <d v="2024-01-19T11:43:12"/>
    <d v="2024-01-19T11:43:00"/>
    <s v="0:00"/>
    <x v="0"/>
    <x v="1"/>
  </r>
  <r>
    <d v="2024-01-19T11:43:31"/>
    <s v="st3558 (?)"/>
    <x v="3"/>
    <x v="0"/>
    <s v="kls* (Lůžkové oddělení pro sestru)"/>
    <s v="Tomek Jiří , číslo pojištěnce: 7001145338, pojišťovna: 111, scpac: 320489"/>
    <s v="na uzlu 1.CH-LU8 od 16.01.24 do 19.01.24, pcsled: 10558811"/>
    <s v="Datum konce sledování: ? -&gt; 19/01/24; Čas konce sledování:  -&gt; 1143; Příznak fnzis: 0 -&gt; 1; Typ aktivity (takt): 1 -&gt; 4; "/>
    <d v="2024-01-19T11:43:31"/>
    <d v="2024-01-19T11:43:00"/>
    <s v="0:00"/>
    <x v="0"/>
    <x v="1"/>
  </r>
  <r>
    <d v="2024-01-19T11:43:51"/>
    <s v="st3558 (?)"/>
    <x v="3"/>
    <x v="0"/>
    <s v="kls* (Lůžkové oddělení pro sestru)"/>
    <s v="Smetanová Bohdana, číslo pojištěnce: 7556099947, pojišťovna: 205, scpac: 826752"/>
    <s v="na uzlu 1.CH-LU8 od 17.01.24 do 19.01.24, pcsled: 10561400"/>
    <s v="Datum konce sledování: ? -&gt; 19/01/24; Čas konce sledování:  -&gt; 1143; Příznak fnzis: 0 -&gt; 1; Typ aktivity (takt): 1 -&gt; 4; "/>
    <d v="2024-01-19T11:43:51"/>
    <d v="2024-01-19T11:43:00"/>
    <s v="0:00"/>
    <x v="0"/>
    <x v="1"/>
  </r>
  <r>
    <d v="2024-01-20T10:57:52"/>
    <s v="st2088 (?)"/>
    <x v="18"/>
    <x v="0"/>
    <s v="kls* (Lůžkové oddělení pro sestru)"/>
    <s v="Passinger Jiří , číslo pojištěnce: 6110100700, pojišťovna: 111, scpac: 753308"/>
    <s v="na uzlu 1.CH-LU8 od 18.01.24 do 20.01.24, pcsled: 10562514"/>
    <s v="Datum konce sledování: ? -&gt; 20/01/24; Čas konce sledování:  -&gt; 1030; Příznak fnzis: 0 -&gt; 1; Typ aktivity (takt): 1 -&gt; 4; "/>
    <d v="2024-01-20T10:57:52"/>
    <d v="2024-01-20T10:30:00"/>
    <s v="0:27"/>
    <x v="0"/>
    <x v="6"/>
  </r>
  <r>
    <d v="2024-01-20T13:31:57"/>
    <s v="st2088 (?)"/>
    <x v="19"/>
    <x v="0"/>
    <s v="kls* (Lůžkové oddělení pro sestru)"/>
    <s v="Balleková Mária, číslo pojištěnce: 6259106656, pojišťovna: 201, scpac: 1003461"/>
    <s v="na uzlu 1.CH-LU8 od 18.01.24 do 20.01.24, pcsled: 10562552"/>
    <s v="Datum konce sledování: ? -&gt; 20/01/24; Čas konce sledování:  -&gt; 1331; Příznak fnzis: 0 -&gt; 1; Typ aktivity (takt): 1 -&gt; 4; "/>
    <d v="2024-01-20T13:31:57"/>
    <d v="2024-01-20T13:31:00"/>
    <s v="0:00"/>
    <x v="0"/>
    <x v="1"/>
  </r>
  <r>
    <d v="2024-01-20T13:32:33"/>
    <s v="st2088 (?)"/>
    <x v="19"/>
    <x v="0"/>
    <s v="kls* (Lůžkové oddělení pro sestru)"/>
    <s v="Červenková Lenka, číslo pojištěnce: 6560231579, pojišťovna: 111, scpac: 191175"/>
    <s v="na uzlu 1.CH-LU8 od 16.01.24 do 20.01.24, pcsled: 10558825"/>
    <s v="Datum konce sledování: ? -&gt; 20/01/24; Čas konce sledování:  -&gt; 1332; Příznak fnzis: 0 -&gt; 1; Typ aktivity (takt): 1 -&gt; 4; "/>
    <d v="2024-01-20T13:32:33"/>
    <d v="2024-01-20T13:32:00"/>
    <s v="0:00"/>
    <x v="0"/>
    <x v="1"/>
  </r>
  <r>
    <d v="2024-01-20T13:34:29"/>
    <s v="st2088 (?)"/>
    <x v="19"/>
    <x v="0"/>
    <s v="kls* (Lůžkové oddělení pro sestru)"/>
    <s v="Gabrielová Lenka, číslo pojištěnce: 8758161621, pojišťovna: 111, scpac: 1288736"/>
    <s v="na uzlu 1.CH-LU8 od 16.01.24 do 20.01.24, pcsled: 10558851"/>
    <s v="Datum konce sledování: ? -&gt; 20/01/24; Čas konce sledování:  -&gt; 1333; Příznak fnzis: 0 -&gt; 1; Typ aktivity (takt): 1 -&gt; 4; "/>
    <d v="2024-01-20T13:34:29"/>
    <d v="2024-01-20T13:33:00"/>
    <s v="0:01"/>
    <x v="0"/>
    <x v="1"/>
  </r>
  <r>
    <d v="2024-01-20T13:35:11"/>
    <s v="st2088 (?)"/>
    <x v="19"/>
    <x v="0"/>
    <s v="kls* (Lůžkové oddělení pro sestru)"/>
    <s v="Vrajová Hana, MVDr., číslo pojištěnce: 5561272046, pojišťovna: 207, scpac: 1543506"/>
    <s v="na uzlu 1.CH-LU8 od 15.01.24 do 20.01.24, pcsled: 10556987"/>
    <s v="Datum konce sledování: ? -&gt; 20/01/24; Čas konce sledování:  -&gt; 1334; Příznak fnzis: 0 -&gt; 1; Typ aktivity (takt): 1 -&gt; 4; "/>
    <d v="2024-01-20T13:35:11"/>
    <d v="2024-01-20T13:34:00"/>
    <s v="0:01"/>
    <x v="0"/>
    <x v="1"/>
  </r>
  <r>
    <d v="2024-01-20T13:35:51"/>
    <s v="st2088 (?)"/>
    <x v="19"/>
    <x v="0"/>
    <s v="kls* (Lůžkové oddělení pro sestru)"/>
    <s v="Hudečková Zuzana, číslo pojištěnce: 8851244908, pojišťovna: 205, scpac: 1317319"/>
    <s v="na uzlu 1.CH-LU8 od 19.01.24 do 20.01.24, pcsled: 10564097"/>
    <s v="Datum konce sledování: ? -&gt; 20/01/24; Čas konce sledování:  -&gt; 1335; Příznak fnzis: 0 -&gt; 1; Typ aktivity (takt): 1 -&gt; 4; "/>
    <d v="2024-01-20T13:35:51"/>
    <d v="2024-01-20T13:35:00"/>
    <s v="0:00"/>
    <x v="0"/>
    <x v="1"/>
  </r>
  <r>
    <d v="2024-01-21T13:43:36"/>
    <s v="st3558 (?)"/>
    <x v="17"/>
    <x v="0"/>
    <s v="kls* (Lůžkové oddělení pro sestru)"/>
    <s v="Kulhánek Ladislav , číslo pojištěnce: 6208081814, pojišťovna: 205, scpac: 1282395"/>
    <s v="na uzlu 1.CH-LU8 od 17.01.24 do 21.01.24, pcsled: 10560913"/>
    <s v="Datum konce sledování: ? -&gt; 21/01/24; Čas konce sledování:  -&gt; 1342; Příznak fnzis: 0 -&gt; 1; Typ aktivity (takt): 1 -&gt; 4; "/>
    <d v="2024-01-21T13:43:36"/>
    <d v="2024-01-21T13:42:00"/>
    <s v="0:01"/>
    <x v="0"/>
    <x v="1"/>
  </r>
  <r>
    <d v="2024-01-21T13:43:45"/>
    <s v="st2088 (?)"/>
    <x v="9"/>
    <x v="0"/>
    <s v="kls* (Lůžkové oddělení pro sestru)"/>
    <s v="Čáp Lubomír, číslo pojištěnce: 6107102089, pojišťovna: 111, scpac: 978681"/>
    <s v="na uzlu 1.CH-LU8 od 17.01.24 do 21.01.24, pcsled: 10561515"/>
    <s v="Datum konce sledování: ? -&gt; 21/01/24; Čas konce sledování:  -&gt; 1343; Příznak fnzis: 0 -&gt; 1; Typ aktivity (takt): 1 -&gt; 4; "/>
    <d v="2024-01-21T13:43:45"/>
    <d v="2024-01-21T13:43:00"/>
    <s v="0:00"/>
    <x v="0"/>
    <x v="1"/>
  </r>
  <r>
    <d v="2024-01-21T13:44:24"/>
    <s v="st2088 (?)"/>
    <x v="9"/>
    <x v="0"/>
    <s v="kls* (Lůžkové oddělení pro sestru)"/>
    <s v="Daněček Martin, číslo pojištěnce: 8806204935, pojišťovna: 111, scpac: 941626"/>
    <s v="na uzlu 1.CH-LU8 od 18.01.24 do 21.01.24, pcsled: 10562525"/>
    <s v="Datum konce sledování: ? -&gt; 21/01/24; Čas konce sledování:  -&gt; 1343; Příznak fnzis: 0 -&gt; 1; Typ aktivity (takt): 1 -&gt; 4; "/>
    <d v="2024-01-21T13:44:24"/>
    <d v="2024-01-21T13:43:00"/>
    <s v="0:01"/>
    <x v="0"/>
    <x v="1"/>
  </r>
  <r>
    <d v="2024-01-21T13:44:31"/>
    <s v="st3558 (?)"/>
    <x v="17"/>
    <x v="0"/>
    <s v="kls* (Lůžkové oddělení pro sestru)"/>
    <s v="Tománková Zdeňka, číslo pojištěnce: 6153240665, pojišťovna: 213, scpac: 1382902"/>
    <s v="na uzlu 1.CH-LU8 od 16.01.24 do 21.01.24, pcsled: 10558816"/>
    <s v="Datum konce sledování: ? -&gt; 21/01/24; Čas konce sledování:  -&gt; 1343; Příznak fnzis: 0 -&gt; 1; Typ aktivity (takt): 1 -&gt; 4; "/>
    <d v="2024-01-21T13:44:31"/>
    <d v="2024-01-21T13:43:00"/>
    <s v="0:01"/>
    <x v="0"/>
    <x v="1"/>
  </r>
  <r>
    <d v="2024-01-21T13:45:43"/>
    <s v="st2088 (?)"/>
    <x v="9"/>
    <x v="0"/>
    <s v="kls* (Lůžkové oddělení pro sestru)"/>
    <s v="Mojdlová Růžena, číslo pojištěnce: 6454061603, pojišťovna: 205, scpac: 429203"/>
    <s v="na uzlu 1.CH-LU8 od 14.01.24 do 21.01.24, pcsled: 10556344"/>
    <s v="Datum konce sledování: ? -&gt; 21/01/24; Čas konce sledování:  -&gt; 1344; Příznak fnzis: 0 -&gt; 1; Typ aktivity (takt): 1 -&gt; 4; "/>
    <d v="2024-01-21T13:45:43"/>
    <d v="2024-01-21T13:44:00"/>
    <s v="0:01"/>
    <x v="0"/>
    <x v="1"/>
  </r>
  <r>
    <d v="2024-01-21T13:47:32"/>
    <s v="st2088 (?)"/>
    <x v="9"/>
    <x v="0"/>
    <s v="kls* (Lůžkové oddělení pro sestru)"/>
    <s v="Jačková Naděžda, číslo pojištěnce: 5561171957, pojišťovna: 111, scpac: 995066"/>
    <s v="na uzlu 1.CH-LU8 od 07.01.24 do 21.01.24, pcsled: 10545984"/>
    <s v="Datum konce sledování: ? -&gt; 21/01/24; Čas konce sledování:  -&gt; 1346; Příznak fnzis: 0 -&gt; 1; Typ aktivity (takt): 1 -&gt; 4; "/>
    <d v="2024-01-21T13:47:32"/>
    <d v="2024-01-21T13:46:00"/>
    <s v="0:01"/>
    <x v="0"/>
    <x v="1"/>
  </r>
  <r>
    <d v="2024-01-21T13:47:39"/>
    <s v="st3558 (?)"/>
    <x v="17"/>
    <x v="0"/>
    <s v="kls* (Lůžkové oddělení pro sestru)"/>
    <s v="Hebelková Jitka, číslo pojištěnce: 456103421 , pojišťovna: 111, scpac: 123951"/>
    <s v="na uzlu 1.CH-LU8 od 08.01.24 do 21.01.24, pcsled: 10547229"/>
    <s v="Datum konce sledování: ? -&gt; 21/01/24; Čas konce sledování:  -&gt; 1346; Příznak fnzis: 0 -&gt; 1; Typ aktivity (takt): 1 -&gt; 4; "/>
    <d v="2024-01-21T13:47:39"/>
    <d v="2024-01-21T13:46:00"/>
    <s v="0:01"/>
    <x v="0"/>
    <x v="1"/>
  </r>
  <r>
    <d v="2024-01-22T09:19:24"/>
    <s v="st3640 (?)"/>
    <x v="20"/>
    <x v="0"/>
    <s v="kll* (Lůžkové oddělení pro lékaře)"/>
    <s v="Matějková Hana, číslo pojištěnce: 515410097 , pojišťovna: 205, scpac: 1010992"/>
    <s v="na uzlu 1.CH-LU8 od 21.01.24 do 28.01.24, pcsled: 10566353"/>
    <s v="Kód uzlu zařízení: 2001; Datum malého překladu: 22/01/24; Čas malého překladu: 0916; Kód původního uzlu: 6272; Kód nového uzlu: 6265; "/>
    <d v="2024-01-22T09:19:24"/>
    <d v="2024-01-22T09:16:00"/>
    <s v="0:03"/>
    <x v="0"/>
    <x v="1"/>
  </r>
  <r>
    <d v="2024-01-22T09:46:16"/>
    <s v="st4338 (?)"/>
    <x v="12"/>
    <x v="0"/>
    <s v="kll* (Lůžkové oddělení pro lékaře)"/>
    <s v="Halouska Antonín , číslo pojištěnce: 501107024 , pojišťovna: 211, scpac: 733382"/>
    <s v="na uzlu PLIC-25 od 19.01.24 do 22.01.24, pcsled: 10564299"/>
    <s v="Datum konce sledování: ? -&gt; 22/01/24; Čas konce sledování:  -&gt; 0938; Příznak fnzis: 0 -&gt; 1; Typ aktivity (takt): 1 -&gt; 4; "/>
    <d v="2024-01-22T09:46:16"/>
    <d v="2024-01-22T09:38:00"/>
    <s v="0:08"/>
    <x v="0"/>
    <x v="1"/>
  </r>
  <r>
    <d v="2024-01-22T11:39:36"/>
    <s v="st3640 (?)"/>
    <x v="20"/>
    <x v="0"/>
    <s v="kll* (Lůžkové oddělení pro lékaře)"/>
    <s v="Zoň Michal , číslo pojištěnce: 6909275340, pojišťovna: 111, scpac: 371641"/>
    <s v="na uzlu 1.CH-LU8 od 21.01.24 do 26.01.24, pcsled: 10566163"/>
    <s v="Kód uzlu zařízení: 2001; Datum malého překladu: 22/01/24; Čas malého překladu: 1135; Kód původního uzlu: 6272; Kód nového uzlu: 6265; "/>
    <d v="2024-01-22T11:39:36"/>
    <d v="2024-01-22T11:35:00"/>
    <s v="0:04"/>
    <x v="0"/>
    <x v="1"/>
  </r>
  <r>
    <d v="2024-01-22T11:54:55"/>
    <s v="st3558 (?)"/>
    <x v="3"/>
    <x v="0"/>
    <s v="kls* (Lůžkové oddělení pro sestru)"/>
    <s v="Lonková Jana, číslo pojištěnce: 6360040885, pojišťovna: 111, scpac: 754110"/>
    <s v="na uzlu 1.CH-LU8 od 18.01.24 do 22.01.24, pcsled: 10562539"/>
    <s v="Datum konce sledování: ? -&gt; 22/01/24; Čas konce sledování:  -&gt; 1154; Příznak fnzis: 0 -&gt; 1; Typ aktivity (takt): 1 -&gt; 4; "/>
    <d v="2024-01-22T11:54:55"/>
    <d v="2024-01-22T11:54:00"/>
    <s v="0:00"/>
    <x v="0"/>
    <x v="1"/>
  </r>
  <r>
    <d v="2024-01-22T11:55:37"/>
    <s v="st3558 (?)"/>
    <x v="3"/>
    <x v="0"/>
    <s v="kls* (Lůžkové oddělení pro sestru)"/>
    <s v="Skoumal Tomáš, číslo pojištěnce: 7304245784, pojišťovna: 211, scpac: 1510643"/>
    <s v="na uzlu 1.CH-LU8 od 15.01.24 do 22.01.24, pcsled: 10556962"/>
    <s v="Datum konce sledování: ? -&gt; 22/01/24; Čas konce sledování:  -&gt; 1155; Příznak fnzis: 0 -&gt; 1; Typ aktivity (takt): 1 -&gt; 4; "/>
    <d v="2024-01-22T11:55:37"/>
    <d v="2024-01-22T11:55:00"/>
    <s v="0:00"/>
    <x v="0"/>
    <x v="1"/>
  </r>
  <r>
    <d v="2024-01-23T09:42:50"/>
    <s v="st4338 (?)"/>
    <x v="12"/>
    <x v="0"/>
    <s v="kll* (Lůžkové oddělení pro lékaře)"/>
    <s v="Bednář Petr, číslo pojištěnce: 7012185521, pojišťovna: 201, scpac: 1540595"/>
    <s v="na uzlu PLIC-25 od 19.01.24 do 23.01.24, pcsled: 10564579"/>
    <s v="Datum konce sledování: ? -&gt; 23/01/24; Čas konce sledování:  -&gt; 0900; Příznak fnzis: 0 -&gt; 1; Typ aktivity (takt): 1 -&gt; 4; "/>
    <d v="2024-01-23T09:42:50"/>
    <d v="2024-01-23T09:00:00"/>
    <s v="0:42"/>
    <x v="0"/>
    <x v="5"/>
  </r>
  <r>
    <d v="2024-01-23T09:45:53"/>
    <s v="st3640 (?)"/>
    <x v="20"/>
    <x v="0"/>
    <s v="kll* (Lůžkové oddělení pro lékaře)"/>
    <s v="Mudrová Miloslava, číslo pojištěnce: 515220048 , pojišťovna: 111, scpac: 1543830"/>
    <s v="na uzlu 1.CH-LU8 od 22.01.24 do 26.01.24, pcsled: 10566962"/>
    <s v="Kód uzlu zařízení: 2001; Datum malého překladu: 23/01/24; Čas malého překladu: 0945; Kód původního uzlu: 6272; Kód nového uzlu: 6265; "/>
    <d v="2024-01-23T09:45:53"/>
    <d v="2024-01-23T09:45:00"/>
    <s v="0:00"/>
    <x v="0"/>
    <x v="1"/>
  </r>
  <r>
    <d v="2024-01-23T12:35:34"/>
    <s v="st3558 (?)"/>
    <x v="3"/>
    <x v="0"/>
    <s v="kls* (Lůžkové oddělení pro sestru)"/>
    <s v="Prokopová Alžběta, číslo pojištěnce: 536002299 , pojišťovna: 111, scpac: 457027"/>
    <s v="na uzlu 1.CH-LU8 od 15.01.24 do 23.01.24, pcsled: 10557011"/>
    <s v="Datum konce sledování: ? -&gt; 23/01/24; Čas konce sledování:  -&gt; 1235; Příznak fnzis: 0 -&gt; 1; Typ aktivity (takt): 1 -&gt; 4; "/>
    <d v="2024-01-23T12:35:34"/>
    <d v="2024-01-23T12:35:00"/>
    <s v="0:00"/>
    <x v="0"/>
    <x v="1"/>
  </r>
  <r>
    <d v="2024-01-23T12:36:16"/>
    <s v="st3558 (?)"/>
    <x v="3"/>
    <x v="0"/>
    <s v="kls* (Lůžkové oddělení pro sestru)"/>
    <s v="Slánska Monika, číslo pojištěnce: 6056251003, pojišťovna: 111, scpac: 1530405"/>
    <s v="na uzlu 1.CH-LU8 od 15.01.24 do 23.01.24, pcsled: 10557646"/>
    <s v="Datum konce sledování: ? -&gt; 23/01/24; Čas konce sledování:  -&gt; 1235; Příznak fnzis: 0 -&gt; 1; Typ aktivity (takt): 1 -&gt; 4; "/>
    <d v="2024-01-23T12:36:16"/>
    <d v="2024-01-23T12:35:00"/>
    <s v="0:01"/>
    <x v="0"/>
    <x v="1"/>
  </r>
  <r>
    <d v="2024-01-23T12:36:31"/>
    <s v="st3558 (?)"/>
    <x v="3"/>
    <x v="0"/>
    <s v="kls* (Lůžkové oddělení pro sestru)"/>
    <s v="Ondrůšková Ludmila, číslo pojištěnce: 6856141666, pojišťovna: 207, scpac: 1545084"/>
    <s v="na uzlu 1.CH-LU8 od 18.01.24 do 23.01.24, pcsled: 10562549"/>
    <s v="Datum konce sledování: ? -&gt; 23/01/24; Čas konce sledování:  -&gt; 1236; Příznak fnzis: 0 -&gt; 1; Typ aktivity (takt): 1 -&gt; 4; "/>
    <d v="2024-01-23T12:36:31"/>
    <d v="2024-01-23T12:36:00"/>
    <s v="0:00"/>
    <x v="0"/>
    <x v="1"/>
  </r>
  <r>
    <d v="2024-01-23T12:36:52"/>
    <s v="st3558 (?)"/>
    <x v="3"/>
    <x v="0"/>
    <s v="kls* (Lůžkové oddělení pro sestru)"/>
    <s v="Skácelík Jiří, číslo pojištěnce: 530521067 , pojišťovna: 205, scpac: 280267"/>
    <s v="na uzlu 1.CH-LU8 od 21.01.24 do 23.01.24, pcsled: 10566363"/>
    <s v="Datum konce sledování: ? -&gt; 23/01/24; Čas konce sledování:  -&gt; 1236; Příznak fnzis: 0 -&gt; 1; Typ aktivity (takt): 1 -&gt; 5; "/>
    <d v="2024-01-23T12:36:52"/>
    <d v="2024-01-23T12:36:00"/>
    <s v="0:00"/>
    <x v="0"/>
    <x v="1"/>
  </r>
  <r>
    <d v="2024-01-23T14:52:18"/>
    <s v="st3558 (?)"/>
    <x v="21"/>
    <x v="0"/>
    <s v="kls* (Lůžkové oddělení pro sestru)"/>
    <s v="Halouska Antonín , číslo pojištěnce: 501107024 , pojišťovna: 211, scpac: 733382"/>
    <s v="na uzlu 1.CH-LU8 od 22.01.24 do 23.01.24, pcsled: 10567524"/>
    <s v="Datum žádosti: 23/01/24; Čas žádosti: 145218; Datum překladu: 23/01/24; Čas překladu: 1450; Žádající uzel: 6272; Žádající uživatel: 62364; Přijímající uzel: 6073; Text žádosti: Žádost o překlad; Stav žádosti: 500; "/>
    <d v="2024-01-23T14:52:18"/>
    <d v="2024-01-23T14:50:00"/>
    <s v="0:02"/>
    <x v="0"/>
    <x v="1"/>
  </r>
  <r>
    <d v="2024-01-23T15:57:09"/>
    <s v="st3640 (?)"/>
    <x v="20"/>
    <x v="0"/>
    <s v="kll* (Lůžkové oddělení pro lékaře)"/>
    <s v="Hudcová Růžena, číslo pojištěnce: 495711241 , pojišťovna: 211, scpac: 1240253"/>
    <s v="na uzlu 1.CH-LU8 od 22.01.24 do 28.01.24, pcsled: 10566934"/>
    <s v="Kód uzlu zařízení: 2001; Datum malého překladu: 23/01/24; Čas malého překladu: 1552; Kód původního uzlu: 6272; Kód nového uzlu: 6265; "/>
    <d v="2024-01-23T15:57:09"/>
    <d v="2024-01-23T15:52:00"/>
    <s v="0:05"/>
    <x v="0"/>
    <x v="1"/>
  </r>
  <r>
    <d v="2024-01-24T10:53:41"/>
    <s v="st3640 (?)"/>
    <x v="22"/>
    <x v="0"/>
    <s v="kll* (Lůžkové oddělení pro lékaře)"/>
    <s v="Mišák Jaroslav, číslo pojištěnce: 5706052011, pojišťovna: 211, scpac: 199273"/>
    <s v="na uzlu 1.CH-LU8 od 23.01.24 do 29.01.24, pcsled: 10568866"/>
    <s v="Kód uzlu zařízení: 2001; Datum malého překladu: 24/01/24; Čas malého překladu: 1053; Kód původního uzlu: 6272; Kód nového uzlu: 6265; "/>
    <d v="2024-01-24T10:53:41"/>
    <d v="2024-01-24T10:53:00"/>
    <s v="0:00"/>
    <x v="0"/>
    <x v="1"/>
  </r>
  <r>
    <d v="2024-01-24T11:04:31"/>
    <s v="st3558 (?)"/>
    <x v="3"/>
    <x v="0"/>
    <s v="kls* (Lůžkové oddělení pro sestru)"/>
    <s v="Jermář Jindřich, číslo pojištěnce: 360318433 , pojišťovna: 205, scpac: 1252591"/>
    <s v="na uzlu 1.CH-LU8 od 10.01.24 do 24.01.24, pcsled: 10550779"/>
    <s v="Datum konce sledování: ? -&gt; 24/01/24; Čas konce sledování:  -&gt; 1104; Příznak fnzis: 0 -&gt; 1; Typ aktivity (takt): 1 -&gt; 4; "/>
    <d v="2024-01-24T11:04:31"/>
    <d v="2024-01-24T11:04:00"/>
    <s v="0:00"/>
    <x v="0"/>
    <x v="1"/>
  </r>
  <r>
    <d v="2024-01-24T12:14:10"/>
    <s v="st3558 (?)"/>
    <x v="3"/>
    <x v="0"/>
    <s v="kls* (Lůžkové oddělení pro sestru)"/>
    <s v="Hejdová Hana, číslo pojištěnce: 7552055313, pojišťovna: 205, scpac: 484607"/>
    <s v="na uzlu 1.CH-LU8 od 22.01.24 do 24.01.24, pcsled: 10566973"/>
    <s v="Datum konce sledování: ? -&gt; 24/01/24; Čas konce sledování:  -&gt; 1212; Příznak fnzis: 0 -&gt; 1; Typ aktivity (takt): 1 -&gt; 4; "/>
    <d v="2024-01-24T12:14:10"/>
    <d v="2024-01-24T12:12:00"/>
    <s v="0:02"/>
    <x v="0"/>
    <x v="1"/>
  </r>
  <r>
    <d v="2024-01-24T12:54:01"/>
    <s v="st3640 (?)"/>
    <x v="22"/>
    <x v="0"/>
    <s v="kll* (Lůžkové oddělení pro lékaře)"/>
    <s v="Barková Květoslava, číslo pojištěnce: 7560275327, pojišťovna: 201, scpac: 323151"/>
    <s v="na uzlu 1.CH-LU8 od 23.01.24 do 29.01.24, pcsled: 10568875"/>
    <s v="Kód uzlu zařízení: 2001; Datum malého překladu: 24/01/24; Čas malého překladu: 1253; Kód původního uzlu: 6272; Kód nového uzlu: 6265; "/>
    <d v="2024-01-24T12:54:01"/>
    <d v="2024-01-24T12:53:00"/>
    <s v="0:01"/>
    <x v="0"/>
    <x v="1"/>
  </r>
  <r>
    <d v="2024-01-24T14:14:31"/>
    <s v="st2088 (?)"/>
    <x v="23"/>
    <x v="0"/>
    <s v="klp* (Lůžkové oddělení pro primáře)"/>
    <s v="Synáček Mavropulosov, číslo pojištěnce: 8959175302, pojišťovna: 111, scpac: 1267163"/>
    <s v="na uzlu 1.CH-LU8 od 22.01.24 do 24.01.24, pcsled: 10566966"/>
    <s v="Datum konce sledování: ? -&gt; 24/01/24; Čas konce sledování:  -&gt; 1414; Příznak fnzis: 0 -&gt; 1; Typ aktivity (takt): 1 -&gt; 4; "/>
    <d v="2024-01-24T14:14:31"/>
    <d v="2024-01-24T14:14:00"/>
    <s v="0:00"/>
    <x v="0"/>
    <x v="1"/>
  </r>
  <r>
    <d v="2024-01-24T18:48:20"/>
    <s v="st2088 (?)"/>
    <x v="17"/>
    <x v="0"/>
    <s v="kls* (Lůžkové oddělení pro sestru)"/>
    <s v="Havlík Josef, číslo pojištěnce: 390322455 , pojišťovna: 205, scpac: 128179"/>
    <s v="na uzlu 1.CH-LU8 od 23.01.24 do 24.01.24, pcsled: 10568892"/>
    <s v="Datum žádosti: 24/01/24; Čas žádosti: 184820; Datum překladu: 24/01/24; Čas překladu: 1847; Žádající uzel: 6272; Žádající uživatel: 59600; Přijímající uzel: 6033; Text žádosti: Žádost o překlad; Stav žádosti: 500; "/>
    <d v="2024-01-24T18:48:20"/>
    <d v="2024-01-24T18:47:00"/>
    <s v="0:01"/>
    <x v="0"/>
    <x v="1"/>
  </r>
  <r>
    <d v="2024-01-25T08:42:11"/>
    <s v="st3558 (?)"/>
    <x v="3"/>
    <x v="0"/>
    <s v="kls* (Lůžkové oddělení pro sestru)"/>
    <s v="Tomanová Jarmila, číslo pojištěnce: 6851131529, pojišťovna: 205, scpac: 369630"/>
    <s v="na uzlu 1.CH-LU8 od 22.01.24 do 25.01.24, pcsled: 10566938"/>
    <s v="Datum konce sledování: ? -&gt; 25/01/24; Čas konce sledování:  -&gt; 0841; Příznak fnzis: 0 -&gt; 1; Typ aktivity (takt): 1 -&gt; 5; "/>
    <d v="2024-01-25T08:42:11"/>
    <d v="2024-01-25T08:41:00"/>
    <s v="0:01"/>
    <x v="0"/>
    <x v="1"/>
  </r>
  <r>
    <d v="2024-01-25T09:04:04"/>
    <s v="st3558 (?)"/>
    <x v="3"/>
    <x v="0"/>
    <s v="kls* (Lůžkové oddělení pro sestru)"/>
    <s v="Valenta Josef , číslo pojištěnce: 6505271047, pojišťovna: 111, scpac: 1422340"/>
    <s v="na uzlu 1.CH-LU9 od 23.01.24 do 28.01.24, pcsled: 10568842"/>
    <s v="Kód uzlu zařízení: 2001; Datum malého překladu: 25/01/24; Čas malého překladu: 0903; Kód původního uzlu: 6272; Kód nového uzlu: 6225; "/>
    <d v="2024-01-25T09:04:04"/>
    <d v="2024-01-25T09:03:00"/>
    <s v="0:01"/>
    <x v="0"/>
    <x v="1"/>
  </r>
  <r>
    <d v="2024-01-25T10:03:39"/>
    <s v="st2088 (?)"/>
    <x v="8"/>
    <x v="0"/>
    <s v="kls* (Lůžkové oddělení pro sestru)"/>
    <s v="Halouska Antonín , číslo pojištěnce: 501107024 , pojišťovna: 211, scpac: 733382"/>
    <s v="na uzlu KAR-LU15 od 23.01.24 do 25.01.24, pcsled: 10570299"/>
    <s v="Datum konce sledování: ? -&gt; 25/01/24; Čas konce sledování:  -&gt; 0937; Příznak fnzis: 0 -&gt; 1; Typ aktivity (takt): 1 -&gt; 4; "/>
    <d v="2024-01-25T10:03:39"/>
    <d v="2024-01-25T09:37:00"/>
    <s v="0:26"/>
    <x v="0"/>
    <x v="6"/>
  </r>
  <r>
    <d v="2024-01-25T10:36:47"/>
    <s v="st3558 (?)"/>
    <x v="3"/>
    <x v="0"/>
    <s v="kls* (Lůžkové oddělení pro sestru)"/>
    <s v="Fišerová Eva, RNDr., číslo pojištěnce: 7454245359, pojišťovna: 111, scpac: 178858"/>
    <s v="na uzlu 1.CH-LU8 od 23.01.24 do 25.01.24, pcsled: 10568740"/>
    <s v="Datum konce sledování: ? -&gt; 25/01/24; Čas konce sledování:  -&gt; 1036; Příznak fnzis: 0 -&gt; 1; Typ aktivity (takt): 1 -&gt; 4; "/>
    <d v="2024-01-25T10:36:47"/>
    <d v="2024-01-25T10:36:00"/>
    <s v="0:00"/>
    <x v="0"/>
    <x v="1"/>
  </r>
  <r>
    <d v="2024-01-25T10:46:57"/>
    <s v="st3558 (?)"/>
    <x v="3"/>
    <x v="0"/>
    <s v="kls* (Lůžkové oddělení pro sestru)"/>
    <s v="Nejedlý Ondřej, číslo pojištěnce: 8811016247, pojišťovna: 207, scpac: 1116896"/>
    <s v="na uzlu 1.CH-LU8 od 21.01.24 do 25.01.24, pcsled: 10566686"/>
    <s v="Datum konce sledování: ? -&gt; 25/01/24; Čas konce sledování:  -&gt; 1046; Příznak fnzis: 0 -&gt; 1; Typ aktivity (takt): 1 -&gt; 5; "/>
    <d v="2024-01-25T10:46:57"/>
    <d v="2024-01-25T10:46:00"/>
    <s v="0:00"/>
    <x v="0"/>
    <x v="1"/>
  </r>
  <r>
    <d v="2024-01-26T10:05:34"/>
    <s v="st3558 (?)"/>
    <x v="3"/>
    <x v="0"/>
    <s v="kls* (Lůžkové oddělení pro sestru)"/>
    <s v="Sembdnerová Dana, číslo pojištěnce: 7961295694, pojišťovna: 211, scpac: 261371"/>
    <s v="na uzlu 1.CH-LU8 od 16.01.24 do 26.01.24, pcsled: 10558823"/>
    <s v="Datum žádosti: 26/01/24; Čas žádosti: 100534; Datum překladu: 26/01/24; Čas překladu: 1005; Žádající uzel: 6272; Žádající uživatel: 18970; Přijímající uzel: 6490; Text žádosti: Žádost o překlad; Stav žádosti: 500; "/>
    <d v="2024-01-26T10:05:34"/>
    <d v="2024-01-26T10:05:00"/>
    <s v="0:00"/>
    <x v="0"/>
    <x v="1"/>
  </r>
  <r>
    <d v="2024-01-26T11:03:44"/>
    <s v="st3558 (?)"/>
    <x v="3"/>
    <x v="0"/>
    <s v="kls* (Lůžkové oddělení pro sestru)"/>
    <s v="Mudrová Miloslava, číslo pojištěnce: 515220048 , pojišťovna: 111, scpac: 1543830"/>
    <s v="na uzlu 1.CH-LU8 od 22.01.24 do 26.01.24, pcsled: 10566962"/>
    <s v="Datum konce sledování: ? -&gt; 26/01/24; Čas konce sledování:  -&gt; 1103; Příznak fnzis: 0 -&gt; 1; Typ aktivity (takt): 1 -&gt; 4; "/>
    <d v="2024-01-26T11:03:44"/>
    <d v="2024-01-26T11:03:00"/>
    <s v="0:00"/>
    <x v="0"/>
    <x v="1"/>
  </r>
  <r>
    <d v="2024-01-26T11:04:04"/>
    <s v="st3558 (?)"/>
    <x v="3"/>
    <x v="0"/>
    <s v="kls* (Lůžkové oddělení pro sestru)"/>
    <s v="Bednář Petr, číslo pojištěnce: 7012185521, pojišťovna: 201, scpac: 1540595"/>
    <s v="na uzlu 1.CH-LU8 od 23.01.24 do 26.01.24, pcsled: 10569503"/>
    <s v="Datum konce sledování: ? -&gt; 26/01/24; Čas konce sledování:  -&gt; 1103; Příznak fnzis: 0 -&gt; 1; Typ aktivity (takt): 1 -&gt; 4; "/>
    <d v="2024-01-26T11:04:04"/>
    <d v="2024-01-26T11:03:00"/>
    <s v="0:01"/>
    <x v="0"/>
    <x v="1"/>
  </r>
  <r>
    <d v="2024-01-26T11:04:21"/>
    <s v="st3558 (?)"/>
    <x v="3"/>
    <x v="0"/>
    <s v="kls* (Lůžkové oddělení pro sestru)"/>
    <s v="Přibylová Světlana, číslo pojištěnce: 7356019935, pojišťovna: 205, scpac: 633853"/>
    <s v="na uzlu 1.CH-LU8 od 25.01.24 do 26.01.24, pcsled: 10572736"/>
    <s v="Datum konce sledování: ? -&gt; 26/01/24; Čas konce sledování:  -&gt; 1104; Příznak fnzis: 0 -&gt; 1; Typ aktivity (takt): 1 -&gt; 5; "/>
    <d v="2024-01-26T11:04:21"/>
    <d v="2024-01-26T11:04:00"/>
    <s v="0:00"/>
    <x v="0"/>
    <x v="1"/>
  </r>
  <r>
    <d v="2024-01-26T11:04:48"/>
    <s v="st3558 (?)"/>
    <x v="3"/>
    <x v="0"/>
    <s v="kls* (Lůžkové oddělení pro sestru)"/>
    <s v="Zámorský Zdenek , číslo pojištěnce: 6105190916, pojišťovna: 205, scpac: 195904"/>
    <s v="na uzlu 1.CH-LU8 od 23.01.24 do 26.01.24, pcsled: 10570066"/>
    <s v="Datum konce sledování: ? -&gt; 26/01/24; Čas konce sledování:  -&gt; 1104; Příznak fnzis: 0 -&gt; 1; Typ aktivity (takt): 1 -&gt; 5; "/>
    <d v="2024-01-26T11:04:48"/>
    <d v="2024-01-26T11:04:00"/>
    <s v="0:00"/>
    <x v="0"/>
    <x v="1"/>
  </r>
  <r>
    <d v="2024-01-26T11:05:05"/>
    <s v="st3558 (?)"/>
    <x v="3"/>
    <x v="0"/>
    <s v="kls* (Lůžkové oddělení pro sestru)"/>
    <s v="Rýcová Martina Bc., číslo pojištěnce: 9254085731, pojišťovna: 111, scpac: 381553"/>
    <s v="na uzlu 1.CH-LU8 od 24.01.24 do 26.01.24, pcsled: 10570670"/>
    <s v="Datum konce sledování: ? -&gt; 26/01/24; Čas konce sledování:  -&gt; 1104; Příznak fnzis: 0 -&gt; 1; Typ aktivity (takt): 1 -&gt; 4; "/>
    <d v="2024-01-26T11:05:05"/>
    <d v="2024-01-26T11:04:00"/>
    <s v="0:01"/>
    <x v="0"/>
    <x v="1"/>
  </r>
  <r>
    <d v="2024-01-26T11:05:17"/>
    <s v="st3558 (?)"/>
    <x v="3"/>
    <x v="0"/>
    <s v="kls* (Lůžkové oddělení pro sestru)"/>
    <s v="Sivuličová Slávka , číslo pojištěnce: 7856049520, pojišťovna: 201, scpac: 119380"/>
    <s v="na uzlu 1.CH-LU8 od 22.01.24 do 26.01.24, pcsled: 10566984"/>
    <s v="Datum konce sledování: ? -&gt; 26/01/24; Čas konce sledování:  -&gt; 1105; Příznak fnzis: 0 -&gt; 1; Typ aktivity (takt): 1 -&gt; 4; "/>
    <d v="2024-01-26T11:05:17"/>
    <d v="2024-01-26T11:05:00"/>
    <s v="0:00"/>
    <x v="0"/>
    <x v="1"/>
  </r>
  <r>
    <d v="2024-01-26T11:05:44"/>
    <s v="st3558 (?)"/>
    <x v="3"/>
    <x v="0"/>
    <s v="kls* (Lůžkové oddělení pro sestru)"/>
    <s v="Zoň Michal , číslo pojištěnce: 6909275340, pojišťovna: 111, scpac: 371641"/>
    <s v="na uzlu 1.CH-LU8 od 21.01.24 do 26.01.24, pcsled: 10566163"/>
    <s v="Datum konce sledování: ? -&gt; 26/01/24; Čas konce sledování:  -&gt; 1105; Příznak fnzis: 0 -&gt; 1; Typ aktivity (takt): 1 -&gt; 4; "/>
    <d v="2024-01-26T11:05:44"/>
    <d v="2024-01-26T11:05:00"/>
    <s v="0:00"/>
    <x v="0"/>
    <x v="1"/>
  </r>
  <r>
    <d v="2024-01-27T14:34:17"/>
    <s v="st2088 (?)"/>
    <x v="24"/>
    <x v="0"/>
    <s v="kls* (Lůžkové oddělení pro sestru)"/>
    <s v="Bezová Pavla, číslo pojištěnce: 7260265309, pojišťovna: 205, scpac: 181858"/>
    <s v="na uzlu 1.CH-LU8 od 22.01.24 do 27.01.24, pcsled: 10566977"/>
    <s v="Datum konce sledování: ? -&gt; 27/01/24; Čas konce sledování:  -&gt; 1433; Příznak fnzis: 0 -&gt; 1; Typ aktivity (takt): 1 -&gt; 4; "/>
    <d v="2024-01-27T14:34:17"/>
    <d v="2024-01-27T14:33:00"/>
    <s v="0:01"/>
    <x v="0"/>
    <x v="1"/>
  </r>
  <r>
    <d v="2024-01-27T15:15:25"/>
    <s v="st2088 (?)"/>
    <x v="25"/>
    <x v="0"/>
    <s v="kls* (Lůžkové oddělení pro sestru)"/>
    <s v="Hlačina Libor, číslo pojištěnce: 7709295407, pojišťovna: 205, scpac: 253991"/>
    <s v="na uzlu 1.CH-LU8 od 25.01.24 do 27.01.24, pcsled: 10572700"/>
    <s v="Datum konce sledování: ? -&gt; 27/01/24; Čas konce sledování:  -&gt; 1514; Příznak fnzis: 0 -&gt; 1; Typ aktivity (takt): 1 -&gt; 4; "/>
    <d v="2024-01-27T15:15:25"/>
    <d v="2024-01-27T15:14:00"/>
    <s v="0:01"/>
    <x v="0"/>
    <x v="1"/>
  </r>
  <r>
    <d v="2024-01-28T14:15:02"/>
    <s v="st3558 (?)"/>
    <x v="19"/>
    <x v="0"/>
    <s v="kls* (Lůžkové oddělení pro sestru)"/>
    <s v="Cáb Radim, číslo pojištěnce: 7504105884, pojišťovna: 111, scpac: 1379218"/>
    <s v="na uzlu 1.CH-LU8 od 25.01.24 do 28.01.24, pcsled: 10572778"/>
    <s v="Datum konce sledování: ? -&gt; 28/01/24; Čas konce sledování:  -&gt; 1414; Příznak fnzis: 0 -&gt; 1; Typ aktivity (takt): 1 -&gt; 5; "/>
    <d v="2024-01-28T14:15:02"/>
    <d v="2024-01-28T14:14:00"/>
    <s v="0:01"/>
    <x v="0"/>
    <x v="1"/>
  </r>
  <r>
    <d v="2024-01-28T14:15:49"/>
    <s v="st3558 (?)"/>
    <x v="19"/>
    <x v="0"/>
    <s v="kls* (Lůžkové oddělení pro sestru)"/>
    <s v="Hudcová Růžena, číslo pojištěnce: 495711241 , pojišťovna: 211, scpac: 1240253"/>
    <s v="na uzlu 1.CH-LU8 od 22.01.24 do 28.01.24, pcsled: 10566934"/>
    <s v="Datum konce sledování: ? -&gt; 28/01/24; Čas konce sledování:  -&gt; 1415; Příznak fnzis: 0 -&gt; 1; Typ aktivity (takt): 1 -&gt; 4; "/>
    <d v="2024-01-28T14:15:49"/>
    <d v="2024-01-28T14:15:00"/>
    <s v="0:00"/>
    <x v="0"/>
    <x v="1"/>
  </r>
  <r>
    <d v="2024-01-28T15:24:20"/>
    <s v="st2088 (?)"/>
    <x v="26"/>
    <x v="0"/>
    <s v="kls* (Lůžkové oddělení pro sestru)"/>
    <s v="Kupčíková Jana, číslo pojištěnce: 7359135806, pojišťovna: 111, scpac: 761686"/>
    <s v="na uzlu 1.CH-LU8 od 25.01.24 do 28.01.24, pcsled: 10572803"/>
    <s v="Datum konce sledování: ? -&gt; 28/01/24; Čas konce sledování:  -&gt; 1523; Příznak fnzis: 0 -&gt; 1; Typ aktivity (takt): 1 -&gt; 4; "/>
    <d v="2024-01-28T15:24:20"/>
    <d v="2024-01-28T15:23:00"/>
    <s v="0:01"/>
    <x v="0"/>
    <x v="1"/>
  </r>
  <r>
    <d v="2024-01-28T15:25:26"/>
    <s v="st2088 (?)"/>
    <x v="26"/>
    <x v="0"/>
    <s v="kls* (Lůžkové oddělení pro sestru)"/>
    <s v="Matějková Hana, číslo pojištěnce: 515410097 , pojišťovna: 205, scpac: 1010992"/>
    <s v="na uzlu 1.CH-LU8 od 21.01.24 do 28.01.24, pcsled: 10566353"/>
    <s v="Datum konce sledování: ? -&gt; 28/01/24; Čas konce sledování:  -&gt; 1524; Příznak fnzis: 0 -&gt; 1; Typ aktivity (takt): 1 -&gt; 4; "/>
    <d v="2024-01-28T15:25:26"/>
    <d v="2024-01-28T15:24:00"/>
    <s v="0:01"/>
    <x v="0"/>
    <x v="1"/>
  </r>
  <r>
    <d v="2024-01-28T15:26:05"/>
    <s v="st2088 (?)"/>
    <x v="26"/>
    <x v="0"/>
    <s v="kls* (Lůžkové oddělení pro sestru)"/>
    <s v="Horáková Jaroslava, číslo pojištěnce: 536024256 , pojišťovna: 205, scpac: 433851"/>
    <s v="na uzlu 1.CH-LU8 od 25.01.24 do 28.01.24, pcsled: 10572788"/>
    <s v="Datum konce sledování: ? -&gt; 28/01/24; Čas konce sledování:  -&gt; 1525; Příznak fnzis: 0 -&gt; 1; Typ aktivity (takt): 1 -&gt; 4; "/>
    <d v="2024-01-28T15:26:05"/>
    <d v="2024-01-28T15:25:00"/>
    <s v="0:01"/>
    <x v="0"/>
    <x v="1"/>
  </r>
  <r>
    <d v="2024-01-29T11:33:55"/>
    <s v="st3558 (?)"/>
    <x v="3"/>
    <x v="0"/>
    <s v="kls* (Lůžkové oddělení pro sestru)"/>
    <s v="Mišák Jaroslav, číslo pojištěnce: 5706052011, pojišťovna: 211, scpac: 199273"/>
    <s v="na uzlu 1.CH-LU8 od 23.01.24 do 29.01.24, pcsled: 10568866"/>
    <s v="Datum konce sledování: ? -&gt; 29/01/24; Čas konce sledování:  -&gt; 1133; Příznak fnzis: 0 -&gt; 1; Typ aktivity (takt): 1 -&gt; 4; "/>
    <d v="2024-01-29T11:33:55"/>
    <d v="2024-01-29T11:33:00"/>
    <s v="0:00"/>
    <x v="0"/>
    <x v="1"/>
  </r>
  <r>
    <d v="2024-01-29T11:34:06"/>
    <s v="st3558 (?)"/>
    <x v="3"/>
    <x v="0"/>
    <s v="kls* (Lůžkové oddělení pro sestru)"/>
    <s v="Barková Květoslava, číslo pojištěnce: 7560275327, pojišťovna: 201, scpac: 323151"/>
    <s v="na uzlu 1.CH-LU8 od 23.01.24 do 29.01.24, pcsled: 10568875"/>
    <s v="Datum konce sledování: ? -&gt; 29/01/24; Čas konce sledování:  -&gt; 1133; Příznak fnzis: 0 -&gt; 1; Typ aktivity (takt): 1 -&gt; 4; "/>
    <d v="2024-01-29T11:34:06"/>
    <d v="2024-01-29T11:33:00"/>
    <s v="0:01"/>
    <x v="0"/>
    <x v="1"/>
  </r>
  <r>
    <d v="2024-01-29T11:34:22"/>
    <s v="st3558 (?)"/>
    <x v="3"/>
    <x v="0"/>
    <s v="kls* (Lůžkové oddělení pro sestru)"/>
    <s v="Tomášková Anna, číslo pojištěnce: 535205101 , pojišťovna: 205, scpac: 254157"/>
    <s v="na uzlu 1.CH-LU8 od 23.01.24 do 29.01.24, pcsled: 10568849"/>
    <s v="Datum konce sledování: ? -&gt; 29/01/24; Čas konce sledování:  -&gt; 1134; Příznak fnzis: 0 -&gt; 1; Typ aktivity (takt): 1 -&gt; 4; "/>
    <d v="2024-01-29T11:34:22"/>
    <d v="2024-01-29T11:34:00"/>
    <s v="0:00"/>
    <x v="0"/>
    <x v="1"/>
  </r>
  <r>
    <d v="2024-01-29T19:38:13"/>
    <s v="st3640 (?)"/>
    <x v="22"/>
    <x v="0"/>
    <s v="kll* (Lůžkové oddělení pro lékaře)"/>
    <s v="Voráčová Irena, číslo pojištěnce: 5554302039, pojišťovna: 211, scpac: 105428"/>
    <s v="na uzlu 1.CH-LU8 od 29.01.24 do 04.02.24, pcsled: 10578118"/>
    <s v="Kód uzlu zařízení: 2001; Datum malého překladu: 29/01/24; Čas malého překladu: 1938; Kód původního uzlu: 6272; Kód nového uzlu: 6265; "/>
    <d v="2024-01-29T19:38:13"/>
    <d v="2024-01-29T19:38:00"/>
    <s v="0:00"/>
    <x v="0"/>
    <x v="1"/>
  </r>
  <r>
    <d v="2024-01-30T08:31:43"/>
    <s v="st3558 (?)"/>
    <x v="3"/>
    <x v="0"/>
    <s v="kls* (Lůžkové oddělení pro sestru)"/>
    <s v="Smolík Zdeněk, číslo pojištěnce: 6802201945, pojišťovna: 205, scpac: 1488123"/>
    <s v="na uzlu 1.CH-LU3 od 28.01.24 do 01.02.24, pcsled: 10576963"/>
    <s v="Kód uzlu zařízení: 2001; Datum malého překladu: 30/01/24; Čas malého překladu: 0831; Kód původního uzlu: 6272; Kód nového uzlu: 6396; "/>
    <d v="2024-01-30T08:31:43"/>
    <d v="2024-01-30T08:31:00"/>
    <s v="0:00"/>
    <x v="0"/>
    <x v="1"/>
  </r>
  <r>
    <d v="2024-01-30T08:35:03"/>
    <s v="st1332 (?)"/>
    <x v="27"/>
    <x v="0"/>
    <s v="kls* (Lůžkové oddělení pro sestru)"/>
    <s v="Zámorský Zdenek , číslo pojištěnce: 6105190916, pojišťovna: 205, scpac: 195904"/>
    <s v="na uzlu 1.CH-LU3 od 29.01.24 do 01.02.24, pcsled: 10578740"/>
    <s v="Kód uzlu zařízení: 2001; Datum malého překladu: 30/01/24; Čas malého překladu: 0834; Kód původního uzlu: 6272; Kód nového uzlu: 6396; "/>
    <d v="2024-01-30T08:35:03"/>
    <d v="2024-01-30T08:34:00"/>
    <s v="0:01"/>
    <x v="0"/>
    <x v="1"/>
  </r>
  <r>
    <d v="2024-01-30T09:39:53"/>
    <s v="st3558 (?)"/>
    <x v="3"/>
    <x v="0"/>
    <s v="kls* (Lůžkové oddělení pro sestru)"/>
    <s v="Straka František, číslo pojištěnce: 410613425 , pojišťovna: 205, scpac: 877658"/>
    <s v="na uzlu KAR-LU51 od 24.01.24 do 30.01.24, pcsled: 10572576"/>
    <s v="Datum konce sledování: ? -&gt; 30/01/24; Čas konce sledování:  -&gt; 0759; Příznak fnzis: 0 -&gt; 1; Typ aktivity (takt): 1 -&gt; 5; "/>
    <d v="2024-01-30T09:39:53"/>
    <d v="2024-01-30T07:59:00"/>
    <s v="1:40"/>
    <x v="0"/>
    <x v="4"/>
  </r>
  <r>
    <d v="2024-01-30T09:42:28"/>
    <s v="st3640 (?)"/>
    <x v="5"/>
    <x v="0"/>
    <s v="kll* (Lůžkové oddělení pro lékaře)"/>
    <s v="Schulmeisterová Rená, číslo pojištěnce: 6557291708, pojišťovna: 207, scpac: 146210"/>
    <s v="na uzlu 1.CH-LU8 od 29.01.24 do 03.02.24, pcsled: 10577705"/>
    <s v="Kód uzlu zařízení: 2001; Datum malého překladu: 30/01/24; Čas malého překladu: 0942; Kód původního uzlu: 6272; Kód nového uzlu: 6265; "/>
    <d v="2024-01-30T09:42:28"/>
    <d v="2024-01-30T09:42:00"/>
    <s v="0:00"/>
    <x v="0"/>
    <x v="1"/>
  </r>
  <r>
    <d v="2024-01-30T10:27:05"/>
    <s v="st4338 (?)"/>
    <x v="12"/>
    <x v="0"/>
    <s v="kll* (Lůžkové oddělení pro lékaře)"/>
    <s v="Vychodil Radomír , číslo pojištěnce: 6108250764, pojišťovna: 205, scpac: 418860"/>
    <s v="na uzlu PLIC-26 od 29.01.24 do 30.01.24, pcsled: 10578382"/>
    <s v="Datum konce sledování: ? -&gt; 30/01/24; Čas konce sledování:  -&gt; 1017; Příznak fnzis: 0 -&gt; 1; Typ aktivity (takt): 1 -&gt; 4; "/>
    <d v="2024-01-30T10:27:05"/>
    <d v="2024-01-30T10:17:00"/>
    <s v="0:10"/>
    <x v="0"/>
    <x v="7"/>
  </r>
  <r>
    <d v="2024-01-30T11:35:44"/>
    <s v="st3558 (?)"/>
    <x v="3"/>
    <x v="0"/>
    <s v="kls* (Lůžkové oddělení pro sestru)"/>
    <s v="Täuber Miloslav, číslo pojištěnce: 400308454 , pojišťovna: 201, scpac: 284374"/>
    <s v="na uzlu 1.CH-LU8 od 24.01.24 do 30.01.24, pcsled: 10572524"/>
    <s v="Datum konce sledování: ? -&gt; 30/01/24; Čas konce sledování:  -&gt; 1135; Příznak fnzis: 0 -&gt; 1; Typ aktivity (takt): 1 -&gt; 5; "/>
    <d v="2024-01-30T11:35:44"/>
    <d v="2024-01-30T11:35:00"/>
    <s v="0:00"/>
    <x v="0"/>
    <x v="1"/>
  </r>
  <r>
    <d v="2024-01-30T11:35:59"/>
    <s v="st3558 (?)"/>
    <x v="3"/>
    <x v="0"/>
    <s v="kls* (Lůžkové oddělení pro sestru)"/>
    <s v="Pešák Ondřej, číslo pojištěnce: 8910204776, pojišťovna: 111, scpac: 1550320"/>
    <s v="na uzlu 1.CH-LU8 od 24.01.24 do 30.01.24, pcsled: 10570618"/>
    <s v="Datum konce sledování: ? -&gt; 30/01/24; Čas konce sledování:  -&gt; 1135; Příznak fnzis: 0 -&gt; 1; Typ aktivity (takt): 1 -&gt; 4; "/>
    <d v="2024-01-30T11:35:59"/>
    <d v="2024-01-30T11:35:00"/>
    <s v="0:00"/>
    <x v="0"/>
    <x v="1"/>
  </r>
  <r>
    <d v="2024-01-30T11:36:19"/>
    <s v="st3558 (?)"/>
    <x v="3"/>
    <x v="0"/>
    <s v="kls* (Lůžkové oddělení pro sestru)"/>
    <s v="Staňková Martina, číslo pojištěnce: 8455194858, pojišťovna: 205, scpac: 421581"/>
    <s v="na uzlu 1.CH-LU8 od 25.01.24 do 30.01.24, pcsled: 10572808"/>
    <s v="Datum konce sledování: ? -&gt; 30/01/24; Čas konce sledování:  -&gt; 1136; Příznak fnzis: 0 -&gt; 1; Typ aktivity (takt): 1 -&gt; 4; "/>
    <d v="2024-01-30T11:36:19"/>
    <d v="2024-01-30T11:36:00"/>
    <s v="0:00"/>
    <x v="0"/>
    <x v="1"/>
  </r>
  <r>
    <d v="2024-01-31T09:41:58"/>
    <s v="st3640 (?)"/>
    <x v="5"/>
    <x v="0"/>
    <s v="kll* (Lůžkové oddělení pro lékaře)"/>
    <s v="Vychodil Radomír , číslo pojištěnce: 6108250764, pojišťovna: 205, scpac: 418860"/>
    <s v="na uzlu 1.CH-LU8 od 30.01.24 do 05.02.24, pcsled: 10580527"/>
    <s v="Kód uzlu zařízení: 2001; Datum malého překladu: 31/01/24; Čas malého překladu: 0941; Kód původního uzlu: 6272; Kód nového uzlu: 6265; "/>
    <d v="2024-01-31T09:41:58"/>
    <d v="2024-01-31T09:41:00"/>
    <s v="0:00"/>
    <x v="0"/>
    <x v="1"/>
  </r>
  <r>
    <d v="2024-01-31T10:34:41"/>
    <s v="st4415 (?)"/>
    <x v="28"/>
    <x v="0"/>
    <s v="kll* (Lůžkové oddělení pro lékaře)"/>
    <s v="Pilařová Karolína , číslo pojištěnce: 8558075592, pojišťovna: 111, scpac: 1212685"/>
    <s v="na uzlu 1.CH-LU8 od 30.01.24 do 31.01.24, pcsled: 10579689"/>
    <s v="Datum žádosti: 31/01/24; Čas žádosti: 103441; Datum překladu: 31/01/24; Čas překladu: 1034; Žádající uzel: 6272; Žádající uživatel: 59790; Přijímající uzel: 6515; Text žádosti: Žádost o překlad; Stav žádosti: 500; "/>
    <d v="2024-01-31T10:34:41"/>
    <d v="2024-01-31T10:34:00"/>
    <s v="0:00"/>
    <x v="0"/>
    <x v="1"/>
  </r>
  <r>
    <d v="2024-01-31T12:50:26"/>
    <s v="st3558 (?)"/>
    <x v="3"/>
    <x v="0"/>
    <s v="kls* (Lůžkové oddělení pro sestru)"/>
    <s v="Vyroubal Jiří, Ing., číslo pojištěnce: 511201193 , pojišťovna: 111, scpac: 376117"/>
    <s v="na uzlu 1.CH-LU8 od 24.01.24 do 31.01.24, pcsled: 10571620"/>
    <s v="Datum konce sledování: ? -&gt; 31/01/24; Čas konce sledování:  -&gt; 1250; Příznak fnzis: 0 -&gt; 1; Typ aktivity (takt): 1 -&gt; 4; "/>
    <d v="2024-01-31T12:50:26"/>
    <d v="2024-01-31T12:50:00"/>
    <s v="0:00"/>
    <x v="0"/>
    <x v="1"/>
  </r>
  <r>
    <d v="2024-01-31T12:50:49"/>
    <s v="st3558 (?)"/>
    <x v="3"/>
    <x v="0"/>
    <s v="kls* (Lůžkové oddělení pro sestru)"/>
    <s v="Koppová Ivana, číslo pojištěnce: 6153091296, pojišťovna: 211, scpac: 657375"/>
    <s v="na uzlu 1.CH-LU8 od 29.01.24 do 31.01.24, pcsled: 10577743"/>
    <s v="Datum konce sledování: ? -&gt; 31/01/24; Čas konce sledování:  -&gt; 1250; Příznak fnzis: 0 -&gt; 1; Typ aktivity (takt): 1 -&gt; 4; "/>
    <d v="2024-01-31T12:50:49"/>
    <d v="2024-01-31T12:50:00"/>
    <s v="0:00"/>
    <x v="0"/>
    <x v="1"/>
  </r>
  <r>
    <d v="2024-01-31T12:51:04"/>
    <s v="st3558 (?)"/>
    <x v="3"/>
    <x v="0"/>
    <s v="kls* (Lůžkové oddělení pro sestru)"/>
    <s v="Geprtová Miluše, číslo pojištěnce: 465307410 , pojišťovna: 111, scpac: 314232"/>
    <s v="na uzlu 1.CH-LU8 od 29.01.24 do 31.01.24, pcsled: 10577746"/>
    <s v="Datum konce sledování: ? -&gt; 31/01/24; Čas konce sledování:  -&gt; 1250; Příznak fnzis: 0 -&gt; 1; Typ aktivity (takt): 1 -&gt; 4; "/>
    <d v="2024-01-31T12:51:04"/>
    <d v="2024-01-31T12:50:00"/>
    <s v="0:01"/>
    <x v="0"/>
    <x v="1"/>
  </r>
  <r>
    <d v="2024-01-31T12:51:19"/>
    <s v="st3558 (?)"/>
    <x v="3"/>
    <x v="0"/>
    <s v="kls* (Lůžkové oddělení pro sestru)"/>
    <s v="Recová Gabriela, Ing, číslo pojištěnce: 465905411 , pojišťovna: 205, scpac: 210943"/>
    <s v="na uzlu 1.CH-LU8 od 25.01.24 do 31.01.24, pcsled: 10572797"/>
    <s v="Datum konce sledování: ? -&gt; 31/01/24; Čas konce sledování:  -&gt; 1251; Příznak fnzis: 0 -&gt; 1; Typ aktivity (takt): 1 -&gt; 4; "/>
    <d v="2024-01-31T12:51:19"/>
    <d v="2024-01-31T12:51:00"/>
    <s v="0:00"/>
    <x v="0"/>
    <x v="1"/>
  </r>
  <r>
    <d v="2024-01-31T12:51:35"/>
    <s v="st3558 (?)"/>
    <x v="3"/>
    <x v="0"/>
    <s v="kls* (Lůžkové oddělení pro sestru)"/>
    <s v="Olšaníková Růžena, číslo pojištěnce: 445222421 , pojišťovna: 111, scpac: 213520"/>
    <s v="na uzlu 1.CH-LU8 od 29.01.24 do 31.01.24, pcsled: 10577741"/>
    <s v="Datum konce sledování: ? -&gt; 31/01/24; Čas konce sledování:  -&gt; 1251; Příznak fnzis: 0 -&gt; 1; Typ aktivity (takt): 1 -&gt; 4; "/>
    <d v="2024-01-31T12:51:35"/>
    <d v="2024-01-31T12:51:00"/>
    <s v="0:00"/>
    <x v="0"/>
    <x v="1"/>
  </r>
  <r>
    <d v="2024-01-31T12:52:01"/>
    <s v="st3558 (?)"/>
    <x v="3"/>
    <x v="0"/>
    <s v="kls* (Lůžkové oddělení pro sestru)"/>
    <s v="Morris Monika, číslo pojištěnce: 7754035311, pojišťovna: 111, scpac: 349315"/>
    <s v="na uzlu 1.CH-LU8 od 29.01.24 do 31.01.24, pcsled: 10577734"/>
    <s v="Datum konce sledování: ? -&gt; 31/01/24; Čas konce sledování:  -&gt; 1251; Příznak fnzis: 0 -&gt; 1; Typ aktivity (takt): 1 -&gt; 4; "/>
    <d v="2024-01-31T12:52:01"/>
    <d v="2024-01-31T12:51:00"/>
    <s v="0:01"/>
    <x v="0"/>
    <x v="1"/>
  </r>
  <r>
    <d v="2024-01-31T12:52:16"/>
    <s v="st3558 (?)"/>
    <x v="3"/>
    <x v="0"/>
    <s v="kls* (Lůžkové oddělení pro sestru)"/>
    <s v="Mutina Michal, číslo pojištěnce: 9206276156, pojišťovna: 111, scpac: 1490004"/>
    <s v="na uzlu 1.CH-LU8 od 29.01.24 do 31.01.24, pcsled: 10578253"/>
    <s v="Datum konce sledování: ? -&gt; 31/01/24; Čas konce sledování:  -&gt; 1252; Příznak fnzis: 0 -&gt; 1; Typ aktivity (takt): 1 -&gt; 4; "/>
    <d v="2024-01-31T12:52:16"/>
    <d v="2024-01-31T12:52:00"/>
    <s v="0:00"/>
    <x v="0"/>
    <x v="1"/>
  </r>
  <r>
    <d v="2024-02-01T08:55:30"/>
    <s v="st3558 (?)"/>
    <x v="3"/>
    <x v="0"/>
    <s v="kls* (Lůžkové oddělení pro sestru)"/>
    <s v="Studená Michaela, číslo pojištěnce: 9555095781, pojišťovna: 207, scpac: 280829"/>
    <s v="na uzlu 1.CH-LU8 od 29.01.24 do 01.02.24, pcsled: 10577515"/>
    <s v="Datum konce sledování: ? -&gt; 01/02/24; Čas konce sledování:  -&gt; 0855; Příznak fnzis: 0 -&gt; 1; Typ aktivity (takt): 1 -&gt; 4; "/>
    <d v="2024-02-01T08:55:30"/>
    <d v="2024-02-01T08:55:00"/>
    <s v="0:00"/>
    <x v="0"/>
    <x v="1"/>
  </r>
  <r>
    <d v="2024-02-01T08:58:32"/>
    <s v="st3558 (?)"/>
    <x v="3"/>
    <x v="0"/>
    <s v="kls* (Lůžkové oddělení pro sestru)"/>
    <s v="Navrátilová Anežka, číslo pojištěnce: 5751242145, pojišťovna: 205, scpac: 416718"/>
    <s v="na uzlu 1.CH-LU3 od 30.01.24 do 05.02.24, pcsled: 10579667"/>
    <s v="Kód uzlu zařízení: 2001; Datum malého překladu: 01/02/24; Čas malého překladu: 0858; Kód původního uzlu: 6272; Kód nového uzlu: 6396; "/>
    <d v="2024-02-01T08:58:32"/>
    <d v="2024-02-01T08:58:00"/>
    <s v="0:00"/>
    <x v="0"/>
    <x v="1"/>
  </r>
  <r>
    <d v="2024-02-02T08:24:02"/>
    <s v="st3558 (?)"/>
    <x v="3"/>
    <x v="0"/>
    <s v="kls* (Lůžkové oddělení pro sestru)"/>
    <s v="Kolařík Bohuslav, číslo pojištěnce: 480904416 , pojišťovna: 211, scpac: 1212245"/>
    <s v="na uzlu 1.CH-L9P od 31.01.24 do 02.02.24, pcsled: 10582140"/>
    <s v="Kód uzlu zařízení: 2001; Datum malého překladu: 02/02/24; Čas malého překladu: 0823; Kód původního uzlu: 6272; Kód nového uzlu: 6476; "/>
    <d v="2024-02-02T08:24:02"/>
    <d v="2024-02-02T08:23:00"/>
    <s v="0:01"/>
    <x v="0"/>
    <x v="1"/>
  </r>
  <r>
    <d v="2024-02-02T09:11:36"/>
    <s v="st3558 (?)"/>
    <x v="3"/>
    <x v="0"/>
    <s v="kls* (Lůžkové oddělení pro sestru)"/>
    <s v="Holbová Marie, MUDr, číslo pojištěnce: 6852050623, pojišťovna: 111, scpac: 1430424"/>
    <s v="na uzlu 1.CH-LU8 od 29.01.24 do 02.02.24, pcsled: 10577750"/>
    <s v="Datum konce sledování: ? -&gt; 02/02/24; Čas konce sledování:  -&gt; 0911; Příznak fnzis: 0 -&gt; 1; Typ aktivity (takt): 1 -&gt; 4; "/>
    <d v="2024-02-02T09:11:36"/>
    <d v="2024-02-02T09:11:00"/>
    <s v="0:00"/>
    <x v="0"/>
    <x v="1"/>
  </r>
  <r>
    <d v="2024-02-02T10:30:56"/>
    <s v="st3558 (?)"/>
    <x v="3"/>
    <x v="0"/>
    <s v="kls* (Lůžkové oddělení pro sestru)"/>
    <s v="Martišek David, číslo pojištěnce: 9110166241, pojišťovna: 111, scpac: 961552"/>
    <s v="na uzlu 1.CH-LU8 od 01.02.24 do 02.02.24, pcsled: 10583469"/>
    <s v="Datum žádosti: 02/02/24; Čas žádosti: 103056; Datum překladu: 02/02/24; Čas překladu: 1030; Žádající uzel: 6272; Žádající uživatel: 18970; Přijímající uzel: 6515; Text žádosti: Žádost o překlad; Stav žádosti: 500; "/>
    <d v="2024-02-02T10:30:56"/>
    <d v="2024-02-02T10:30:00"/>
    <s v="0:00"/>
    <x v="0"/>
    <x v="1"/>
  </r>
  <r>
    <d v="2024-02-02T11:34:57"/>
    <s v="st3558 (?)"/>
    <x v="22"/>
    <x v="0"/>
    <s v="kll* (Lůžkové oddělení pro lékaře)"/>
    <s v="Hladíková Marta, číslo pojištěnce: 5852280313, pojišťovna: 201, scpac: 656269"/>
    <s v="na uzlu 1.CH-LU8 od 30.01.24 do 02.02.24, pcsled: 10579682"/>
    <s v="Datum konce sledování: ? -&gt; 02/02/24; Čas konce sledování:  -&gt; 1134; Příznak fnzis: 0 -&gt; 1; Typ aktivity (takt): 1 -&gt; 4; "/>
    <d v="2024-02-02T11:34:57"/>
    <d v="2024-02-02T11:34:00"/>
    <s v="0:00"/>
    <x v="0"/>
    <x v="1"/>
  </r>
  <r>
    <d v="2024-02-02T11:35:30"/>
    <s v="st3558 (?)"/>
    <x v="22"/>
    <x v="0"/>
    <s v="kll* (Lůžkové oddělení pro lékaře)"/>
    <s v="Eliáš Petr, číslo pojištěnce: 5807200828, pojišťovna: 205, scpac: 1546982"/>
    <s v="na uzlu 1.CH-LU8 od 24.01.24 do 02.02.24, pcsled: 10570869"/>
    <s v="Datum konce sledování: ? -&gt; 02/02/24; Čas konce sledování:  -&gt; 1135; Příznak fnzis: 0 -&gt; 1; Typ aktivity (takt): 1 -&gt; 4; "/>
    <d v="2024-02-02T11:35:30"/>
    <d v="2024-02-02T11:35:00"/>
    <s v="0:00"/>
    <x v="0"/>
    <x v="1"/>
  </r>
  <r>
    <d v="2024-02-02T11:47:46"/>
    <s v="st3558 (?)"/>
    <x v="22"/>
    <x v="0"/>
    <s v="kll* (Lůžkové oddělení pro lékaře)"/>
    <s v="Rozsypal Antonín, číslo pojištěnce: 441218470 , pojišťovna: 201, scpac: 213626"/>
    <s v="na uzlu 1.CH-LU8 od 29.01.24 do 02.02.24, pcsled: 10577699"/>
    <s v="Datum konce sledování: ? -&gt; 02/02/24; Čas konce sledování:  -&gt; 1147; Příznak fnzis: 0 -&gt; 1; Typ aktivity (takt): 1 -&gt; 4; "/>
    <d v="2024-02-02T11:47:46"/>
    <d v="2024-02-02T11:47:00"/>
    <s v="0:00"/>
    <x v="0"/>
    <x v="1"/>
  </r>
  <r>
    <d v="2024-02-02T11:54:39"/>
    <s v="st3558 (?)"/>
    <x v="22"/>
    <x v="0"/>
    <s v="kll* (Lůžkové oddělení pro lékaře)"/>
    <s v="Halouska Antonín , číslo pojištěnce: 501107024 , pojišťovna: 211, scpac: 733382"/>
    <s v="na uzlu 1.CH-LU8 od 25.01.24 do 02.02.24, pcsled: 10573483"/>
    <s v="Datum žádosti: 02/02/24; Čas žádosti: 115439; Datum překladu: 02/02/24; Čas překladu: 1154; Žádající uzel: 6272; Žádající uživatel: 60965; Přijímající uzel: 6079; Text žádosti: Žádost o překlad; Stav žádosti: 500; "/>
    <d v="2024-02-02T11:54:39"/>
    <d v="2024-02-02T11:54:00"/>
    <s v="0:00"/>
    <x v="0"/>
    <x v="1"/>
  </r>
  <r>
    <d v="2024-02-02T13:00:38"/>
    <s v="st2088 (?)"/>
    <x v="3"/>
    <x v="0"/>
    <s v="kls* (Lůžkové oddělení pro sestru)"/>
    <s v="Pilařová Karolína , číslo pojištěnce: 8558075592, pojišťovna: 111, scpac: 1212685"/>
    <s v="na uzlu KAR-LU51 od 31.01.24 do 02.02.24, pcsled: 10582722"/>
    <s v="Datum konce sledování: ? -&gt; 02/02/24; Čas konce sledování:  -&gt; 1042; Příznak fnzis: 0 -&gt; 1; Typ aktivity (takt): 1 -&gt; 5; "/>
    <d v="2024-02-02T13:00:38"/>
    <d v="2024-02-02T10:42:00"/>
    <s v="2:18"/>
    <x v="0"/>
    <x v="8"/>
  </r>
  <r>
    <d v="2024-02-03T11:29:58"/>
    <s v="st4335 (?)"/>
    <x v="5"/>
    <x v="0"/>
    <s v="kll* (Lůžkové oddělení pro lékaře)"/>
    <s v="Martišek David, číslo pojištěnce: 9110166241, pojišťovna: 111, scpac: 961552"/>
    <s v="na uzlu KAR-LU51 od 02.02.24 do 03.02.24, pcsled: 10585848"/>
    <s v="Datum konce sledování: ? -&gt; 03/02/24; Čas konce sledování:  -&gt; 1101; Příznak fnzis: 0 -&gt; 1; Typ aktivity (takt): 1 -&gt; 5; "/>
    <d v="2024-02-03T11:29:58"/>
    <d v="2024-02-03T11:01:00"/>
    <s v="0:28"/>
    <x v="0"/>
    <x v="6"/>
  </r>
  <r>
    <d v="2024-02-03T13:17:03"/>
    <s v="st3558 (?)"/>
    <x v="8"/>
    <x v="0"/>
    <s v="kls* (Lůžkové oddělení pro sestru)"/>
    <s v="Schulmeisterová Rená, číslo pojištěnce: 6557291708, pojišťovna: 207, scpac: 146210"/>
    <s v="na uzlu 1.CH-LU8 od 29.01.24 do 03.02.24, pcsled: 10577705"/>
    <s v="Datum konce sledování: ? -&gt; 03/02/24; Čas konce sledování:  -&gt; 1316; Příznak fnzis: 0 -&gt; 1; Typ aktivity (takt): 1 -&gt; 5; "/>
    <d v="2024-02-03T13:17:03"/>
    <d v="2024-02-03T13:16:00"/>
    <s v="0:01"/>
    <x v="0"/>
    <x v="1"/>
  </r>
  <r>
    <d v="2024-02-03T13:18:49"/>
    <s v="st3558 (?)"/>
    <x v="8"/>
    <x v="0"/>
    <s v="kls* (Lůžkové oddělení pro sestru)"/>
    <s v="Nabytý Stanislav , číslo pojištěnce: 7805015317, pojišťovna: 211, scpac: 172720"/>
    <s v="na uzlu 1.CH-LU8 od 30.01.24 do 03.02.24, pcsled: 10579665"/>
    <s v="Datum konce sledování: ? -&gt; 03/02/24; Čas konce sledování:  -&gt; 1318; Příznak fnzis: 0 -&gt; 1; Typ aktivity (takt): 1 -&gt; 5; "/>
    <d v="2024-02-03T13:18:49"/>
    <d v="2024-02-03T13:18:00"/>
    <s v="0:00"/>
    <x v="0"/>
    <x v="1"/>
  </r>
  <r>
    <d v="2024-02-03T13:19:37"/>
    <s v="st3558 (?)"/>
    <x v="8"/>
    <x v="0"/>
    <s v="kls* (Lůžkové oddělení pro sestru)"/>
    <s v="Pinkavová Jana , číslo pojištěnce: 6054260509, pojišťovna: 201, scpac: 116235"/>
    <s v="na uzlu 1.CH-LU8 od 30.01.24 do 03.02.24, pcsled: 10579674"/>
    <s v="Datum konce sledování: ? -&gt; 03/02/24; Čas konce sledování:  -&gt; 1319; Příznak fnzis: 0 -&gt; 1; Typ aktivity (takt): 1 -&gt; 4; "/>
    <d v="2024-02-03T13:19:37"/>
    <d v="2024-02-03T13:19:00"/>
    <s v="0:00"/>
    <x v="0"/>
    <x v="1"/>
  </r>
  <r>
    <d v="2024-02-03T13:20:18"/>
    <s v="st3558 (?)"/>
    <x v="8"/>
    <x v="0"/>
    <s v="kls* (Lůžkové oddělení pro sestru)"/>
    <s v="Pospiechová Renata, číslo pojištěnce: 8056235341, pojišťovna: 205, scpac: 245425"/>
    <s v="na uzlu 1.CH-LU8 od 01.02.24 do 03.02.24, pcsled: 10583483"/>
    <s v="Datum konce sledování: ? -&gt; 03/02/24; Čas konce sledování:  -&gt; 1319; Příznak fnzis: 0 -&gt; 1; Typ aktivity (takt): 1 -&gt; 4; "/>
    <d v="2024-02-03T13:20:18"/>
    <d v="2024-02-03T13:19:00"/>
    <s v="0:01"/>
    <x v="0"/>
    <x v="1"/>
  </r>
  <r>
    <d v="2024-02-04T14:22:10"/>
    <s v="st2118 (?)"/>
    <x v="19"/>
    <x v="0"/>
    <s v="kls* (Lůžkové oddělení pro sestru)"/>
    <s v="Červínková Ludmila, číslo pojištěnce: 6361091176, pojišťovna: 111, scpac: 1414669"/>
    <s v="na uzlu 1.CH-LU8 od 01.02.24 do 04.02.24, pcsled: 10583480"/>
    <s v="Datum konce sledování: ? -&gt; 04/02/24; Čas konce sledování:  -&gt; 1421; Příznak fnzis: 0 -&gt; 1; Typ aktivity (takt): 1 -&gt; 4; "/>
    <d v="2024-02-04T14:22:10"/>
    <d v="2024-02-04T14:21:00"/>
    <s v="0:01"/>
    <x v="0"/>
    <x v="1"/>
  </r>
  <r>
    <d v="2024-02-04T14:23:12"/>
    <s v="st2118 (?)"/>
    <x v="19"/>
    <x v="0"/>
    <s v="kls* (Lůžkové oddělení pro sestru)"/>
    <s v="Chabičovská Jiřina M, číslo pojištěnce: 5752211278, pojišťovna: 211, scpac: 387989"/>
    <s v="na uzlu 1.CH-LU8 od 29.01.24 do 04.02.24, pcsled: 10577686"/>
    <s v="Datum konce sledování: ? -&gt; 04/02/24; Čas konce sledování:  -&gt; 1422; Příznak fnzis: 0 -&gt; 1; Typ aktivity (takt): 1 -&gt; 4; "/>
    <d v="2024-02-04T14:23:12"/>
    <d v="2024-02-04T14:22:00"/>
    <s v="0:01"/>
    <x v="0"/>
    <x v="1"/>
  </r>
  <r>
    <d v="2024-02-04T14:26:05"/>
    <s v="st2118 (?)"/>
    <x v="19"/>
    <x v="0"/>
    <s v="kls* (Lůžkové oddělení pro sestru)"/>
    <s v="Voráčová Irena, číslo pojištěnce: 5554302039, pojišťovna: 211, scpac: 105428"/>
    <s v="na uzlu 1.CH-LU8 od 29.01.24 do 04.02.24, pcsled: 10578118"/>
    <s v="Datum konce sledování: ? -&gt; 04/02/24; Čas konce sledování:  -&gt; 1423; Příznak fnzis: 0 -&gt; 1; Typ aktivity (takt): 1 -&gt; 4; "/>
    <d v="2024-02-04T14:26:05"/>
    <d v="2024-02-04T14:23:00"/>
    <s v="0:03"/>
    <x v="0"/>
    <x v="1"/>
  </r>
  <r>
    <d v="2024-02-05T11:36:54"/>
    <s v="st3558 (?)"/>
    <x v="3"/>
    <x v="0"/>
    <s v="kls* (Lůžkové oddělení pro sestru)"/>
    <s v="Marjenka Vladimír , číslo pojištěnce: 440617712 , pojišťovna: 205, scpac: 213919"/>
    <s v="na uzlu 1.CH-LU8 od 31.01.24 do 05.02.24, pcsled: 10582352"/>
    <s v="Datum konce sledování: ? -&gt; 05/02/24; Čas konce sledování:  -&gt; 1136; Příznak fnzis: 0 -&gt; 1; Typ aktivity (takt): 1 -&gt; 4; "/>
    <d v="2024-02-05T11:36:54"/>
    <d v="2024-02-05T11:36:00"/>
    <s v="0:00"/>
    <x v="0"/>
    <x v="1"/>
  </r>
  <r>
    <d v="2024-02-05T11:37:20"/>
    <s v="st3558 (?)"/>
    <x v="3"/>
    <x v="0"/>
    <s v="kls* (Lůžkové oddělení pro sestru)"/>
    <s v="Turečková Andrea, číslo pojištěnce: 7561084608, pojišťovna: 211, scpac: 1547826"/>
    <s v="na uzlu 1.CH-LU8 od 01.02.24 do 05.02.24, pcsled: 10583474"/>
    <s v="Datum konce sledování: ? -&gt; 05/02/24; Čas konce sledování:  -&gt; 1137; Příznak fnzis: 0 -&gt; 1; Typ aktivity (takt): 1 -&gt; 4; "/>
    <d v="2024-02-05T11:37:20"/>
    <d v="2024-02-05T11:37:00"/>
    <s v="0:00"/>
    <x v="0"/>
    <x v="1"/>
  </r>
  <r>
    <d v="2024-02-05T13:39:09"/>
    <s v="st2118 (?)"/>
    <x v="22"/>
    <x v="0"/>
    <s v="kll* (Lůžkové oddělení pro lékaře)"/>
    <s v="Gronychová Milena, číslo pojištěnce: 526026230 , pojišťovna: 201, scpac: 102189"/>
    <s v="na uzlu 1.CH-LU8 od 04.02.24 do 13.02.24, pcsled: 10587230"/>
    <s v="Kód uzlu zařízení: 2001; Datum malého překladu: 05/02/24; Čas malého překladu: 1339; Kód původního uzlu: 6272; Kód nového uzlu: 6265; "/>
    <d v="2024-02-05T13:39:09"/>
    <d v="2024-02-05T13:39:00"/>
    <s v="0:00"/>
    <x v="0"/>
    <x v="1"/>
  </r>
  <r>
    <d v="2024-02-05T15:54:28"/>
    <s v="st3558 (?)"/>
    <x v="14"/>
    <x v="0"/>
    <s v="kls* (Lůžkové oddělení pro sestru)"/>
    <s v="Vychodil Radomír , číslo pojištěnce: 6108250764, pojišťovna: 205, scpac: 418860"/>
    <s v="na uzlu 1.CH-LU8 od 30.01.24 do 05.02.24, pcsled: 10580527"/>
    <s v="Datum konce sledování: ? -&gt; 05/02/24; Čas konce sledování:  -&gt; 1553; Příznak fnzis: 0 -&gt; 1; Typ aktivity (takt): 1 -&gt; 4; "/>
    <d v="2024-02-05T15:54:28"/>
    <d v="2024-02-05T15:53:00"/>
    <s v="0:01"/>
    <x v="0"/>
    <x v="1"/>
  </r>
  <r>
    <d v="2024-02-06T11:05:11"/>
    <s v="st3558 (?)"/>
    <x v="3"/>
    <x v="0"/>
    <s v="kls* (Lůžkové oddělení pro sestru)"/>
    <s v="Šabková Petra, číslo pojištěnce: 7058234469, pojišťovna: 205, scpac: 880828"/>
    <s v="na uzlu 1.CH-LU8 od 01.02.24 do 06.02.24, pcsled: 10583489"/>
    <s v="Datum konce sledování: ? -&gt; 06/02/24; Čas konce sledování:  -&gt; 1104; Příznak fnzis: 0 -&gt; 1; Typ aktivity (takt): 1 -&gt; 4; "/>
    <d v="2024-02-06T11:05:11"/>
    <d v="2024-02-06T11:04:00"/>
    <s v="0:01"/>
    <x v="0"/>
    <x v="1"/>
  </r>
  <r>
    <d v="2024-02-06T11:05:33"/>
    <s v="st3558 (?)"/>
    <x v="3"/>
    <x v="0"/>
    <s v="kls* (Lůžkové oddělení pro sestru)"/>
    <s v="Drapák Ladislav , číslo pojištěnce: 530915353 , pojišťovna: 213, scpac: 1414065"/>
    <s v="na uzlu 1.CH-LU8 od 31.01.24 do 06.02.24, pcsled: 10582595"/>
    <s v="Datum konce sledování: ? -&gt; 06/02/24; Čas konce sledování:  -&gt; 1105; Příznak fnzis: 0 -&gt; 1; Typ aktivity (takt): 1 -&gt; 5; "/>
    <d v="2024-02-06T11:05:33"/>
    <d v="2024-02-06T11:05:00"/>
    <s v="0:00"/>
    <x v="0"/>
    <x v="1"/>
  </r>
  <r>
    <d v="2024-02-06T11:06:02"/>
    <s v="st3558 (?)"/>
    <x v="3"/>
    <x v="0"/>
    <s v="kls* (Lůžkové oddělení pro sestru)"/>
    <s v="Skotnica Ladislav, číslo pojištěnce: 5705151716, pojišťovna: 111, scpac: 391841"/>
    <s v="na uzlu 1.CH-LU8 od 01.02.24 do 06.02.24, pcsled: 10583459"/>
    <s v="Datum konce sledování: ? -&gt; 06/02/24; Čas konce sledování:  -&gt; 1105; Příznak fnzis: 0 -&gt; 1; Typ aktivity (takt): 1 -&gt; 4; "/>
    <d v="2024-02-06T11:06:02"/>
    <d v="2024-02-06T11:05:00"/>
    <s v="0:01"/>
    <x v="0"/>
    <x v="1"/>
  </r>
  <r>
    <d v="2024-02-06T12:23:26"/>
    <s v="st3558 (?)"/>
    <x v="3"/>
    <x v="0"/>
    <s v="kls* (Lůžkové oddělení pro sestru)"/>
    <s v="Jaklová Marie, číslo pojištěnce: 6051211551, pojišťovna: 205, scpac: 128932"/>
    <s v="na uzlu 1.CH-LU8 od 05.02.24 do 06.02.24, pcsled: 10588221"/>
    <s v="Datum žádosti: 06/02/24; Čas žádosti: 122326; Datum překladu: 06/02/24; Čas překladu: 1222; Žádající uzel: 6272; Žádající uživatel: 18970; Přijímající uzel: 6515; Text žádosti: Žádost o překlad; Stav žádosti: 500; "/>
    <d v="2024-02-06T12:23:26"/>
    <d v="2024-02-06T12:22:00"/>
    <s v="0:01"/>
    <x v="0"/>
    <x v="1"/>
  </r>
  <r>
    <d v="2024-02-06T12:34:41"/>
    <s v="st3640 (?)"/>
    <x v="5"/>
    <x v="0"/>
    <s v="kll* (Lůžkové oddělení pro lékaře)"/>
    <s v="Navrátilová Lucie, číslo pojištěnce: 7762255710, pojišťovna: 111, scpac: 172959"/>
    <s v="na uzlu 1.CH-LU8 od 05.02.24 do 10.02.24, pcsled: 10588112"/>
    <s v="Kód uzlu zařízení: 2001; Datum malého překladu: 06/02/24; Čas malého překladu: 1234; Kód původního uzlu: 6272; Kód nového uzlu: 6265; "/>
    <d v="2024-02-06T12:34:41"/>
    <d v="2024-02-06T12:34:00"/>
    <s v="0:00"/>
    <x v="0"/>
    <x v="1"/>
  </r>
  <r>
    <d v="2024-02-06T14:29:38"/>
    <s v="st3558 (?)"/>
    <x v="3"/>
    <x v="0"/>
    <s v="kls* (Lůžkové oddělení pro sestru)"/>
    <s v="Havlík Tomáš, číslo pojištěnce: 9810095944, pojišťovna: 111, scpac: 1498885"/>
    <s v="na uzlu 1.CH-LU8 od 30.01.24 do 06.02.24, pcsled: 10581428"/>
    <s v="Datum konce sledování: ? -&gt; 06/02/24; Čas konce sledování:  -&gt; 1428; Příznak fnzis: 0 -&gt; 1; Typ aktivity (takt): 1 -&gt; 4; "/>
    <d v="2024-02-06T14:29:38"/>
    <d v="2024-02-06T14:28:00"/>
    <s v="0:01"/>
    <x v="0"/>
    <x v="1"/>
  </r>
  <r>
    <d v="2024-02-07T08:33:55"/>
    <s v="st3558 (?)"/>
    <x v="3"/>
    <x v="0"/>
    <s v="kls* (Lůžkové oddělení pro sestru)"/>
    <s v="Oršulík Pavel, Ing., číslo pojištěnce: 5409050955, pojišťovna: 111, scpac: 935779"/>
    <s v="na uzlu 1.CH-LU9 od 05.02.24 do 10.02.24, pcsled: 10588228"/>
    <s v="Kód uzlu zařízení: 2001; Datum malého překladu: 07/02/24; Čas malého překladu: 0833; Kód původního uzlu: 6272; Kód nového uzlu: 6225; "/>
    <d v="2024-02-07T08:33:55"/>
    <d v="2024-02-07T08:33:00"/>
    <s v="0:00"/>
    <x v="0"/>
    <x v="1"/>
  </r>
  <r>
    <d v="2024-02-07T09:40:59"/>
    <s v="st3558 (?)"/>
    <x v="3"/>
    <x v="0"/>
    <s v="kls* (Lůžkové oddělení pro sestru)"/>
    <s v="Straka František, číslo pojištěnce: 410613425 , pojišťovna: 205, scpac: 877658"/>
    <s v="na uzlu 1.CH-LU8 od 30.01.24 do 07.02.24, pcsled: 10580251"/>
    <s v="Datum konce sledování: ? -&gt; 07/02/24; Čas konce sledování:  -&gt; 0940; Příznak fnzis: 0 -&gt; 1; Typ aktivity (takt): 1 -&gt; 5; "/>
    <d v="2024-02-07T09:40:59"/>
    <d v="2024-02-07T09:40:00"/>
    <s v="0:00"/>
    <x v="0"/>
    <x v="1"/>
  </r>
  <r>
    <d v="2024-02-07T10:49:33"/>
    <s v="st4338 (?)"/>
    <x v="29"/>
    <x v="0"/>
    <s v="kls* (Lůžkové oddělení pro sestru)"/>
    <s v="Dohnalová Ludmila, číslo pojištěnce: 455812446 , pojišťovna: 205, scpac: 252279"/>
    <s v="na uzlu 2IK-30m od 28.01.24 do 07.02.24, pcsled: 10577465"/>
    <s v="Datum konce sledování: ? -&gt; 07/02/24; Čas konce sledování:  -&gt; 1046; Příznak fnzis: 0 -&gt; 1; Typ aktivity (takt): 1 -&gt; 4; "/>
    <d v="2024-02-07T10:49:33"/>
    <d v="2024-02-07T10:46:00"/>
    <s v="0:03"/>
    <x v="0"/>
    <x v="1"/>
  </r>
  <r>
    <d v="2024-02-07T11:00:25"/>
    <s v="st3640 (?)"/>
    <x v="5"/>
    <x v="0"/>
    <s v="kll* (Lůžkové oddělení pro lékaře)"/>
    <s v="Šmídová Marie, číslo pojištěnce: 6955075303, pojišťovna: 201, scpac: 383701"/>
    <s v="na uzlu 1.CH-LU8 od 05.02.24 do 14.02.24, pcsled: 10588191"/>
    <s v="Kód uzlu zařízení: 2001; Datum malého překladu: 07/02/24; Čas malého překladu: 1100; Kód původního uzlu: 6272; Kód nového uzlu: 6265; "/>
    <d v="2024-02-07T11:00:25"/>
    <d v="2024-02-07T11:00:00"/>
    <s v="0:00"/>
    <x v="0"/>
    <x v="1"/>
  </r>
  <r>
    <d v="2024-02-07T12:32:28"/>
    <s v="st3558 (?)"/>
    <x v="3"/>
    <x v="0"/>
    <s v="kls* (Lůžkové oddělení pro sestru)"/>
    <s v="Martišek David, číslo pojištěnce: 9110166241, pojišťovna: 111, scpac: 961552"/>
    <s v="na uzlu 1.CH-LU8 od 03.02.24 do 07.02.24, pcsled: 10586814"/>
    <s v="Datum konce sledování: ? -&gt; 07/02/24; Čas konce sledování:  -&gt; 1231; Příznak fnzis: 0 -&gt; 1; Typ aktivity (takt): 1 -&gt; 5; "/>
    <d v="2024-02-07T12:32:28"/>
    <d v="2024-02-07T12:31:00"/>
    <s v="0:01"/>
    <x v="0"/>
    <x v="1"/>
  </r>
  <r>
    <d v="2024-02-07T12:32:40"/>
    <s v="st3558 (?)"/>
    <x v="3"/>
    <x v="0"/>
    <s v="kls* (Lůžkové oddělení pro sestru)"/>
    <s v="Erneker Petr, Mgr., číslo pojištěnce: 7603265758, pojišťovna: 211, scpac: 424363"/>
    <s v="na uzlu 1.CH-LU8 od 04.02.24 do 07.02.24, pcsled: 10587303"/>
    <s v="Datum konce sledování: ? -&gt; 07/02/24; Čas konce sledování:  -&gt; 1232; Příznak fnzis: 0 -&gt; 1; Typ aktivity (takt): 1 -&gt; 5; "/>
    <d v="2024-02-07T12:32:40"/>
    <d v="2024-02-07T12:32:00"/>
    <s v="0:00"/>
    <x v="0"/>
    <x v="1"/>
  </r>
  <r>
    <d v="2024-02-07T12:32:56"/>
    <s v="st3558 (?)"/>
    <x v="3"/>
    <x v="0"/>
    <s v="kls* (Lůžkové oddělení pro sestru)"/>
    <s v="Janurová Iveta, číslo pojištěnce: 6252060452, pojišťovna: 201, scpac: 1174625"/>
    <s v="na uzlu 1.CH-LU8 od 05.02.24 do 07.02.24, pcsled: 10588194"/>
    <s v="Datum konce sledování: ? -&gt; 07/02/24; Čas konce sledování:  -&gt; 1232; Příznak fnzis: 0 -&gt; 1; Typ aktivity (takt): 1 -&gt; 4; "/>
    <d v="2024-02-07T12:32:56"/>
    <d v="2024-02-07T12:32:00"/>
    <s v="0:00"/>
    <x v="0"/>
    <x v="1"/>
  </r>
  <r>
    <d v="2024-02-07T12:33:08"/>
    <s v="st3558 (?)"/>
    <x v="3"/>
    <x v="0"/>
    <s v="kls* (Lůžkové oddělení pro sestru)"/>
    <s v="Bartoňková Jitka, číslo pojištěnce: 6259211948, pojišťovna: 205, scpac: 892104"/>
    <s v="na uzlu 1.CH-LU8 od 06.02.24 do 07.02.24, pcsled: 10590315"/>
    <s v="Datum konce sledování: ? -&gt; 07/02/24; Čas konce sledování:  -&gt; 1233; Příznak fnzis: 0 -&gt; 1; Typ aktivity (takt): 1 -&gt; 4; "/>
    <d v="2024-02-07T12:33:08"/>
    <d v="2024-02-07T12:33:00"/>
    <s v="0:00"/>
    <x v="0"/>
    <x v="1"/>
  </r>
  <r>
    <d v="2024-02-07T12:33:22"/>
    <s v="st3558 (?)"/>
    <x v="3"/>
    <x v="0"/>
    <s v="kls* (Lůžkové oddělení pro sestru)"/>
    <s v="Ligačová Andrea, číslo pojištěnce: 6954099515, pojišťovna: 201, scpac: 832775"/>
    <s v="na uzlu 1.CH-LU8 od 05.02.24 do 07.02.24, pcsled: 10588207"/>
    <s v="Datum konce sledování: ? -&gt; 07/02/24; Čas konce sledování:  -&gt; 1233; Příznak fnzis: 0 -&gt; 1; Typ aktivity (takt): 1 -&gt; 4; "/>
    <d v="2024-02-07T12:33:22"/>
    <d v="2024-02-07T12:33:00"/>
    <s v="0:00"/>
    <x v="0"/>
    <x v="1"/>
  </r>
  <r>
    <d v="2024-02-07T12:33:36"/>
    <s v="st3558 (?)"/>
    <x v="3"/>
    <x v="0"/>
    <s v="kls* (Lůžkové oddělení pro sestru)"/>
    <s v="Dostálová Jarmila, číslo pojištěnce: 5853292159, pojišťovna: 205, scpac: 436544"/>
    <s v="na uzlu 1.CH-LU8 od 04.02.24 do 07.02.24, pcsled: 10587245"/>
    <s v="Datum konce sledování: ? -&gt; 07/02/24; Čas konce sledování:  -&gt; 1233; Příznak fnzis: 0 -&gt; 1; Typ aktivity (takt): 1 -&gt; 5; "/>
    <d v="2024-02-07T12:33:36"/>
    <d v="2024-02-07T12:33:00"/>
    <s v="0:00"/>
    <x v="0"/>
    <x v="1"/>
  </r>
  <r>
    <d v="2024-02-07T13:43:50"/>
    <s v="st3640 (?)"/>
    <x v="5"/>
    <x v="0"/>
    <s v="kll* (Lůžkové oddělení pro lékaře)"/>
    <s v="Zatloukalová Libuše , číslo pojištěnce: 485514405 , pojišťovna: 205, scpac: 208708"/>
    <s v="na uzlu 1.CH-LU8 od 06.02.24 do 14.02.24, pcsled: 10589999"/>
    <s v="Kód uzlu zařízení: 2001; Datum malého překladu: 07/02/24; Čas malého překladu: 1343; Kód původního uzlu: 6272; Kód nového uzlu: 6265; "/>
    <d v="2024-02-07T13:43:50"/>
    <d v="2024-02-07T13:43:00"/>
    <s v="0:00"/>
    <x v="0"/>
    <x v="1"/>
  </r>
  <r>
    <d v="2024-02-07T15:41:31"/>
    <s v="st3558 (?)"/>
    <x v="26"/>
    <x v="0"/>
    <s v="kls* (Lůžkové oddělení pro sestru)"/>
    <s v="Ondra Marek, číslo pojištěnce: 7805215693, pojišťovna: 111, scpac: 1043463"/>
    <s v="na uzlu 1.CH-LU8 od 07.02.24 do 07.02.24, pcsled: 10592071"/>
    <s v="Datum žádosti: 07/02/24; Čas žádosti: 154131; Datum překladu: 07/02/24; Čas překladu: 1539; Žádající uzel: 6272; Žádající uživatel: 64549; Přijímající uzel: 6515; Text žádosti: Žádost o překlad; Stav žádosti: 500; "/>
    <d v="2024-02-07T15:41:31"/>
    <d v="2024-02-07T15:39:00"/>
    <s v="0:02"/>
    <x v="0"/>
    <x v="1"/>
  </r>
  <r>
    <d v="2024-02-08T11:18:36"/>
    <s v="st3558 (?)"/>
    <x v="3"/>
    <x v="0"/>
    <s v="kls* (Lůžkové oddělení pro sestru)"/>
    <s v="Kernová Eva, číslo pojištěnce: 7662274499, pojišťovna: 205, scpac: 493272"/>
    <s v="na uzlu 1.CH-LU8 od 05.02.24 do 08.02.24, pcsled: 10587966"/>
    <s v="Datum konce sledování: ? -&gt; 08/02/24; Čas konce sledování:  -&gt; 1118; Příznak fnzis: 0 -&gt; 1; Typ aktivity (takt): 1 -&gt; 5; "/>
    <d v="2024-02-08T11:18:36"/>
    <d v="2024-02-08T11:18:00"/>
    <s v="0:00"/>
    <x v="0"/>
    <x v="1"/>
  </r>
  <r>
    <d v="2024-02-08T11:18:49"/>
    <s v="st3558 (?)"/>
    <x v="3"/>
    <x v="0"/>
    <s v="kls* (Lůžkové oddělení pro sestru)"/>
    <s v="Perutková Jaroslava, číslo pojištěnce: 6256101621, pojišťovna: 211, scpac: 299865"/>
    <s v="na uzlu 1.CH-LU8 od 05.02.24 do 08.02.24, pcsled: 10588201"/>
    <s v="Datum konce sledování: ? -&gt; 08/02/24; Čas konce sledování:  -&gt; 1118; Příznak fnzis: 0 -&gt; 1; Typ aktivity (takt): 1 -&gt; 4; "/>
    <d v="2024-02-08T11:18:49"/>
    <d v="2024-02-08T11:18:00"/>
    <s v="0:00"/>
    <x v="0"/>
    <x v="1"/>
  </r>
  <r>
    <d v="2024-02-08T11:22:31"/>
    <s v="st3558 (?)"/>
    <x v="3"/>
    <x v="0"/>
    <s v="kls* (Lůžkové oddělení pro sestru)"/>
    <s v="Dohnalová Ludmila, číslo pojištěnce: 455812446 , pojišťovna: 205, scpac: 252279"/>
    <s v="na uzlu 1.CH-LU8 od 07.02.24 do 08.02.24, pcsled: 10592616"/>
    <s v="Datum žádosti: 08/02/24; Čas žádosti: 112231; Datum překladu: 08/02/24; Čas překladu: 1122; Žádající uzel: 6272; Žádající uživatel: 18970; Přijímající uzel: 6515; Text žádosti: Žádost o překlad; Stav žádosti: 500; "/>
    <d v="2024-02-08T11:22:31"/>
    <d v="2024-02-08T11:22:00"/>
    <s v="0:00"/>
    <x v="0"/>
    <x v="1"/>
  </r>
  <r>
    <d v="2024-02-09T09:11:17"/>
    <s v="st3640 (?)"/>
    <x v="30"/>
    <x v="0"/>
    <s v="kll* (Lůžkové oddělení pro lékaře)"/>
    <s v="Teplík Arnošt, číslo pojištěnce: 5601282049, pojišťovna: 211, scpac: 1537302"/>
    <s v="na uzlu 1.CH-LU8 od 08.02.24 do 14.02.24, pcsled: 10593834"/>
    <s v="Kód uzlu zařízení: 2001; Datum malého překladu: 09/02/24; Čas malého překladu: 0911; Kód původního uzlu: 6272; Kód nového uzlu: 6265; "/>
    <d v="2024-02-09T09:11:17"/>
    <d v="2024-02-09T09:11:00"/>
    <s v="0:00"/>
    <x v="0"/>
    <x v="1"/>
  </r>
  <r>
    <d v="2024-02-09T10:50:31"/>
    <s v="st3558 (?)"/>
    <x v="3"/>
    <x v="0"/>
    <s v="kls* (Lůžkové oddělení pro sestru)"/>
    <s v="Valenta Josef , číslo pojištěnce: 6505271047, pojišťovna: 111, scpac: 1422340"/>
    <s v="na uzlu 1.CH-LU8 od 31.01.24 do 09.02.24, pcsled: 10581439"/>
    <s v="Datum konce sledování: ? -&gt; 09/02/24; Čas konce sledování:  -&gt; 1050; Příznak fnzis: 0 -&gt; 1; Typ aktivity (takt): 1 -&gt; 4; "/>
    <d v="2024-02-09T10:50:31"/>
    <d v="2024-02-09T10:50:00"/>
    <s v="0:00"/>
    <x v="0"/>
    <x v="1"/>
  </r>
  <r>
    <d v="2024-02-09T12:03:58"/>
    <s v="st3558 (?)"/>
    <x v="3"/>
    <x v="0"/>
    <s v="kls* (Lůžkové oddělení pro sestru)"/>
    <s v="Horák Jiří, číslo pojištěnce: 530806003 , pojišťovna: 111, scpac: 1194471"/>
    <s v="na uzlu 1.CH-LU8 od 02.02.24 do 09.02.24, pcsled: 10585064"/>
    <s v="Datum konce sledování: ? -&gt; 09/02/24; Čas konce sledování:  -&gt; 1203; Příznak fnzis: 0 -&gt; 1; Typ aktivity (takt): 1 -&gt; 4; "/>
    <d v="2024-02-09T12:03:58"/>
    <d v="2024-02-09T12:03:00"/>
    <s v="0:00"/>
    <x v="0"/>
    <x v="1"/>
  </r>
  <r>
    <d v="2024-02-09T12:04:24"/>
    <s v="st3558 (?)"/>
    <x v="3"/>
    <x v="0"/>
    <s v="kls* (Lůžkové oddělení pro sestru)"/>
    <s v="Friedrich Jiří, číslo pojištěnce: 6303281721, pojišťovna: 111, scpac: 143910"/>
    <s v="na uzlu 1.CH-LU8 od 07.02.24 do 09.02.24, pcsled: 10591896"/>
    <s v="Datum konce sledování: ? -&gt; 09/02/24; Čas konce sledování:  -&gt; 1204; Příznak fnzis: 0 -&gt; 1; Typ aktivity (takt): 1 -&gt; 5; "/>
    <d v="2024-02-09T12:04:24"/>
    <d v="2024-02-09T12:04:00"/>
    <s v="0:00"/>
    <x v="0"/>
    <x v="1"/>
  </r>
  <r>
    <d v="2024-02-09T12:04:47"/>
    <s v="st3558 (?)"/>
    <x v="3"/>
    <x v="0"/>
    <s v="kls* (Lůžkové oddělení pro sestru)"/>
    <s v="Pilařová Karolína , číslo pojištěnce: 8558075592, pojišťovna: 111, scpac: 1212685"/>
    <s v="na uzlu 1.CH-LU8 od 02.02.24 do 09.02.24, pcsled: 10586157"/>
    <s v="Datum konce sledování: ? -&gt; 09/02/24; Čas konce sledování:  -&gt; 1204; Příznak fnzis: 0 -&gt; 1; Typ aktivity (takt): 1 -&gt; 4; "/>
    <d v="2024-02-09T12:04:47"/>
    <d v="2024-02-09T12:04:00"/>
    <s v="0:00"/>
    <x v="0"/>
    <x v="1"/>
  </r>
  <r>
    <d v="2024-02-09T12:05:23"/>
    <s v="st3558 (?)"/>
    <x v="3"/>
    <x v="0"/>
    <s v="kls* (Lůžkové oddělení pro sestru)"/>
    <s v="Šimánková Jarmila, číslo pojištěnce: 495829301 , pojišťovna: 111, scpac: 1542217"/>
    <s v="na uzlu 1.CH-LU8 od 06.02.24 do 09.02.24, pcsled: 10590011"/>
    <s v="Datum konce sledování: ? -&gt; 09/02/24; Čas konce sledování:  -&gt; 1205; Příznak fnzis: 0 -&gt; 1; Typ aktivity (takt): 1 -&gt; 4; "/>
    <d v="2024-02-09T12:05:23"/>
    <d v="2024-02-09T12:05:00"/>
    <s v="0:00"/>
    <x v="0"/>
    <x v="1"/>
  </r>
  <r>
    <d v="2024-02-09T15:05:10"/>
    <s v="st3558 (?)"/>
    <x v="31"/>
    <x v="0"/>
    <s v="kls* (Lůžkové oddělení pro sestru)"/>
    <s v="Ondra Marek, číslo pojištěnce: 7805215693, pojišťovna: 111, scpac: 1043463"/>
    <s v="na uzlu KAR-LU51 od 07.02.24 do 09.02.24, pcsled: 10593208"/>
    <s v="Datum konce sledování: ? -&gt; 09/02/24; Čas konce sledování:  -&gt; 1501; Příznak fnzis: 0 -&gt; 1; Typ aktivity (takt): 1 -&gt; 4; "/>
    <d v="2024-02-09T15:05:10"/>
    <d v="2024-02-09T15:01:00"/>
    <s v="0:04"/>
    <x v="0"/>
    <x v="1"/>
  </r>
  <r>
    <d v="2024-02-10T11:14:31"/>
    <s v="st3558 (?)"/>
    <x v="26"/>
    <x v="0"/>
    <s v="kls* (Lůžkové oddělení pro sestru)"/>
    <s v="Jaklová Marie, číslo pojištěnce: 6051211551, pojišťovna: 205, scpac: 128932"/>
    <s v="na uzlu KAR-LU51 od 06.02.24 do 10.02.24, pcsled: 10591090"/>
    <s v="Datum konce sledování: ? -&gt; 10/02/24; Čas konce sledování:  -&gt; 1100; Příznak fnzis: 0 -&gt; 1; Typ aktivity (takt): 1 -&gt; 5; "/>
    <d v="2024-02-10T11:14:31"/>
    <d v="2024-02-10T11:00:00"/>
    <s v="0:14"/>
    <x v="0"/>
    <x v="7"/>
  </r>
  <r>
    <d v="2024-02-10T18:02:01"/>
    <s v="st3558 (?)"/>
    <x v="26"/>
    <x v="0"/>
    <s v="kls* (Lůžkové oddělení pro sestru)"/>
    <s v="Navrátilová Lucie, číslo pojištěnce: 7762255710, pojišťovna: 111, scpac: 172959"/>
    <s v="na uzlu 1.CH-LU8 od 05.02.24 do 10.02.24, pcsled: 10588112"/>
    <s v="Datum konce sledování: ? -&gt; 10/02/24; Čas konce sledování:  -&gt; 1801; Příznak fnzis: 0 -&gt; 1; Typ aktivity (takt): 1 -&gt; 4; "/>
    <d v="2024-02-10T18:02:01"/>
    <d v="2024-02-10T18:01:00"/>
    <s v="0:01"/>
    <x v="0"/>
    <x v="1"/>
  </r>
  <r>
    <d v="2024-02-10T22:30:27"/>
    <s v="st4995 (?)"/>
    <x v="7"/>
    <x v="0"/>
    <s v="kll* (Lůžkové oddělení pro lékaře)"/>
    <s v="Binková Helena, číslo pojištěnce: 475108447 , pojišťovna: 111, scpac: 1096640"/>
    <s v="na uzlu 1.CH-LU8 od 10.02.24 do 17.02.24, pcsled: 10597310"/>
    <s v="Kód uzlu zařízení: 2001; Datum malého překladu: 10/02/24; Čas malého překladu: 2230; Kód původního uzlu: 6272; Kód nového uzlu: 6265; "/>
    <d v="2024-02-10T22:30:27"/>
    <d v="2024-02-10T22:30:00"/>
    <s v="0:00"/>
    <x v="0"/>
    <x v="1"/>
  </r>
  <r>
    <d v="2024-02-11T14:19:27"/>
    <s v="st2088 (?)"/>
    <x v="17"/>
    <x v="0"/>
    <s v="kls* (Lůžkové oddělení pro sestru)"/>
    <s v="Liškutin Michal, číslo pojištěnce: 8204223852, pojišťovna: 111, scpac: 1504972"/>
    <s v="na uzlu 1.CH-LU8 od 07.02.24 do 11.02.24, pcsled: 10592637"/>
    <s v="Datum konce sledování: ? -&gt; 11/02/24; Čas konce sledování:  -&gt; 1418; Příznak fnzis: 0 -&gt; 1; Typ aktivity (takt): 1 -&gt; 4; "/>
    <d v="2024-02-11T14:19:27"/>
    <d v="2024-02-11T14:18:00"/>
    <s v="0:01"/>
    <x v="0"/>
    <x v="1"/>
  </r>
  <r>
    <d v="2024-02-11T14:32:59"/>
    <s v="st2088 (?)"/>
    <x v="17"/>
    <x v="0"/>
    <s v="kls* (Lůžkové oddělení pro sestru)"/>
    <s v="Lindner Luděk, číslo pojištěnce: 6508301734, pojišťovna: 207, scpac: 418924"/>
    <s v="na uzlu 1.CH-LU8 od 08.02.24 do 11.02.24, pcsled: 10593831"/>
    <s v="Datum konce sledování: ? -&gt; 11/02/24; Čas konce sledování:  -&gt; 1432; Příznak fnzis: 0 -&gt; 1; Typ aktivity (takt): 1 -&gt; 5; "/>
    <d v="2024-02-11T14:32:59"/>
    <d v="2024-02-11T14:32:00"/>
    <s v="0:00"/>
    <x v="0"/>
    <x v="1"/>
  </r>
  <r>
    <d v="2024-02-11T14:34:44"/>
    <s v="st2088 (?)"/>
    <x v="17"/>
    <x v="0"/>
    <s v="kls* (Lůžkové oddělení pro sestru)"/>
    <s v="Vyhlídalová Pavla, číslo pojištěnce: 8357034455, pojišťovna: 205, scpac: 467254"/>
    <s v="na uzlu 1.CH-LU8 od 08.02.24 do 11.02.24, pcsled: 10593824"/>
    <s v="Datum konce sledování: ? -&gt; 11/02/24; Čas konce sledování:  -&gt; 1434; Příznak fnzis: 0 -&gt; 1; Typ aktivity (takt): 1 -&gt; 4; "/>
    <d v="2024-02-11T14:34:44"/>
    <d v="2024-02-11T14:34:00"/>
    <s v="0:00"/>
    <x v="0"/>
    <x v="1"/>
  </r>
  <r>
    <d v="2024-02-11T14:35:16"/>
    <s v="st2088 (?)"/>
    <x v="17"/>
    <x v="0"/>
    <s v="kls* (Lůžkové oddělení pro sestru)"/>
    <s v="Menšík Tomáš, číslo pojištěnce: 6307081033, pojišťovna: 211, scpac: 753862"/>
    <s v="na uzlu 1.CH-LU8 od 01.02.24 do 11.02.24, pcsled: 10583979"/>
    <s v="Datum konce sledování: ? -&gt; 11/02/24; Čas konce sledování:  -&gt; 1434; Příznak fnzis: 0 -&gt; 1; Typ aktivity (takt): 1 -&gt; 5; "/>
    <d v="2024-02-11T14:35:16"/>
    <d v="2024-02-11T14:34:00"/>
    <s v="0:01"/>
    <x v="0"/>
    <x v="1"/>
  </r>
  <r>
    <d v="2024-02-12T09:34:18"/>
    <s v="st3558 (?)"/>
    <x v="3"/>
    <x v="0"/>
    <s v="kls* (Lůžkové oddělení pro sestru)"/>
    <s v="Dohnalová Ludmila, číslo pojištěnce: 455812446 , pojišťovna: 205, scpac: 252279"/>
    <s v="na uzlu KAR-LU51 od 08.02.24 do 12.02.24, pcsled: 10594476"/>
    <s v="Datum konce sledování: ? -&gt; 12/02/24; Čas konce sledování:  -&gt; 0846; Příznak fnzis: 0 -&gt; 1; Typ aktivity (takt): 1 -&gt; 4; "/>
    <d v="2024-02-12T09:34:18"/>
    <d v="2024-02-12T08:46:00"/>
    <s v="0:48"/>
    <x v="0"/>
    <x v="5"/>
  </r>
  <r>
    <d v="2024-02-12T11:28:47"/>
    <s v="st3640 (?)"/>
    <x v="5"/>
    <x v="0"/>
    <s v="kll* (Lůžkové oddělení pro lékaře)"/>
    <s v="Beran Miloslav, číslo pojištěnce: 5710211694, pojišťovna: 205, scpac: 294532"/>
    <s v="na uzlu 1.CH-LU8 od 11.02.24 do 18.02.24, pcsled: 10597658"/>
    <s v="Kód uzlu zařízení: 2001; Datum malého překladu: 12/02/24; Čas malého překladu: 1128; Kód původního uzlu: 6272; Kód nového uzlu: 6265; "/>
    <d v="2024-02-12T11:28:47"/>
    <d v="2024-02-12T11:28:00"/>
    <s v="0:00"/>
    <x v="0"/>
    <x v="1"/>
  </r>
  <r>
    <d v="2024-02-12T12:07:00"/>
    <s v="st3558 (?)"/>
    <x v="3"/>
    <x v="0"/>
    <s v="kls* (Lůžkové oddělení pro sestru)"/>
    <s v="Ondra Marek, číslo pojištěnce: 7805215693, pojišťovna: 111, scpac: 1043463"/>
    <s v="na uzlu 1.CH-LU8 od 09.02.24 do 12.02.24, pcsled: 10596628"/>
    <s v="Datum konce sledování: ? -&gt; 12/02/24; Čas konce sledování:  -&gt; 1206; Příznak fnzis: 0 -&gt; 1; Typ aktivity (takt): 1 -&gt; 4; "/>
    <d v="2024-02-12T12:07:00"/>
    <d v="2024-02-12T12:06:00"/>
    <s v="0:01"/>
    <x v="0"/>
    <x v="1"/>
  </r>
  <r>
    <d v="2024-02-12T12:07:15"/>
    <s v="st3558 (?)"/>
    <x v="3"/>
    <x v="0"/>
    <s v="kls* (Lůžkové oddělení pro sestru)"/>
    <s v="Sedlák Vladislav , číslo pojištěnce: 5603062322, pojišťovna: 201, scpac: 386317"/>
    <s v="na uzlu 1.CH-LU8 od 07.02.24 do 12.02.24, pcsled: 10592371"/>
    <s v="Datum konce sledování: ? -&gt; 12/02/24; Čas konce sledování:  -&gt; 1207; Příznak fnzis: 0 -&gt; 1; Typ aktivity (takt): 1 -&gt; 4; "/>
    <d v="2024-02-12T12:07:15"/>
    <d v="2024-02-12T12:07:00"/>
    <s v="0:00"/>
    <x v="0"/>
    <x v="1"/>
  </r>
  <r>
    <d v="2024-02-12T15:59:13"/>
    <s v="st3640 (?)"/>
    <x v="16"/>
    <x v="0"/>
    <s v="kll* (Lůžkové oddělení pro lékaře)"/>
    <s v="Neuwirth Jaroslav , číslo pojištěnce: 6406050090, pojišťovna: 111, scpac: 1275757"/>
    <s v="na uzlu 1.CH-LU8 od 11.02.24 do 22.02.24, pcsled: 10597555"/>
    <s v="Kód uzlu zařízení: 2001; Datum malého překladu: 12/02/24; Čas malého překladu: 1559; Kód původního uzlu: 6272; Kód nového uzlu: 6265; "/>
    <d v="2024-02-12T15:59:13"/>
    <d v="2024-02-12T15:59:00"/>
    <s v="0:00"/>
    <x v="0"/>
    <x v="1"/>
  </r>
  <r>
    <d v="2024-02-13T09:14:18"/>
    <s v="st4338 (?)"/>
    <x v="12"/>
    <x v="0"/>
    <s v="kll* (Lůžkové oddělení pro lékaře)"/>
    <s v="Palík Miloslav, číslo pojištěnce: 5509301776, pojišťovna: 111, scpac: 131250"/>
    <s v="na uzlu ORL-14 od 07.02.24 do 13.02.24, pcsled: 10592461"/>
    <s v="Datum konce sledování: ? -&gt; 13/02/24; Čas konce sledování:  -&gt; 0816; Příznak fnzis: 0 -&gt; 1; Typ aktivity (takt): 1 -&gt; 5; "/>
    <d v="2024-02-13T09:14:18"/>
    <d v="2024-02-13T08:16:00"/>
    <s v="0:58"/>
    <x v="0"/>
    <x v="9"/>
  </r>
  <r>
    <d v="2024-02-13T09:33:02"/>
    <s v="st3558 (?)"/>
    <x v="3"/>
    <x v="0"/>
    <s v="kls* (Lůžkové oddělení pro sestru)"/>
    <s v="Gronychová Milena, číslo pojištěnce: 526026230 , pojišťovna: 201, scpac: 102189"/>
    <s v="na uzlu 1.CH-LU8 od 04.02.24 do 13.02.24, pcsled: 10587230"/>
    <s v="Datum žádosti: 13/02/24; Čas žádosti: 093302; Datum překladu: 13/02/24; Čas překladu: 0932; Žádající uzel: 6272; Žádající uživatel: 18970; Přijímající uzel: 6079; Text žádosti: Žádost o překlad; Stav žádosti: 500; "/>
    <d v="2024-02-13T09:33:02"/>
    <d v="2024-02-13T09:32:00"/>
    <s v="0:01"/>
    <x v="0"/>
    <x v="1"/>
  </r>
  <r>
    <d v="2024-02-13T11:50:51"/>
    <s v="st3640 (?)"/>
    <x v="5"/>
    <x v="0"/>
    <s v="kll* (Lůžkové oddělení pro lékaře)"/>
    <s v="Urbánek Vladimír, číslo pojištěnce: 5607041198, pojišťovna: 111, scpac: 817210"/>
    <s v="na uzlu 1.CH-LU8 od 12.02.24 do 22.02.24, pcsled: 10598626"/>
    <s v="Kód uzlu zařízení: 2001; Datum malého překladu: 13/02/24; Čas malého překladu: 1150; Kód původního uzlu: 6272; Kód nového uzlu: 6265; "/>
    <d v="2024-02-13T11:50:51"/>
    <d v="2024-02-13T11:50:00"/>
    <s v="0:00"/>
    <x v="0"/>
    <x v="1"/>
  </r>
  <r>
    <d v="2024-02-13T12:06:33"/>
    <s v="st3558 (?)"/>
    <x v="3"/>
    <x v="0"/>
    <s v="kls* (Lůžkové oddělení pro sestru)"/>
    <s v="Čerchová Iveta, číslo pojištěnce: 6559031644, pojišťovna: 205, scpac: 912037"/>
    <s v="na uzlu 1.CH-LU8 od 08.02.24 do 13.02.24, pcsled: 10593849"/>
    <s v="Datum konce sledování: ? -&gt; 13/02/24; Čas konce sledování:  -&gt; 1206; Příznak fnzis: 0 -&gt; 1; Typ aktivity (takt): 1 -&gt; 4; "/>
    <d v="2024-02-13T12:06:33"/>
    <d v="2024-02-13T12:06:00"/>
    <s v="0:00"/>
    <x v="0"/>
    <x v="1"/>
  </r>
  <r>
    <d v="2024-02-13T12:06:44"/>
    <s v="st3558 (?)"/>
    <x v="3"/>
    <x v="0"/>
    <s v="kls* (Lůžkové oddělení pro sestru)"/>
    <s v="Bradáčová Dagmar, číslo pojištěnce: 7756305348, pojišťovna: 211, scpac: 383730"/>
    <s v="na uzlu 1.CH-LU8 od 08.02.24 do 13.02.24, pcsled: 10593844"/>
    <s v="Datum konce sledování: ? -&gt; 13/02/24; Čas konce sledování:  -&gt; 1206; Příznak fnzis: 0 -&gt; 1; Typ aktivity (takt): 1 -&gt; 4; "/>
    <d v="2024-02-13T12:06:44"/>
    <d v="2024-02-13T12:06:00"/>
    <s v="0:00"/>
    <x v="0"/>
    <x v="1"/>
  </r>
  <r>
    <d v="2024-02-13T12:07:02"/>
    <s v="st3558 (?)"/>
    <x v="3"/>
    <x v="0"/>
    <s v="kls* (Lůžkové oddělení pro sestru)"/>
    <s v="Bolechová Hana, číslo pojištěnce: 5858010994, pojišťovna: 111, scpac: 1510204"/>
    <s v="na uzlu 1.CH-LU8 od 07.02.24 do 13.02.24, pcsled: 10592549"/>
    <s v="Datum konce sledování: ? -&gt; 13/02/24; Čas konce sledování:  -&gt; 1206; Příznak fnzis: 0 -&gt; 1; Typ aktivity (takt): 1 -&gt; 5; "/>
    <d v="2024-02-13T12:07:02"/>
    <d v="2024-02-13T12:06:00"/>
    <s v="0:01"/>
    <x v="0"/>
    <x v="1"/>
  </r>
  <r>
    <d v="2024-02-13T12:07:16"/>
    <s v="st3558 (?)"/>
    <x v="3"/>
    <x v="0"/>
    <s v="kls* (Lůžkové oddělení pro sestru)"/>
    <s v="Lachmanová Zdislava , číslo pojištěnce: 505529053 , pojišťovna: 201, scpac: 206274"/>
    <s v="na uzlu 1.CH-LU8 od 08.02.24 do 13.02.24, pcsled: 10593820"/>
    <s v="Datum konce sledování: ? -&gt; 13/02/24; Čas konce sledování:  -&gt; 1207; Příznak fnzis: 0 -&gt; 1; Typ aktivity (takt): 1 -&gt; 5; "/>
    <d v="2024-02-13T12:07:16"/>
    <d v="2024-02-13T12:07:00"/>
    <s v="0:00"/>
    <x v="0"/>
    <x v="1"/>
  </r>
  <r>
    <d v="2024-02-13T12:07:27"/>
    <s v="st3558 (?)"/>
    <x v="3"/>
    <x v="0"/>
    <s v="kls* (Lůžkové oddělení pro sestru)"/>
    <s v="Foretek Martin, číslo pojištěnce: 9609134216, pojišťovna: 111, scpac: 1026311"/>
    <s v="na uzlu 1.CH-LU8 od 07.02.24 do 13.02.24, pcsled: 10593371"/>
    <s v="Datum konce sledování: ? -&gt; 13/02/24; Čas konce sledování:  -&gt; 1207; Příznak fnzis: 0 -&gt; 1; Typ aktivity (takt): 1 -&gt; 5; "/>
    <d v="2024-02-13T12:07:27"/>
    <d v="2024-02-13T12:07:00"/>
    <s v="0:00"/>
    <x v="0"/>
    <x v="1"/>
  </r>
  <r>
    <d v="2024-02-14T12:07:28"/>
    <s v="st3558 (?)"/>
    <x v="3"/>
    <x v="0"/>
    <s v="kls* (Lůžkové oddělení pro sestru)"/>
    <s v="Teplík Arnošt, číslo pojištěnce: 5601282049, pojišťovna: 211, scpac: 1537302"/>
    <s v="na uzlu 1.CH-LU8 od 08.02.24 do 14.02.24, pcsled: 10593834"/>
    <s v="Datum konce sledování: ? -&gt; 14/02/24; Čas konce sledování:  -&gt; 1207; Příznak fnzis: 0 -&gt; 1; Typ aktivity (takt): 1 -&gt; 5; "/>
    <d v="2024-02-14T12:07:28"/>
    <d v="2024-02-14T12:07:00"/>
    <s v="0:00"/>
    <x v="0"/>
    <x v="1"/>
  </r>
  <r>
    <d v="2024-02-14T12:08:09"/>
    <s v="st3558 (?)"/>
    <x v="3"/>
    <x v="0"/>
    <s v="kls* (Lůžkové oddělení pro sestru)"/>
    <s v="Šmídová Marie, číslo pojištěnce: 6955075303, pojišťovna: 201, scpac: 383701"/>
    <s v="na uzlu 1.CH-LU8 od 05.02.24 do 14.02.24, pcsled: 10588191"/>
    <s v="Datum konce sledování: ? -&gt; 14/02/24; Čas konce sledování:  -&gt; 1207; Příznak fnzis: 0 -&gt; 1; Typ aktivity (takt): 1 -&gt; 4; "/>
    <d v="2024-02-14T12:08:09"/>
    <d v="2024-02-14T12:07:00"/>
    <s v="0:01"/>
    <x v="0"/>
    <x v="1"/>
  </r>
  <r>
    <d v="2024-02-14T12:08:27"/>
    <s v="st3558 (?)"/>
    <x v="3"/>
    <x v="0"/>
    <s v="kls* (Lůžkové oddělení pro sestru)"/>
    <s v="Cigánková Kateřina, číslo pojištěnce: 6754270798, pojišťovna: 211, scpac: 295565"/>
    <s v="na uzlu 1.CH-LU8 od 12.02.24 do 14.02.24, pcsled: 10599208"/>
    <s v="Datum konce sledování: ? -&gt; 14/02/24; Čas konce sledování:  -&gt; 1208; Příznak fnzis: 0 -&gt; 1; Typ aktivity (takt): 1 -&gt; 5; "/>
    <d v="2024-02-14T12:08:27"/>
    <d v="2024-02-14T12:08:00"/>
    <s v="0:00"/>
    <x v="0"/>
    <x v="1"/>
  </r>
  <r>
    <d v="2024-02-14T12:08:53"/>
    <s v="st3558 (?)"/>
    <x v="3"/>
    <x v="0"/>
    <s v="kls* (Lůžkové oddělení pro sestru)"/>
    <s v="Bublavá Petra, číslo pojištěnce: 9755674368, pojišťovna: 111, scpac: 1381884"/>
    <s v="na uzlu 1.CH-LU8 od 12.02.24 do 14.02.24, pcsled: 10598953"/>
    <s v="Datum konce sledování: ? -&gt; 14/02/24; Čas konce sledování:  -&gt; 1208; Příznak fnzis: 0 -&gt; 1; Typ aktivity (takt): 1 -&gt; 4; "/>
    <d v="2024-02-14T12:08:53"/>
    <d v="2024-02-14T12:08:00"/>
    <s v="0:00"/>
    <x v="0"/>
    <x v="1"/>
  </r>
  <r>
    <d v="2024-02-14T12:09:11"/>
    <s v="st3558 (?)"/>
    <x v="3"/>
    <x v="0"/>
    <s v="kls* (Lůžkové oddělení pro sestru)"/>
    <s v="Divišová Blanka, číslo pojištěnce: 5553252276, pojišťovna: 211, scpac: 120420"/>
    <s v="na uzlu 1.CH-LU8 od 12.02.24 do 14.02.24, pcsled: 10598570"/>
    <s v="Datum konce sledování: ? -&gt; 14/02/24; Čas konce sledování:  -&gt; 1208; Příznak fnzis: 0 -&gt; 1; Typ aktivity (takt): 1 -&gt; 4; "/>
    <d v="2024-02-14T12:09:11"/>
    <d v="2024-02-14T12:08:00"/>
    <s v="0:01"/>
    <x v="0"/>
    <x v="1"/>
  </r>
  <r>
    <d v="2024-02-14T12:09:26"/>
    <s v="st3558 (?)"/>
    <x v="3"/>
    <x v="0"/>
    <s v="kls* (Lůžkové oddělení pro sestru)"/>
    <s v="Nováková Petra , číslo pojištěnce: 6658240523, pojišťovna: 213, scpac: 190132"/>
    <s v="na uzlu 1.CH-LU8 od 12.02.24 do 14.02.24, pcsled: 10598997"/>
    <s v="Datum konce sledování: ? -&gt; 14/02/24; Čas konce sledování:  -&gt; 1209; Příznak fnzis: 0 -&gt; 1; Typ aktivity (takt): 1 -&gt; 4; "/>
    <d v="2024-02-14T12:09:26"/>
    <d v="2024-02-14T12:09:00"/>
    <s v="0:00"/>
    <x v="0"/>
    <x v="1"/>
  </r>
  <r>
    <d v="2024-02-14T12:09:50"/>
    <s v="st3558 (?)"/>
    <x v="3"/>
    <x v="0"/>
    <s v="kls* (Lůžkové oddělení pro sestru)"/>
    <s v="Chejn Tomáš, číslo pojištěnce: 6801101560, pojišťovna: 205, scpac: 1336468"/>
    <s v="na uzlu 1.CH-LU8 od 11.02.24 do 14.02.24, pcsled: 10597735"/>
    <s v="Datum konce sledování: ? -&gt; 14/02/24; Čas konce sledování:  -&gt; 1209; Příznak fnzis: 0 -&gt; 1; Typ aktivity (takt): 1 -&gt; 5; "/>
    <d v="2024-02-14T12:09:50"/>
    <d v="2024-02-14T12:09:00"/>
    <s v="0:00"/>
    <x v="0"/>
    <x v="1"/>
  </r>
  <r>
    <d v="2024-02-14T12:10:08"/>
    <s v="st3558 (?)"/>
    <x v="3"/>
    <x v="0"/>
    <s v="kls* (Lůžkové oddělení pro sestru)"/>
    <s v="Matějíček Vladimír , číslo pojištěnce: 5812141203, pojišťovna: 213, scpac: 735671"/>
    <s v="na uzlu 1.CH-LU8 od 11.02.24 do 14.02.24, pcsled: 10597674"/>
    <s v="Datum konce sledování: ? -&gt; 14/02/24; Čas konce sledování:  -&gt; 1209; Příznak fnzis: 0 -&gt; 1; Typ aktivity (takt): 1 -&gt; 5; "/>
    <d v="2024-02-14T12:10:08"/>
    <d v="2024-02-14T12:09:00"/>
    <s v="0:01"/>
    <x v="0"/>
    <x v="1"/>
  </r>
  <r>
    <d v="2024-02-14T12:25:03"/>
    <s v="st3640 (?)"/>
    <x v="5"/>
    <x v="0"/>
    <s v="kll* (Lůžkové oddělení pro lékaře)"/>
    <s v="Palík Miloslav, číslo pojištěnce: 5509301776, pojišťovna: 111, scpac: 131250"/>
    <s v="na uzlu 1.CH-LU8 od 13.02.24 do 26.02.24, pcsled: 10600823"/>
    <s v="Kód uzlu zařízení: 2001; Datum malého překladu: 14/02/24; Čas malého překladu: 1224; Kód původního uzlu: 6272; Kód nového uzlu: 6265; "/>
    <d v="2024-02-14T12:25:03"/>
    <d v="2024-02-14T12:24:00"/>
    <s v="0:01"/>
    <x v="0"/>
    <x v="1"/>
  </r>
  <r>
    <d v="2024-02-14T13:10:08"/>
    <s v="st3558 (?)"/>
    <x v="3"/>
    <x v="0"/>
    <s v="kls* (Lůžkové oddělení pro sestru)"/>
    <s v="Buzek Peter, číslo pojištěnce: 6503296415, pojišťovna: 211, scpac: 1165929"/>
    <s v="na uzlu 1.CH-LU8 od 13.02.24 do 14.02.24, pcsled: 10600356"/>
    <s v="Datum žádosti: 14/02/24; Čas žádosti: 131008; Datum překladu: 14/02/24; Čas překladu: 1309; Žádající uzel: 6272; Žádající uživatel: 18970; Přijímající uzel: 6515; Text žádosti: Žádost o překlad; Stav žádosti: 500; "/>
    <d v="2024-02-14T13:10:08"/>
    <d v="2024-02-14T13:09:00"/>
    <s v="0:01"/>
    <x v="0"/>
    <x v="1"/>
  </r>
  <r>
    <d v="2024-02-14T17:05:06"/>
    <s v="st4863 (?)"/>
    <x v="9"/>
    <x v="0"/>
    <s v="kls* (Lůžkové oddělení pro sestru)"/>
    <s v="Zatloukalová Libuše , číslo pojištěnce: 485514405 , pojišťovna: 205, scpac: 208708"/>
    <s v="na uzlu 1.CH-LU8 od 06.02.24 do 14.02.24, pcsled: 10589999"/>
    <s v="Datum konce sledování: ? -&gt; 14/02/24; Čas konce sledování:  -&gt; 1704; Příznak fnzis: 0 -&gt; 1; Typ aktivity (takt): 1 -&gt; 4; "/>
    <d v="2024-02-14T17:05:06"/>
    <d v="2024-02-14T17:04:00"/>
    <s v="0:01"/>
    <x v="0"/>
    <x v="1"/>
  </r>
  <r>
    <d v="2024-02-15T08:53:45"/>
    <s v="st3558 (?)"/>
    <x v="3"/>
    <x v="0"/>
    <s v="kls* (Lůžkové oddělení pro sestru)"/>
    <s v="Zamazal Přemysl, číslo pojištěnce: 7907315889, pojišťovna: 201, scpac: 1083734"/>
    <s v="na uzlu 1.CH-LU9 od 13.02.24 do 16.02.24, pcsled: 10600362"/>
    <s v="Kód uzlu zařízení: 2001; Datum malého překladu: 15/02/24; Čas malého překladu: 0853; Kód původního uzlu: 6272; Kód nového uzlu: 6225; "/>
    <d v="2024-02-15T08:53:45"/>
    <d v="2024-02-15T08:53:00"/>
    <s v="0:00"/>
    <x v="0"/>
    <x v="1"/>
  </r>
  <r>
    <d v="2024-02-15T10:53:45"/>
    <s v="st4338 (?)"/>
    <x v="29"/>
    <x v="0"/>
    <s v="kls* (Lůžkové oddělení pro sestru)"/>
    <s v="Měřička Jaroslav, číslo pojištěnce: 7110115639, pojišťovna: 111, scpac: 1008504"/>
    <s v="na uzlu PLIC-25 od 12.02.24 do 15.02.24, pcsled: 10598900"/>
    <s v="Datum konce sledování: ? -&gt; 15/02/24; Čas konce sledování:  -&gt; 1049; Příznak fnzis: 0 -&gt; 1; Typ aktivity (takt): 1 -&gt; 4; "/>
    <d v="2024-02-15T10:53:45"/>
    <d v="2024-02-15T10:49:00"/>
    <s v="0:04"/>
    <x v="0"/>
    <x v="1"/>
  </r>
  <r>
    <d v="2024-02-15T11:42:19"/>
    <s v="st3558 (?)"/>
    <x v="3"/>
    <x v="0"/>
    <s v="kls* (Lůžkové oddělení pro sestru)"/>
    <s v="Malá Hana , číslo pojištěnce: 445310457 , pojišťovna: 111, scpac: 213488"/>
    <s v="na uzlu 1.CH-LU8 od 11.02.24 do 15.02.24, pcsled: 10597695"/>
    <s v="Datum konce sledování: ? -&gt; 15/02/24; Čas konce sledování:  -&gt; 1142; Příznak fnzis: 0 -&gt; 1; Typ aktivity (takt): 1 -&gt; 4; "/>
    <d v="2024-02-15T11:42:19"/>
    <d v="2024-02-15T11:42:00"/>
    <s v="0:00"/>
    <x v="0"/>
    <x v="1"/>
  </r>
  <r>
    <d v="2024-02-16T11:17:13"/>
    <s v="st4152 (?)"/>
    <x v="32"/>
    <x v="0"/>
    <s v="kls* (Lůžkové oddělení pro sestru)"/>
    <s v="Stoček Josef, číslo pojištěnce: 491204122 , pojišťovna: 111, scpac: 729529"/>
    <s v="na uzlu 1.CH-LU8 od 15.02.24 do 21.02.24, pcsled: 10604022"/>
    <s v="Kód uzlu zařízení: 2001; Datum malého překladu: 16/02/24; Čas malého překladu: 1117; Kód původního uzlu: 6272; Kód nového uzlu: 6265; "/>
    <d v="2024-02-16T11:17:13"/>
    <d v="2024-02-16T11:17:00"/>
    <s v="0:00"/>
    <x v="0"/>
    <x v="1"/>
  </r>
  <r>
    <d v="2024-02-16T11:20:08"/>
    <s v="st3640 (?)"/>
    <x v="5"/>
    <x v="0"/>
    <s v="kll* (Lůžkové oddělení pro lékaře)"/>
    <s v="Měřička Jaroslav, číslo pojištěnce: 7110115639, pojišťovna: 111, scpac: 1008504"/>
    <s v="na uzlu 1.CH-LU8 od 15.02.24 do 23.02.24, pcsled: 10604805"/>
    <s v="Kód uzlu zařízení: 2001; Datum malého překladu: 16/02/24; Čas malého překladu: 1120; Kód původního uzlu: 6272; Kód nového uzlu: 6265; "/>
    <d v="2024-02-16T11:20:08"/>
    <d v="2024-02-16T11:20:00"/>
    <s v="0:00"/>
    <x v="0"/>
    <x v="1"/>
  </r>
  <r>
    <d v="2024-02-16T11:38:54"/>
    <s v="st3558 (?)"/>
    <x v="3"/>
    <x v="0"/>
    <s v="kls* (Lůžkové oddělení pro sestru)"/>
    <s v="Petříková Petra, číslo pojištěnce: 7758055371, pojišťovna: 205, scpac: 173277"/>
    <s v="na uzlu 1.CH-LU8 od 14.02.24 do 16.02.24, pcsled: 10603041"/>
    <s v="Datum konce sledování: ? -&gt; 16/02/24; Čas konce sledování:  -&gt; 1138; Příznak fnzis: 0 -&gt; 1; Typ aktivity (takt): 1 -&gt; 5; "/>
    <d v="2024-02-16T11:38:54"/>
    <d v="2024-02-16T11:38:00"/>
    <s v="0:00"/>
    <x v="0"/>
    <x v="1"/>
  </r>
  <r>
    <d v="2024-02-16T11:39:31"/>
    <s v="st3558 (?)"/>
    <x v="3"/>
    <x v="0"/>
    <s v="kls* (Lůžkové oddělení pro sestru)"/>
    <s v="Klimešová Iva, MUDr., číslo pojištěnce: 6258130571, pojišťovna: 211, scpac: 687199"/>
    <s v="na uzlu 1.CH-LU8 od 13.02.24 do 16.02.24, pcsled: 10601885"/>
    <s v="Datum konce sledování: ? -&gt; 16/02/24; Čas konce sledování:  -&gt; 1139; Příznak fnzis: 0 -&gt; 1; Typ aktivity (takt): 1 -&gt; 4; "/>
    <d v="2024-02-16T11:39:31"/>
    <d v="2024-02-16T11:39:00"/>
    <s v="0:00"/>
    <x v="0"/>
    <x v="1"/>
  </r>
  <r>
    <d v="2024-02-17T15:27:23"/>
    <s v="st3558 (?)"/>
    <x v="18"/>
    <x v="0"/>
    <s v="kls* (Lůžkové oddělení pro sestru)"/>
    <s v="Alková Zdeňka, číslo pojištěnce: 5752152263, pojišťovna: 211, scpac: 101903"/>
    <s v="na uzlu 1.CH-LU8 od 14.02.24 do 17.02.24, pcsled: 10603203"/>
    <s v="Datum konce sledování: ? -&gt; 17/02/24; Čas konce sledování:  -&gt; 1526; Příznak fnzis: 0 -&gt; 1; Typ aktivity (takt): 1 -&gt; 4; "/>
    <d v="2024-02-17T15:27:23"/>
    <d v="2024-02-17T15:26:00"/>
    <s v="0:01"/>
    <x v="0"/>
    <x v="1"/>
  </r>
  <r>
    <d v="2024-02-17T15:29:07"/>
    <s v="st3558 (?)"/>
    <x v="18"/>
    <x v="0"/>
    <s v="kls* (Lůžkové oddělení pro sestru)"/>
    <s v="Bandyová Hana, číslo pojištěnce: 8155295687, pojišťovna: 111, scpac: 1039116"/>
    <s v="na uzlu 1.CH-LU8 od 14.02.24 do 17.02.24, pcsled: 10603171"/>
    <s v="Datum konce sledování: ? -&gt; 17/02/24; Čas konce sledování:  -&gt; 1527; Příznak fnzis: 0 -&gt; 1; Typ aktivity (takt): 1 -&gt; 5; "/>
    <d v="2024-02-17T15:29:07"/>
    <d v="2024-02-17T15:27:00"/>
    <s v="0:02"/>
    <x v="0"/>
    <x v="1"/>
  </r>
  <r>
    <d v="2024-02-17T15:29:49"/>
    <s v="st3558 (?)"/>
    <x v="18"/>
    <x v="0"/>
    <s v="kls* (Lůžkové oddělení pro sestru)"/>
    <s v="Bezděková Monika, číslo pojištěnce: 7856275724, pojišťovna: 205, scpac: 171909"/>
    <s v="na uzlu 1.CH-LU8 od 15.02.24 do 17.02.24, pcsled: 10604017"/>
    <s v="Datum konce sledování: ? -&gt; 17/02/24; Čas konce sledování:  -&gt; 1529; Příznak fnzis: 0 -&gt; 1; Typ aktivity (takt): 1 -&gt; 4; "/>
    <d v="2024-02-17T15:29:49"/>
    <d v="2024-02-17T15:29:00"/>
    <s v="0:00"/>
    <x v="0"/>
    <x v="1"/>
  </r>
  <r>
    <d v="2024-02-17T15:32:35"/>
    <s v="st3558 (?)"/>
    <x v="18"/>
    <x v="0"/>
    <s v="kls* (Lůžkové oddělení pro sestru)"/>
    <s v="Binková Helena, číslo pojištěnce: 475108447 , pojišťovna: 111, scpac: 1096640"/>
    <s v="na uzlu 1.CH-LU8 od 10.02.24 do 17.02.24, pcsled: 10597310"/>
    <s v="Datum konce sledování: ? -&gt; 17/02/24; Čas konce sledování:  -&gt; 1530; Příznak fnzis: 0 -&gt; 1; Typ aktivity (takt): 1 -&gt; 5; "/>
    <d v="2024-02-17T15:32:35"/>
    <d v="2024-02-17T15:30:00"/>
    <s v="0:02"/>
    <x v="0"/>
    <x v="1"/>
  </r>
  <r>
    <d v="2024-02-17T15:33:26"/>
    <s v="st3558 (?)"/>
    <x v="18"/>
    <x v="0"/>
    <s v="kls* (Lůžkové oddělení pro sestru)"/>
    <s v="Holubcová Jaroslava, číslo pojištěnce: 5852071973, pojišťovna: 205, scpac: 302546"/>
    <s v="na uzlu 1.CH-LU8 od 15.02.24 do 17.02.24, pcsled: 10604007"/>
    <s v="Datum konce sledování: ? -&gt; 17/02/24; Čas konce sledování:  -&gt; 1532; Příznak fnzis: 0 -&gt; 1; Typ aktivity (takt): 1 -&gt; 4; "/>
    <d v="2024-02-17T15:33:26"/>
    <d v="2024-02-17T15:32:00"/>
    <s v="0:01"/>
    <x v="0"/>
    <x v="1"/>
  </r>
  <r>
    <d v="2024-02-17T15:34:28"/>
    <s v="st3558 (?)"/>
    <x v="18"/>
    <x v="0"/>
    <s v="kls* (Lůžkové oddělení pro sestru)"/>
    <s v="Jaklová Marie, číslo pojištěnce: 6051211551, pojišťovna: 205, scpac: 128932"/>
    <s v="na uzlu 1.CH-LU8 od 10.02.24 do 17.02.24, pcsled: 10597087"/>
    <s v="Datum konce sledování: ? -&gt; 17/02/24; Čas konce sledování:  -&gt; 1533; Příznak fnzis: 0 -&gt; 1; Typ aktivity (takt): 1 -&gt; 5; "/>
    <d v="2024-02-17T15:34:28"/>
    <d v="2024-02-17T15:33:00"/>
    <s v="0:01"/>
    <x v="0"/>
    <x v="1"/>
  </r>
  <r>
    <d v="2024-02-17T15:35:10"/>
    <s v="st3558 (?)"/>
    <x v="18"/>
    <x v="0"/>
    <s v="kls* (Lůžkové oddělení pro sestru)"/>
    <s v="Krystek Stanislav, číslo pojištěnce: 7104015831, pojišťovna: 111, scpac: 1174682"/>
    <s v="na uzlu 1.CH-LU8 od 14.02.24 do 17.02.24, pcsled: 10603522"/>
    <s v="Datum konce sledování: ? -&gt; 17/02/24; Čas konce sledování:  -&gt; 1534; Příznak fnzis: 0 -&gt; 1; Typ aktivity (takt): 1 -&gt; 5; "/>
    <d v="2024-02-17T15:35:10"/>
    <d v="2024-02-17T15:34:00"/>
    <s v="0:01"/>
    <x v="0"/>
    <x v="1"/>
  </r>
  <r>
    <d v="2024-02-18T14:20:14"/>
    <s v="st2088 (?)"/>
    <x v="33"/>
    <x v="0"/>
    <s v="kls* (Lůžkové oddělení pro sestru)"/>
    <s v="Daňková Zdeňka , číslo pojištěnce: 495611287 , pojišťovna: 211, scpac: 136438"/>
    <s v="na uzlu 1.CH-LU8 od 15.02.24 do 18.02.24, pcsled: 10604010"/>
    <s v="Datum konce sledování: ? -&gt; 18/02/24; Čas konce sledování:  -&gt; 1000; Příznak fnzis: 0 -&gt; 1; Typ aktivity (takt): 1 -&gt; 4; "/>
    <d v="2024-02-18T14:20:14"/>
    <d v="2024-02-18T10:00:00"/>
    <s v="4:20"/>
    <x v="0"/>
    <x v="10"/>
  </r>
  <r>
    <d v="2024-02-18T14:20:58"/>
    <s v="st2088 (?)"/>
    <x v="33"/>
    <x v="0"/>
    <s v="kls* (Lůžkové oddělení pro sestru)"/>
    <s v="Beran Miloslav, číslo pojištěnce: 5710211694, pojišťovna: 205, scpac: 294532"/>
    <s v="na uzlu 1.CH-LU8 od 11.02.24 do 18.02.24, pcsled: 10597658"/>
    <s v="Datum konce sledování: ? -&gt; 18/02/24; Čas konce sledování:  -&gt; 1215; Příznak fnzis: 0 -&gt; 1; Typ aktivity (takt): 1 -&gt; 4; "/>
    <d v="2024-02-18T14:20:58"/>
    <d v="2024-02-18T12:15:00"/>
    <s v="2:05"/>
    <x v="0"/>
    <x v="11"/>
  </r>
  <r>
    <d v="2024-02-18T14:22:00"/>
    <s v="st2088 (?)"/>
    <x v="33"/>
    <x v="0"/>
    <s v="kls* (Lůžkové oddělení pro sestru)"/>
    <s v="Borovičková Alena, číslo pojištěnce: 5957121027, pojišťovna: 211, scpac: 1546848"/>
    <s v="na uzlu 1.CH-LU8 od 15.02.24 do 18.02.24, pcsled: 10604014"/>
    <s v="Datum konce sledování: ? -&gt; 18/02/24; Čas konce sledování:  -&gt; 1020; Příznak fnzis: 0 -&gt; 1; Typ aktivity (takt): 1 -&gt; 4; "/>
    <d v="2024-02-18T14:22:00"/>
    <d v="2024-02-18T10:20:00"/>
    <s v="4:02"/>
    <x v="0"/>
    <x v="10"/>
  </r>
  <r>
    <d v="2024-02-19T10:45:22"/>
    <s v="st4338 (?)"/>
    <x v="29"/>
    <x v="0"/>
    <s v="kls* (Lůžkové oddělení pro sestru)"/>
    <s v="Mádr Miroslav, číslo pojištěnce: 520830103 , pojišťovna: 111, scpac: 343058"/>
    <s v="na uzlu PLIC-25 od 14.02.24 do 19.02.24, pcsled: 10603175"/>
    <s v="Datum konce sledování: ? -&gt; 19/02/24; Čas konce sledování:  -&gt; 0930; Příznak fnzis: 0 -&gt; 1; Typ aktivity (takt): 1 -&gt; 4; "/>
    <d v="2024-02-19T10:45:22"/>
    <d v="2024-02-19T09:30:00"/>
    <s v="1:15"/>
    <x v="0"/>
    <x v="12"/>
  </r>
  <r>
    <d v="2024-02-19T11:19:46"/>
    <s v="st3558 (?)"/>
    <x v="3"/>
    <x v="0"/>
    <s v="kls* (Lůžkové oddělení pro sestru)"/>
    <s v="Michalová Marcela In, číslo pojištěnce: 5455213390, pojišťovna: 211, scpac: 1309797"/>
    <s v="na uzlu 1.CH-LU8 od 12.02.24 do 19.02.24, pcsled: 10598712"/>
    <s v="Datum konce sledování: ? -&gt; 19/02/24; Čas konce sledování:  -&gt; 1119; Příznak fnzis: 0 -&gt; 1; Typ aktivity (takt): 1 -&gt; 4; "/>
    <d v="2024-02-19T11:19:46"/>
    <d v="2024-02-19T11:19:00"/>
    <s v="0:00"/>
    <x v="0"/>
    <x v="1"/>
  </r>
  <r>
    <d v="2024-02-19T12:46:10"/>
    <s v="st3640 (?)"/>
    <x v="22"/>
    <x v="0"/>
    <s v="kll* (Lůžkové oddělení pro lékaře)"/>
    <s v="Kocián Zdeněk, číslo pojištěnce: 480804169 , pojišťovna: 111, scpac: 1534799"/>
    <s v="na uzlu 1.CH-LU8 od 18.02.24 do 29.02.24, pcsled: 10607877"/>
    <s v="Kód uzlu zařízení: 2001; Datum malého překladu: 19/02/24; Čas malého překladu: 1246; Kód původního uzlu: 6272; Kód nového uzlu: 6265; "/>
    <d v="2024-02-19T12:46:10"/>
    <d v="2024-02-19T12:46:00"/>
    <s v="0:00"/>
    <x v="0"/>
    <x v="1"/>
  </r>
  <r>
    <d v="2024-02-19T12:48:15"/>
    <s v="st3558 (?)"/>
    <x v="3"/>
    <x v="0"/>
    <s v="kls* (Lůžkové oddělení pro sestru)"/>
    <s v="Buzek Peter, číslo pojištěnce: 6503296415, pojišťovna: 211, scpac: 1165929"/>
    <s v="na uzlu KAR-LU51 od 14.02.24 do 19.02.24, pcsled: 10603518"/>
    <s v="Datum konce sledování: ? -&gt; 19/02/24; Čas konce sledování:  -&gt; 1247; Příznak fnzis: 0 -&gt; 1; Typ aktivity (takt): 1 -&gt; 5; "/>
    <d v="2024-02-19T12:48:15"/>
    <d v="2024-02-19T12:47:00"/>
    <s v="0:01"/>
    <x v="0"/>
    <x v="1"/>
  </r>
  <r>
    <d v="2024-02-19T15:06:01"/>
    <s v="st3640 (?)"/>
    <x v="22"/>
    <x v="0"/>
    <s v="kll* (Lůžkové oddělení pro lékaře)"/>
    <s v="Blaho Vladimír , číslo pojištěnce: 6812090978, pojišťovna: 205, scpac: 245369"/>
    <s v="na uzlu 1.CH-LU8 od 18.02.24 do 22.02.24, pcsled: 10607900"/>
    <s v="Kód uzlu zařízení: 2001; Datum malého překladu: 19/02/24; Čas malého překladu: 1505; Kód původního uzlu: 6272; Kód nového uzlu: 6265; "/>
    <d v="2024-02-19T15:06:01"/>
    <d v="2024-02-19T15:05:00"/>
    <s v="0:01"/>
    <x v="0"/>
    <x v="1"/>
  </r>
  <r>
    <d v="2024-02-20T08:40:34"/>
    <s v="st3558 (?)"/>
    <x v="3"/>
    <x v="0"/>
    <s v="kls* (Lůžkové oddělení pro sestru)"/>
    <s v="Nováková Věra , číslo pojištěnce: 525801079 , pojišťovna: 201, scpac: 385150"/>
    <s v="na uzlu 1.CH-LU8 od 15.02.24 do 20.02.24, pcsled: 10603993"/>
    <s v="Datum konce sledování: ? -&gt; 20/02/24; Čas konce sledování:  -&gt; 0840; Příznak fnzis: 0 -&gt; 1; Typ aktivity (takt): 1 -&gt; 4; "/>
    <d v="2024-02-20T08:40:34"/>
    <d v="2024-02-20T08:40:00"/>
    <s v="0:00"/>
    <x v="0"/>
    <x v="1"/>
  </r>
  <r>
    <d v="2024-02-20T10:46:21"/>
    <s v="st3640 (?)"/>
    <x v="5"/>
    <x v="0"/>
    <s v="kll* (Lůžkové oddělení pro lékaře)"/>
    <s v="Mádr Miroslav, číslo pojištěnce: 520830103 , pojišťovna: 111, scpac: 343058"/>
    <s v="na uzlu 1.CH-LU8 od 19.02.24 do 27.02.24, pcsled: 10609515"/>
    <s v="Kód uzlu zařízení: 2001; Datum malého překladu: 20/02/24; Čas malého překladu: 1046; Kód původního uzlu: 6272; Kód nového uzlu: 6265; "/>
    <d v="2024-02-20T10:46:21"/>
    <d v="2024-02-20T10:46:00"/>
    <s v="0:00"/>
    <x v="0"/>
    <x v="1"/>
  </r>
  <r>
    <d v="2024-02-20T12:27:12"/>
    <s v="st3640 (?)"/>
    <x v="5"/>
    <x v="0"/>
    <s v="kll* (Lůžkové oddělení pro lékaře)"/>
    <s v="Zábranská Pavla, číslo pojištěnce: 6661011643, pojišťovna: 111, scpac: 190007"/>
    <s v="na uzlu 1.CH-LU8 od 19.02.24 do 26.02.24, pcsled: 10608722"/>
    <s v="Kód uzlu zařízení: 2001; Datum malého překladu: 20/02/24; Čas malého překladu: 1227; Kód původního uzlu: 6272; Kód nového uzlu: 6265; "/>
    <d v="2024-02-20T12:27:12"/>
    <d v="2024-02-20T12:27:00"/>
    <s v="0:00"/>
    <x v="0"/>
    <x v="1"/>
  </r>
  <r>
    <d v="2024-02-21T10:33:55"/>
    <s v="st3558 (?)"/>
    <x v="3"/>
    <x v="0"/>
    <s v="kls* (Lůžkové oddělení pro sestru)"/>
    <s v="Navrátilová Marie, číslo pojištěnce: 505108273 , pojišťovna: 205, scpac: 130906"/>
    <s v="na uzlu 1.CH-LU8 od 19.02.24 do 21.02.24, pcsled: 10608733"/>
    <s v="Datum konce sledování: ? -&gt; 21/02/24; Čas konce sledování:  -&gt; 1033; Příznak fnzis: 0 -&gt; 1; Typ aktivity (takt): 1 -&gt; 4; "/>
    <d v="2024-02-21T10:33:55"/>
    <d v="2024-02-21T10:33:00"/>
    <s v="0:00"/>
    <x v="0"/>
    <x v="1"/>
  </r>
  <r>
    <d v="2024-02-21T12:05:08"/>
    <s v="st3558 (?)"/>
    <x v="3"/>
    <x v="0"/>
    <s v="kls* (Lůžkové oddělení pro sestru)"/>
    <s v="Stoček Josef, číslo pojištěnce: 491204122 , pojišťovna: 111, scpac: 729529"/>
    <s v="na uzlu 1.CH-LU8 od 15.02.24 do 21.02.24, pcsled: 10604022"/>
    <s v="Datum konce sledování: ? -&gt; 21/02/24; Čas konce sledování:  -&gt; 1204; Příznak fnzis: 0 -&gt; 1; Typ aktivity (takt): 1 -&gt; 5; "/>
    <d v="2024-02-21T12:05:08"/>
    <d v="2024-02-21T12:04:00"/>
    <s v="0:01"/>
    <x v="0"/>
    <x v="1"/>
  </r>
  <r>
    <d v="2024-02-21T12:05:21"/>
    <s v="st3558 (?)"/>
    <x v="3"/>
    <x v="0"/>
    <s v="kls* (Lůžkové oddělení pro sestru)"/>
    <s v="Krč Ivan, číslo pojištěnce: 460828478 , pojišťovna: 111, scpac: 379455"/>
    <s v="na uzlu 1.CH-LU8 od 18.02.24 do 21.02.24, pcsled: 10607886"/>
    <s v="Datum konce sledování: ? -&gt; 21/02/24; Čas konce sledování:  -&gt; 1205; Příznak fnzis: 0 -&gt; 1; Typ aktivity (takt): 1 -&gt; 5; "/>
    <d v="2024-02-21T12:05:21"/>
    <d v="2024-02-21T12:05:00"/>
    <s v="0:00"/>
    <x v="0"/>
    <x v="1"/>
  </r>
  <r>
    <d v="2024-02-21T12:05:39"/>
    <s v="st3558 (?)"/>
    <x v="3"/>
    <x v="0"/>
    <s v="kls* (Lůžkové oddělení pro sestru)"/>
    <s v="Vacek Roman, číslo pojištěnce: 9003123778, pojišťovna: 111, scpac: 1554612"/>
    <s v="na uzlu 1.CH-LU8 od 17.02.24 do 21.02.24, pcsled: 10607134"/>
    <s v="Datum konce sledování: ? -&gt; 21/02/24; Čas konce sledování:  -&gt; 1205; Příznak fnzis: 0 -&gt; 1; Typ aktivity (takt): 1 -&gt; 5; "/>
    <d v="2024-02-21T12:05:39"/>
    <d v="2024-02-21T12:05:00"/>
    <s v="0:00"/>
    <x v="0"/>
    <x v="1"/>
  </r>
  <r>
    <d v="2024-02-21T12:05:56"/>
    <s v="st3558 (?)"/>
    <x v="3"/>
    <x v="0"/>
    <s v="kls* (Lůžkové oddělení pro sestru)"/>
    <s v="Kohnová Iveta, číslo pojištěnce: 7560085676, pojišťovna: 111, scpac: 490060"/>
    <s v="na uzlu 1.CH-LU8 od 19.02.24 do 21.02.24, pcsled: 10608728"/>
    <s v="Datum konce sledování: ? -&gt; 21/02/24; Čas konce sledování:  -&gt; 1205; Příznak fnzis: 0 -&gt; 1; Typ aktivity (takt): 1 -&gt; 4; "/>
    <d v="2024-02-21T12:05:56"/>
    <d v="2024-02-21T12:05:00"/>
    <s v="0:00"/>
    <x v="0"/>
    <x v="1"/>
  </r>
  <r>
    <d v="2024-02-21T12:36:30"/>
    <s v="st1332 (?)"/>
    <x v="34"/>
    <x v="0"/>
    <s v="kls* (Lůžkové oddělení pro sestru)"/>
    <s v="Vítková Věra, číslo pojištěnce: 5557080452, pojišťovna: 211, scpac: 1054829"/>
    <s v="na uzlu 1.CH-LU3 od 19.02.24 do 26.02.24, pcsled: 10608717"/>
    <s v="Kód uzlu zařízení: 2001; Datum malého překladu: 21/02/24; Čas malého překladu: 1236; Kód původního uzlu: 6272; Kód nového uzlu: 6396; "/>
    <d v="2024-02-21T12:36:30"/>
    <d v="2024-02-21T12:36:00"/>
    <s v="0:00"/>
    <x v="0"/>
    <x v="1"/>
  </r>
  <r>
    <d v="2024-02-21T14:54:13"/>
    <s v="st3558 (?)"/>
    <x v="35"/>
    <x v="0"/>
    <s v="kls* (Lůžkové oddělení pro sestru)"/>
    <s v="Řezníček Roman Ing., číslo pojištěnce: 6611131241, pojišťovna: 205, scpac: 348803"/>
    <s v="na uzlu 1.CH-LU8 od 19.02.24 do 21.02.24, pcsled: 10608707"/>
    <s v="Datum konce sledování: ? -&gt; 21/02/24; Čas konce sledování:  -&gt; 1453; Příznak fnzis: 0 -&gt; 1; Typ aktivity (takt): 1 -&gt; 5; "/>
    <d v="2024-02-21T14:54:13"/>
    <d v="2024-02-21T14:53:00"/>
    <s v="0:01"/>
    <x v="0"/>
    <x v="1"/>
  </r>
  <r>
    <d v="2024-02-22T08:47:09"/>
    <s v="st3558 (?)"/>
    <x v="3"/>
    <x v="0"/>
    <s v="kls* (Lůžkové oddělení pro sestru)"/>
    <s v="Hlavinka Radek, Ing., číslo pojištěnce: 6209151641, pojišťovna: 111, scpac: 878129"/>
    <s v="na uzlu 1.CH-LU8 od 14.02.24 do 22.02.24, pcsled: 10603239"/>
    <s v="Datum žádosti: 22/02/24; Čas žádosti: 084709; Datum překladu: 22/02/24; Čas překladu: 0846; Žádající uzel: 6272; Žádající uživatel: 18970; Přijímající uzel: 6157; Text žádosti: Žádost o překlad; Stav žádosti: 500; "/>
    <d v="2024-02-22T08:47:09"/>
    <d v="2024-02-22T08:46:00"/>
    <s v="0:01"/>
    <x v="0"/>
    <x v="1"/>
  </r>
  <r>
    <d v="2024-02-22T11:24:39"/>
    <s v="st3558 (?)"/>
    <x v="3"/>
    <x v="0"/>
    <s v="kls* (Lůžkové oddělení pro sestru)"/>
    <s v="Klevar Jan , číslo pojištěnce: 500412025 , pojišťovna: 111, scpac: 1002673"/>
    <s v="na uzlu 1.CH-LU8 od 19.02.24 do 22.02.24, pcsled: 10608713"/>
    <s v="Datum konce sledování: ? -&gt; 22/02/24; Čas konce sledování:  -&gt; 1124; Příznak fnzis: 0 -&gt; 1; Typ aktivity (takt): 1 -&gt; 5; "/>
    <d v="2024-02-22T11:24:39"/>
    <d v="2024-02-22T11:24:00"/>
    <s v="0:00"/>
    <x v="0"/>
    <x v="1"/>
  </r>
  <r>
    <d v="2024-02-22T11:24:42"/>
    <s v="st3640 (?)"/>
    <x v="5"/>
    <x v="0"/>
    <s v="kll* (Lůžkové oddělení pro lékaře)"/>
    <s v="Hurajtová Marie, číslo pojištěnce: 5952211320, pojišťovna: 211, scpac: 1544417"/>
    <s v="na uzlu 1.CH-LU8 od 21.02.24 do 26.02.24, pcsled: 10613018"/>
    <s v="Kód uzlu zařízení: 2001; Datum malého překladu: 22/02/24; Čas malého překladu: 1124; Kód původního uzlu: 6272; Kód nového uzlu: 6265; "/>
    <d v="2024-02-22T11:24:42"/>
    <d v="2024-02-22T11:24:00"/>
    <s v="0:00"/>
    <x v="0"/>
    <x v="1"/>
  </r>
  <r>
    <d v="2024-02-22T11:24:54"/>
    <s v="st3558 (?)"/>
    <x v="3"/>
    <x v="0"/>
    <s v="kls* (Lůžkové oddělení pro sestru)"/>
    <s v="Kršková Naděžda, číslo pojištěnce: 475705417 , pojišťovna: 111, scpac: 101551"/>
    <s v="na uzlu 1.CH-LU8 od 20.02.24 do 22.02.24, pcsled: 10610522"/>
    <s v="Datum konce sledování: ? -&gt; 22/02/24; Čas konce sledování:  -&gt; 1124; Příznak fnzis: 0 -&gt; 1; Typ aktivity (takt): 1 -&gt; 4; "/>
    <d v="2024-02-22T11:24:54"/>
    <d v="2024-02-22T11:24:00"/>
    <s v="0:00"/>
    <x v="0"/>
    <x v="1"/>
  </r>
  <r>
    <d v="2024-02-22T11:25:14"/>
    <s v="st3558 (?)"/>
    <x v="3"/>
    <x v="0"/>
    <s v="kls* (Lůžkové oddělení pro sestru)"/>
    <s v="Neuwirth Jaroslav , číslo pojištěnce: 6406050090, pojišťovna: 111, scpac: 1275757"/>
    <s v="na uzlu 1.CH-LU8 od 11.02.24 do 22.02.24, pcsled: 10597555"/>
    <s v="Datum konce sledování: ? -&gt; 22/02/24; Čas konce sledování:  -&gt; 1125; Příznak fnzis: 0 -&gt; 1; Typ aktivity (takt): 1 -&gt; 4; "/>
    <d v="2024-02-22T11:25:14"/>
    <d v="2024-02-22T11:25:00"/>
    <s v="0:00"/>
    <x v="0"/>
    <x v="1"/>
  </r>
  <r>
    <d v="2024-02-22T13:13:52"/>
    <s v="st3558 (?)"/>
    <x v="3"/>
    <x v="0"/>
    <s v="kls* (Lůžkové oddělení pro sestru)"/>
    <s v="Blaho Vladimír , číslo pojištěnce: 6812090978, pojišťovna: 205, scpac: 245369"/>
    <s v="na uzlu 1.CH-LU8 od 18.02.24 do 22.02.24, pcsled: 10607900"/>
    <s v="Datum konce sledování: ? -&gt; 22/02/24; Čas konce sledování:  -&gt; 1313; Příznak fnzis: 0 -&gt; 1; Typ aktivity (takt): 1 -&gt; 5; "/>
    <d v="2024-02-22T13:13:52"/>
    <d v="2024-02-22T13:13:00"/>
    <s v="0:00"/>
    <x v="0"/>
    <x v="1"/>
  </r>
  <r>
    <d v="2024-02-22T13:14:41"/>
    <s v="st3558 (?)"/>
    <x v="3"/>
    <x v="0"/>
    <s v="kls* (Lůžkové oddělení pro sestru)"/>
    <s v="Buzek Peter, číslo pojištěnce: 6503296415, pojišťovna: 211, scpac: 1165929"/>
    <s v="na uzlu 1.CH-LU8 od 19.02.24 do 22.02.24, pcsled: 10609816"/>
    <s v="Datum žádosti: 22/02/24; Čas žádosti: 131441; Datum překladu: 22/02/24; Čas překladu: 1314; Žádající uzel: 6272; Žádající uživatel: 18970; Přijímající uzel: 6079; Text žádosti: Žádost o překlad; Stav žádosti: 500; "/>
    <d v="2024-02-22T13:14:41"/>
    <d v="2024-02-22T13:14:00"/>
    <s v="0:00"/>
    <x v="0"/>
    <x v="1"/>
  </r>
  <r>
    <d v="2024-02-22T13:15:12"/>
    <s v="st3558 (?)"/>
    <x v="3"/>
    <x v="0"/>
    <s v="kls* (Lůžkové oddělení pro sestru)"/>
    <s v="Urbánek Vladimír, číslo pojištěnce: 5607041198, pojišťovna: 111, scpac: 817210"/>
    <s v="na uzlu 1.CH-LU8 od 12.02.24 do 22.02.24, pcsled: 10598626"/>
    <s v="Datum žádosti: 22/02/24; Čas žádosti: 131512; Datum překladu: 22/02/24; Čas překladu: 1314; Žádající uzel: 6272; Žádající uživatel: 18970; Přijímající uzel: 6079; Text žádosti: Žádost o překlad; Stav žádosti: 500; "/>
    <d v="2024-02-22T13:15:12"/>
    <d v="2024-02-22T13:14:00"/>
    <s v="0:01"/>
    <x v="0"/>
    <x v="1"/>
  </r>
  <r>
    <d v="2024-02-23T09:56:56"/>
    <s v="st1845 (?)"/>
    <x v="22"/>
    <x v="0"/>
    <s v="kll* (Lůžkové oddělení pro lékaře)"/>
    <s v="Mynařík Šimon, číslo pojištěnce: 0303214032, pojišťovna: 111, scpac: 1015033"/>
    <s v="na uzlu 1.CH-LU8 od 22.02.24 do 29.02.24, pcsled: 10614759"/>
    <s v="Kód uzlu zařízení: 2001; Datum malého překladu: 23/02/24; Čas malého překladu: 0956; Kód původního uzlu: 6272; Kód nového uzlu: 6265; "/>
    <d v="2024-02-23T09:56:56"/>
    <d v="2024-02-23T09:56:00"/>
    <s v="0:00"/>
    <x v="0"/>
    <x v="1"/>
  </r>
  <r>
    <d v="2024-02-23T10:15:30"/>
    <s v="st3558 (?)"/>
    <x v="3"/>
    <x v="0"/>
    <s v="kls* (Lůžkové oddělení pro sestru)"/>
    <s v="Bartáková Lenka Mgr., číslo pojištěnce: 7759264931, pojišťovna: 205, scpac: 324400"/>
    <s v="na uzlu 1.CH-LU3 od 20.02.24 do 26.02.24, pcsled: 10611517"/>
    <s v="Kód uzlu zařízení: 2001; Datum malého překladu: 23/02/24; Čas malého překladu: 1015; Kód původního uzlu: 6272; Kód nového uzlu: 6265; "/>
    <d v="2024-02-23T10:15:30"/>
    <d v="2024-02-23T10:15:00"/>
    <s v="0:00"/>
    <x v="0"/>
    <x v="1"/>
  </r>
  <r>
    <d v="2024-02-23T11:24:29"/>
    <s v="st3558 (?)"/>
    <x v="3"/>
    <x v="0"/>
    <s v="kls* (Lůžkové oddělení pro sestru)"/>
    <s v="Měřička Jaroslav, číslo pojištěnce: 7110115639, pojišťovna: 111, scpac: 1008504"/>
    <s v="na uzlu 1.CH-LU8 od 15.02.24 do 23.02.24, pcsled: 10604805"/>
    <s v="Datum konce sledování: ? -&gt; 23/02/24; Čas konce sledování:  -&gt; 1124; Příznak fnzis: 0 -&gt; 1; Typ aktivity (takt): 1 -&gt; 5; "/>
    <d v="2024-02-23T11:24:29"/>
    <d v="2024-02-23T11:24:00"/>
    <s v="0:00"/>
    <x v="0"/>
    <x v="1"/>
  </r>
  <r>
    <d v="2024-02-23T11:24:49"/>
    <s v="st3558 (?)"/>
    <x v="3"/>
    <x v="0"/>
    <s v="kls* (Lůžkové oddělení pro sestru)"/>
    <s v="Navrátilová Karla, číslo pojištěnce: 496025184 , pojišťovna: 211, scpac: 277237"/>
    <s v="na uzlu 1.CH-LU8 od 20.02.24 do 23.02.24, pcsled: 10610518"/>
    <s v="Datum konce sledování: ? -&gt; 23/02/24; Čas konce sledování:  -&gt; 1124; Příznak fnzis: 0 -&gt; 1; Typ aktivity (takt): 1 -&gt; 5; "/>
    <d v="2024-02-23T11:24:49"/>
    <d v="2024-02-23T11:24:00"/>
    <s v="0:00"/>
    <x v="0"/>
    <x v="1"/>
  </r>
  <r>
    <d v="2024-02-23T11:25:04"/>
    <s v="st3558 (?)"/>
    <x v="3"/>
    <x v="0"/>
    <s v="kls* (Lůžkové oddělení pro sestru)"/>
    <s v="Dopita Jan, číslo pojištěnce: 7310045314, pojišťovna: 205, scpac: 181273"/>
    <s v="na uzlu 1.CH-LU8 od 22.02.24 do 23.02.24, pcsled: 10614220"/>
    <s v="Datum konce sledování: ? -&gt; 23/02/24; Čas konce sledování:  -&gt; 1124; Příznak fnzis: 0 -&gt; 1; Typ aktivity (takt): 1 -&gt; 5; "/>
    <d v="2024-02-23T11:25:04"/>
    <d v="2024-02-23T11:24:00"/>
    <s v="0:01"/>
    <x v="0"/>
    <x v="1"/>
  </r>
  <r>
    <d v="2024-02-23T15:41:57"/>
    <s v="st2088 (?)"/>
    <x v="18"/>
    <x v="0"/>
    <s v="kls* (Lůžkové oddělení pro sestru)"/>
    <s v="Kudláčková Ludmila, číslo pojištěnce: 5458093751, pojišťovna: 205, scpac: 430069"/>
    <s v="na uzlu 1.CH-LU8 od 21.02.24 do 23.02.24, pcsled: 10612802"/>
    <s v="Datum konce sledování: ? -&gt; 23/02/24; Čas konce sledování:  -&gt; 1541; Příznak fnzis: 0 -&gt; 1; Typ aktivity (takt): 1 -&gt; 4; "/>
    <d v="2024-02-23T15:41:57"/>
    <d v="2024-02-23T15:41:00"/>
    <s v="0:00"/>
    <x v="0"/>
    <x v="1"/>
  </r>
  <r>
    <d v="2024-02-24T16:58:15"/>
    <s v="st3558 (?)"/>
    <x v="13"/>
    <x v="0"/>
    <s v="kls* (Lůžkové oddělení pro sestru)"/>
    <s v="Kubíček Miloš, Mgr., číslo pojištěnce: 6610240989, pojišťovna: 111, scpac: 1162337"/>
    <s v="na uzlu 1.CH-LU8 od 20.02.24 do 24.02.24, pcsled: 10610559"/>
    <s v="Datum konce sledování: ? -&gt; 24/02/24; Čas konce sledování:  -&gt; 1657; Příznak fnzis: 0 -&gt; 1; Typ aktivity (takt): 1 -&gt; 4; "/>
    <d v="2024-02-24T16:58:15"/>
    <d v="2024-02-24T16:57:00"/>
    <s v="0:01"/>
    <x v="0"/>
    <x v="1"/>
  </r>
  <r>
    <d v="2024-02-24T16:59:07"/>
    <s v="st3558 (?)"/>
    <x v="13"/>
    <x v="0"/>
    <s v="kls* (Lůžkové oddělení pro sestru)"/>
    <s v="Nesvadbová Radana, číslo pojištěnce: 6055121237, pojišťovna: 205, scpac: 196306"/>
    <s v="na uzlu 1.CH-LU8 od 22.02.24 do 24.02.24, pcsled: 10614651"/>
    <s v="Datum konce sledování: ? -&gt; 24/02/24; Čas konce sledování:  -&gt; 1658; Příznak fnzis: 0 -&gt; 1; Typ aktivity (takt): 1 -&gt; 4; "/>
    <d v="2024-02-24T16:59:07"/>
    <d v="2024-02-24T16:58:00"/>
    <s v="0:01"/>
    <x v="0"/>
    <x v="1"/>
  </r>
  <r>
    <d v="2024-02-24T17:00:23"/>
    <s v="st3558 (?)"/>
    <x v="13"/>
    <x v="0"/>
    <s v="kls* (Lůžkové oddělení pro sestru)"/>
    <s v="Knápková Andrea , číslo pojištěnce: 7462095355, pojišťovna: 207, scpac: 763386"/>
    <s v="na uzlu 1.CH-LU8 od 22.02.24 do 24.02.24, pcsled: 10614599"/>
    <s v="Datum konce sledování: ? -&gt; 24/02/24; Čas konce sledování:  -&gt; 1659; Příznak fnzis: 0 -&gt; 1; Typ aktivity (takt): 1 -&gt; 4; "/>
    <d v="2024-02-24T17:00:23"/>
    <d v="2024-02-24T16:59:00"/>
    <s v="0:01"/>
    <x v="0"/>
    <x v="1"/>
  </r>
  <r>
    <d v="2024-02-24T17:01:02"/>
    <s v="st3558 (?)"/>
    <x v="13"/>
    <x v="0"/>
    <s v="kls* (Lůžkové oddělení pro sestru)"/>
    <s v="Dobešová Helena, číslo pojištěnce: 5854030611, pojišťovna: 205, scpac: 247822"/>
    <s v="na uzlu 1.CH-LU8 od 22.02.24 do 24.02.24, pcsled: 10614886"/>
    <s v="Datum konce sledování: ? -&gt; 24/02/24; Čas konce sledování:  -&gt; 1700; Příznak fnzis: 0 -&gt; 1; Typ aktivity (takt): 1 -&gt; 4; "/>
    <d v="2024-02-24T17:01:02"/>
    <d v="2024-02-24T17:00:00"/>
    <s v="0:01"/>
    <x v="0"/>
    <x v="1"/>
  </r>
  <r>
    <d v="2024-02-24T17:10:39"/>
    <s v="st2088 (?)"/>
    <x v="25"/>
    <x v="0"/>
    <s v="kls* (Lůžkové oddělení pro sestru)"/>
    <s v="Klosowská Hana, číslo pojištěnce: 8658256244, pojišťovna: 205, scpac: 1142068"/>
    <s v="na uzlu 1.CH-LU8 od 23.02.24 do 24.02.24, pcsled: 10615891"/>
    <s v="Datum konce sledování: ? -&gt; 24/02/24; Čas konce sledování:  -&gt; 1709; Příznak fnzis: 0 -&gt; 1; Typ aktivity (takt): 1 -&gt; 4; "/>
    <d v="2024-02-24T17:10:39"/>
    <d v="2024-02-24T17:09:00"/>
    <s v="0:01"/>
    <x v="0"/>
    <x v="1"/>
  </r>
  <r>
    <d v="2024-02-24T17:11:57"/>
    <s v="st2088 (?)"/>
    <x v="25"/>
    <x v="0"/>
    <s v="kls* (Lůžkové oddělení pro sestru)"/>
    <s v="Stachová Olga, Ing., číslo pojištěnce: 535210123 , pojišťovna: 207, scpac: 202932"/>
    <s v="na uzlu 1.CH-LU8 od 19.02.24 do 24.02.24, pcsled: 10608747"/>
    <s v="Datum konce sledování: ? -&gt; 24/02/24; Čas konce sledování:  -&gt; 1711; Příznak fnzis: 0 -&gt; 1; Typ aktivity (takt): 1 -&gt; 4; "/>
    <d v="2024-02-24T17:11:57"/>
    <d v="2024-02-24T17:11:00"/>
    <s v="0:00"/>
    <x v="0"/>
    <x v="1"/>
  </r>
  <r>
    <d v="2024-02-24T17:12:53"/>
    <s v="st2088 (?)"/>
    <x v="25"/>
    <x v="0"/>
    <s v="kls* (Lůžkové oddělení pro sestru)"/>
    <s v="Jedličková Eva , číslo pojištěnce: 535525119 , pojišťovna: 211, scpac: 202767"/>
    <s v="na uzlu 1.CH-LU8 od 19.02.24 do 24.02.24, pcsled: 10608750"/>
    <s v="Datum konce sledování: ? -&gt; 24/02/24; Čas konce sledování:  -&gt; 1712; Příznak fnzis: 0 -&gt; 1; Typ aktivity (takt): 1 -&gt; 4; "/>
    <d v="2024-02-24T17:12:53"/>
    <d v="2024-02-24T17:12:00"/>
    <s v="0:00"/>
    <x v="0"/>
    <x v="1"/>
  </r>
  <r>
    <d v="2024-02-24T17:13:44"/>
    <s v="st2088 (?)"/>
    <x v="25"/>
    <x v="0"/>
    <s v="kls* (Lůžkové oddělení pro sestru)"/>
    <s v="Nováková Natálie, číslo pojištěnce: 0355205708, pojišťovna: 205, scpac: 394248"/>
    <s v="na uzlu 1.CH-LU8 od 21.02.24 do 24.02.24, pcsled: 10613184"/>
    <s v="Datum konce sledování: ? -&gt; 24/02/24; Čas konce sledování:  -&gt; 1713; Příznak fnzis: 0 -&gt; 1; Typ aktivity (takt): 1 -&gt; 4; "/>
    <d v="2024-02-24T17:13:44"/>
    <d v="2024-02-24T17:13:00"/>
    <s v="0:00"/>
    <x v="0"/>
    <x v="1"/>
  </r>
  <r>
    <d v="2024-02-24T17:28:27"/>
    <s v="st3558 (?)"/>
    <x v="13"/>
    <x v="0"/>
    <s v="kls* (Lůžkové oddělení pro sestru)"/>
    <s v="Záhumenský Pavel, číslo pojištěnce: 6409221951, pojišťovna: 111, scpac: 869139"/>
    <s v="na uzlu 1.CH-LU8 od 21.02.24 do 24.02.24, pcsled: 10613136"/>
    <s v="Datum konce sledování: ? -&gt; 24/02/24; Čas konce sledování:  -&gt; 1727; Příznak fnzis: 0 -&gt; 1; Typ aktivity (takt): 1 -&gt; 5; "/>
    <d v="2024-02-24T17:28:27"/>
    <d v="2024-02-24T17:27:00"/>
    <s v="0:01"/>
    <x v="0"/>
    <x v="1"/>
  </r>
  <r>
    <d v="2024-02-24T17:29:10"/>
    <s v="st3558 (?)"/>
    <x v="13"/>
    <x v="0"/>
    <s v="kls* (Lůžkové oddělení pro sestru)"/>
    <s v="Forgáč Lukáš, číslo pojištěnce: 8611069643, pojišťovna: 211, scpac: 1545130"/>
    <s v="na uzlu 1.CH-LU8 od 22.02.24 do 24.02.24, pcsled: 10614210"/>
    <s v="Datum konce sledování: ? -&gt; 24/02/24; Čas konce sledování:  -&gt; 1135; Příznak fnzis: 0 -&gt; 1; Typ aktivity (takt): 1 -&gt; 5; "/>
    <d v="2024-02-24T17:29:10"/>
    <d v="2024-02-24T11:35:00"/>
    <s v="5:54"/>
    <x v="0"/>
    <x v="10"/>
  </r>
  <r>
    <d v="2024-02-25T13:40:58"/>
    <s v="st3558 (?)"/>
    <x v="31"/>
    <x v="0"/>
    <s v="kls* (Lůžkové oddělení pro sestru)"/>
    <s v="Bogárová Zuzana, číslo pojištěnce: 6453146447, pojišťovna: 111, scpac: 1502717"/>
    <s v="na uzlu 1.CH-LU8 od 19.02.24 do 25.02.24, pcsled: 10608739"/>
    <s v="Datum konce sledování: ? -&gt; 25/02/24; Čas konce sledování:  -&gt; 1145; Příznak fnzis: 0 -&gt; 1; Typ aktivity (takt): 1 -&gt; 5; "/>
    <d v="2024-02-25T13:40:58"/>
    <d v="2024-02-25T11:45:00"/>
    <s v="1:55"/>
    <x v="0"/>
    <x v="13"/>
  </r>
  <r>
    <d v="2024-02-26T08:58:29"/>
    <s v="st3558 (?)"/>
    <x v="3"/>
    <x v="0"/>
    <s v="kls* (Lůžkové oddělení pro sestru)"/>
    <s v="Palík Miloslav, číslo pojištěnce: 5509301776, pojišťovna: 111, scpac: 131250"/>
    <s v="na uzlu 1.CH-LU8 od 13.02.24 do 26.02.24, pcsled: 10600823"/>
    <s v="Datum konce sledování: ? -&gt; 26/02/24; Čas konce sledování:  -&gt; 0857; Příznak fnzis: 0 -&gt; 1; Typ aktivity (takt): 1 -&gt; 5; "/>
    <d v="2024-02-26T08:58:29"/>
    <d v="2024-02-26T08:57:00"/>
    <s v="0:01"/>
    <x v="0"/>
    <x v="1"/>
  </r>
  <r>
    <d v="2024-02-26T09:47:28"/>
    <s v="st4338 (?)"/>
    <x v="29"/>
    <x v="0"/>
    <s v="kls* (Lůžkové oddělení pro sestru)"/>
    <s v="Lysáková Jiřina, číslo pojištěnce: 476004473 , pojišťovna: 111, scpac: 1501973"/>
    <s v="na uzlu PLIC-25 od 23.02.24 do 26.02.24, pcsled: 10616297"/>
    <s v="Datum konce sledování: ? -&gt; 26/02/24; Čas konce sledování:  -&gt; 0945; Příznak fnzis: 0 -&gt; 1; Typ aktivity (takt): 1 -&gt; 4; "/>
    <d v="2024-02-26T09:47:28"/>
    <d v="2024-02-26T09:45:00"/>
    <s v="0:02"/>
    <x v="0"/>
    <x v="1"/>
  </r>
  <r>
    <d v="2024-02-26T11:20:55"/>
    <s v="st3558 (?)"/>
    <x v="3"/>
    <x v="0"/>
    <s v="kls* (Lůžkové oddělení pro sestru)"/>
    <s v="Hurajtová Marie, číslo pojištěnce: 5952211320, pojišťovna: 211, scpac: 1544417"/>
    <s v="na uzlu 1.CH-LU8 od 21.02.24 do 26.02.24, pcsled: 10613018"/>
    <s v="Datum konce sledování: ? -&gt; 26/02/24; Čas konce sledování:  -&gt; 1120; Příznak fnzis: 0 -&gt; 1; Typ aktivity (takt): 1 -&gt; 5; "/>
    <d v="2024-02-26T11:20:55"/>
    <d v="2024-02-26T11:20:00"/>
    <s v="0:00"/>
    <x v="0"/>
    <x v="1"/>
  </r>
  <r>
    <d v="2024-02-26T11:45:51"/>
    <s v="st3640 (?)"/>
    <x v="5"/>
    <x v="0"/>
    <s v="kll* (Lůžkové oddělení pro lékaře)"/>
    <s v="Dadák Jaroslav, číslo pojištěnce: 470309408 , pojišťovna: 205, scpac: 487943"/>
    <s v="na uzlu 1.CH-LU8 od 25.02.24 do 04.03.24, pcsled: 10618472"/>
    <s v="Kód uzlu zařízení: 2001; Datum malého překladu: 26/02/24; Čas malého překladu: 1145; Kód původního uzlu: 6272; Kód nového uzlu: 6265; "/>
    <d v="2024-02-26T11:45:51"/>
    <d v="2024-02-26T11:45:00"/>
    <s v="0:00"/>
    <x v="0"/>
    <x v="1"/>
  </r>
  <r>
    <d v="2024-02-26T12:21:32"/>
    <s v="st3558 (?)"/>
    <x v="3"/>
    <x v="0"/>
    <s v="kls* (Lůžkové oddělení pro sestru)"/>
    <s v="Zábranská Pavla, číslo pojištěnce: 6661011643, pojišťovna: 111, scpac: 190007"/>
    <s v="na uzlu 1.CH-LU8 od 19.02.24 do 26.02.24, pcsled: 10608722"/>
    <s v="Datum konce sledování: ? -&gt; 26/02/24; Čas konce sledování:  -&gt; 1221; Příznak fnzis: 0 -&gt; 1; Typ aktivity (takt): 1 -&gt; 5; "/>
    <d v="2024-02-26T12:21:32"/>
    <d v="2024-02-26T12:21:00"/>
    <s v="0:00"/>
    <x v="0"/>
    <x v="1"/>
  </r>
  <r>
    <d v="2024-02-26T23:23:09"/>
    <s v="st3558 (?)"/>
    <x v="7"/>
    <x v="0"/>
    <s v="kll* (Lůžkové oddělení pro lékaře)"/>
    <s v="Dohnalová Ludmila, číslo pojištěnce: 455812446 , pojišťovna: 205, scpac: 252279"/>
    <s v="na uzlu 1.CH-LU8 od 12.02.24 do 26.02.24, pcsled: 10598876"/>
    <s v="Datum konce sledování: ? -&gt; 26/02/24; Čas konce sledování:  -&gt; 2321; Příznak fnzis: 0 -&gt; 1; "/>
    <d v="2024-02-26T23:23:09"/>
    <d v="2024-02-26T23:21:00"/>
    <s v="0:02"/>
    <x v="0"/>
    <x v="1"/>
  </r>
  <r>
    <d v="2024-02-27T10:15:24"/>
    <s v="st3558 (?)"/>
    <x v="3"/>
    <x v="0"/>
    <s v="kls* (Lůžkové oddělení pro sestru)"/>
    <s v="Zapletal Milan , číslo pojištěnce: 7607185355, pojišťovna: 205, scpac: 250583"/>
    <s v="na uzlu 1.CH-LU8 od 25.02.24 do 27.02.24, pcsled: 10618601"/>
    <s v="Datum konce sledování: ? -&gt; 27/02/24; Čas konce sledování:  -&gt; 1014; Příznak fnzis: 0 -&gt; 1; Typ aktivity (takt): 1 -&gt; 5; "/>
    <d v="2024-02-27T10:15:24"/>
    <d v="2024-02-27T10:14:00"/>
    <s v="0:01"/>
    <x v="0"/>
    <x v="1"/>
  </r>
  <r>
    <d v="2024-02-27T10:15:48"/>
    <s v="st3558 (?)"/>
    <x v="3"/>
    <x v="0"/>
    <s v="kls* (Lůžkové oddělení pro sestru)"/>
    <s v="Schneebaum Bedřich , číslo pojištěnce: 6809151723, pojišťovna: 207, scpac: 1335886"/>
    <s v="na uzlu 1.CH-LU8 od 26.02.24 do 27.02.24, pcsled: 10619119"/>
    <s v="Datum konce sledování: ? -&gt; 27/02/24; Čas konce sledování:  -&gt; 1015; Příznak fnzis: 0 -&gt; 1; Typ aktivity (takt): 1 -&gt; 5; "/>
    <d v="2024-02-27T10:15:48"/>
    <d v="2024-02-27T10:15:00"/>
    <s v="0:00"/>
    <x v="0"/>
    <x v="1"/>
  </r>
  <r>
    <d v="2024-02-27T11:08:06"/>
    <s v="st3558 (?)"/>
    <x v="3"/>
    <x v="0"/>
    <s v="kls* (Lůžkové oddělení pro sestru)"/>
    <s v="Wolny Přemysl, číslo pojištěnce: 531014057 , pojišťovna: 205, scpac: 1010005"/>
    <s v="na uzlu 1.CH-LU8 od 25.02.24 do 27.02.24, pcsled: 10618569"/>
    <s v="Datum konce sledování: ? -&gt; 27/02/24; Čas konce sledování:  -&gt; 1107; Příznak fnzis: 0 -&gt; 1; Typ aktivity (takt): 1 -&gt; 4; "/>
    <d v="2024-02-27T11:08:06"/>
    <d v="2024-02-27T11:07:00"/>
    <s v="0:01"/>
    <x v="0"/>
    <x v="1"/>
  </r>
  <r>
    <d v="2024-02-27T11:55:02"/>
    <s v="st3640 (?)"/>
    <x v="5"/>
    <x v="0"/>
    <s v="kll* (Lůžkové oddělení pro lékaře)"/>
    <s v="Lysáková Jiřina, číslo pojištěnce: 476004473 , pojišťovna: 111, scpac: 1501973"/>
    <s v="na uzlu 1.CH-LU8 od 26.02.24 do 12.03.24, pcsled: 10619845"/>
    <s v="Kód uzlu zařízení: 2001; Datum malého překladu: 27/02/24; Čas malého překladu: 1154; Kód původního uzlu: 6272; Kód nového uzlu: 6265; "/>
    <d v="2024-02-27T11:55:02"/>
    <d v="2024-02-27T11:54:00"/>
    <s v="0:01"/>
    <x v="0"/>
    <x v="1"/>
  </r>
  <r>
    <d v="2024-02-27T12:18:14"/>
    <s v="st3558 (?)"/>
    <x v="3"/>
    <x v="0"/>
    <s v="kls* (Lůžkové oddělení pro sestru)"/>
    <s v="Růžička Karel, číslo pojištěnce: 510705123 , pojišťovna: 205, scpac: 433039"/>
    <s v="na uzlu 1.CH-LU8 od 26.02.24 do 27.02.24, pcsled: 10619345"/>
    <s v="Datum žádosti: 27/02/24; Čas žádosti: 121814; Datum překladu: 27/02/24; Čas překladu: 1216; Žádající uzel: 6272; Žádající uživatel: 18970; Přijímající uzel: 6515; Text žádosti: Žádost o překlad; Stav žádosti: 500; "/>
    <d v="2024-02-27T12:18:14"/>
    <d v="2024-02-27T12:16:00"/>
    <s v="0:02"/>
    <x v="0"/>
    <x v="1"/>
  </r>
  <r>
    <d v="2024-02-27T13:10:05"/>
    <s v="st3558 (?)"/>
    <x v="3"/>
    <x v="0"/>
    <s v="kls* (Lůžkové oddělení pro sestru)"/>
    <s v="Mádr Miroslav, číslo pojištěnce: 520830103 , pojišťovna: 111, scpac: 343058"/>
    <s v="na uzlu 1.CH-LU8 od 19.02.24 do 27.02.24, pcsled: 10609515"/>
    <s v="Datum konce sledování: ? -&gt; 27/02/24; Čas konce sledování:  -&gt; 1309; Příznak fnzis: 0 -&gt; 1; Typ aktivity (takt): 1 -&gt; 4; "/>
    <d v="2024-02-27T13:10:05"/>
    <d v="2024-02-27T13:09:00"/>
    <s v="0:01"/>
    <x v="0"/>
    <x v="1"/>
  </r>
  <r>
    <d v="2024-02-27T13:50:55"/>
    <s v="st3558 (?)"/>
    <x v="3"/>
    <x v="0"/>
    <s v="kls* (Lůžkové oddělení pro sestru)"/>
    <s v="Vidlička Milan, číslo pojištěnce: 6302151372, pojišťovna: 201, scpac: 1551244"/>
    <s v="na uzlu 1.CH-LU8 od 27.02.24 do 27.02.24, pcsled: 10621328"/>
    <s v="Datum konce sledování: ? -&gt; 27/02/24; Čas konce sledování:  -&gt; 1350; Příznak fnzis: 0 -&gt; 1; Typ aktivity (takt): 1 -&gt; 5; "/>
    <d v="2024-02-27T13:50:55"/>
    <d v="2024-02-27T13:50:00"/>
    <s v="0:00"/>
    <x v="0"/>
    <x v="1"/>
  </r>
  <r>
    <d v="2024-02-27T14:26:57"/>
    <s v="st3640 (?)"/>
    <x v="5"/>
    <x v="0"/>
    <s v="kll* (Lůžkové oddělení pro lékaře)"/>
    <s v="Pokorná Edita, číslo pojištěnce: 7156123832, pojišťovna: 111, scpac: 126389"/>
    <s v="na uzlu 1.CH-LU8 od 26.02.24 do 02.03.24, pcsled: 10619340"/>
    <s v="Kód uzlu zařízení: 2001; Datum malého překladu: 27/02/24; Čas malého překladu: 1426; Kód původního uzlu: 6272; Kód nového uzlu: 6265; "/>
    <d v="2024-02-27T14:26:57"/>
    <d v="2024-02-27T14:26:00"/>
    <s v="0:00"/>
    <x v="0"/>
    <x v="1"/>
  </r>
  <r>
    <d v="2024-02-28T08:35:40"/>
    <s v="st3558 (?)"/>
    <x v="3"/>
    <x v="0"/>
    <s v="kls* (Lůžkové oddělení pro sestru)"/>
    <s v="Budinský Richard, číslo pojištěnce: 6709090905, pojišťovna: 111, scpac: 1554100"/>
    <s v="na uzlu 1.CH-LU8 od 26.02.24 do 28.02.24, pcsled: 10619330"/>
    <s v="Datum konce sledování: ? -&gt; 28/02/24; Čas konce sledování:  -&gt; 0835; Příznak fnzis: 0 -&gt; 1; Typ aktivity (takt): 1 -&gt; 5; "/>
    <d v="2024-02-28T08:35:40"/>
    <d v="2024-02-28T08:35:00"/>
    <s v="0:00"/>
    <x v="0"/>
    <x v="1"/>
  </r>
  <r>
    <d v="2024-02-28T11:00:05"/>
    <s v="st3640 (?)"/>
    <x v="5"/>
    <x v="0"/>
    <s v="kll* (Lůžkové oddělení pro lékaře)"/>
    <s v="Chajda Eduard, číslo pojištěnce: 390829446 , pojišťovna: 211, scpac: 488667"/>
    <s v="na uzlu 1.CH-LU8 od 27.02.24 do 07.03.24, pcsled: 10621335"/>
    <s v="Kód uzlu zařízení: 2001; Datum malého překladu: 28/02/24; Čas malého překladu: 1059; Kód původního uzlu: 6272; Kód nového uzlu: 6265; "/>
    <d v="2024-02-28T11:00:05"/>
    <d v="2024-02-28T10:59:00"/>
    <s v="0:01"/>
    <x v="0"/>
    <x v="1"/>
  </r>
  <r>
    <d v="2024-02-28T12:00:04"/>
    <s v="st3558 (?)"/>
    <x v="3"/>
    <x v="0"/>
    <s v="kls* (Lůžkové oddělení pro sestru)"/>
    <s v="Matelová Marie , číslo pojištěnce: 485130457 , pojišťovna: 111, scpac: 1134630"/>
    <s v="na uzlu 1.CH-LU8 od 22.02.24 do 28.02.24, pcsled: 10614548"/>
    <s v="Datum konce sledování: ? -&gt; 28/02/24; Čas konce sledování:  -&gt; 1159; Příznak fnzis: 0 -&gt; 1; Typ aktivity (takt): 1 -&gt; 4; "/>
    <d v="2024-02-28T12:00:04"/>
    <d v="2024-02-28T11:59:00"/>
    <s v="0:01"/>
    <x v="0"/>
    <x v="1"/>
  </r>
  <r>
    <d v="2024-02-28T12:00:19"/>
    <s v="st3558 (?)"/>
    <x v="3"/>
    <x v="0"/>
    <s v="kls* (Lůžkové oddělení pro sestru)"/>
    <s v="Gajdošová Jana , číslo pojištěnce: 7658224915, pojišťovna: 201, scpac: 422939"/>
    <s v="na uzlu 1.CH-LU8 od 26.02.24 do 28.02.24, pcsled: 10619363"/>
    <s v="Datum konce sledování: ? -&gt; 28/02/24; Čas konce sledování:  -&gt; 1200; Příznak fnzis: 0 -&gt; 1; Typ aktivity (takt): 1 -&gt; 4; "/>
    <d v="2024-02-28T12:00:19"/>
    <d v="2024-02-28T12:00:00"/>
    <s v="0:00"/>
    <x v="0"/>
    <x v="1"/>
  </r>
  <r>
    <d v="2024-02-28T12:00:34"/>
    <s v="st3558 (?)"/>
    <x v="3"/>
    <x v="0"/>
    <s v="kls* (Lůžkové oddělení pro sestru)"/>
    <s v="Kroupová Jaroslava, číslo pojištěnce: 485831406 , pojišťovna: 211, scpac: 208520"/>
    <s v="na uzlu 1.CH-LU8 od 21.02.24 do 28.02.24, pcsled: 10613901"/>
    <s v="Datum konce sledování: ? -&gt; 28/02/24; Čas konce sledování:  -&gt; 1200; Příznak fnzis: 0 -&gt; 1; Typ aktivity (takt): 1 -&gt; 5; "/>
    <d v="2024-02-28T12:00:34"/>
    <d v="2024-02-28T12:00:00"/>
    <s v="0:00"/>
    <x v="0"/>
    <x v="1"/>
  </r>
  <r>
    <d v="2024-02-28T12:00:49"/>
    <s v="st3558 (?)"/>
    <x v="3"/>
    <x v="0"/>
    <s v="kls* (Lůžkové oddělení pro sestru)"/>
    <s v="Pokorná Petra, číslo pojištěnce: 7854205678, pojišťovna: 211, scpac: 767810"/>
    <s v="na uzlu 1.CH-LU8 od 26.02.24 do 28.02.24, pcsled: 10620220"/>
    <s v="Datum konce sledování: ? -&gt; 28/02/24; Čas konce sledování:  -&gt; 1200; Příznak fnzis: 0 -&gt; 1; Typ aktivity (takt): 1 -&gt; 4; "/>
    <d v="2024-02-28T12:00:49"/>
    <d v="2024-02-28T12:00:00"/>
    <s v="0:00"/>
    <x v="0"/>
    <x v="1"/>
  </r>
  <r>
    <d v="2024-02-28T12:01:03"/>
    <s v="st3558 (?)"/>
    <x v="3"/>
    <x v="0"/>
    <s v="kls* (Lůžkové oddělení pro sestru)"/>
    <s v="Kraus Jonáš, číslo pojištěnce: 0304110169, pojišťovna: 111, scpac: 1555975"/>
    <s v="na uzlu 1.CH-LU8 od 25.02.24 do 28.02.24, pcsled: 10618993"/>
    <s v="Datum konce sledování: ? -&gt; 28/02/24; Čas konce sledování:  -&gt; 1200; Příznak fnzis: 0 -&gt; 1; Typ aktivity (takt): 1 -&gt; 5; "/>
    <d v="2024-02-28T12:01:03"/>
    <d v="2024-02-28T12:00:00"/>
    <s v="0:01"/>
    <x v="0"/>
    <x v="1"/>
  </r>
  <r>
    <d v="2024-02-29T09:33:25"/>
    <s v="st3640 (?)"/>
    <x v="20"/>
    <x v="0"/>
    <s v="kll* (Lůžkové oddělení pro lékaře)"/>
    <s v="Bartoněk Vratislav, číslo pojištěnce: 0509263238, pojišťovna: 205, scpac: 482144"/>
    <s v="na uzlu 1.CH-LU8 od 25.02.24 do 05.03.24, pcsled: 10618814"/>
    <s v="Kód uzlu zařízení: 2001; Datum malého překladu: 29/02/24; Čas malého překladu: 0932; Kód původního uzlu: 6272; Kód nového uzlu: 6265; "/>
    <d v="2024-02-29T09:33:25"/>
    <d v="2024-02-29T09:32:00"/>
    <s v="0:01"/>
    <x v="0"/>
    <x v="1"/>
  </r>
  <r>
    <d v="2024-02-29T10:59:46"/>
    <s v="st3558 (?)"/>
    <x v="3"/>
    <x v="0"/>
    <s v="kls* (Lůžkové oddělení pro sestru)"/>
    <s v="Kocián Zdeněk, číslo pojištěnce: 480804169 , pojišťovna: 111, scpac: 1534799"/>
    <s v="na uzlu 1.CH-LU8 od 18.02.24 do 29.02.24, pcsled: 10607877"/>
    <s v="Datum konce sledování: ? -&gt; 29/02/24; Čas konce sledování:  -&gt; 1059; Příznak fnzis: 0 -&gt; 1; Typ aktivity (takt): 1 -&gt; 5; "/>
    <d v="2024-02-29T10:59:46"/>
    <d v="2024-02-29T10:59:00"/>
    <s v="0:00"/>
    <x v="0"/>
    <x v="1"/>
  </r>
  <r>
    <d v="2024-02-29T11:00:10"/>
    <s v="st3558 (?)"/>
    <x v="3"/>
    <x v="0"/>
    <s v="kls* (Lůžkové oddělení pro sestru)"/>
    <s v="Mynařík Šimon, číslo pojištěnce: 0303214032, pojišťovna: 111, scpac: 1015033"/>
    <s v="na uzlu 1.CH-LU8 od 22.02.24 do 29.02.24, pcsled: 10614759"/>
    <s v="Datum konce sledování: ? -&gt; 29/02/24; Čas konce sledování:  -&gt; 1100; Příznak fnzis: 0 -&gt; 1; Typ aktivity (takt): 1 -&gt; 4; "/>
    <d v="2024-02-29T11:00:10"/>
    <d v="2024-02-29T11:00:00"/>
    <s v="0:00"/>
    <x v="0"/>
    <x v="1"/>
  </r>
  <r>
    <d v="2024-02-29T12:02:20"/>
    <s v="st3558 (?)"/>
    <x v="3"/>
    <x v="0"/>
    <s v="kls* (Lůžkové oddělení pro sestru)"/>
    <s v="Růžička Karel, číslo pojištěnce: 510705123 , pojišťovna: 205, scpac: 433039"/>
    <s v="na uzlu KAR-LU51 od 27.02.24 do 29.02.24, pcsled: 10622530"/>
    <s v="Datum konce sledování: ? -&gt; 29/02/24; Čas konce sledování:  -&gt; 1201; Příznak fnzis: 0 -&gt; 1; Typ aktivity (takt): 1 -&gt; 5; "/>
    <d v="2024-02-29T12:02:20"/>
    <d v="2024-02-29T12:01:00"/>
    <s v="0:01"/>
    <x v="0"/>
    <x v="1"/>
  </r>
  <r>
    <d v="2024-02-29T13:25:55"/>
    <s v="st4995 (?)"/>
    <x v="36"/>
    <x v="0"/>
    <s v="klp* (Lůžkové oddělení pro primáře)"/>
    <s v="Dvorník Antonín, číslo pojištěnce: 5508121938, pojišťovna: 205, scpac: 201127"/>
    <s v="na uzlu 1.CH-LU8 od 28.02.24 do 29.02.24, pcsled: 10623689"/>
    <s v="Datum žádosti: 29/02/24; Čas žádosti: 132554; Datum překladu: 29/02/24; Čas překladu: 1325; Žádající uzel: 6272; Žádající uživatel: 00123; Přijímající uzel: 6515; Text žádosti: Žádost o překlad; Stav žádosti: 500; "/>
    <d v="2024-02-29T13:25:55"/>
    <d v="2024-02-29T13:25:00"/>
    <s v="0:00"/>
    <x v="0"/>
    <x v="1"/>
  </r>
  <r>
    <d v="2024-03-01T08:28:41"/>
    <s v="st3558 (?)"/>
    <x v="3"/>
    <x v="0"/>
    <s v="kls* (Lůžkové oddělení pro sestru)"/>
    <s v="Pechová Irena, číslo pojištěnce: 7951185682, pojišťovna: 111, scpac: 883290"/>
    <s v="na uzlu 1.CH-LU8 od 26.02.24 do 01.03.24, pcsled: 10619360"/>
    <s v="Datum konce sledování: ? -&gt; 01/03/24; Čas konce sledování:  -&gt; 0828; Příznak fnzis: 0 -&gt; 1; Typ aktivity (takt): 1 -&gt; 4; "/>
    <d v="2024-03-01T08:28:41"/>
    <d v="2024-03-01T08:28:00"/>
    <s v="0:00"/>
    <x v="0"/>
    <x v="1"/>
  </r>
  <r>
    <d v="2024-03-01T09:06:15"/>
    <s v="st3558 (?)"/>
    <x v="3"/>
    <x v="0"/>
    <s v="kls* (Lůžkové oddělení pro sestru)"/>
    <s v="Valentová Dagmar, číslo pojištěnce: 536001050 , pojišťovna: 205, scpac: 1098795"/>
    <s v="na uzlu 1.CH-LU9 od 28.02.24 do 02.03.24, pcsled: 10623499"/>
    <s v="Kód uzlu zařízení: 2001; Datum malého překladu: 01/03/24; Čas malého překladu: 0906; Kód původního uzlu: 6272; Kód nového uzlu: 6225; "/>
    <d v="2024-03-01T09:06:15"/>
    <d v="2024-03-01T09:06:00"/>
    <s v="0:00"/>
    <x v="0"/>
    <x v="1"/>
  </r>
  <r>
    <d v="2024-03-01T10:08:32"/>
    <s v="st3558 (?)"/>
    <x v="3"/>
    <x v="0"/>
    <s v="kls* (Lůžkové oddělení pro sestru)"/>
    <s v="Zacios Petr, číslo pojištěnce: 5405240654, pojišťovna: 111, scpac: 412748"/>
    <s v="na uzlu 1.CH-LU8 od 25.02.24 do 01.03.24, pcsled: 10618590"/>
    <s v="Datum konce sledování: ? -&gt; 01/03/24; Čas konce sledování:  -&gt; 1008; Příznak fnzis: 0 -&gt; 1; Typ aktivity (takt): 1 -&gt; 4; "/>
    <d v="2024-03-01T10:08:32"/>
    <d v="2024-03-01T10:08:00"/>
    <s v="0:00"/>
    <x v="0"/>
    <x v="1"/>
  </r>
  <r>
    <d v="2024-03-01T11:18:09"/>
    <s v="st3558 (?)"/>
    <x v="3"/>
    <x v="0"/>
    <s v="kls* (Lůžkové oddělení pro sestru)"/>
    <s v="Kubíčková Marie , číslo pojištěnce: 446017432 , pojišťovna: 205, scpac: 111916"/>
    <s v="na uzlu 1.CH-LU8 od 24.02.24 do 01.03.24, pcsled: 10618058"/>
    <s v="Datum konce sledování: ? -&gt; 01/03/24; Čas konce sledování:  -&gt; 1117; Příznak fnzis: 0 -&gt; 1; Typ aktivity (takt): 1 -&gt; 5; "/>
    <d v="2024-03-01T11:18:09"/>
    <d v="2024-03-01T11:17:00"/>
    <s v="0:01"/>
    <x v="0"/>
    <x v="1"/>
  </r>
  <r>
    <d v="2024-03-01T15:52:29"/>
    <s v="st2088 (?)"/>
    <x v="37"/>
    <x v="0"/>
    <s v="kls* (Lůžkové oddělení pro sestru)"/>
    <s v="Vebrová Jaroslava , číslo pojištěnce: 525404287 , pojišťovna: 111, scpac: 142703"/>
    <s v="na uzlu 1.CH-LU8 od 29.02.24 do 01.03.24, pcsled: 10625347"/>
    <s v="Datum konce sledování: ? -&gt; 01/03/24; Čas konce sledování:  -&gt; 1551; Příznak fnzis: 0 -&gt; 1; Typ aktivity (takt): 1 -&gt; 4; "/>
    <d v="2024-03-01T15:52:29"/>
    <d v="2024-03-01T15:51:00"/>
    <s v="0:01"/>
    <x v="0"/>
    <x v="1"/>
  </r>
  <r>
    <d v="2024-03-02T11:57:37"/>
    <s v="st3558 (?)"/>
    <x v="8"/>
    <x v="0"/>
    <s v="kls* (Lůžkové oddělení pro sestru)"/>
    <s v="Jurčíčková Jitka, číslo pojištěnce: 5654240438, pojišťovna: 205, scpac: 295191"/>
    <s v="na uzlu 1.CH-LU8 od 29.02.24 do 02.03.24, pcsled: 10625350"/>
    <s v="Datum konce sledování: ? -&gt; 02/03/24; Čas konce sledování:  -&gt; 0900; Příznak fnzis: 0 -&gt; 1; Typ aktivity (takt): 1 -&gt; 4; "/>
    <d v="2024-03-02T11:57:37"/>
    <d v="2024-03-02T09:00:00"/>
    <s v="2:57"/>
    <x v="0"/>
    <x v="14"/>
  </r>
  <r>
    <d v="2024-03-02T11:58:17"/>
    <s v="st3558 (?)"/>
    <x v="8"/>
    <x v="0"/>
    <s v="kls* (Lůžkové oddělení pro sestru)"/>
    <s v="Kašparová Iveta DiS., číslo pojištěnce: 8855055792, pojišťovna: 205, scpac: 402751"/>
    <s v="na uzlu 1.CH-LU8 od 29.02.24 do 02.03.24, pcsled: 10625341"/>
    <s v="Datum konce sledování: ? -&gt; 02/03/24; Čas konce sledování:  -&gt; 0900; Příznak fnzis: 0 -&gt; 1; Typ aktivity (takt): 1 -&gt; 4; "/>
    <d v="2024-03-02T11:58:17"/>
    <d v="2024-03-02T09:00:00"/>
    <s v="2:58"/>
    <x v="0"/>
    <x v="14"/>
  </r>
  <r>
    <d v="2024-03-02T11:58:44"/>
    <s v="st2088 (?)"/>
    <x v="38"/>
    <x v="0"/>
    <s v="kls* (Lůžkové oddělení pro sestru)"/>
    <s v="Samuelová Ludmila , číslo pojištěnce: 495628004 , pojišťovna: 111, scpac: 843997"/>
    <s v="na uzlu 1.CH-LU8 od 26.02.24 do 02.03.24, pcsled: 10619355"/>
    <s v="Datum konce sledování: ? -&gt; 02/03/24; Čas konce sledování:  -&gt; 0900; Příznak fnzis: 0 -&gt; 1; Typ aktivity (takt): 1 -&gt; 5; "/>
    <d v="2024-03-02T11:58:44"/>
    <d v="2024-03-02T09:00:00"/>
    <s v="2:58"/>
    <x v="0"/>
    <x v="14"/>
  </r>
  <r>
    <d v="2024-03-02T11:59:35"/>
    <s v="st2088 (?)"/>
    <x v="38"/>
    <x v="0"/>
    <s v="kls* (Lůžkové oddělení pro sestru)"/>
    <s v="Pokorná Edita, číslo pojištěnce: 7156123832, pojišťovna: 111, scpac: 126389"/>
    <s v="na uzlu 1.CH-LU8 od 26.02.24 do 02.03.24, pcsled: 10619340"/>
    <s v="Datum konce sledování: ? -&gt; 02/03/24; Čas konce sledování:  -&gt; 0920; Příznak fnzis: 0 -&gt; 1; Typ aktivity (takt): 1 -&gt; 4; "/>
    <d v="2024-03-02T11:59:35"/>
    <d v="2024-03-02T09:20:00"/>
    <s v="2:39"/>
    <x v="0"/>
    <x v="15"/>
  </r>
  <r>
    <d v="2024-03-02T12:00:15"/>
    <s v="st2088 (?)"/>
    <x v="38"/>
    <x v="0"/>
    <s v="kls* (Lůžkové oddělení pro sestru)"/>
    <s v="Huška Jakub, číslo pojištěnce: 8501305439, pojišťovna: 205, scpac: 870573"/>
    <s v="na uzlu 1.CH-LU8 od 28.02.24 do 02.03.24, pcsled: 10624229"/>
    <s v="Datum konce sledování: ? -&gt; 02/03/24; Čas konce sledování:  -&gt; 1100; Příznak fnzis: 0 -&gt; 1; Typ aktivity (takt): 1 -&gt; 5; "/>
    <d v="2024-03-02T12:00:15"/>
    <d v="2024-03-02T11:00:00"/>
    <s v="1:00"/>
    <x v="0"/>
    <x v="2"/>
  </r>
  <r>
    <d v="2024-03-02T12:00:43"/>
    <s v="st2088 (?)"/>
    <x v="38"/>
    <x v="0"/>
    <s v="kls* (Lůžkové oddělení pro sestru)"/>
    <s v="Šana Ondřej Ing., číslo pojištěnce: 7907055761, pojišťovna: 201, scpac: 441687"/>
    <s v="na uzlu 1.CH-LU8 od 28.02.24 do 02.03.24, pcsled: 10624268"/>
    <s v="Datum konce sledování: ? -&gt; 02/03/24; Čas konce sledování:  -&gt; 1200; Příznak fnzis: 0 -&gt; 1; Typ aktivity (takt): 1 -&gt; 5; "/>
    <d v="2024-03-02T12:00:43"/>
    <d v="2024-03-02T12:00:00"/>
    <s v="0:00"/>
    <x v="0"/>
    <x v="1"/>
  </r>
  <r>
    <d v="2024-03-03T11:23:09"/>
    <s v="st2088 (?)"/>
    <x v="39"/>
    <x v="0"/>
    <s v="kll* (Lůžkové oddělení pro lékaře)"/>
    <s v="Dvorník Antonín, číslo pojištěnce: 5508121938, pojišťovna: 205, scpac: 201127"/>
    <s v="na uzlu KAR-LU51 od 29.02.24 do 03.03.24, pcsled: 10626671"/>
    <s v="Datum konce sledování: ? -&gt; 03/03/24; Čas konce sledování:  -&gt; 1107; Příznak fnzis: 0 -&gt; 1; Typ aktivity (takt): 1 -&gt; 5; "/>
    <d v="2024-03-03T11:23:09"/>
    <d v="2024-03-03T11:07:00"/>
    <s v="0:16"/>
    <x v="0"/>
    <x v="7"/>
  </r>
  <r>
    <d v="2024-03-03T13:00:34"/>
    <s v="st2088 (?)"/>
    <x v="25"/>
    <x v="0"/>
    <s v="kls* (Lůžkové oddělení pro sestru)"/>
    <s v="Přidal Jiří Ing., číslo pojištěnce: 480103404 , pojišťovna: 211, scpac: 268786"/>
    <s v="na uzlu 1.CH-LU8 od 25.02.24 do 03.03.24, pcsled: 10618432"/>
    <s v="Datum konce sledování: ? -&gt; 03/03/24; Čas konce sledování:  -&gt; 1259; Příznak fnzis: 0 -&gt; 1; Typ aktivity (takt): 1 -&gt; 4; "/>
    <d v="2024-03-03T13:00:34"/>
    <d v="2024-03-03T12:59:00"/>
    <s v="0:01"/>
    <x v="0"/>
    <x v="1"/>
  </r>
  <r>
    <d v="2024-03-03T16:07:15"/>
    <s v="st2088 (?)"/>
    <x v="19"/>
    <x v="0"/>
    <s v="kls* (Lůžkové oddělení pro sestru)"/>
    <s v="Božák Petr , číslo pojištěnce: 8501245830, pojišťovna: 205, scpac: 1327616"/>
    <s v="na uzlu 1.CH-LU8 od 28.02.24 do 03.03.24, pcsled: 10623854"/>
    <s v="Datum konce sledování: ? -&gt; 03/03/24; Čas konce sledování:  -&gt; 1605; Příznak fnzis: 0 -&gt; 1; Typ aktivity (takt): 1 -&gt; 4; "/>
    <d v="2024-03-03T16:07:15"/>
    <d v="2024-03-03T16:05:00"/>
    <s v="0:02"/>
    <x v="0"/>
    <x v="1"/>
  </r>
  <r>
    <d v="2024-03-04T10:31:37"/>
    <s v="st4338 (?)"/>
    <x v="29"/>
    <x v="0"/>
    <s v="kls* (Lůžkové oddělení pro sestru)"/>
    <s v="Stržínková Ľudmila, číslo pojištěnce: 5756046120, pojišťovna: 111, scpac: 717325"/>
    <s v="na uzlu PLIC-25 od 29.02.24 do 04.03.24, pcsled: 10625302"/>
    <s v="Datum konce sledování: ? -&gt; 04/03/24; Čas konce sledování:  -&gt; 1028; Příznak fnzis: 0 -&gt; 1; Typ aktivity (takt): 1 -&gt; 4; "/>
    <d v="2024-03-04T10:31:37"/>
    <d v="2024-03-04T10:28:00"/>
    <s v="0:03"/>
    <x v="0"/>
    <x v="1"/>
  </r>
  <r>
    <d v="2024-03-04T10:33:38"/>
    <s v="st3640 (?)"/>
    <x v="20"/>
    <x v="0"/>
    <s v="kll* (Lůžkové oddělení pro lékaře)"/>
    <s v="Kubiš Jaroslav, číslo pojištěnce: 5404210900, pojišťovna: 201, scpac: 1252020"/>
    <s v="na uzlu 1.CH-LU8 od 28.02.24 do 13.03.24, pcsled: 10623265"/>
    <s v="Kód uzlu zařízení: 2001; Datum malého překladu: 04/03/24; Čas malého překladu: 1032; Kód původního uzlu: 6272; Kód nového uzlu: 6265; "/>
    <d v="2024-03-04T10:33:38"/>
    <d v="2024-03-04T10:32:00"/>
    <s v="0:01"/>
    <x v="0"/>
    <x v="1"/>
  </r>
  <r>
    <d v="2024-03-04T11:49:22"/>
    <s v="st3558 (?)"/>
    <x v="3"/>
    <x v="0"/>
    <s v="kls* (Lůžkové oddělení pro sestru)"/>
    <s v="Hanačíková Johanka M, číslo pojištěnce: 7657295239, pojišťovna: 111, scpac: 1553567"/>
    <s v="na uzlu 1.CH-LU8 od 29.02.24 do 04.03.24, pcsled: 10625336"/>
    <s v="Datum konce sledování: ? -&gt; 04/03/24; Čas konce sledování:  -&gt; 1148; Příznak fnzis: 0 -&gt; 1; Typ aktivity (takt): 1 -&gt; 4; "/>
    <d v="2024-03-04T11:49:22"/>
    <d v="2024-03-04T11:48:00"/>
    <s v="0:01"/>
    <x v="0"/>
    <x v="1"/>
  </r>
  <r>
    <d v="2024-03-04T11:49:56"/>
    <s v="st3558 (?)"/>
    <x v="3"/>
    <x v="0"/>
    <s v="kls* (Lůžkové oddělení pro sestru)"/>
    <s v="Konečný Josef, číslo pojištěnce: 480930434 , pojišťovna: 111, scpac: 680322"/>
    <s v="na uzlu 1.CH-LU8 od 27.02.24 do 04.03.24, pcsled: 10621326"/>
    <s v="Datum konce sledování: ? -&gt; 04/03/24; Čas konce sledování:  -&gt; 1149; Příznak fnzis: 0 -&gt; 1; Typ aktivity (takt): 1 -&gt; 5; "/>
    <d v="2024-03-04T11:49:56"/>
    <d v="2024-03-04T11:49:00"/>
    <s v="0:00"/>
    <x v="0"/>
    <x v="1"/>
  </r>
  <r>
    <d v="2024-03-04T11:50:36"/>
    <s v="st3558 (?)"/>
    <x v="3"/>
    <x v="0"/>
    <s v="kls* (Lůžkové oddělení pro sestru)"/>
    <s v="Dadák Jaroslav, číslo pojištěnce: 470309408 , pojišťovna: 205, scpac: 487943"/>
    <s v="na uzlu 1.CH-LU8 od 25.02.24 do 04.03.24, pcsled: 10618472"/>
    <s v="Datum konce sledování: ? -&gt; 04/03/24; Čas konce sledování:  -&gt; 1150; Příznak fnzis: 0 -&gt; 1; Typ aktivity (takt): 1 -&gt; 5; "/>
    <d v="2024-03-04T11:50:36"/>
    <d v="2024-03-04T11:50:00"/>
    <s v="0:00"/>
    <x v="0"/>
    <x v="1"/>
  </r>
  <r>
    <d v="2024-03-04T13:52:10"/>
    <s v="st3558 (?)"/>
    <x v="3"/>
    <x v="0"/>
    <s v="kls* (Lůžkové oddělení pro sestru)"/>
    <s v="Srkala Tomáš, číslo pojištěnce: 7706175862, pojišťovna: 111, scpac: 958374"/>
    <s v="na uzlu 1.CH-LU8 od 29.02.24 do 04.03.24, pcsled: 10625315"/>
    <s v="Datum konce sledování: ? -&gt; 04/03/24; Čas konce sledování:  -&gt; 1351; Příznak fnzis: 0 -&gt; 1; Typ aktivity (takt): 1 -&gt; 5; "/>
    <d v="2024-03-04T13:52:10"/>
    <d v="2024-03-04T13:51:00"/>
    <s v="0:01"/>
    <x v="0"/>
    <x v="1"/>
  </r>
  <r>
    <d v="2024-03-05T09:30:18"/>
    <s v="st4338 (?)"/>
    <x v="40"/>
    <x v="0"/>
    <s v="klp* (Lůžkové oddělení pro primáře)"/>
    <s v="Gybas Milan, číslo pojištěnce: 7111015692, pojišťovna: 111, scpac: 925907"/>
    <s v="na uzlu PLIC-26 od 28.02.24 do 05.03.24, pcsled: 10623724"/>
    <s v="Datum konce sledování: ? -&gt; 05/03/24; Čas konce sledování:  -&gt; 0900; Příznak fnzis: 0 -&gt; 1; Typ aktivity (takt): 1 -&gt; 4; "/>
    <d v="2024-03-05T09:30:18"/>
    <d v="2024-03-05T09:00:00"/>
    <s v="0:30"/>
    <x v="0"/>
    <x v="0"/>
  </r>
  <r>
    <d v="2024-03-05T11:59:54"/>
    <s v="st3558 (?)"/>
    <x v="3"/>
    <x v="0"/>
    <s v="kls* (Lůžkové oddělení pro sestru)"/>
    <s v="Bartoněk Vratislav, číslo pojištěnce: 0509263238, pojišťovna: 205, scpac: 482144"/>
    <s v="na uzlu 1.CH-LU8 od 25.02.24 do 05.03.24, pcsled: 10618814"/>
    <s v="Datum konce sledování: ? -&gt; 05/03/24; Čas konce sledování:  -&gt; 1159; Příznak fnzis: 0 -&gt; 1; Typ aktivity (takt): 1 -&gt; 5; "/>
    <d v="2024-03-05T11:59:54"/>
    <d v="2024-03-05T11:59:00"/>
    <s v="0:00"/>
    <x v="0"/>
    <x v="1"/>
  </r>
  <r>
    <d v="2024-03-05T12:00:14"/>
    <s v="st3558 (?)"/>
    <x v="3"/>
    <x v="0"/>
    <s v="kls* (Lůžkové oddělení pro sestru)"/>
    <s v="Ječmínek Josef, číslo pojištěnce: 8306173513, pojišťovna: 111, scpac: 1106603"/>
    <s v="na uzlu 1.CH-LU8 od 01.03.24 do 05.03.24, pcsled: 10627012"/>
    <s v="Datum konce sledování: ? -&gt; 05/03/24; Čas konce sledování:  -&gt; 1159; Příznak fnzis: 0 -&gt; 1; Typ aktivity (takt): 1 -&gt; 5; "/>
    <d v="2024-03-05T12:00:14"/>
    <d v="2024-03-05T11:59:00"/>
    <s v="0:01"/>
    <x v="0"/>
    <x v="1"/>
  </r>
  <r>
    <d v="2024-03-05T12:00:39"/>
    <s v="st3558 (?)"/>
    <x v="3"/>
    <x v="0"/>
    <s v="kls* (Lůžkové oddělení pro sestru)"/>
    <s v="Janotová Petra, číslo pojištěnce: 7252224936, pojišťovna: 111, scpac: 759858"/>
    <s v="na uzlu 1.CH-LU8 od 29.02.24 do 05.03.24, pcsled: 10625445"/>
    <s v="Datum konce sledování: ? -&gt; 05/03/24; Čas konce sledování:  -&gt; 1200; Příznak fnzis: 0 -&gt; 1; Typ aktivity (takt): 1 -&gt; 4; "/>
    <d v="2024-03-05T12:00:39"/>
    <d v="2024-03-05T12:00:00"/>
    <s v="0:00"/>
    <x v="0"/>
    <x v="1"/>
  </r>
  <r>
    <d v="2024-03-05T12:45:29"/>
    <s v="st3640 (?)"/>
    <x v="20"/>
    <x v="0"/>
    <s v="kll* (Lůžkové oddělení pro lékaře)"/>
    <s v="Stržínková Ľudmila, číslo pojištěnce: 5756046120, pojišťovna: 111, scpac: 717325"/>
    <s v="na uzlu 1.CH-LU8 od 04.03.24 do 19.03.24, pcsled: 10630710"/>
    <s v="Kód uzlu zařízení: 2001; Datum malého překladu: 05/03/24; Čas malého překladu: 1243; Kód původního uzlu: 6272; Kód nového uzlu: 6265; "/>
    <d v="2024-03-05T12:45:29"/>
    <d v="2024-03-05T12:43:00"/>
    <s v="0:02"/>
    <x v="0"/>
    <x v="1"/>
  </r>
  <r>
    <d v="2024-03-06T11:23:45"/>
    <s v="st3558 (?)"/>
    <x v="3"/>
    <x v="0"/>
    <s v="kls* (Lůžkové oddělení pro sestru)"/>
    <s v="Žampachová Natálie, číslo pojištěnce: 9858266143, pojišťovna: 205, scpac: 1554781"/>
    <s v="na uzlu 1.CH-LU8 od 04.03.24 do 06.03.24, pcsled: 10630595"/>
    <s v="Datum konce sledování: ? -&gt; 06/03/24; Čas konce sledování:  -&gt; 1123; Příznak fnzis: 0 -&gt; 1; Typ aktivity (takt): 1 -&gt; 4; "/>
    <d v="2024-03-06T11:23:45"/>
    <d v="2024-03-06T11:23:00"/>
    <s v="0:00"/>
    <x v="0"/>
    <x v="1"/>
  </r>
  <r>
    <d v="2024-03-06T11:24:02"/>
    <s v="st3558 (?)"/>
    <x v="3"/>
    <x v="0"/>
    <s v="kls* (Lůžkové oddělení pro sestru)"/>
    <s v="Korbař Bedřich, číslo pojištěnce: 6707142112, pojišťovna: 205, scpac: 633867"/>
    <s v="na uzlu 1.CH-LU8 od 03.03.24 do 06.03.24, pcsled: 10629445"/>
    <s v="Datum konce sledování: ? -&gt; 06/03/24; Čas konce sledování:  -&gt; 1123; Příznak fnzis: 0 -&gt; 1; Typ aktivity (takt): 1 -&gt; 5; "/>
    <d v="2024-03-06T11:24:02"/>
    <d v="2024-03-06T11:23:00"/>
    <s v="0:01"/>
    <x v="0"/>
    <x v="1"/>
  </r>
  <r>
    <d v="2024-03-06T11:24:33"/>
    <s v="st3558 (?)"/>
    <x v="3"/>
    <x v="0"/>
    <s v="kls* (Lůžkové oddělení pro sestru)"/>
    <s v="Surá Jaroslava, číslo pojištěnce: 5457050181, pojišťovna: 211, scpac: 488057"/>
    <s v="na uzlu 1.CH-LU8 od 04.03.24 do 06.03.24, pcsled: 10629985"/>
    <s v="Datum konce sledování: ? -&gt; 06/03/24; Čas konce sledování:  -&gt; 1124; Příznak fnzis: 0 -&gt; 1; Typ aktivity (takt): 1 -&gt; 4; "/>
    <d v="2024-03-06T11:24:33"/>
    <d v="2024-03-06T11:24:00"/>
    <s v="0:00"/>
    <x v="0"/>
    <x v="1"/>
  </r>
  <r>
    <d v="2024-03-06T11:53:14"/>
    <s v="st3640 (?)"/>
    <x v="41"/>
    <x v="0"/>
    <s v="kll* (Lůžkové oddělení pro lékaře)"/>
    <s v="Gybas Milan, číslo pojištěnce: 7111015692, pojišťovna: 111, scpac: 925907"/>
    <s v="na uzlu 1.CH-LU8 od 05.03.24 do 12.03.24, pcsled: 10631882"/>
    <s v="Kód uzlu zařízení: 2001; Datum malého překladu: 06/03/24; Čas malého překladu: 1153; Kód původního uzlu: 6272; Kód nového uzlu: 6265; "/>
    <d v="2024-03-06T11:53:14"/>
    <d v="2024-03-06T11:53:00"/>
    <s v="0:00"/>
    <x v="0"/>
    <x v="1"/>
  </r>
  <r>
    <d v="2024-03-06T13:51:39"/>
    <s v="st3558 (?)"/>
    <x v="3"/>
    <x v="0"/>
    <s v="kls* (Lůžkové oddělení pro sestru)"/>
    <s v="Kubiš Jaroslav, číslo pojištěnce: 5404210900, pojišťovna: 201, scpac: 1252020"/>
    <s v="na uzlu 1.CH-LU8 od 28.02.24 do 13.03.24, pcsled: 10623265"/>
    <s v="Kód uzlu zařízení: 2001; Datum malého překladu: 06/03/24; Čas malého překladu: 1351; Kód původního uzlu: 6272; Kód nového uzlu: 6265; "/>
    <d v="2024-03-06T13:51:39"/>
    <d v="2024-03-06T13:51:00"/>
    <s v="0:00"/>
    <x v="0"/>
    <x v="1"/>
  </r>
  <r>
    <d v="2024-03-07T09:15:39"/>
    <s v="st3558 (?)"/>
    <x v="3"/>
    <x v="0"/>
    <s v="kls* (Lůžkové oddělení pro sestru)"/>
    <s v="Slíva Ondřej, číslo pojištěnce: 8708314835, pojišťovna: 205, scpac: 1156094"/>
    <s v="na uzlu 1.CH-LU8 od 23.02.24 do 07.03.24, pcsled: 10616931"/>
    <s v="Datum konce sledování: ? -&gt; 07/03/24; Čas konce sledování:  -&gt; 0915; Příznak fnzis: 0 -&gt; 1; Typ aktivity (takt): 1 -&gt; 4; "/>
    <d v="2024-03-07T09:15:39"/>
    <d v="2024-03-07T09:15:00"/>
    <s v="0:00"/>
    <x v="0"/>
    <x v="1"/>
  </r>
  <r>
    <d v="2024-03-07T11:52:13"/>
    <s v="st3558 (?)"/>
    <x v="3"/>
    <x v="0"/>
    <s v="kls* (Lůžkové oddělení pro sestru)"/>
    <s v="Chajda Eduard, číslo pojištěnce: 390829446 , pojišťovna: 211, scpac: 488667"/>
    <s v="na uzlu 1.CH-LU8 od 27.02.24 do 07.03.24, pcsled: 10621335"/>
    <s v="Datum konce sledování: ? -&gt; 07/03/24; Čas konce sledování:  -&gt; 1151; Příznak fnzis: 0 -&gt; 1; Typ aktivity (takt): 1 -&gt; 5; "/>
    <d v="2024-03-07T11:52:13"/>
    <d v="2024-03-07T11:51:00"/>
    <s v="0:01"/>
    <x v="0"/>
    <x v="1"/>
  </r>
  <r>
    <d v="2024-03-07T11:52:37"/>
    <s v="st3558 (?)"/>
    <x v="3"/>
    <x v="0"/>
    <s v="kls* (Lůžkové oddělení pro sestru)"/>
    <s v="Kráčmarová Ladislava, číslo pojištěnce: 426123417 , pojišťovna: 201, scpac: 484614"/>
    <s v="na uzlu 1.CH-LU8 od 04.03.24 do 07.03.24, pcsled: 10629997"/>
    <s v="Datum konce sledování: ? -&gt; 07/03/24; Čas konce sledování:  -&gt; 1152; Příznak fnzis: 0 -&gt; 1; Typ aktivity (takt): 1 -&gt; 4; "/>
    <d v="2024-03-07T11:52:37"/>
    <d v="2024-03-07T11:52:00"/>
    <s v="0:00"/>
    <x v="0"/>
    <x v="1"/>
  </r>
  <r>
    <d v="2024-03-08T08:36:26"/>
    <s v="st3558 (?)"/>
    <x v="3"/>
    <x v="0"/>
    <s v="kls* (Lůžkové oddělení pro sestru)"/>
    <s v="Zbožínková Věra, číslo pojištěnce: 6258020604, pojišťovna: 211, scpac: 283885"/>
    <s v="na uzlu 1.CH-LU8 od 04.03.24 do 08.03.24, pcsled: 10630269"/>
    <s v="Datum konce sledování: ? -&gt; 08/03/24; Čas konce sledování:  -&gt; 0835; Příznak fnzis: 0 -&gt; 1; Typ aktivity (takt): 1 -&gt; 4; "/>
    <d v="2024-03-08T08:36:26"/>
    <d v="2024-03-08T08:35:00"/>
    <s v="0:01"/>
    <x v="0"/>
    <x v="1"/>
  </r>
  <r>
    <d v="2024-03-08T09:04:09"/>
    <s v="st3558 (?)"/>
    <x v="3"/>
    <x v="0"/>
    <s v="kls* (Lůžkové oddělení pro sestru)"/>
    <s v="Lukešová Iveta Bc., číslo pojištěnce: 6257010331, pojišťovna: 211, scpac: 387400"/>
    <s v="na uzlu 1.CH-LU8 od 04.03.24 do 08.03.24, pcsled: 10630137"/>
    <s v="Datum konce sledování: ? -&gt; 08/03/24; Čas konce sledování:  -&gt; 0903; Příznak fnzis: 0 -&gt; 1; Typ aktivity (takt): 1 -&gt; 4; "/>
    <d v="2024-03-08T09:04:09"/>
    <d v="2024-03-08T09:03:00"/>
    <s v="0:01"/>
    <x v="0"/>
    <x v="1"/>
  </r>
  <r>
    <d v="2024-03-08T09:40:00"/>
    <s v="st3558 (?)"/>
    <x v="3"/>
    <x v="0"/>
    <s v="kls* (Lůžkové oddělení pro sestru)"/>
    <s v="Kačaba Jaroslav, číslo pojištěnce: 470331401 , pojišťovna: 211, scpac: 985358"/>
    <s v="na uzlu 1.CH-LU8 od 05.03.24 do 08.03.24, pcsled: 10631533"/>
    <s v="Datum konce sledování: ? -&gt; 08/03/24; Čas konce sledování:  -&gt; 0939; Příznak fnzis: 0 -&gt; 1; Typ aktivity (takt): 1 -&gt; 5; "/>
    <d v="2024-03-08T09:40:00"/>
    <d v="2024-03-08T09:39:00"/>
    <s v="0:01"/>
    <x v="0"/>
    <x v="1"/>
  </r>
  <r>
    <d v="2024-03-08T09:42:07"/>
    <s v="st3558 (?)"/>
    <x v="3"/>
    <x v="0"/>
    <s v="kls* (Lůžkové oddělení pro sestru)"/>
    <s v="Růžička Karel, číslo pojištěnce: 510705123 , pojišťovna: 205, scpac: 433039"/>
    <s v="na uzlu 1.CH-LU8 od 29.02.24 do 08.03.24, pcsled: 10626434"/>
    <s v="Datum konce sledování: ? -&gt; 08/03/24; Čas konce sledování:  -&gt; 0941; Příznak fnzis: 0 -&gt; 1; Typ aktivity (takt): 1 -&gt; 5; "/>
    <d v="2024-03-08T09:42:07"/>
    <d v="2024-03-08T09:41:00"/>
    <s v="0:01"/>
    <x v="0"/>
    <x v="1"/>
  </r>
  <r>
    <d v="2024-03-08T10:08:26"/>
    <s v="st3558 (?)"/>
    <x v="3"/>
    <x v="0"/>
    <s v="kls* (Lůžkové oddělení pro sestru)"/>
    <s v="Carda Vladimír, číslo pojištěnce: 430504404 , pojišťovna: 111, scpac: 215044"/>
    <s v="na uzlu 1.CH-LU3 od 06.03.24 do 13.03.24, pcsled: 10633249"/>
    <s v="Kód uzlu zařízení: 2001; Datum malého překladu: 08/03/24; Čas malého překladu: 1008; Kód původního uzlu: 6272; Kód nového uzlu: 6396; "/>
    <d v="2024-03-08T10:08:26"/>
    <d v="2024-03-08T10:08:00"/>
    <s v="0:00"/>
    <x v="0"/>
    <x v="1"/>
  </r>
  <r>
    <d v="2024-03-09T08:30:09"/>
    <s v="st2088 (?)"/>
    <x v="37"/>
    <x v="0"/>
    <s v="kls* (Lůžkové oddělení pro sestru)"/>
    <s v="Zitta Antonín, číslo pojištěnce: 420608955 , pojišťovna: 205, scpac: 371939"/>
    <s v="na uzlu 1.CH-LU8 od 06.03.24 do 09.03.24, pcsled: 10633639"/>
    <s v="Datum konce sledování: ? -&gt; 09/03/24; Čas konce sledování:  -&gt; 0828; Příznak fnzis: 0 -&gt; 1; Typ aktivity (takt): 1 -&gt; 5; "/>
    <d v="2024-03-09T08:30:09"/>
    <d v="2024-03-09T08:28:00"/>
    <s v="0:02"/>
    <x v="0"/>
    <x v="1"/>
  </r>
  <r>
    <d v="2024-03-09T16:20:40"/>
    <s v="st3558 (?)"/>
    <x v="26"/>
    <x v="0"/>
    <s v="kls* (Lůžkové oddělení pro sestru)"/>
    <s v="Konečná Jarmila, číslo pojištěnce: 7156225395, pojišťovna: 211, scpac: 183855"/>
    <s v="na uzlu 1.CH-LU8 od 07.03.24 do 09.03.24, pcsled: 10634731"/>
    <s v="Datum konce sledování: ? -&gt; 09/03/24; Čas konce sledování:  -&gt; 1615; Příznak fnzis: 0 -&gt; 1; Typ aktivity (takt): 1 -&gt; 4; "/>
    <d v="2024-03-09T16:20:40"/>
    <d v="2024-03-09T16:15:00"/>
    <s v="0:05"/>
    <x v="0"/>
    <x v="1"/>
  </r>
  <r>
    <d v="2024-03-09T16:21:44"/>
    <s v="st3558 (?)"/>
    <x v="26"/>
    <x v="0"/>
    <s v="kls* (Lůžkové oddělení pro sestru)"/>
    <s v="Nováková Jana, číslo pojištěnce: 7858025329, pojišťovna: 205, scpac: 691262"/>
    <s v="na uzlu 1.CH-LU8 od 07.03.24 do 09.03.24, pcsled: 10634641"/>
    <s v="Datum konce sledování: ? -&gt; 09/03/24; Čas konce sledování:  -&gt; 1620; Příznak fnzis: 0 -&gt; 1; Typ aktivity (takt): 1 -&gt; 4; "/>
    <d v="2024-03-09T16:21:44"/>
    <d v="2024-03-09T16:20:00"/>
    <s v="0:01"/>
    <x v="0"/>
    <x v="1"/>
  </r>
  <r>
    <d v="2024-03-09T16:23:55"/>
    <s v="st3558 (?)"/>
    <x v="26"/>
    <x v="0"/>
    <s v="kls* (Lůžkové oddělení pro sestru)"/>
    <s v="Štouračová Kristýna, číslo pojištěnce: 0553135264, pojišťovna: 205, scpac: 1324501"/>
    <s v="na uzlu 1.CH-LU8 od 06.03.24 do 09.03.24, pcsled: 10632912"/>
    <s v="Datum konce sledování: ? -&gt; 09/03/24; Čas konce sledování:  -&gt; 1622; Příznak fnzis: 0 -&gt; 1; Typ aktivity (takt): 1 -&gt; 4; "/>
    <d v="2024-03-09T16:23:55"/>
    <d v="2024-03-09T16:22:00"/>
    <s v="0:01"/>
    <x v="0"/>
    <x v="1"/>
  </r>
  <r>
    <d v="2024-03-09T16:24:41"/>
    <s v="st3558 (?)"/>
    <x v="26"/>
    <x v="0"/>
    <s v="kls* (Lůžkové oddělení pro sestru)"/>
    <s v="Vosolová Božena, číslo pojištěnce: 435608443 , pojišťovna: 207, scpac: 1075310"/>
    <s v="na uzlu 1.CH-LU8 od 07.03.24 do 09.03.24, pcsled: 10634633"/>
    <s v="Datum konce sledování: ? -&gt; 09/03/24; Čas konce sledování:  -&gt; 1624; Příznak fnzis: 0 -&gt; 1; Typ aktivity (takt): 1 -&gt; 4; "/>
    <d v="2024-03-09T16:24:41"/>
    <d v="2024-03-09T16:24:00"/>
    <s v="0:00"/>
    <x v="0"/>
    <x v="1"/>
  </r>
  <r>
    <d v="2024-03-10T14:15:31"/>
    <s v="st3558 (?)"/>
    <x v="31"/>
    <x v="0"/>
    <s v="kls* (Lůžkové oddělení pro sestru)"/>
    <s v="Matelová Marie , číslo pojištěnce: 485130457 , pojišťovna: 111, scpac: 1134630"/>
    <s v="na uzlu 1.CH-LU8 od 07.03.24 do 10.03.24, pcsled: 10634396"/>
    <s v="Datum konce sledování: ? -&gt; 10/03/24; Čas konce sledování:  -&gt; 1000; Příznak fnzis: 0 -&gt; 1; Typ aktivity (takt): 1 -&gt; 4; "/>
    <d v="2024-03-10T14:15:31"/>
    <d v="2024-03-10T10:00:00"/>
    <s v="4:15"/>
    <x v="0"/>
    <x v="10"/>
  </r>
  <r>
    <d v="2024-03-11T11:34:13"/>
    <s v="st3640 (?)"/>
    <x v="5"/>
    <x v="0"/>
    <s v="kll* (Lůžkové oddělení pro lékaře)"/>
    <s v="Valtr Jiří , číslo pojištěnce: 440423451 , pojišťovna: 211, scpac: 1084885"/>
    <s v="na uzlu 1.CH-LU8 od 10.03.24 do 15.03.24, pcsled: 10637481"/>
    <s v="Kód uzlu zařízení: 2001; Datum malého překladu: 11/03/24; Čas malého překladu: 1134; Kód původního uzlu: 6272; Kód nového uzlu: 6265; "/>
    <d v="2024-03-11T11:34:13"/>
    <d v="2024-03-11T11:34:00"/>
    <s v="0:00"/>
    <x v="0"/>
    <x v="1"/>
  </r>
  <r>
    <d v="2024-03-11T13:50:35"/>
    <s v="st3640 (?)"/>
    <x v="5"/>
    <x v="0"/>
    <s v="kll* (Lůžkové oddělení pro lékaře)"/>
    <s v="Mudrová Miloslava, číslo pojištěnce: 515220048 , pojišťovna: 111, scpac: 1543830"/>
    <s v="na uzlu 1.CH-LU8 od 10.03.24 do 15.03.24, pcsled: 10637454"/>
    <s v="Kód uzlu zařízení: 2001; Datum malého překladu: 11/03/24; Čas malého překladu: 1350; Kód původního uzlu: 6272; Kód nového uzlu: 6265; "/>
    <d v="2024-03-11T13:50:35"/>
    <d v="2024-03-11T13:50:00"/>
    <s v="0:00"/>
    <x v="0"/>
    <x v="1"/>
  </r>
  <r>
    <d v="2024-03-11T16:57:23"/>
    <s v="st3558 (?)"/>
    <x v="9"/>
    <x v="0"/>
    <s v="kls* (Lůžkové oddělení pro sestru)"/>
    <s v="Knápková Andrea , číslo pojištěnce: 7462095355, pojišťovna: 207, scpac: 763386"/>
    <s v="na uzlu 1.CH-LU8 od 07.03.24 do 11.03.24, pcsled: 10634505"/>
    <s v="Datum konce sledování: ? -&gt; 11/03/24; Čas konce sledování:  -&gt; 1656; Příznak fnzis: 0 -&gt; 1; Typ aktivity (takt): 1 -&gt; 4; "/>
    <d v="2024-03-11T16:57:23"/>
    <d v="2024-03-11T16:56:00"/>
    <s v="0:01"/>
    <x v="0"/>
    <x v="1"/>
  </r>
  <r>
    <d v="2024-03-12T08:18:13"/>
    <s v="st3558 (?)"/>
    <x v="3"/>
    <x v="0"/>
    <s v="kls* (Lůžkové oddělení pro sestru)"/>
    <s v="Král Ludvík, číslo pojištěnce: 440903435 , pojišťovna: 205, scpac: 371021"/>
    <s v="na uzlu 1.CH-LU3 od 10.03.24 do 14.03.24, pcsled: 10637614"/>
    <s v="Kód uzlu zařízení: 2001; Datum malého překladu: 12/03/24; Čas malého překladu: 0818; Kód původního uzlu: 6272; Kód nového uzlu: 6396; "/>
    <d v="2024-03-12T08:18:13"/>
    <d v="2024-03-12T08:18:00"/>
    <s v="0:00"/>
    <x v="0"/>
    <x v="1"/>
  </r>
  <r>
    <d v="2024-03-12T08:21:45"/>
    <s v="st1332 (?)"/>
    <x v="2"/>
    <x v="0"/>
    <s v="kls* (Lůžkové oddělení pro sestru)"/>
    <s v="Červenka Milan, číslo pojištěnce: 5409303933, pojišťovna: 213, scpac: 1355918"/>
    <s v="na uzlu 1.CH-LU3 od 10.03.24 do 16.03.24, pcsled: 10637520"/>
    <s v="Kód uzlu zařízení: 2001; Datum malého překladu: 12/03/24; Čas malého překladu: 0821; Kód původního uzlu: 6272; Kód nového uzlu: 6396; "/>
    <d v="2024-03-12T08:21:45"/>
    <d v="2024-03-12T08:21:00"/>
    <s v="0:00"/>
    <x v="0"/>
    <x v="1"/>
  </r>
  <r>
    <d v="2024-03-12T09:06:24"/>
    <s v="st3558 (?)"/>
    <x v="3"/>
    <x v="0"/>
    <s v="kls* (Lůžkové oddělení pro sestru)"/>
    <s v="Vojtek Jaroslav, číslo pojištěnce: 530104066 , pojišťovna: 205, scpac: 1104126"/>
    <s v="na uzlu 1.CH-LU8 od 10.03.24 do 12.03.24, pcsled: 10637495"/>
    <s v="Datum konce sledování: ? -&gt; 12/03/24; Čas konce sledování:  -&gt; 0905; Příznak fnzis: 0 -&gt; 1; Typ aktivity (takt): 1 -&gt; 5; "/>
    <d v="2024-03-12T09:06:24"/>
    <d v="2024-03-12T09:05:00"/>
    <s v="0:01"/>
    <x v="0"/>
    <x v="1"/>
  </r>
  <r>
    <d v="2024-03-12T09:30:54"/>
    <s v="st4338 (?)"/>
    <x v="12"/>
    <x v="0"/>
    <s v="kll* (Lůžkové oddělení pro lékaře)"/>
    <s v="Kobza Vítězslav, číslo pojištěnce: 6809060907, pojišťovna: 111, scpac: 1153437"/>
    <s v="na uzlu PLIC-25 od 08.03.24 do 12.03.24, pcsled: 10636253"/>
    <s v="Datum konce sledování: ? -&gt; 12/03/24; Čas konce sledování:  -&gt; 0930; Příznak fnzis: 0 -&gt; 1; Typ aktivity (takt): 1 -&gt; 4; "/>
    <d v="2024-03-12T09:30:54"/>
    <d v="2024-03-12T09:30:00"/>
    <s v="0:00"/>
    <x v="0"/>
    <x v="1"/>
  </r>
  <r>
    <d v="2024-03-12T10:54:35"/>
    <s v="st3558 (?)"/>
    <x v="3"/>
    <x v="0"/>
    <s v="kls* (Lůžkové oddělení pro sestru)"/>
    <s v="Sedláková Iveta, číslo pojištěnce: 6854281896, pojišťovna: 111, scpac: 756572"/>
    <s v="na uzlu 1.CH-LU8 od 07.03.24 do 12.03.24, pcsled: 10634684"/>
    <s v="Datum konce sledování: ? -&gt; 12/03/24; Čas konce sledování:  -&gt; 1054; Příznak fnzis: 0 -&gt; 1; Typ aktivity (takt): 1 -&gt; 4; "/>
    <d v="2024-03-12T10:54:35"/>
    <d v="2024-03-12T10:54:00"/>
    <s v="0:00"/>
    <x v="0"/>
    <x v="1"/>
  </r>
  <r>
    <d v="2024-03-12T10:54:49"/>
    <s v="st3640 (?)"/>
    <x v="5"/>
    <x v="0"/>
    <s v="kll* (Lůžkové oddělení pro lékaře)"/>
    <s v="Hnilicová Alena, číslo pojištěnce: 5856220986, pojišťovna: 213, scpac: 1238826"/>
    <s v="na uzlu 1.CH-LU8 od 11.03.24 do 18.03.24, pcsled: 10638290"/>
    <s v="Kód uzlu zařízení: 2001; Datum malého překladu: 12/03/24; Čas malého překladu: 1054; Kód původního uzlu: 6272; Kód nového uzlu: 6265; "/>
    <d v="2024-03-12T10:54:49"/>
    <d v="2024-03-12T10:54:00"/>
    <s v="0:00"/>
    <x v="0"/>
    <x v="1"/>
  </r>
  <r>
    <d v="2024-03-12T10:55:11"/>
    <s v="st3558 (?)"/>
    <x v="3"/>
    <x v="0"/>
    <s v="kls* (Lůžkové oddělení pro sestru)"/>
    <s v="Bajgarová Marcela, číslo pojištěnce: 6652081876, pojišťovna: 111, scpac: 386531"/>
    <s v="na uzlu 1.CH-LU8 od 07.03.24 do 12.03.24, pcsled: 10634586"/>
    <s v="Datum konce sledování: ? -&gt; 12/03/24; Čas konce sledování:  -&gt; 1054; Příznak fnzis: 0 -&gt; 1; Typ aktivity (takt): 1 -&gt; 4; "/>
    <d v="2024-03-12T10:55:11"/>
    <d v="2024-03-12T10:54:00"/>
    <s v="0:01"/>
    <x v="0"/>
    <x v="1"/>
  </r>
  <r>
    <d v="2024-03-12T11:06:57"/>
    <s v="st3653 (?)"/>
    <x v="42"/>
    <x v="0"/>
    <s v="kls* (Lůžkové oddělení pro sestru)"/>
    <s v="Kundrát Ladislav, číslo pojištěnce: 6008261798, pojišťovna: 111, scpac: 416219"/>
    <s v="na uzlu 1.CH-LU8 od 11.03.24 do 16.03.24, pcsled: 10638301"/>
    <s v="Kód uzlu zařízení: 2001; Datum malého překladu: 12/03/24; Čas malého překladu: 1106; Kód původního uzlu: 6272; Kód nového uzlu: 6265; "/>
    <d v="2024-03-12T11:06:57"/>
    <d v="2024-03-12T11:06:00"/>
    <s v="0:00"/>
    <x v="0"/>
    <x v="1"/>
  </r>
  <r>
    <d v="2024-03-12T11:50:13"/>
    <s v="st3558 (?)"/>
    <x v="3"/>
    <x v="0"/>
    <s v="kls* (Lůžkové oddělení pro sestru)"/>
    <s v="Lysáková Jiřina, číslo pojištěnce: 476004473 , pojišťovna: 111, scpac: 1501973"/>
    <s v="na uzlu 1.CH-LU8 od 26.02.24 do 12.03.24, pcsled: 10619845"/>
    <s v="Datum konce sledování: ? -&gt; 12/03/24; Čas konce sledování:  -&gt; 1149; Příznak fnzis: 0 -&gt; 1; Typ aktivity (takt): 1 -&gt; 5; "/>
    <d v="2024-03-12T11:50:13"/>
    <d v="2024-03-12T11:49:00"/>
    <s v="0:01"/>
    <x v="0"/>
    <x v="1"/>
  </r>
  <r>
    <d v="2024-03-12T11:50:30"/>
    <s v="st3558 (?)"/>
    <x v="3"/>
    <x v="0"/>
    <s v="kls* (Lůžkové oddělení pro sestru)"/>
    <s v="Drozdová Kateřina, číslo pojištěnce: 7856195303, pojišťovna: 201, scpac: 502389"/>
    <s v="na uzlu 1.CH-LU8 od 08.03.24 do 12.03.24, pcsled: 10636667"/>
    <s v="Datum konce sledování: ? -&gt; 12/03/24; Čas konce sledování:  -&gt; 1150; Příznak fnzis: 0 -&gt; 1; Typ aktivity (takt): 1 -&gt; 5; "/>
    <d v="2024-03-12T11:50:30"/>
    <d v="2024-03-12T11:50:00"/>
    <s v="0:00"/>
    <x v="0"/>
    <x v="1"/>
  </r>
  <r>
    <d v="2024-03-12T11:51:08"/>
    <s v="st3558 (?)"/>
    <x v="3"/>
    <x v="0"/>
    <s v="kls* (Lůžkové oddělení pro sestru)"/>
    <s v="Gybas Milan, číslo pojištěnce: 7111015692, pojišťovna: 111, scpac: 925907"/>
    <s v="na uzlu 1.CH-LU8 od 05.03.24 do 12.03.24, pcsled: 10631882"/>
    <s v="Datum konce sledování: ? -&gt; 12/03/24; Čas konce sledování:  -&gt; 1150; Příznak fnzis: 0 -&gt; 1; Typ aktivity (takt): 1 -&gt; 5; "/>
    <d v="2024-03-12T11:51:08"/>
    <d v="2024-03-12T11:50:00"/>
    <s v="0:01"/>
    <x v="0"/>
    <x v="1"/>
  </r>
  <r>
    <d v="2024-03-12T11:51:46"/>
    <s v="st3558 (?)"/>
    <x v="3"/>
    <x v="0"/>
    <s v="kls* (Lůžkové oddělení pro sestru)"/>
    <s v="Dvorník Antonín, číslo pojištěnce: 5508121938, pojišťovna: 205, scpac: 201127"/>
    <s v="na uzlu 1.CH-LU8 od 03.03.24 do 12.03.24, pcsled: 10629463"/>
    <s v="Datum konce sledování: ? -&gt; 12/03/24; Čas konce sledování:  -&gt; 1151; Příznak fnzis: 0 -&gt; 1; Typ aktivity (takt): 1 -&gt; 5; "/>
    <d v="2024-03-12T11:51:46"/>
    <d v="2024-03-12T11:51:00"/>
    <s v="0:00"/>
    <x v="0"/>
    <x v="1"/>
  </r>
  <r>
    <d v="2024-03-12T12:28:41"/>
    <s v="st3640 (?)"/>
    <x v="5"/>
    <x v="0"/>
    <s v="kll* (Lůžkové oddělení pro lékaře)"/>
    <s v="Novotný Tomáš, číslo pojištěnce: 7911205302, pojišťovna: 111, scpac: 1210719"/>
    <s v="na uzlu 1.CH-LU8 od 11.03.24 do 16.03.24, pcsled: 10638278"/>
    <s v="Kód uzlu zařízení: 2001; Datum malého překladu: 12/03/24; Čas malého překladu: 1228; Kód původního uzlu: 6272; Kód nového uzlu: 6265; "/>
    <d v="2024-03-12T12:28:41"/>
    <d v="2024-03-12T12:28:00"/>
    <s v="0:00"/>
    <x v="0"/>
    <x v="1"/>
  </r>
  <r>
    <d v="2024-03-12T13:35:39"/>
    <s v="st3640 (?)"/>
    <x v="5"/>
    <x v="0"/>
    <s v="kll* (Lůžkové oddělení pro lékaře)"/>
    <s v="Loukotová Miloslava, číslo pojištěnce: 5458181256, pojišťovna: 213, scpac: 1551782"/>
    <s v="na uzlu 1.CH-LU8 od 11.03.24 do 18.03.24, pcsled: 10638310"/>
    <s v="Kód uzlu zařízení: 2001; Datum malého překladu: 12/03/24; Čas malého překladu: 1335; Kód původního uzlu: 6272; Kód nového uzlu: 6265; "/>
    <d v="2024-03-12T13:35:39"/>
    <d v="2024-03-12T13:35:00"/>
    <s v="0:00"/>
    <x v="0"/>
    <x v="1"/>
  </r>
  <r>
    <d v="2024-03-13T08:26:46"/>
    <s v="st3818 (?)"/>
    <x v="43"/>
    <x v="0"/>
    <s v="kls* (Lůžkové oddělení pro sestru)"/>
    <s v="Krejdlová Marie, číslo pojištěnce: 506110059 , pojišťovna: 111, scpac: 717271"/>
    <s v="na uzlu 1.CH-LU9 od 11.03.24 do 15.03.24, pcsled: 10638281"/>
    <s v="Kód uzlu zařízení: 2001; Datum malého překladu: 13/03/24; Čas malého překladu: 0826; Kód původního uzlu: 6272; Kód nového uzlu: 6225; "/>
    <d v="2024-03-13T08:26:46"/>
    <d v="2024-03-13T08:26:00"/>
    <s v="0:00"/>
    <x v="0"/>
    <x v="1"/>
  </r>
  <r>
    <d v="2024-03-13T08:53:26"/>
    <s v="st3558 (?)"/>
    <x v="3"/>
    <x v="0"/>
    <s v="kls* (Lůžkové oddělení pro sestru)"/>
    <s v="Kubiš Jaroslav, číslo pojištěnce: 5404210900, pojišťovna: 201, scpac: 1252020"/>
    <s v="na uzlu 1.CH-LU8 od 28.02.24 do 13.03.24, pcsled: 10623265"/>
    <s v="Datum konce sledování: ? -&gt; 13/03/24; Čas konce sledování:  -&gt; 0853; Příznak fnzis: 0 -&gt; 1; Typ aktivity (takt): 1 -&gt; 5; "/>
    <d v="2024-03-13T08:53:26"/>
    <d v="2024-03-13T08:53:00"/>
    <s v="0:00"/>
    <x v="0"/>
    <x v="1"/>
  </r>
  <r>
    <d v="2024-03-13T12:07:06"/>
    <s v="st3558 (?)"/>
    <x v="3"/>
    <x v="0"/>
    <s v="kls* (Lůžkové oddělení pro sestru)"/>
    <s v="Emini Eva, číslo pojištěnce: 7055115760, pojišťovna: 111, scpac: 928777"/>
    <s v="na uzlu 1.CH-LU8 od 11.03.24 do 13.03.24, pcsled: 10638329"/>
    <s v="Datum konce sledování: ? -&gt; 13/03/24; Čas konce sledování:  -&gt; 1206; Příznak fnzis: 0 -&gt; 1; Typ aktivity (takt): 1 -&gt; 4; "/>
    <d v="2024-03-13T12:07:06"/>
    <d v="2024-03-13T12:06:00"/>
    <s v="0:01"/>
    <x v="0"/>
    <x v="1"/>
  </r>
  <r>
    <d v="2024-03-13T12:07:24"/>
    <s v="st3558 (?)"/>
    <x v="3"/>
    <x v="0"/>
    <s v="kls* (Lůžkové oddělení pro sestru)"/>
    <s v="Hermanová Naděžda, číslo pojištěnce: 6855071322, pojišťovna: 211, scpac: 1556925"/>
    <s v="na uzlu 1.CH-LU8 od 11.03.24 do 13.03.24, pcsled: 10638235"/>
    <s v="Datum konce sledování: ? -&gt; 13/03/24; Čas konce sledování:  -&gt; 1207; Příznak fnzis: 0 -&gt; 1; Typ aktivity (takt): 1 -&gt; 4; "/>
    <d v="2024-03-13T12:07:24"/>
    <d v="2024-03-13T12:07:00"/>
    <s v="0:00"/>
    <x v="0"/>
    <x v="1"/>
  </r>
  <r>
    <d v="2024-03-13T16:08:26"/>
    <s v="st3640 (?)"/>
    <x v="30"/>
    <x v="0"/>
    <s v="kll* (Lůžkové oddělení pro lékaře)"/>
    <s v="Kobza Vítězslav, číslo pojištěnce: 6809060907, pojišťovna: 111, scpac: 1153437"/>
    <s v="na uzlu 1.CH-LU8 od 12.03.24 do 19.03.24, pcsled: 10640764"/>
    <s v="Kód uzlu zařízení: 2001; Datum malého překladu: 13/03/24; Čas malého překladu: 1608; Kód původního uzlu: 6272; Kód nového uzlu: 6265; "/>
    <d v="2024-03-13T16:08:26"/>
    <d v="2024-03-13T16:08:00"/>
    <s v="0:00"/>
    <x v="0"/>
    <x v="1"/>
  </r>
  <r>
    <d v="2024-03-14T08:57:25"/>
    <s v="st3558 (?)"/>
    <x v="3"/>
    <x v="0"/>
    <s v="kls* (Lůžkové oddělení pro sestru)"/>
    <s v="Pospíšil Slavoj , číslo pojištěnce: 5706210895, pojišťovna: 211, scpac: 199256"/>
    <s v="na uzlu 1.CH-LU8 od 12.03.24 do 14.03.24, pcsled: 10640205"/>
    <s v="Datum konce sledování: ? -&gt; 14/03/24; Čas konce sledování:  -&gt; 0857; Příznak fnzis: 0 -&gt; 1; Typ aktivity (takt): 1 -&gt; 5; "/>
    <d v="2024-03-14T08:57:25"/>
    <d v="2024-03-14T08:57:00"/>
    <s v="0:00"/>
    <x v="0"/>
    <x v="1"/>
  </r>
  <r>
    <d v="2024-03-14T10:38:41"/>
    <s v="st3558 (?)"/>
    <x v="3"/>
    <x v="0"/>
    <s v="kls* (Lůžkové oddělení pro sestru)"/>
    <s v="Šulák Miloslav , číslo pojištěnce: 6008131008, pojišťovna: 111, scpac: 1412849"/>
    <s v="na uzlu 1.CH-LU8 od 12.03.24 do 14.03.24, pcsled: 10640236"/>
    <s v="Datum konce sledování: ? -&gt; 14/03/24; Čas konce sledování:  -&gt; 1038; Příznak fnzis: 0 -&gt; 1; Typ aktivity (takt): 1 -&gt; 4; "/>
    <d v="2024-03-14T10:38:41"/>
    <d v="2024-03-14T10:38:00"/>
    <s v="0:00"/>
    <x v="0"/>
    <x v="1"/>
  </r>
  <r>
    <d v="2024-03-15T12:03:29"/>
    <s v="st3558 (?)"/>
    <x v="8"/>
    <x v="0"/>
    <s v="kls* (Lůžkové oddělení pro sestru)"/>
    <s v="Baláš Zdeněk, číslo pojištěnce: 5601221549, pojišťovna: 205, scpac: 299231"/>
    <s v="na uzlu 1.CH-LU8 od 12.03.24 do 15.03.24, pcsled: 10640217"/>
    <s v="Datum konce sledování: ? -&gt; 15/03/24; Čas konce sledování:  -&gt; 0950; Příznak fnzis: 0 -&gt; 1; Typ aktivity (takt): 1 -&gt; 5; "/>
    <d v="2024-03-15T12:03:29"/>
    <d v="2024-03-15T09:50:00"/>
    <s v="2:13"/>
    <x v="0"/>
    <x v="8"/>
  </r>
  <r>
    <d v="2024-03-15T12:04:41"/>
    <s v="st3558 (?)"/>
    <x v="8"/>
    <x v="0"/>
    <s v="kls* (Lůžkové oddělení pro sestru)"/>
    <s v="Mudrová Miloslava, číslo pojištěnce: 515220048 , pojišťovna: 111, scpac: 1543830"/>
    <s v="na uzlu 1.CH-LU8 od 10.03.24 do 15.03.24, pcsled: 10637454"/>
    <s v="Datum konce sledování: ? -&gt; 15/03/24; Čas konce sledování:  -&gt; 1203; Příznak fnzis: 0 -&gt; 1; Typ aktivity (takt): 1 -&gt; 4; "/>
    <d v="2024-03-15T12:04:41"/>
    <d v="2024-03-15T12:03:00"/>
    <s v="0:01"/>
    <x v="0"/>
    <x v="1"/>
  </r>
  <r>
    <d v="2024-03-15T12:05:24"/>
    <s v="st3558 (?)"/>
    <x v="8"/>
    <x v="0"/>
    <s v="kls* (Lůžkové oddělení pro sestru)"/>
    <s v="Valtr Jiří , číslo pojištěnce: 440423451 , pojišťovna: 211, scpac: 1084885"/>
    <s v="na uzlu 1.CH-LU8 od 10.03.24 do 15.03.24, pcsled: 10637481"/>
    <s v="Datum konce sledování: ? -&gt; 15/03/24; Čas konce sledování:  -&gt; 1205; Příznak fnzis: 0 -&gt; 1; Typ aktivity (takt): 1 -&gt; 5; "/>
    <d v="2024-03-15T12:05:24"/>
    <d v="2024-03-15T12:05:00"/>
    <s v="0:00"/>
    <x v="0"/>
    <x v="1"/>
  </r>
  <r>
    <d v="2024-03-15T12:05:57"/>
    <s v="st3558 (?)"/>
    <x v="8"/>
    <x v="0"/>
    <s v="kls* (Lůžkové oddělení pro sestru)"/>
    <s v="Vrtělová Petra, Ing., číslo pojištěnce: 6651290030, pojišťovna: 111, scpac: 398103"/>
    <s v="na uzlu 1.CH-LU8 od 11.03.24 do 15.03.24, pcsled: 10638335"/>
    <s v="Datum konce sledování: ? -&gt; 15/03/24; Čas konce sledování:  -&gt; 1205; Příznak fnzis: 0 -&gt; 1; Typ aktivity (takt): 1 -&gt; 4; "/>
    <d v="2024-03-15T12:05:57"/>
    <d v="2024-03-15T12:05:00"/>
    <s v="0:00"/>
    <x v="0"/>
    <x v="1"/>
  </r>
  <r>
    <d v="2024-03-15T12:06:24"/>
    <s v="st3558 (?)"/>
    <x v="8"/>
    <x v="0"/>
    <s v="kls* (Lůžkové oddělení pro sestru)"/>
    <s v="Milek Aleš ing., číslo pojištěnce: 460801479 , pojišťovna: 111, scpac: 1413833"/>
    <s v="na uzlu 1.CH-LU8 od 13.03.24 do 15.03.24, pcsled: 10643081"/>
    <s v="Datum konce sledování: ? -&gt; 15/03/24; Čas konce sledování:  -&gt; 1206; Příznak fnzis: 0 -&gt; 1; Typ aktivity (takt): 1 -&gt; 5; "/>
    <d v="2024-03-15T12:06:24"/>
    <d v="2024-03-15T12:06:00"/>
    <s v="0:00"/>
    <x v="0"/>
    <x v="1"/>
  </r>
  <r>
    <d v="2024-03-15T15:13:02"/>
    <s v="st3558 (?)"/>
    <x v="26"/>
    <x v="0"/>
    <s v="kls* (Lůžkové oddělení pro sestru)"/>
    <s v="Šišková Vladimíra, číslo pojištěnce: 7655254882, pojišťovna: 201, scpac: 241033"/>
    <s v="na uzlu 1.CH-LU8 od 11.03.24 do 15.03.24, pcsled: 10638321"/>
    <s v="Datum konce sledování: ? -&gt; 15/03/24; Čas konce sledování:  -&gt; 1512; Příznak fnzis: 0 -&gt; 1; Typ aktivity (takt): 1 -&gt; 4; "/>
    <d v="2024-03-15T15:13:02"/>
    <d v="2024-03-15T15:12:00"/>
    <s v="0:01"/>
    <x v="0"/>
    <x v="1"/>
  </r>
  <r>
    <d v="2024-03-16T12:31:15"/>
    <s v="st3558 (?)"/>
    <x v="38"/>
    <x v="0"/>
    <s v="kls* (Lůžkové oddělení pro sestru)"/>
    <s v="Blahová Marie, Mgr., číslo pojištěnce: 475604485 , pojišťovna: 111, scpac: 209847"/>
    <s v="na uzlu 1.CH-LU8 od 13.03.24 do 16.03.24, pcsled: 10642958"/>
    <s v="Datum konce sledování: ? -&gt; 16/03/24; Čas konce sledování:  -&gt; 1130; Příznak fnzis: 0 -&gt; 1; Typ aktivity (takt): 1 -&gt; 4; "/>
    <d v="2024-03-16T12:31:15"/>
    <d v="2024-03-16T11:30:00"/>
    <s v="1:01"/>
    <x v="0"/>
    <x v="2"/>
  </r>
  <r>
    <d v="2024-03-16T17:36:06"/>
    <s v="st3558 (?)"/>
    <x v="17"/>
    <x v="0"/>
    <s v="kls* (Lůžkové oddělení pro sestru)"/>
    <s v="Kundrát Ladislav, číslo pojištěnce: 6008261798, pojišťovna: 111, scpac: 416219"/>
    <s v="na uzlu 1.CH-LU8 od 11.03.24 do 16.03.24, pcsled: 10638301"/>
    <s v="Datum konce sledování: ? -&gt; 16/03/24; Čas konce sledování:  -&gt; 1020; Příznak fnzis: 0 -&gt; 1; Typ aktivity (takt): 1 -&gt; 4; "/>
    <d v="2024-03-16T17:36:06"/>
    <d v="2024-03-16T10:20:00"/>
    <s v="7:16"/>
    <x v="0"/>
    <x v="10"/>
  </r>
  <r>
    <d v="2024-03-16T17:36:34"/>
    <s v="st3558 (?)"/>
    <x v="17"/>
    <x v="0"/>
    <s v="kls* (Lůžkové oddělení pro sestru)"/>
    <s v="Novotný Tomáš, číslo pojištěnce: 7911205302, pojišťovna: 111, scpac: 1210719"/>
    <s v="na uzlu 1.CH-LU8 od 11.03.24 do 16.03.24, pcsled: 10638278"/>
    <s v="Datum konce sledování: ? -&gt; 16/03/24; Čas konce sledování:  -&gt; 1020; Příznak fnzis: 0 -&gt; 1; Typ aktivity (takt): 1 -&gt; 4; "/>
    <d v="2024-03-16T17:36:34"/>
    <d v="2024-03-16T10:20:00"/>
    <s v="7:16"/>
    <x v="0"/>
    <x v="10"/>
  </r>
  <r>
    <d v="2024-03-17T12:26:53"/>
    <s v="st3558 (?)"/>
    <x v="13"/>
    <x v="0"/>
    <s v="kls* (Lůžkové oddělení pro sestru)"/>
    <s v="Smejkalová Marcela , číslo pojištěnce: 7157235305, pojišťovna: 211, scpac: 144945"/>
    <s v="na uzlu 1.CH-LU8 od 14.03.24 do 17.03.24, pcsled: 10644025"/>
    <s v="Datum konce sledování: ? -&gt; 17/03/24; Čas konce sledování:  -&gt; 1226; Příznak fnzis: 0 -&gt; 1; Typ aktivity (takt): 1 -&gt; 5; "/>
    <d v="2024-03-17T12:26:53"/>
    <d v="2024-03-17T12:26:00"/>
    <s v="0:00"/>
    <x v="0"/>
    <x v="1"/>
  </r>
  <r>
    <d v="2024-03-18T10:08:12"/>
    <s v="st3640 (?)"/>
    <x v="5"/>
    <x v="0"/>
    <s v="kll* (Lůžkové oddělení pro lékaře)"/>
    <s v="Ištoková Věra , číslo pojištěnce: 6252090614, pojišťovna: 111, scpac: 194774"/>
    <s v="na uzlu 1.CH-LU8 od 17.03.24 do 24.03.24, pcsled: 10647848"/>
    <s v="Kód uzlu zařízení: 2001; Datum malého překladu: 18/03/24; Čas malého překladu: 1008; Kód původního uzlu: 6272; Kód nového uzlu: 6265; "/>
    <d v="2024-03-18T10:08:12"/>
    <d v="2024-03-18T10:08:00"/>
    <s v="0:00"/>
    <x v="0"/>
    <x v="1"/>
  </r>
  <r>
    <d v="2024-03-18T12:12:40"/>
    <s v="st3558 (?)"/>
    <x v="3"/>
    <x v="0"/>
    <s v="kls* (Lůžkové oddělení pro sestru)"/>
    <s v="Loukotová Miloslava, číslo pojištěnce: 5458181256, pojišťovna: 213, scpac: 1551782"/>
    <s v="na uzlu 1.CH-LU8 od 11.03.24 do 18.03.24, pcsled: 10638310"/>
    <s v="Datum konce sledování: ? -&gt; 18/03/24; Čas konce sledování:  -&gt; 1210; Příznak fnzis: 0 -&gt; 1; Typ aktivity (takt): 1 -&gt; 4; "/>
    <d v="2024-03-18T12:12:40"/>
    <d v="2024-03-18T12:10:00"/>
    <s v="0:02"/>
    <x v="0"/>
    <x v="1"/>
  </r>
  <r>
    <d v="2024-03-18T12:18:11"/>
    <s v="st3558 (?)"/>
    <x v="3"/>
    <x v="0"/>
    <s v="kls* (Lůžkové oddělení pro sestru)"/>
    <s v="Nodžáková Radka, číslo pojištěnce: 7352125319, pojišťovna: 201, scpac: 180994"/>
    <s v="na uzlu 1.CH-LU8 od 12.03.24 do 18.03.24, pcsled: 10640228"/>
    <s v="Datum konce sledování: ? -&gt; 18/03/24; Čas konce sledování:  -&gt; 1217; Příznak fnzis: 0 -&gt; 1; Typ aktivity (takt): 1 -&gt; 4; "/>
    <d v="2024-03-18T12:18:11"/>
    <d v="2024-03-18T12:17:00"/>
    <s v="0:01"/>
    <x v="0"/>
    <x v="1"/>
  </r>
  <r>
    <d v="2024-03-18T12:18:31"/>
    <s v="st3558 (?)"/>
    <x v="3"/>
    <x v="0"/>
    <s v="kls* (Lůžkové oddělení pro sestru)"/>
    <s v="Grycová Miloslava, číslo pojištěnce: 455528438 , pojišťovna: 111, scpac: 1555669"/>
    <s v="na uzlu 1.CH-LU8 od 14.03.24 do 18.03.24, pcsled: 10644037"/>
    <s v="Datum konce sledování: ? -&gt; 18/03/24; Čas konce sledování:  -&gt; 1218; Příznak fnzis: 0 -&gt; 1; Typ aktivity (takt): 1 -&gt; 5; "/>
    <d v="2024-03-18T12:18:31"/>
    <d v="2024-03-18T12:18:00"/>
    <s v="0:00"/>
    <x v="0"/>
    <x v="1"/>
  </r>
  <r>
    <d v="2024-03-18T12:18:47"/>
    <s v="st3558 (?)"/>
    <x v="3"/>
    <x v="0"/>
    <s v="kls* (Lůžkové oddělení pro sestru)"/>
    <s v="Klettová Eva, číslo pojištěnce: 5654222035, pojišťovna: 205, scpac: 255917"/>
    <s v="na uzlu 1.CH-LU8 od 14.03.24 do 18.03.24, pcsled: 10644042"/>
    <s v="Datum konce sledování: ? -&gt; 18/03/24; Čas konce sledování:  -&gt; 1218; Příznak fnzis: 0 -&gt; 1; Typ aktivity (takt): 1 -&gt; 5; "/>
    <d v="2024-03-18T12:18:47"/>
    <d v="2024-03-18T12:18:00"/>
    <s v="0:00"/>
    <x v="0"/>
    <x v="1"/>
  </r>
  <r>
    <d v="2024-03-18T12:19:19"/>
    <s v="st3558 (?)"/>
    <x v="3"/>
    <x v="0"/>
    <s v="kls* (Lůžkové oddělení pro sestru)"/>
    <s v="Hnilicová Alena, číslo pojištěnce: 5856220986, pojišťovna: 213, scpac: 1238826"/>
    <s v="na uzlu 1.CH-LU8 od 11.03.24 do 18.03.24, pcsled: 10638290"/>
    <s v="Datum konce sledování: ? -&gt; 18/03/24; Čas konce sledování:  -&gt; 1219; Příznak fnzis: 0 -&gt; 1; Typ aktivity (takt): 1 -&gt; 4; "/>
    <d v="2024-03-18T12:19:19"/>
    <d v="2024-03-18T12:19:00"/>
    <s v="0:00"/>
    <x v="0"/>
    <x v="1"/>
  </r>
  <r>
    <d v="2024-03-18T12:19:41"/>
    <s v="st3558 (?)"/>
    <x v="3"/>
    <x v="0"/>
    <s v="kls* (Lůžkové oddělení pro sestru)"/>
    <s v="Holubcová Jaroslava, číslo pojištěnce: 5852071973, pojišťovna: 205, scpac: 302546"/>
    <s v="na uzlu 1.CH-LU8 od 14.03.24 do 18.03.24, pcsled: 10644030"/>
    <s v="Datum konce sledování: ? -&gt; 18/03/24; Čas konce sledování:  -&gt; 1219; Příznak fnzis: 0 -&gt; 1; Typ aktivity (takt): 1 -&gt; 4; "/>
    <d v="2024-03-18T12:19:41"/>
    <d v="2024-03-18T12:19:00"/>
    <s v="0:00"/>
    <x v="0"/>
    <x v="1"/>
  </r>
  <r>
    <d v="2024-03-18T12:20:19"/>
    <s v="st3558 (?)"/>
    <x v="3"/>
    <x v="0"/>
    <s v="kls* (Lůžkové oddělení pro sestru)"/>
    <s v="Pančocha Antonín, číslo pojištěnce: 460624416 , pojišťovna: 111, scpac: 1553999"/>
    <s v="na uzlu 1.CH-LU8 od 11.03.24 do 18.03.24, pcsled: 10638274"/>
    <s v="Datum konce sledování: ? -&gt; 18/03/24; Čas konce sledování:  -&gt; 1219; Příznak fnzis: 0 -&gt; 1; Typ aktivity (takt): 1 -&gt; 5; "/>
    <d v="2024-03-18T12:20:19"/>
    <d v="2024-03-18T12:19:00"/>
    <s v="0:01"/>
    <x v="0"/>
    <x v="1"/>
  </r>
  <r>
    <d v="2024-03-19T12:11:56"/>
    <s v="st3558 (?)"/>
    <x v="3"/>
    <x v="0"/>
    <s v="kls* (Lůžkové oddělení pro sestru)"/>
    <s v="Riabokin Karyna , číslo pojištěnce: 0652730518, pojišťovna: 205, scpac: 1413902"/>
    <s v="na uzlu 1.CH-LU8 od 14.03.24 do 19.03.24, pcsled: 10645637"/>
    <s v="Datum konce sledování: ? -&gt; 19/03/24; Čas konce sledování:  -&gt; 1211; Příznak fnzis: 0 -&gt; 1; Typ aktivity (takt): 1 -&gt; 5; "/>
    <d v="2024-03-19T12:11:56"/>
    <d v="2024-03-19T12:11:00"/>
    <s v="0:00"/>
    <x v="0"/>
    <x v="1"/>
  </r>
  <r>
    <d v="2024-03-19T12:12:15"/>
    <s v="st3558 (?)"/>
    <x v="3"/>
    <x v="0"/>
    <s v="kls* (Lůžkové oddělení pro sestru)"/>
    <s v="Kobza Vítězslav, číslo pojištěnce: 6809060907, pojišťovna: 111, scpac: 1153437"/>
    <s v="na uzlu 1.CH-LU8 od 12.03.24 do 19.03.24, pcsled: 10640764"/>
    <s v="Datum konce sledování: ? -&gt; 19/03/24; Čas konce sledování:  -&gt; 1212; Příznak fnzis: 0 -&gt; 1; Typ aktivity (takt): 1 -&gt; 4; "/>
    <d v="2024-03-19T12:12:15"/>
    <d v="2024-03-19T12:12:00"/>
    <s v="0:00"/>
    <x v="0"/>
    <x v="1"/>
  </r>
  <r>
    <d v="2024-03-19T12:12:39"/>
    <s v="st3558 (?)"/>
    <x v="3"/>
    <x v="0"/>
    <s v="kls* (Lůžkové oddělení pro sestru)"/>
    <s v="Koukalová Irena , číslo pojištěnce: 7756195326, pojišťovna: 205, scpac: 671027"/>
    <s v="na uzlu 1.CH-LU8 od 14.03.24 do 19.03.24, pcsled: 10644051"/>
    <s v="Datum konce sledování: ? -&gt; 19/03/24; Čas konce sledování:  -&gt; 1212; Příznak fnzis: 0 -&gt; 1; Typ aktivity (takt): 1 -&gt; 4; "/>
    <d v="2024-03-19T12:12:39"/>
    <d v="2024-03-19T12:12:00"/>
    <s v="0:00"/>
    <x v="0"/>
    <x v="1"/>
  </r>
  <r>
    <d v="2024-03-19T12:13:09"/>
    <s v="st3558 (?)"/>
    <x v="3"/>
    <x v="0"/>
    <s v="kls* (Lůžkové oddělení pro sestru)"/>
    <s v="Stržínková Ľudmila, číslo pojištěnce: 5756046120, pojišťovna: 111, scpac: 717325"/>
    <s v="na uzlu 1.CH-LU8 od 04.03.24 do 19.03.24, pcsled: 10630710"/>
    <s v="Datum konce sledování: ? -&gt; 19/03/24; Čas konce sledování:  -&gt; 1212; Příznak fnzis: 0 -&gt; 1; Typ aktivity (takt): 1 -&gt; 5; "/>
    <d v="2024-03-19T12:13:09"/>
    <d v="2024-03-19T12:12:00"/>
    <s v="0:01"/>
    <x v="0"/>
    <x v="1"/>
  </r>
  <r>
    <d v="2024-03-19T12:13:27"/>
    <s v="st3558 (?)"/>
    <x v="3"/>
    <x v="0"/>
    <s v="kls* (Lůžkové oddělení pro sestru)"/>
    <s v="Chytilová Jindřiška , číslo pojištěnce: 5959251089, pojišťovna: 205, scpac: 317490"/>
    <s v="na uzlu 1.CH-LU8 od 18.03.24 do 19.03.24, pcsled: 10648552"/>
    <s v="Datum konce sledování: ? -&gt; 19/03/24; Čas konce sledování:  -&gt; 1213; Příznak fnzis: 0 -&gt; 1; Typ aktivity (takt): 1 -&gt; 4; "/>
    <d v="2024-03-19T12:13:27"/>
    <d v="2024-03-19T12:13:00"/>
    <s v="0:00"/>
    <x v="0"/>
    <x v="1"/>
  </r>
  <r>
    <d v="2024-03-19T12:14:06"/>
    <s v="st3558 (?)"/>
    <x v="3"/>
    <x v="0"/>
    <s v="kls* (Lůžkové oddělení pro sestru)"/>
    <s v="Bednářová Jarmila , číslo pojištěnce: 476104449 , pojišťovna: 205, scpac: 209604"/>
    <s v="na uzlu 1.CH-LU8 od 14.03.24 do 19.03.24, pcsled: 10644047"/>
    <s v="Datum konce sledování: ? -&gt; 19/03/24; Čas konce sledování:  -&gt; 1213; Příznak fnzis: 0 -&gt; 1; Typ aktivity (takt): 1 -&gt; 5; "/>
    <d v="2024-03-19T12:14:06"/>
    <d v="2024-03-19T12:13:00"/>
    <s v="0:01"/>
    <x v="0"/>
    <x v="1"/>
  </r>
  <r>
    <d v="2024-03-19T14:23:37"/>
    <s v="st2118 (?)"/>
    <x v="3"/>
    <x v="0"/>
    <s v="kls* (Lůžkové oddělení pro sestru)"/>
    <s v="Obrtel Petr, číslo pojištěnce: 6404042579, pojišťovna: 111, scpac: 846299"/>
    <s v="na uzlu 1.CH-LU8 od 18.03.24 do 19.03.24, pcsled: 10648727"/>
    <s v="Datum žádosti: 19/03/24; Čas žádosti: 142337; Datum překladu: 19/03/24; Čas překladu: 1422; Žádající uzel: 6272; Žádající uživatel: 18970; Přijímající uzel: 6515; Text žádosti: Žádost o překlad; Stav žádosti: 500; "/>
    <d v="2024-03-19T14:23:37"/>
    <d v="2024-03-19T14:22:00"/>
    <s v="0:01"/>
    <x v="0"/>
    <x v="1"/>
  </r>
  <r>
    <d v="2024-03-20T10:57:42"/>
    <s v="st3640 (?)"/>
    <x v="5"/>
    <x v="0"/>
    <s v="kll* (Lůžkové oddělení pro lékaře)"/>
    <s v="Otradovská Drahomíra, číslo pojištěnce: 515114133 , pojišťovna: 111, scpac: 1555578"/>
    <s v="na uzlu 1.CH-LU8 od 19.03.24 do 25.03.24, pcsled: 10650650"/>
    <s v="Kód uzlu zařízení: 2001; Datum malého překladu: 20/03/24; Čas malého překladu: 1057; Kód původního uzlu: 6272; Kód nového uzlu: 6265; "/>
    <d v="2024-03-20T10:57:42"/>
    <d v="2024-03-20T10:57:00"/>
    <s v="0:00"/>
    <x v="0"/>
    <x v="1"/>
  </r>
  <r>
    <d v="2024-03-20T12:11:12"/>
    <s v="st3558 (?)"/>
    <x v="3"/>
    <x v="0"/>
    <s v="kls* (Lůžkové oddělení pro sestru)"/>
    <s v="Novotná Simona, číslo pojištěnce: 8255144491, pojišťovna: 205, scpac: 244418"/>
    <s v="na uzlu 1.CH-LU8 od 11.03.24 do 20.03.24, pcsled: 10638313"/>
    <s v="Datum konce sledování: ? -&gt; 20/03/24; Čas konce sledování:  -&gt; 1210; Příznak fnzis: 0 -&gt; 1; Typ aktivity (takt): 1 -&gt; 4; "/>
    <d v="2024-03-20T12:11:12"/>
    <d v="2024-03-20T12:10:00"/>
    <s v="0:01"/>
    <x v="0"/>
    <x v="1"/>
  </r>
  <r>
    <d v="2024-03-20T12:11:28"/>
    <s v="st3558 (?)"/>
    <x v="3"/>
    <x v="0"/>
    <s v="kls* (Lůžkové oddělení pro sestru)"/>
    <s v="Cvrčková Marcela, číslo pojištěnce: 7356285321, pojišťovna: 205, scpac: 180482"/>
    <s v="na uzlu 1.CH-LU8 od 18.03.24 do 20.03.24, pcsled: 10648542"/>
    <s v="Datum konce sledování: ? -&gt; 20/03/24; Čas konce sledování:  -&gt; 1211; Příznak fnzis: 0 -&gt; 1; Typ aktivity (takt): 1 -&gt; 4; "/>
    <d v="2024-03-20T12:11:28"/>
    <d v="2024-03-20T12:11:00"/>
    <s v="0:00"/>
    <x v="0"/>
    <x v="1"/>
  </r>
  <r>
    <d v="2024-03-20T12:11:44"/>
    <s v="st3558 (?)"/>
    <x v="3"/>
    <x v="0"/>
    <s v="kls* (Lůžkové oddělení pro sestru)"/>
    <s v="Krejčí Vojtěch, číslo pojištěnce: 6001130993, pojišťovna: 201, scpac: 274204"/>
    <s v="na uzlu 1.CH-LU8 od 14.03.24 do 20.03.24, pcsled: 10643950"/>
    <s v="Datum konce sledování: ? -&gt; 20/03/24; Čas konce sledování:  -&gt; 1211; Příznak fnzis: 0 -&gt; 1; Typ aktivity (takt): 1 -&gt; 5; "/>
    <d v="2024-03-20T12:11:44"/>
    <d v="2024-03-20T12:11:00"/>
    <s v="0:00"/>
    <x v="0"/>
    <x v="1"/>
  </r>
  <r>
    <d v="2024-03-21T08:18:04"/>
    <s v="st3558 (?)"/>
    <x v="3"/>
    <x v="0"/>
    <s v="kls* (Lůžkové oddělení pro sestru)"/>
    <s v="Bruno Michaela, Bc., číslo pojištěnce: 8158035347, pojišťovna: 201, scpac: 168504"/>
    <s v="na uzlu 1.CH-LU8 od 18.03.24 do 21.03.24, pcsled: 10648754"/>
    <s v="Datum konce sledování: ? -&gt; 21/03/24; Čas konce sledování:  -&gt; 0817; Příznak fnzis: 0 -&gt; 1; Typ aktivity (takt): 1 -&gt; 4; "/>
    <d v="2024-03-21T08:18:04"/>
    <d v="2024-03-21T08:17:00"/>
    <s v="0:01"/>
    <x v="0"/>
    <x v="1"/>
  </r>
  <r>
    <d v="2024-03-21T09:40:13"/>
    <s v="st3640 (?)"/>
    <x v="5"/>
    <x v="0"/>
    <s v="kll* (Lůžkové oddělení pro lékaře)"/>
    <s v="Hovorková Ivana, číslo pojištěnce: 6357040855, pojišťovna: 205, scpac: 193581"/>
    <s v="na uzlu 1.CH-LU8 od 20.03.24 do 27.03.24, pcsled: 10652665"/>
    <s v="Kód uzlu zařízení: 2001; Datum malého překladu: 21/03/24; Čas malého překladu: 0940; Kód původního uzlu: 6272; Kód nového uzlu: 6265; "/>
    <d v="2024-03-21T09:40:13"/>
    <d v="2024-03-21T09:40:00"/>
    <s v="0:00"/>
    <x v="0"/>
    <x v="1"/>
  </r>
  <r>
    <d v="2024-03-21T10:12:58"/>
    <s v="st4338 (?)"/>
    <x v="29"/>
    <x v="0"/>
    <s v="kls* (Lůžkové oddělení pro sestru)"/>
    <s v="Sedláček Květoslav, číslo pojištěnce: 450520404 , pojišťovna: 111, scpac: 249564"/>
    <s v="na uzlu 2IK-30m od 28.02.24 do 21.03.24, pcsled: 10624579"/>
    <s v="Datum konce sledování: ? -&gt; 21/03/24; Čas konce sledování:  -&gt; 1000; Příznak fnzis: 0 -&gt; 1; Typ aktivity (takt): 1 -&gt; 4; "/>
    <d v="2024-03-21T10:12:58"/>
    <d v="2024-03-21T10:00:00"/>
    <s v="0:12"/>
    <x v="0"/>
    <x v="7"/>
  </r>
  <r>
    <d v="2024-03-21T10:38:07"/>
    <s v="st3558 (?)"/>
    <x v="3"/>
    <x v="0"/>
    <s v="kls* (Lůžkové oddělení pro sestru)"/>
    <s v="Sekanina Jiří, číslo pojištěnce: 6812281355, pojišťovna: 111, scpac: 756403"/>
    <s v="na uzlu 1.CH-LU8 od 19.03.24 do 21.03.24, pcsled: 10650604"/>
    <s v="Datum konce sledování: ? -&gt; 21/03/24; Čas konce sledování:  -&gt; 1037; Příznak fnzis: 0 -&gt; 1; Typ aktivity (takt): 1 -&gt; 5; "/>
    <d v="2024-03-21T10:38:07"/>
    <d v="2024-03-21T10:37:00"/>
    <s v="0:01"/>
    <x v="0"/>
    <x v="1"/>
  </r>
  <r>
    <d v="2024-03-21T15:48:19"/>
    <s v="st3640 (?)"/>
    <x v="16"/>
    <x v="0"/>
    <s v="kll* (Lůžkové oddělení pro lékaře)"/>
    <s v="Gajdík Milan, číslo pojištěnce: 430622437 , pojišťovna: 207, scpac: 1009083"/>
    <s v="na uzlu 1.CH-LU8 od 19.03.24 do 27.03.24, pcsled: 10650652"/>
    <s v="Kód uzlu zařízení: 2001; Datum malého překladu: 21/03/24; Čas malého překladu: 1548; Kód původního uzlu: 6272; Kód nového uzlu: 6265; "/>
    <d v="2024-03-21T15:48:19"/>
    <d v="2024-03-21T15:48:00"/>
    <s v="0:00"/>
    <x v="0"/>
    <x v="1"/>
  </r>
  <r>
    <d v="2024-03-22T08:25:37"/>
    <s v="st3558 (?)"/>
    <x v="3"/>
    <x v="0"/>
    <s v="kls* (Lůžkové oddělení pro sestru)"/>
    <s v="Plná Marta, číslo pojištěnce: 5957230521, pojišťovna: 205, scpac: 1507183"/>
    <s v="na uzlu 1.CH-LU8 od 18.03.24 do 22.03.24, pcsled: 10648743"/>
    <s v="Datum konce sledování: ? -&gt; 22/03/24; Čas konce sledování:  -&gt; 0825; Příznak fnzis: 0 -&gt; 1; Typ aktivity (takt): 1 -&gt; 4; "/>
    <d v="2024-03-22T08:25:37"/>
    <d v="2024-03-22T08:25:00"/>
    <s v="0:00"/>
    <x v="0"/>
    <x v="1"/>
  </r>
  <r>
    <d v="2024-03-22T11:38:52"/>
    <s v="st3558 (?)"/>
    <x v="3"/>
    <x v="0"/>
    <s v="kls* (Lůžkové oddělení pro sestru)"/>
    <s v="Obrtel Petr, číslo pojištěnce: 6404042579, pojišťovna: 111, scpac: 846299"/>
    <s v="na uzlu KAR-LU51 od 19.03.24 do 22.03.24, pcsled: 10651942"/>
    <s v="Datum konce sledování: ? -&gt; 22/03/24; Čas konce sledování:  -&gt; 1137; Příznak fnzis: 0 -&gt; 1; Typ aktivity (takt): 1 -&gt; 5; "/>
    <d v="2024-03-22T11:38:52"/>
    <d v="2024-03-22T11:37:00"/>
    <s v="0:01"/>
    <x v="0"/>
    <x v="1"/>
  </r>
  <r>
    <d v="2024-03-22T11:41:57"/>
    <s v="st3558 (?)"/>
    <x v="3"/>
    <x v="0"/>
    <s v="kls* (Lůžkové oddělení pro sestru)"/>
    <s v="Sedláček Květoslav, číslo pojištěnce: 450520404 , pojišťovna: 111, scpac: 249564"/>
    <s v="na uzlu 1.CH-LU8 od 21.03.24 do 22.03.24, pcsled: 10654993"/>
    <s v="Datum žádosti: 22/03/24; Čas žádosti: 114157; Datum překladu: 22/03/24; Čas překladu: 1141; Žádající uzel: 6272; Žádající uživatel: 18970; Přijímající uzel: 6515; Text žádosti: Žádost o překlad; Stav žádosti: 500; "/>
    <d v="2024-03-22T11:41:57"/>
    <d v="2024-03-22T11:41:00"/>
    <s v="0:00"/>
    <x v="0"/>
    <x v="1"/>
  </r>
  <r>
    <d v="2024-03-23T12:10:54"/>
    <s v="st2088 (?)"/>
    <x v="8"/>
    <x v="0"/>
    <s v="kls* (Lůžkové oddělení pro sestru)"/>
    <s v="Stryková Ludmila, číslo pojištěnce: 5555111650, pojišťovna: 205, scpac: 1102330"/>
    <s v="na uzlu 1.CH-LU8 od 21.03.24 do 23.03.24, pcsled: 10654263"/>
    <s v="Datum konce sledování: ? -&gt; 23/03/24; Čas konce sledování:  -&gt; 1210; Příznak fnzis: 0 -&gt; 1; Typ aktivity (takt): 1 -&gt; 4; "/>
    <d v="2024-03-23T12:10:54"/>
    <d v="2024-03-23T12:10:00"/>
    <s v="0:00"/>
    <x v="0"/>
    <x v="1"/>
  </r>
  <r>
    <d v="2024-03-23T12:11:39"/>
    <s v="st2088 (?)"/>
    <x v="8"/>
    <x v="0"/>
    <s v="kls* (Lůžkové oddělení pro sestru)"/>
    <s v="Opluštilová Anna, číslo pojištěnce: 455718413 , pojišťovna: 111, scpac: 964914"/>
    <s v="na uzlu 1.CH-LU8 od 21.03.24 do 23.03.24, pcsled: 10654260"/>
    <s v="Datum konce sledování: ? -&gt; 23/03/24; Čas konce sledování:  -&gt; 1211; Příznak fnzis: 0 -&gt; 1; Typ aktivity (takt): 1 -&gt; 4; "/>
    <d v="2024-03-23T12:11:39"/>
    <d v="2024-03-23T12:11:00"/>
    <s v="0:00"/>
    <x v="0"/>
    <x v="1"/>
  </r>
  <r>
    <d v="2024-03-23T12:12:31"/>
    <s v="st2088 (?)"/>
    <x v="8"/>
    <x v="0"/>
    <s v="kls* (Lůžkové oddělení pro sestru)"/>
    <s v="Janošíková Marie , číslo pojištěnce: 445715430 , pojišťovna: 111, scpac: 213309"/>
    <s v="na uzlu 1.CH-LU8 od 20.03.24 do 23.03.24, pcsled: 10652798"/>
    <s v="Datum konce sledování: ? -&gt; 23/03/24; Čas konce sledování:  -&gt; 1211; Příznak fnzis: 0 -&gt; 1; Typ aktivity (takt): 1 -&gt; 4; "/>
    <d v="2024-03-23T12:12:31"/>
    <d v="2024-03-23T12:11:00"/>
    <s v="0:01"/>
    <x v="0"/>
    <x v="1"/>
  </r>
  <r>
    <d v="2024-03-24T10:30:24"/>
    <s v="st2088 (?)"/>
    <x v="18"/>
    <x v="0"/>
    <s v="kls* (Lůžkové oddělení pro sestru)"/>
    <s v="Navrátil Jiří, číslo pojištěnce: 6611111298, pojišťovna: 207, scpac: 471635"/>
    <s v="na uzlu 1.CH-LU3 od 21.03.24 do 12.04.24, pcsled: 10655235"/>
    <s v="Kód uzlu zařízení: 2001; Datum malého překladu: 24/03/24; Čas malého překladu: 1030; Kód původního uzlu: 6272; Kód nového uzlu: 6396; "/>
    <d v="2024-03-24T10:30:24"/>
    <d v="2024-03-24T10:30:00"/>
    <s v="0:00"/>
    <x v="0"/>
    <x v="1"/>
  </r>
  <r>
    <d v="2024-03-24T13:11:10"/>
    <s v="st3558 (?)"/>
    <x v="14"/>
    <x v="0"/>
    <s v="kls* (Lůžkové oddělení pro sestru)"/>
    <s v="Daneček František, číslo pojištěnce: 7203034509, pojišťovna: 205, scpac: 321245"/>
    <s v="na uzlu 1.CH-LU8 od 21.03.24 do 24.03.24, pcsled: 10654240"/>
    <s v="Datum konce sledování: ? -&gt; 24/03/24; Čas konce sledování:  -&gt; 1310; Příznak fnzis: 0 -&gt; 1; Typ aktivity (takt): 1 -&gt; 4; "/>
    <d v="2024-03-24T13:11:10"/>
    <d v="2024-03-24T13:10:00"/>
    <s v="0:01"/>
    <x v="0"/>
    <x v="1"/>
  </r>
  <r>
    <d v="2024-03-24T13:11:16"/>
    <s v="st2088 (?)"/>
    <x v="18"/>
    <x v="0"/>
    <s v="kls* (Lůžkové oddělení pro sestru)"/>
    <s v="Ištoková Věra , číslo pojištěnce: 6252090614, pojišťovna: 111, scpac: 194774"/>
    <s v="na uzlu 1.CH-LU8 od 17.03.24 do 24.03.24, pcsled: 10647848"/>
    <s v="Datum konce sledování: ? -&gt; 24/03/24; Čas konce sledování:  -&gt; 1000; Příznak fnzis: 0 -&gt; 1; Typ aktivity (takt): 1 -&gt; 4; "/>
    <d v="2024-03-24T13:11:16"/>
    <d v="2024-03-24T10:00:00"/>
    <s v="3:11"/>
    <x v="0"/>
    <x v="16"/>
  </r>
  <r>
    <d v="2024-03-25T10:40:37"/>
    <s v="st3640 (?)"/>
    <x v="20"/>
    <x v="0"/>
    <s v="kll* (Lůžkové oddělení pro lékaře)"/>
    <s v="Müllerová Miroslava, číslo pojištěnce: 7656035398, pojišťovna: 205, scpac: 108406"/>
    <s v="na uzlu 1.CH-LU8 od 24.03.24 do 29.03.24, pcsled: 10658209"/>
    <s v="Kód uzlu zařízení: 2001; Datum malého překladu: 25/03/24; Čas malého překladu: 1040; Kód původního uzlu: 6272; Kód nového uzlu: 6265; "/>
    <d v="2024-03-25T10:40:37"/>
    <d v="2024-03-25T10:40:00"/>
    <s v="0:00"/>
    <x v="0"/>
    <x v="1"/>
  </r>
  <r>
    <d v="2024-03-25T11:23:36"/>
    <s v="st3558 (?)"/>
    <x v="3"/>
    <x v="0"/>
    <s v="kls* (Lůžkové oddělení pro sestru)"/>
    <s v="Navrátil Vojtěch, číslo pojištěnce: 5603171519, pojišťovna: 201, scpac: 200335"/>
    <s v="na uzlu 1.CH-LU8 od 21.03.24 do 02.04.24, pcsled: 10654237"/>
    <s v="Kód uzlu zařízení: 2001; Datum malého překladu: 25/03/24; Čas malého překladu: 1123; Kód původního uzlu: 6272; Kód nového uzlu: 6265; "/>
    <d v="2024-03-25T11:23:36"/>
    <d v="2024-03-25T11:23:00"/>
    <s v="0:00"/>
    <x v="0"/>
    <x v="1"/>
  </r>
  <r>
    <d v="2024-03-25T12:20:40"/>
    <s v="st3558 (?)"/>
    <x v="3"/>
    <x v="0"/>
    <s v="kls* (Lůžkové oddělení pro sestru)"/>
    <s v="Brixová Vlasta, číslo pojištěnce: 5852116699, pojišťovna: 111, scpac: 1539829"/>
    <s v="na uzlu 1.CH-LU8 od 19.03.24 do 25.03.24, pcsled: 10650641"/>
    <s v="Datum konce sledování: ? -&gt; 25/03/24; Čas konce sledování:  -&gt; 1220; Příznak fnzis: 0 -&gt; 1; Typ aktivity (takt): 1 -&gt; 4; "/>
    <d v="2024-03-25T12:20:40"/>
    <d v="2024-03-25T12:20:00"/>
    <s v="0:00"/>
    <x v="0"/>
    <x v="1"/>
  </r>
  <r>
    <d v="2024-03-25T12:21:05"/>
    <s v="st3558 (?)"/>
    <x v="3"/>
    <x v="0"/>
    <s v="kls* (Lůžkové oddělení pro sestru)"/>
    <s v="Otradovská Drahomíra, číslo pojištěnce: 515114133 , pojišťovna: 111, scpac: 1555578"/>
    <s v="na uzlu 1.CH-LU8 od 19.03.24 do 25.03.24, pcsled: 10650650"/>
    <s v="Datum konce sledování: ? -&gt; 25/03/24; Čas konce sledování:  -&gt; 1220; Příznak fnzis: 0 -&gt; 1; Typ aktivity (takt): 1 -&gt; 5; "/>
    <d v="2024-03-25T12:21:05"/>
    <d v="2024-03-25T12:20:00"/>
    <s v="0:01"/>
    <x v="0"/>
    <x v="1"/>
  </r>
  <r>
    <d v="2024-03-25T12:21:35"/>
    <s v="st3558 (?)"/>
    <x v="3"/>
    <x v="0"/>
    <s v="kls* (Lůžkové oddělení pro sestru)"/>
    <s v="Orlichová Alena, číslo pojištěnce: 465205449 , pojišťovna: 111, scpac: 135483"/>
    <s v="na uzlu KAR-LU51 od 21.03.24 do 25.03.24, pcsled: 10655702"/>
    <s v="Datum konce sledování: ? -&gt; 25/03/24; Čas konce sledování:  -&gt; 1200; Příznak fnzis: 0 -&gt; 1; Typ aktivity (takt): 1 -&gt; 5; "/>
    <d v="2024-03-25T12:21:35"/>
    <d v="2024-03-25T12:00:00"/>
    <s v="0:21"/>
    <x v="0"/>
    <x v="6"/>
  </r>
  <r>
    <d v="2024-03-26T08:00:43"/>
    <s v="st3558 (?)"/>
    <x v="3"/>
    <x v="0"/>
    <s v="kls* (Lůžkové oddělení pro sestru)"/>
    <s v="Bogárová Zuzana, číslo pojištěnce: 6453146447, pojišťovna: 111, scpac: 1502717"/>
    <s v="na uzlu 1.CH-LU8 od 21.03.24 do 26.03.24, pcsled: 10654256"/>
    <s v="Datum konce sledování: ? -&gt; 26/03/24; Čas konce sledování:  -&gt; 0800; Příznak fnzis: 0 -&gt; 1; Typ aktivity (takt): 1 -&gt; 4; "/>
    <d v="2024-03-26T08:00:43"/>
    <d v="2024-03-26T08:00:00"/>
    <s v="0:00"/>
    <x v="0"/>
    <x v="1"/>
  </r>
  <r>
    <d v="2024-03-26T09:21:14"/>
    <s v="st3558 (?)"/>
    <x v="3"/>
    <x v="0"/>
    <s v="kls* (Lůžkové oddělení pro sestru)"/>
    <s v="Šramko Ján , číslo pojištěnce: 380121738 , pojišťovna: 211, scpac: 113582"/>
    <s v="na uzlu 1.CH-LU8 od 18.03.24 do 26.03.24, pcsled: 10648431"/>
    <s v="Datum konce sledování: ? -&gt; 26/03/24; Čas konce sledování:  -&gt; 0920; Příznak fnzis: 0 -&gt; 1; Typ aktivity (takt): 1 -&gt; 5; "/>
    <d v="2024-03-26T09:21:14"/>
    <d v="2024-03-26T09:20:00"/>
    <s v="0:01"/>
    <x v="0"/>
    <x v="1"/>
  </r>
  <r>
    <d v="2024-03-26T11:01:06"/>
    <s v="st3558 (?)"/>
    <x v="3"/>
    <x v="0"/>
    <s v="kls* (Lůžkové oddělení pro sestru)"/>
    <s v="Kubíček Miroslav, číslo pojištěnce: 9701106074, pojišťovna: 207, scpac: 146571"/>
    <s v="na uzlu 1.CH-LU3 od 24.03.24 do 27.03.24, pcsled: 10658253"/>
    <s v="Kód uzlu zařízení: 2001; Datum malého překladu: 26/03/24; Čas malého překladu: 1100; Kód původního uzlu: 6272; Kód nového uzlu: 6396; "/>
    <d v="2024-03-26T11:01:06"/>
    <d v="2024-03-26T11:00:00"/>
    <s v="0:01"/>
    <x v="0"/>
    <x v="1"/>
  </r>
  <r>
    <d v="2024-03-26T11:10:29"/>
    <s v="st3558 (?)"/>
    <x v="3"/>
    <x v="0"/>
    <s v="kls* (Lůžkové oddělení pro sestru)"/>
    <s v="Smékalová Lenka, číslo pojištěnce: 6551241323, pojišťovna: 211, scpac: 374287"/>
    <s v="na uzlu 1.CH-LU8 od 20.03.24 do 26.03.24, pcsled: 10653189"/>
    <s v="Datum žádosti: 26/03/24; Čas žádosti: 111029; Datum překladu: 26/03/24; Čas překladu: 1109; Žádající uzel: 6272; Žádající uživatel: 18970; Přijímající uzel: 6073; Text žádosti: Žádost o překlad; Stav žádosti: 500; "/>
    <d v="2024-03-26T11:10:29"/>
    <d v="2024-03-26T11:09:00"/>
    <s v="0:01"/>
    <x v="0"/>
    <x v="1"/>
  </r>
  <r>
    <d v="2024-03-26T11:34:40"/>
    <s v="st3558 (?)"/>
    <x v="3"/>
    <x v="0"/>
    <s v="kls* (Lůžkové oddělení pro sestru)"/>
    <s v="Raška Viktor, číslo pojištěnce: 481223157 , pojišťovna: 111, scpac: 1143073"/>
    <s v="na uzlu 1.CH-LU8 od 17.03.24 do 26.03.24, pcsled: 10648425"/>
    <s v="Datum konce sledování: ? -&gt; 26/03/24; Čas konce sledování:  -&gt; 1134; Příznak fnzis: 0 -&gt; 1; Typ aktivity (takt): 1 -&gt; 5; "/>
    <d v="2024-03-26T11:34:40"/>
    <d v="2024-03-26T11:34:00"/>
    <s v="0:00"/>
    <x v="0"/>
    <x v="1"/>
  </r>
  <r>
    <d v="2024-03-26T11:34:58"/>
    <s v="st3558 (?)"/>
    <x v="3"/>
    <x v="0"/>
    <s v="kls* (Lůžkové oddělení pro sestru)"/>
    <s v="Petržela Antonín, číslo pojištěnce: 7503184249, pojišťovna: 205, scpac: 177821"/>
    <s v="na uzlu 1.CH-LU8 od 21.03.24 do 26.03.24, pcsled: 10654243"/>
    <s v="Datum konce sledování: ? -&gt; 26/03/24; Čas konce sledování:  -&gt; 1134; Příznak fnzis: 0 -&gt; 1; Typ aktivity (takt): 1 -&gt; 4; "/>
    <d v="2024-03-26T11:34:58"/>
    <d v="2024-03-26T11:34:00"/>
    <s v="0:00"/>
    <x v="0"/>
    <x v="1"/>
  </r>
  <r>
    <d v="2024-03-27T08:47:15"/>
    <s v="st3558 (?)"/>
    <x v="3"/>
    <x v="0"/>
    <s v="kls* (Lůžkové oddělení pro sestru)"/>
    <s v="Řehák Jiří, číslo pojištěnce: 5805101203, pojišťovna: 211, scpac: 269783"/>
    <s v="na uzlu 1.CH-LU8 od 24.03.24 do 27.03.24, pcsled: 10658369"/>
    <s v="Datum konce sledování: ? -&gt; 27/03/24; Čas konce sledování:  -&gt; 0846; Příznak fnzis: 0 -&gt; 1; Typ aktivity (takt): 1 -&gt; 4; "/>
    <d v="2024-03-27T08:47:15"/>
    <d v="2024-03-27T08:46:00"/>
    <s v="0:01"/>
    <x v="0"/>
    <x v="1"/>
  </r>
  <r>
    <d v="2024-03-27T08:54:26"/>
    <s v="st3558 (?)"/>
    <x v="3"/>
    <x v="0"/>
    <s v="kls* (Lůžkové oddělení pro sestru)"/>
    <s v="Orlichová Alena, číslo pojištěnce: 465205449 , pojišťovna: 111, scpac: 135483"/>
    <s v="na uzlu 1.CH-LU3 od 25.03.24 do 03.04.24, pcsled: 10660224"/>
    <s v="Kód uzlu zařízení: 2001; Datum malého překladu: 27/03/24; Čas malého překladu: 0854; Kód původního uzlu: 6272; Kód nového uzlu: 6396; "/>
    <d v="2024-03-27T08:54:26"/>
    <d v="2024-03-27T08:54:00"/>
    <s v="0:00"/>
    <x v="0"/>
    <x v="1"/>
  </r>
  <r>
    <d v="2024-03-27T09:20:04"/>
    <s v="st3558 (?)"/>
    <x v="3"/>
    <x v="0"/>
    <s v="kls* (Lůžkové oddělení pro sestru)"/>
    <s v="Zatloukal František, číslo pojištěnce: 401110403 , pojišťovna: 205, scpac: 1310360"/>
    <s v="na uzlu 1.CH-LU9 od 25.03.24 do 28.03.24, pcsled: 10659303"/>
    <s v="Kód uzlu zařízení: 2001; Datum malého překladu: 27/03/24; Čas malého překladu: 0920; Kód původního uzlu: 6272; Kód nového uzlu: 6225; "/>
    <d v="2024-03-27T09:20:04"/>
    <d v="2024-03-27T09:20:00"/>
    <s v="0:00"/>
    <x v="0"/>
    <x v="1"/>
  </r>
  <r>
    <d v="2024-03-27T09:25:46"/>
    <s v="st3558 (?)"/>
    <x v="3"/>
    <x v="0"/>
    <s v="kls* (Lůžkové oddělení pro sestru)"/>
    <s v="Loprais Leo , číslo pojištěnce: 7803075698, pojišťovna: 111, scpac: 446099"/>
    <s v="na uzlu 1.CH-LU8 od 21.03.24 do 27.03.24, pcsled: 10654273"/>
    <s v="Datum konce sledování: ? -&gt; 27/03/24; Čas konce sledování:  -&gt; 0925; Příznak fnzis: 0 -&gt; 1; Typ aktivity (takt): 1 -&gt; 4; "/>
    <d v="2024-03-27T09:25:46"/>
    <d v="2024-03-27T09:25:00"/>
    <s v="0:00"/>
    <x v="0"/>
    <x v="1"/>
  </r>
  <r>
    <d v="2024-03-27T09:41:31"/>
    <s v="st3558 (?)"/>
    <x v="3"/>
    <x v="0"/>
    <s v="kls* (Lůžkové oddělení pro sestru)"/>
    <s v="Phamová Bich Hoa, číslo pojištěnce: 6454162880, pojišťovna: 111, scpac: 754386"/>
    <s v="na uzlu 1.CH-LU8 od 24.03.24 do 27.03.24, pcsled: 10658228"/>
    <s v="Datum konce sledování: ? -&gt; 27/03/24; Čas konce sledování:  -&gt; 0940; Příznak fnzis: 0 -&gt; 1; Typ aktivity (takt): 1 -&gt; 5; "/>
    <d v="2024-03-27T09:41:31"/>
    <d v="2024-03-27T09:40:00"/>
    <s v="0:01"/>
    <x v="0"/>
    <x v="1"/>
  </r>
  <r>
    <d v="2024-03-27T09:59:28"/>
    <s v="st3558 (?)"/>
    <x v="3"/>
    <x v="0"/>
    <s v="kls* (Lůžkové oddělení pro sestru)"/>
    <s v="Jelínková Jana, číslo pojištěnce: 0155145749, pojišťovna: 213, scpac: 281795"/>
    <s v="na uzlu 1.CH-LU8 od 26.03.24 do 27.03.24, pcsled: 10660883"/>
    <s v="Datum konce sledování: ? -&gt; 27/03/24; Čas konce sledování:  -&gt; 0959; Příznak fnzis: 0 -&gt; 1; Typ aktivity (takt): 1 -&gt; 4; "/>
    <d v="2024-03-27T09:59:28"/>
    <d v="2024-03-27T09:59:00"/>
    <s v="0:00"/>
    <x v="0"/>
    <x v="1"/>
  </r>
  <r>
    <d v="2024-03-27T10:04:33"/>
    <s v="st3640 (?)"/>
    <x v="20"/>
    <x v="0"/>
    <s v="kll* (Lůžkové oddělení pro lékaře)"/>
    <s v="Pokrutová Jana , číslo pojištěnce: 486205430 , pojišťovna: 205, scpac: 208380"/>
    <s v="na uzlu 1.CH-LU8 od 25.03.24 do 04.04.24, pcsled: 10659272"/>
    <s v="Kód uzlu zařízení: 2001; Datum malého překladu: 27/03/24; Čas malého překladu: 1004; Kód původního uzlu: 6272; Kód nového uzlu: 6265; "/>
    <d v="2024-03-27T10:04:33"/>
    <d v="2024-03-27T10:04:00"/>
    <s v="0:00"/>
    <x v="0"/>
    <x v="1"/>
  </r>
  <r>
    <d v="2024-03-27T12:34:05"/>
    <s v="st3558 (?)"/>
    <x v="3"/>
    <x v="0"/>
    <s v="kls* (Lůžkové oddělení pro sestru)"/>
    <s v="Gajdík Milan, číslo pojištěnce: 430622437 , pojišťovna: 207, scpac: 1009083"/>
    <s v="na uzlu 1.CH-LU8 od 19.03.24 do 27.03.24, pcsled: 10650652"/>
    <s v="Datum konce sledování: ? -&gt; 27/03/24; Čas konce sledování:  -&gt; 1233; Příznak fnzis: 0 -&gt; 1; Typ aktivity (takt): 1 -&gt; 5; "/>
    <d v="2024-03-27T12:34:05"/>
    <d v="2024-03-27T12:33:00"/>
    <s v="0:01"/>
    <x v="0"/>
    <x v="1"/>
  </r>
  <r>
    <d v="2024-03-27T12:34:23"/>
    <s v="st3558 (?)"/>
    <x v="3"/>
    <x v="0"/>
    <s v="kls* (Lůžkové oddělení pro sestru)"/>
    <s v="Hovorková Ivana, číslo pojištěnce: 6357040855, pojišťovna: 205, scpac: 193581"/>
    <s v="na uzlu 1.CH-LU8 od 20.03.24 do 27.03.24, pcsled: 10652665"/>
    <s v="Datum konce sledování: ? -&gt; 27/03/24; Čas konce sledování:  -&gt; 1234; Příznak fnzis: 0 -&gt; 1; Typ aktivity (takt): 1 -&gt; 4; "/>
    <d v="2024-03-27T12:34:23"/>
    <d v="2024-03-27T12:34:00"/>
    <s v="0:00"/>
    <x v="0"/>
    <x v="1"/>
  </r>
  <r>
    <d v="2024-03-27T12:34:37"/>
    <s v="st3558 (?)"/>
    <x v="3"/>
    <x v="0"/>
    <s v="kls* (Lůžkové oddělení pro sestru)"/>
    <s v="Svobodová Iveta, číslo pojištěnce: 6462021302, pojišťovna: 201, scpac: 656370"/>
    <s v="na uzlu 1.CH-LU8 od 25.03.24 do 27.03.24, pcsled: 10659211"/>
    <s v="Datum konce sledování: ? -&gt; 27/03/24; Čas konce sledování:  -&gt; 1234; Příznak fnzis: 0 -&gt; 1; Typ aktivity (takt): 1 -&gt; 5; "/>
    <d v="2024-03-27T12:34:37"/>
    <d v="2024-03-27T12:34:00"/>
    <s v="0:00"/>
    <x v="0"/>
    <x v="1"/>
  </r>
  <r>
    <d v="2024-03-27T12:34:59"/>
    <s v="st3558 (?)"/>
    <x v="3"/>
    <x v="0"/>
    <s v="kls* (Lůžkové oddělení pro sestru)"/>
    <s v="Arvai Lenka, číslo pojištěnce: 6660300350, pojišťovna: 211, scpac: 1556291"/>
    <s v="na uzlu 1.CH-LU8 od 25.03.24 do 27.03.24, pcsled: 10659599"/>
    <s v="Datum konce sledování: ? -&gt; 27/03/24; Čas konce sledování:  -&gt; 1234; Příznak fnzis: 0 -&gt; 1; Typ aktivity (takt): 1 -&gt; 4; "/>
    <d v="2024-03-27T12:34:59"/>
    <d v="2024-03-27T12:34:00"/>
    <s v="0:00"/>
    <x v="0"/>
    <x v="1"/>
  </r>
  <r>
    <d v="2024-03-28T00:10:03"/>
    <s v="st3558 (?)"/>
    <x v="44"/>
    <x v="0"/>
    <s v="kls* (Lůžkové oddělení pro sestru)"/>
    <s v="Dostálová Leona, číslo pojištěnce: 7151165351, pojišťovna: 205, scpac: 184379"/>
    <s v="na uzlu 1.CH-LU8 od 25.03.24 do 27.03.24, pcsled: 10658973"/>
    <s v="Datum konce sledování: ? -&gt; 27/03/24; Čas konce sledování:  -&gt; 1008; Příznak fnzis: 0 -&gt; 1; Typ aktivity (takt): 1 -&gt; 4; "/>
    <d v="2024-03-28T00:10:03"/>
    <d v="2024-03-27T10:08:00"/>
    <s v="14:02"/>
    <x v="1"/>
    <x v="10"/>
  </r>
  <r>
    <d v="2024-03-28T09:02:47"/>
    <s v="st3558 (?)"/>
    <x v="3"/>
    <x v="0"/>
    <s v="kls* (Lůžkové oddělení pro sestru)"/>
    <s v="Navrátil Jiří, číslo pojištěnce: 6611111298, pojišťovna: 207, scpac: 471635"/>
    <s v="na uzlu 1.CH-LU3 od 21.03.24 do 12.04.24, pcsled: 10655235"/>
    <s v="Kód uzlu zařízení: 2001; Datum malého překladu: 28/03/24; Čas malého překladu: 0902; Kód původního uzlu: 6272; Kód nového uzlu: 6396; "/>
    <d v="2024-03-28T09:02:47"/>
    <d v="2024-03-28T09:02:00"/>
    <s v="0:00"/>
    <x v="0"/>
    <x v="1"/>
  </r>
  <r>
    <d v="2024-03-28T11:55:42"/>
    <s v="st3558 (?)"/>
    <x v="3"/>
    <x v="0"/>
    <s v="kls* (Lůžkové oddělení pro sestru)"/>
    <s v="Sklenářová Františka, číslo pojištěnce: 415202455 , pojišťovna: 111, scpac: 216516"/>
    <s v="na uzlu 1.CH-LU8 od 25.03.24 do 28.03.24, pcsled: 10659756"/>
    <s v="Datum konce sledování: ? -&gt; 28/03/24; Čas konce sledování:  -&gt; 1155; Příznak fnzis: 0 -&gt; 1; Typ aktivity (takt): 1 -&gt; 5; "/>
    <d v="2024-03-28T11:55:42"/>
    <d v="2024-03-28T11:55:00"/>
    <s v="0:00"/>
    <x v="0"/>
    <x v="1"/>
  </r>
  <r>
    <d v="2024-03-28T11:55:54"/>
    <s v="st3558 (?)"/>
    <x v="3"/>
    <x v="0"/>
    <s v="kls* (Lůžkové oddělení pro sestru)"/>
    <s v="Král Jiří , číslo pojištěnce: 490508161 , pojišťovna: 211, scpac: 1211711"/>
    <s v="na uzlu 1.CH-LU8 od 25.03.24 do 28.03.24, pcsled: 10659585"/>
    <s v="Datum konce sledování: ? -&gt; 28/03/24; Čas konce sledování:  -&gt; 1155; Příznak fnzis: 0 -&gt; 1; Typ aktivity (takt): 1 -&gt; 4; "/>
    <d v="2024-03-28T11:55:54"/>
    <d v="2024-03-28T11:55:00"/>
    <s v="0:00"/>
    <x v="0"/>
    <x v="1"/>
  </r>
  <r>
    <d v="2024-03-28T13:23:17"/>
    <s v="st3558 (?)"/>
    <x v="3"/>
    <x v="0"/>
    <s v="kls* (Lůžkové oddělení pro sestru)"/>
    <s v="Piskovský Hostimír, číslo pojištěnce: 5804170922, pojišťovna: 201, scpac: 1525780"/>
    <s v="na uzlu 1.CH-LU8 od 27.03.24 do 28.03.24, pcsled: 10662937"/>
    <s v="Datum žádosti: 28/03/24; Čas žádosti: 132317; Datum překladu: 28/03/24; Čas překladu: 1321; Žádající uzel: 6272; Žádající uživatel: 18970; Přijímající uzel: 6515; Text žádosti: Žádost o překlad; Stav žádosti: 500; "/>
    <d v="2024-03-28T13:23:17"/>
    <d v="2024-03-28T13:21:00"/>
    <s v="0:02"/>
    <x v="0"/>
    <x v="1"/>
  </r>
  <r>
    <d v="2024-03-29T11:07:16"/>
    <s v="st3558 (?)"/>
    <x v="44"/>
    <x v="0"/>
    <s v="kls* (Lůžkové oddělení pro sestru)"/>
    <s v="Smékalová Lenka, číslo pojištěnce: 6551241323, pojišťovna: 211, scpac: 374287"/>
    <s v="na uzlu KAR-LU15 od 26.03.24 do 29.03.24, pcsled: 10661907"/>
    <s v="Datum konce sledování: ? -&gt; 29/03/24; Čas konce sledování:  -&gt; 0944; Příznak fnzis: 0 -&gt; 1; Typ aktivity (takt): 1 -&gt; 4; "/>
    <d v="2024-03-29T11:07:16"/>
    <d v="2024-03-29T09:44:00"/>
    <s v="1:23"/>
    <x v="0"/>
    <x v="17"/>
  </r>
  <r>
    <d v="2024-03-29T15:37:23"/>
    <s v="st3558 (?)"/>
    <x v="44"/>
    <x v="0"/>
    <s v="kls* (Lůžkové oddělení pro sestru)"/>
    <s v="Konečný Václav, číslo pojištěnce: 8808095780, pojišťovna: 205, scpac: 914654"/>
    <s v="na uzlu 1.CH-LU8 od 27.03.24 do 29.03.24, pcsled: 10663253"/>
    <s v="Datum konce sledování: ? -&gt; 29/03/24; Čas konce sledování:  -&gt; 1536; Příznak fnzis: 0 -&gt; 1; Typ aktivity (takt): 1 -&gt; 4; "/>
    <d v="2024-03-29T15:37:23"/>
    <d v="2024-03-29T15:36:00"/>
    <s v="0:01"/>
    <x v="0"/>
    <x v="1"/>
  </r>
  <r>
    <d v="2024-03-29T15:38:59"/>
    <s v="st3558 (?)"/>
    <x v="44"/>
    <x v="0"/>
    <s v="kls* (Lůžkové oddělení pro sestru)"/>
    <s v="Müllerová Miroslava, číslo pojištěnce: 7656035398, pojišťovna: 205, scpac: 108406"/>
    <s v="na uzlu 1.CH-LU8 od 24.03.24 do 29.03.24, pcsled: 10658209"/>
    <s v="Datum konce sledování: ? -&gt; 29/03/24; Čas konce sledování:  -&gt; 1037; Příznak fnzis: 0 -&gt; 1; Typ aktivity (takt): 1 -&gt; 5; "/>
    <d v="2024-03-29T15:38:59"/>
    <d v="2024-03-29T10:37:00"/>
    <s v="5:01"/>
    <x v="0"/>
    <x v="10"/>
  </r>
  <r>
    <d v="2024-03-29T15:40:18"/>
    <s v="st3558 (?)"/>
    <x v="44"/>
    <x v="0"/>
    <s v="kls* (Lůžkové oddělení pro sestru)"/>
    <s v="Petr Jaroslav, číslo pojištěnce: 6906205317, pojišťovna: 201, scpac: 924951"/>
    <s v="na uzlu 1.CH-LU8 od 26.03.24 do 29.03.24, pcsled: 10661686"/>
    <s v="Datum konce sledování: ? -&gt; 29/03/24; Čas konce sledování:  -&gt; 1039; Příznak fnzis: 0 -&gt; 1; Typ aktivity (takt): 1 -&gt; 5; "/>
    <d v="2024-03-29T15:40:18"/>
    <d v="2024-03-29T10:39:00"/>
    <s v="5:01"/>
    <x v="0"/>
    <x v="10"/>
  </r>
  <r>
    <d v="2024-03-30T13:40:39"/>
    <s v="st3558 (?)"/>
    <x v="14"/>
    <x v="0"/>
    <s v="kls* (Lůžkové oddělení pro sestru)"/>
    <s v="Hloch Oto, číslo pojištěnce: 9904145746, pojišťovna: 111, scpac: 150041"/>
    <s v="na uzlu 1.CH-LU8 od 28.03.24 do 30.03.24, pcsled: 10664305"/>
    <s v="Datum konce sledování: ? -&gt; 30/03/24; Čas konce sledování:  -&gt; 1336; Příznak fnzis: 0 -&gt; 1; Typ aktivity (takt): 1 -&gt; 4; "/>
    <d v="2024-03-30T13:40:39"/>
    <d v="2024-03-30T13:36:00"/>
    <s v="0:04"/>
    <x v="0"/>
    <x v="1"/>
  </r>
  <r>
    <d v="2024-03-30T13:41:40"/>
    <s v="st3558 (?)"/>
    <x v="14"/>
    <x v="0"/>
    <s v="kls* (Lůžkové oddělení pro sestru)"/>
    <s v="Jefimov Jaromír , číslo pojištěnce: 6810220934, pojišťovna: 211, scpac: 285967"/>
    <s v="na uzlu 1.CH-LU8 od 27.03.24 do 30.03.24, pcsled: 10662586"/>
    <s v="Datum konce sledování: ? -&gt; 30/03/24; Čas konce sledování:  -&gt; 1341; Příznak fnzis: 0 -&gt; 1; Typ aktivity (takt): 1 -&gt; 5; "/>
    <d v="2024-03-30T13:41:40"/>
    <d v="2024-03-30T13:41:00"/>
    <s v="0:00"/>
    <x v="0"/>
    <x v="1"/>
  </r>
  <r>
    <d v="2024-03-30T13:42:43"/>
    <s v="st3558 (?)"/>
    <x v="14"/>
    <x v="0"/>
    <s v="kls* (Lůžkové oddělení pro sestru)"/>
    <s v="Roučková Kateřina, číslo pojištěnce: 9561216071, pojišťovna: 205, scpac: 256781"/>
    <s v="na uzlu 1.CH-LU8 od 26.03.24 do 30.03.24, pcsled: 10662202"/>
    <s v="Datum konce sledování: ? -&gt; 30/03/24; Čas konce sledování:  -&gt; 1341; Příznak fnzis: 0 -&gt; 1; Typ aktivity (takt): 1 -&gt; 4; "/>
    <d v="2024-03-30T13:42:43"/>
    <d v="2024-03-30T13:41:00"/>
    <s v="0:01"/>
    <x v="0"/>
    <x v="1"/>
  </r>
  <r>
    <d v="2024-03-30T13:43:22"/>
    <s v="st3558 (?)"/>
    <x v="14"/>
    <x v="0"/>
    <s v="kls* (Lůžkové oddělení pro sestru)"/>
    <s v="Smyslil Miloslav, číslo pojištěnce: 5512181202, pojišťovna: 207, scpac: 200973"/>
    <s v="na uzlu 1.CH-LU8 od 26.03.24 do 30.03.24, pcsled: 10661675"/>
    <s v="Datum konce sledování: ? -&gt; 30/03/24; Čas konce sledování:  -&gt; 1342; Příznak fnzis: 0 -&gt; 1; Typ aktivity (takt): 1 -&gt; 4; "/>
    <d v="2024-03-30T13:43:22"/>
    <d v="2024-03-30T13:42:00"/>
    <s v="0:01"/>
    <x v="0"/>
    <x v="1"/>
  </r>
  <r>
    <d v="2024-03-30T16:16:10"/>
    <s v="st3558 (?)"/>
    <x v="14"/>
    <x v="0"/>
    <s v="kls* (Lůžkové oddělení pro sestru)"/>
    <s v="Dobešová Helena, číslo pojištěnce: 5854030611, pojišťovna: 205, scpac: 247822"/>
    <s v="na uzlu 1.CH-LU8 od 25.03.24 do 30.03.24, pcsled: 10660056"/>
    <s v="Datum konce sledování: ? -&gt; 30/03/24; Čas konce sledování:  -&gt; 1615; Příznak fnzis: 0 -&gt; 1; Typ aktivity (takt): 1 -&gt; 4; "/>
    <d v="2024-03-30T16:16:10"/>
    <d v="2024-03-30T16:15:00"/>
    <s v="0:01"/>
    <x v="0"/>
    <x v="1"/>
  </r>
  <r>
    <d v="2024-03-30T17:07:31"/>
    <s v="st4995 (?)"/>
    <x v="7"/>
    <x v="0"/>
    <s v="kll* (Lůžkové oddělení pro lékaře)"/>
    <s v="Obrtel Petr, číslo pojištěnce: 6404042579, pojišťovna: 111, scpac: 846299"/>
    <s v="na uzlu 1.CH-LU8 od 22.03.24 do 30.03.24, pcsled: 10656851"/>
    <s v="Datum žádosti: 30/03/24; Čas žádosti: 170731; Datum překladu: 30/03/24; Čas překladu: 1706; Žádající uzel: 6272; Žádající uživatel: 62624; Přijímající uzel: 6515; Text žádosti: Žádost o překlad; Stav žádosti: 500; "/>
    <d v="2024-03-30T17:07:31"/>
    <d v="2024-03-30T17:06:00"/>
    <s v="0:01"/>
    <x v="0"/>
    <x v="1"/>
  </r>
  <r>
    <d v="2024-03-31T12:51:28"/>
    <s v="st3558 (?)"/>
    <x v="25"/>
    <x v="0"/>
    <s v="kls* (Lůžkové oddělení pro sestru)"/>
    <s v="Lang Libor, číslo pojištěnce: 9103205320, pojišťovna: 211, scpac: 1129869"/>
    <s v="na uzlu 1.CH-LU8 od 27.03.24 do 31.03.24, pcsled: 10663397"/>
    <s v="Datum konce sledování: ? -&gt; 31/03/24; Čas konce sledování:  -&gt; 1250; Příznak fnzis: 0 -&gt; 1; Typ aktivity (takt): 1 -&gt; 5; "/>
    <d v="2024-03-31T12:51:28"/>
    <d v="2024-03-31T12:50:00"/>
    <s v="0:01"/>
    <x v="0"/>
    <x v="1"/>
  </r>
  <r>
    <d v="2024-04-01T10:47:13"/>
    <s v="st4338 (?)"/>
    <x v="45"/>
    <x v="0"/>
    <s v="kls* (Lůžkové oddělení pro sestru)"/>
    <s v="Fňukal Svatopluk, číslo pojištěnce: 7212194132, pojišťovna: 111, scpac: 1549874"/>
    <s v="na uzlu PLIC-26 od 26.03.24 do 01.04.24, pcsled: 10661620"/>
    <s v="Datum konce sledování: ? -&gt; 01/04/24; Čas konce sledování:  -&gt; 0930; Příznak fnzis: 0 -&gt; 1; Typ aktivity (takt): 1 -&gt; 4; "/>
    <d v="2024-04-01T10:47:13"/>
    <d v="2024-04-01T09:30:00"/>
    <s v="1:17"/>
    <x v="0"/>
    <x v="12"/>
  </r>
  <r>
    <d v="2024-04-01T17:57:32"/>
    <s v="st4152 (?)"/>
    <x v="46"/>
    <x v="0"/>
    <s v="kls* (Lůžkové oddělení pro sestru)"/>
    <s v="Ondroušková Eva, číslo pojištěnce: 486218424 , pojišťovna: 201, scpac: 1137225"/>
    <s v="na uzlu 1.CH-LU8 od 01.04.24 do 09.04.24, pcsled: 10668188"/>
    <s v="Kód uzlu zařízení: 2001; Datum malého překladu: 01/04/24; Čas malého překladu: 1757; Kód původního uzlu: 6272; Kód nového uzlu: 6265; "/>
    <d v="2024-04-01T17:57:32"/>
    <d v="2024-04-01T17:57:00"/>
    <s v="0:00"/>
    <x v="0"/>
    <x v="1"/>
  </r>
  <r>
    <d v="2024-04-02T09:52:49"/>
    <s v="st3558 (?)"/>
    <x v="3"/>
    <x v="0"/>
    <s v="kls* (Lůžkové oddělení pro sestru)"/>
    <s v="Šramko Ján , číslo pojištěnce: 380121738 , pojišťovna: 211, scpac: 113582"/>
    <s v="na uzlu 1.CH-LU8 od 27.03.24 do 02.04.24, pcsled: 10663765"/>
    <s v="Datum konce sledování: ? -&gt; 02/04/24; Čas konce sledování:  -&gt; 0952; Příznak fnzis: 0 -&gt; 1; Typ aktivity (takt): 1 -&gt; 5; "/>
    <d v="2024-04-02T09:52:49"/>
    <d v="2024-04-02T09:52:00"/>
    <s v="0:00"/>
    <x v="0"/>
    <x v="1"/>
  </r>
  <r>
    <d v="2024-04-02T09:59:30"/>
    <s v="st3558 (?)"/>
    <x v="3"/>
    <x v="0"/>
    <s v="kls* (Lůžkové oddělení pro sestru)"/>
    <s v="Navrátil Vojtěch, číslo pojištěnce: 5603171519, pojišťovna: 201, scpac: 200335"/>
    <s v="na uzlu 1.CH-LU8 od 21.03.24 do 02.04.24, pcsled: 10654237"/>
    <s v="Datum konce sledování: ? -&gt; 02/04/24; Čas konce sledování:  -&gt; 0959; Příznak fnzis: 0 -&gt; 1; Typ aktivity (takt): 1 -&gt; 5; "/>
    <d v="2024-04-02T09:59:30"/>
    <d v="2024-04-02T09:59:00"/>
    <s v="0:00"/>
    <x v="0"/>
    <x v="1"/>
  </r>
  <r>
    <d v="2024-04-02T10:12:09"/>
    <s v="st3640 (?)"/>
    <x v="5"/>
    <x v="0"/>
    <s v="kll* (Lůžkové oddělení pro lékaře)"/>
    <s v="Fňukal Svatopluk, číslo pojištěnce: 7212194132, pojišťovna: 111, scpac: 1549874"/>
    <s v="na uzlu 1.CH-LU8 od 01.04.24 do 10.04.24, pcsled: 10668017"/>
    <s v="Kód uzlu zařízení: 2001; Datum malého překladu: 02/04/24; Čas malého překladu: 1012; Kód původního uzlu: 6272; Kód nového uzlu: 6265; "/>
    <d v="2024-04-02T10:12:09"/>
    <d v="2024-04-02T10:12:00"/>
    <s v="0:00"/>
    <x v="0"/>
    <x v="1"/>
  </r>
  <r>
    <d v="2024-04-02T10:27:00"/>
    <s v="st4338 (?)"/>
    <x v="29"/>
    <x v="0"/>
    <s v="kls* (Lůžkové oddělení pro sestru)"/>
    <s v="Grulichová Jiřina, číslo pojištěnce: 6661061902, pojišťovna: 207, scpac: 190000"/>
    <s v="na uzlu PLIC-25 od 21.03.24 do 02.04.24, pcsled: 10654814"/>
    <s v="Datum konce sledování: ? -&gt; 02/04/24; Čas konce sledování:  -&gt; 1024; Příznak fnzis: 0 -&gt; 1; Typ aktivity (takt): 1 -&gt; 4; "/>
    <d v="2024-04-02T10:27:00"/>
    <d v="2024-04-02T10:24:00"/>
    <s v="0:03"/>
    <x v="0"/>
    <x v="1"/>
  </r>
  <r>
    <d v="2024-04-03T09:44:30"/>
    <s v="st3558 (?)"/>
    <x v="3"/>
    <x v="0"/>
    <s v="kls* (Lůžkové oddělení pro sestru)"/>
    <s v="Žáková Lucie, číslo pojištěnce: 9251085701, pojišťovna: 205, scpac: 159656"/>
    <s v="na uzlu 1.CH-LU8 od 02.04.24 do 03.04.24, pcsled: 10668572"/>
    <s v="Datum konce sledování: ? -&gt; 03/04/24; Čas konce sledování:  -&gt; 0944; Příznak fnzis: 0 -&gt; 1; Typ aktivity (takt): 1 -&gt; 4; "/>
    <d v="2024-04-03T09:44:30"/>
    <d v="2024-04-03T09:44:00"/>
    <s v="0:00"/>
    <x v="0"/>
    <x v="1"/>
  </r>
  <r>
    <d v="2024-04-03T09:45:26"/>
    <s v="st3558 (?)"/>
    <x v="3"/>
    <x v="0"/>
    <s v="kls* (Lůžkové oddělení pro sestru)"/>
    <s v="Sitta Jiří, číslo pojištěnce: 6904055763, pojišťovna: 211, scpac: 1121234"/>
    <s v="na uzlu 1.CH-LU8 od 31.03.24 do 03.04.24, pcsled: 10667385"/>
    <s v="Datum konce sledování: ? -&gt; 03/04/24; Čas konce sledování:  -&gt; 0944; Příznak fnzis: 0 -&gt; 1; Typ aktivity (takt): 1 -&gt; 5; "/>
    <d v="2024-04-03T09:45:26"/>
    <d v="2024-04-03T09:44:00"/>
    <s v="0:01"/>
    <x v="0"/>
    <x v="1"/>
  </r>
  <r>
    <d v="2024-04-03T09:45:54"/>
    <s v="st3558 (?)"/>
    <x v="3"/>
    <x v="0"/>
    <s v="kls* (Lůžkové oddělení pro sestru)"/>
    <s v="Nemrava Petr , číslo pojištěnce: 8007295384, pojišťovna: 207, scpac: 392668"/>
    <s v="na uzlu 1.CH-LU8 od 01.04.24 do 03.04.24, pcsled: 10668037"/>
    <s v="Datum konce sledování: ? -&gt; 03/04/24; Čas konce sledování:  -&gt; 0945; Příznak fnzis: 0 -&gt; 1; Typ aktivity (takt): 1 -&gt; 5; "/>
    <d v="2024-04-03T09:45:54"/>
    <d v="2024-04-03T09:45:00"/>
    <s v="0:00"/>
    <x v="0"/>
    <x v="1"/>
  </r>
  <r>
    <d v="2024-04-03T10:22:30"/>
    <s v="st3558 (?)"/>
    <x v="3"/>
    <x v="0"/>
    <s v="kls* (Lůžkové oddělení pro sestru)"/>
    <s v="Piskovský Hostimír, číslo pojištěnce: 5804170922, pojišťovna: 201, scpac: 1525780"/>
    <s v="na uzlu KAR-LU51 od 28.03.24 do 03.04.24, pcsled: 10665515"/>
    <s v="Datum konce sledování: ? -&gt; 03/04/24; Čas konce sledování:  -&gt; 0922; Příznak fnzis: 0 -&gt; 1; Typ aktivity (takt): 1 -&gt; 5; "/>
    <d v="2024-04-03T10:22:30"/>
    <d v="2024-04-03T09:22:00"/>
    <s v="1:00"/>
    <x v="0"/>
    <x v="2"/>
  </r>
  <r>
    <d v="2024-04-03T11:00:26"/>
    <s v="st3558 (?)"/>
    <x v="3"/>
    <x v="0"/>
    <s v="kls* (Lůžkové oddělení pro sestru)"/>
    <s v="Salaj Karel, číslo pojištěnce: 460618435 , pojišťovna: 111, scpac: 1557864"/>
    <s v="na uzlu 1.CH-LU8 od 02.04.24 do 03.04.24, pcsled: 10668829"/>
    <s v="Datum žádosti: 03/04/24; Čas žádosti: 110026; Datum překladu: 03/04/24; Čas překladu: 1059; Žádající uzel: 6272; Žádající uživatel: 18970; Přijímající uzel: 6515; Text žádosti: Žádost o překlad; Stav žádosti: 500; "/>
    <d v="2024-04-03T11:00:26"/>
    <d v="2024-04-03T10:59:00"/>
    <s v="0:01"/>
    <x v="0"/>
    <x v="1"/>
  </r>
  <r>
    <d v="2024-04-03T12:33:19"/>
    <s v="st3640 (?)"/>
    <x v="5"/>
    <x v="0"/>
    <s v="kll* (Lůžkové oddělení pro lékaře)"/>
    <s v="Žďárová Božena, číslo pojištěnce: 6054282036, pojišťovna: 111, scpac: 1377945"/>
    <s v="na uzlu 1.CH-LU8 od 02.04.24 do 09.04.24, pcsled: 10668808"/>
    <s v="Kód uzlu zařízení: 2001; Datum malého překladu: 03/04/24; Čas malého překladu: 1233; Kód původního uzlu: 6272; Kód nového uzlu: 6265; "/>
    <d v="2024-04-03T12:33:19"/>
    <d v="2024-04-03T12:33:00"/>
    <s v="0:00"/>
    <x v="0"/>
    <x v="1"/>
  </r>
  <r>
    <d v="2024-04-04T10:11:04"/>
    <s v="st3558 (?)"/>
    <x v="3"/>
    <x v="0"/>
    <s v="kls* (Lůžkové oddělení pro sestru)"/>
    <s v="Janíček Pavel, číslo pojištěnce: 6903295311, pojišťovna: 205, scpac: 320247"/>
    <s v="na uzlu 1.CH-LU8 od 01.04.24 do 04.04.24, pcsled: 10668025"/>
    <s v="Datum konce sledování: ? -&gt; 04/04/24; Čas konce sledování:  -&gt; 1010; Příznak fnzis: 0 -&gt; 1; Typ aktivity (takt): 1 -&gt; 5; "/>
    <d v="2024-04-04T10:11:04"/>
    <d v="2024-04-04T10:10:00"/>
    <s v="0:01"/>
    <x v="0"/>
    <x v="1"/>
  </r>
  <r>
    <d v="2024-04-04T10:15:20"/>
    <s v="st3558 (?)"/>
    <x v="3"/>
    <x v="0"/>
    <s v="kls* (Lůžkové oddělení pro sestru)"/>
    <s v="Bartíková Vlasta , číslo pojištěnce: 435609444 , pojišťovna: 211, scpac: 432474"/>
    <s v="na uzlu 1.CH-LU8 od 26.03.24 do 04.04.24, pcsled: 10662530"/>
    <s v="Datum konce sledování: ? -&gt; 04/04/24; Čas konce sledování:  -&gt; 1014; Příznak fnzis: 0 -&gt; 1; Typ aktivity (takt): 1 -&gt; 5; "/>
    <d v="2024-04-04T10:15:20"/>
    <d v="2024-04-04T10:14:00"/>
    <s v="0:01"/>
    <x v="0"/>
    <x v="1"/>
  </r>
  <r>
    <d v="2024-04-04T13:58:18"/>
    <s v="st3558 (?)"/>
    <x v="3"/>
    <x v="0"/>
    <s v="kls* (Lůžkové oddělení pro sestru)"/>
    <s v="Pokrutová Jana , číslo pojištěnce: 486205430 , pojišťovna: 205, scpac: 208380"/>
    <s v="na uzlu 1.CH-LU8 od 25.03.24 do 04.04.24, pcsled: 10659272"/>
    <s v="Datum konce sledování: ? -&gt; 04/04/24; Čas konce sledování:  -&gt; 1357; Příznak fnzis: 0 -&gt; 1; Typ aktivity (takt): 1 -&gt; 5; "/>
    <d v="2024-04-04T13:58:18"/>
    <d v="2024-04-04T13:57:00"/>
    <s v="0:01"/>
    <x v="0"/>
    <x v="1"/>
  </r>
  <r>
    <d v="2024-04-05T08:53:29"/>
    <s v="st3558 (?)"/>
    <x v="3"/>
    <x v="0"/>
    <s v="kls* (Lůžkové oddělení pro sestru)"/>
    <s v="Dohnal Petr , číslo pojištěnce: 6002020288, pojišťovna: 111, scpac: 982036"/>
    <s v="na uzlu 1.CH-LU3 od 02.04.24 do 09.04.24, pcsled: 10668814"/>
    <s v="Kód uzlu zařízení: 2001; Datum malého překladu: 05/04/24; Čas malého překladu: 0853; Kód původního uzlu: 6272; Kód nového uzlu: 6396; "/>
    <d v="2024-04-05T08:53:29"/>
    <d v="2024-04-05T08:53:00"/>
    <s v="0:00"/>
    <x v="0"/>
    <x v="1"/>
  </r>
  <r>
    <d v="2024-04-05T09:56:57"/>
    <s v="st2118 (?)"/>
    <x v="3"/>
    <x v="0"/>
    <s v="kls* (Lůžkové oddělení pro sestru)"/>
    <s v="Salaj Karel, číslo pojištěnce: 460618435 , pojišťovna: 111, scpac: 1557864"/>
    <s v="na uzlu KAR-LU51 od 03.04.24 do 05.04.24, pcsled: 10671636"/>
    <s v="Datum konce sledování: ? -&gt; 05/04/24; Čas konce sledování:  -&gt; 0851; Příznak fnzis: 0 -&gt; 1; Typ aktivity (takt): 1 -&gt; 4; "/>
    <d v="2024-04-05T09:56:57"/>
    <d v="2024-04-05T08:51:00"/>
    <s v="1:05"/>
    <x v="0"/>
    <x v="2"/>
  </r>
  <r>
    <d v="2024-04-05T12:10:48"/>
    <s v="st3558 (?)"/>
    <x v="3"/>
    <x v="0"/>
    <s v="kls* (Lůžkové oddělení pro sestru)"/>
    <s v="Grulichová Jiřina, číslo pojištěnce: 6661061902, pojišťovna: 207, scpac: 190000"/>
    <s v="na uzlu 1.CH-LU8 od 02.04.24 do 05.04.24, pcsled: 10669561"/>
    <s v="Datum konce sledování: ? -&gt; 05/04/24; Čas konce sledování:  -&gt; 1210; Příznak fnzis: 0 -&gt; 1; Typ aktivity (takt): 1 -&gt; 4; "/>
    <d v="2024-04-05T12:10:48"/>
    <d v="2024-04-05T12:10:00"/>
    <s v="0:00"/>
    <x v="0"/>
    <x v="1"/>
  </r>
  <r>
    <d v="2024-04-05T12:11:04"/>
    <s v="st3558 (?)"/>
    <x v="3"/>
    <x v="0"/>
    <s v="kls* (Lůžkové oddělení pro sestru)"/>
    <s v="Kratochvílová Ludmil, číslo pojištěnce: 456005115 , pojišťovna: 205, scpac: 1034434"/>
    <s v="na uzlu 1.CH-LU8 od 03.04.24 do 05.04.24, pcsled: 10670830"/>
    <s v="Datum konce sledování: ? -&gt; 05/04/24; Čas konce sledování:  -&gt; 1210; Příznak fnzis: 0 -&gt; 1; Typ aktivity (takt): 1 -&gt; 5; "/>
    <d v="2024-04-05T12:11:04"/>
    <d v="2024-04-05T12:10:00"/>
    <s v="0:01"/>
    <x v="0"/>
    <x v="1"/>
  </r>
  <r>
    <d v="2024-04-05T12:11:19"/>
    <s v="st3558 (?)"/>
    <x v="3"/>
    <x v="0"/>
    <s v="kls* (Lůžkové oddělení pro sestru)"/>
    <s v="Smolka Zbyněk, DiS., číslo pojištěnce: 8204115381, pojišťovna: 201, scpac: 307419"/>
    <s v="na uzlu 1.CH-LU8 od 02.04.24 do 05.04.24, pcsled: 10670325"/>
    <s v="Datum konce sledování: ? -&gt; 05/04/24; Čas konce sledování:  -&gt; 1211; Příznak fnzis: 0 -&gt; 1; Typ aktivity (takt): 1 -&gt; 5; "/>
    <d v="2024-04-05T12:11:19"/>
    <d v="2024-04-05T12:11:00"/>
    <s v="0:00"/>
    <x v="0"/>
    <x v="1"/>
  </r>
  <r>
    <d v="2024-04-05T12:11:31"/>
    <s v="st3558 (?)"/>
    <x v="3"/>
    <x v="0"/>
    <s v="kls* (Lůžkové oddělení pro sestru)"/>
    <s v="Přecechtělová Mirosl, číslo pojištěnce: 475103427 , pojišťovna: 205, scpac: 126494"/>
    <s v="na uzlu 1.CH-LU8 od 02.04.24 do 05.04.24, pcsled: 10668797"/>
    <s v="Datum konce sledování: ? -&gt; 05/04/24; Čas konce sledování:  -&gt; 1211; Příznak fnzis: 0 -&gt; 1; Typ aktivity (takt): 1 -&gt; 5; "/>
    <d v="2024-04-05T12:11:31"/>
    <d v="2024-04-05T12:11:00"/>
    <s v="0:00"/>
    <x v="0"/>
    <x v="1"/>
  </r>
  <r>
    <d v="2024-04-05T12:26:29"/>
    <s v="st3558 (?)"/>
    <x v="3"/>
    <x v="0"/>
    <s v="kls* (Lůžkové oddělení pro sestru)"/>
    <s v="Dragúňová Tereza, číslo pojištěnce: 9451155703, pojišťovna: 205, scpac: 494329"/>
    <s v="na uzlu 1.CH-LU8 od 02.04.24 do 05.04.24, pcsled: 10669996"/>
    <s v="Datum konce sledování: ? -&gt; 05/04/24; Čas konce sledování:  -&gt; 1224; Příznak fnzis: 0 -&gt; 1; Typ aktivity (takt): 1 -&gt; 4; "/>
    <d v="2024-04-05T12:26:29"/>
    <d v="2024-04-05T12:24:00"/>
    <s v="0:02"/>
    <x v="0"/>
    <x v="1"/>
  </r>
  <r>
    <d v="2024-04-05T14:55:46"/>
    <s v="st3640 (?)"/>
    <x v="5"/>
    <x v="0"/>
    <s v="kll* (Lůžkové oddělení pro lékaře)"/>
    <s v="Valenta Bedřich , číslo pojištěnce: 5612122109, pojišťovna: 111, scpac: 241771"/>
    <s v="na uzlu 1.CH-LU8 od 04.04.24 do 10.04.24, pcsled: 10672648"/>
    <s v="Kód uzlu zařízení: 2001; Datum malého překladu: 05/04/24; Čas malého překladu: 1455; Kód původního uzlu: 6272; Kód nového uzlu: 6265; "/>
    <d v="2024-04-05T14:55:46"/>
    <d v="2024-04-05T14:55:00"/>
    <s v="0:00"/>
    <x v="0"/>
    <x v="1"/>
  </r>
  <r>
    <d v="2024-04-05T16:33:13"/>
    <s v="st2088 (?)"/>
    <x v="13"/>
    <x v="0"/>
    <s v="kls* (Lůžkové oddělení pro sestru)"/>
    <s v="Galíček Otakar, číslo pojištěnce: 530615146 , pojišťovna: 205, scpac: 889223"/>
    <s v="na uzlu 1.CH-LU8 od 02.04.24 do 05.04.24, pcsled: 10668849"/>
    <s v="Datum konce sledování: ? -&gt; 05/04/24; Čas konce sledování:  -&gt; 1600; Příznak fnzis: 0 -&gt; 1; Typ aktivity (takt): 1 -&gt; 5; "/>
    <d v="2024-04-05T16:33:13"/>
    <d v="2024-04-05T16:00:00"/>
    <s v="0:33"/>
    <x v="0"/>
    <x v="0"/>
  </r>
  <r>
    <d v="2024-04-06T12:30:47"/>
    <s v="st3558 (?)"/>
    <x v="18"/>
    <x v="0"/>
    <s v="kls* (Lůžkové oddělení pro sestru)"/>
    <s v="Dohnalová Petra, číslo pojištěnce: 7854235345, pojišťovna: 201, scpac: 172072"/>
    <s v="na uzlu 1.CH-LU8 od 04.04.24 do 06.04.24, pcsled: 10672924"/>
    <s v="Datum konce sledování: ? -&gt; 06/04/24; Čas konce sledování:  -&gt; 0900; Příznak fnzis: 0 -&gt; 1; Typ aktivity (takt): 1 -&gt; 4; "/>
    <d v="2024-04-06T12:30:47"/>
    <d v="2024-04-06T09:00:00"/>
    <s v="3:30"/>
    <x v="0"/>
    <x v="18"/>
  </r>
  <r>
    <d v="2024-04-06T12:31:40"/>
    <s v="st3558 (?)"/>
    <x v="18"/>
    <x v="0"/>
    <s v="kls* (Lůžkové oddělení pro sestru)"/>
    <s v="Surá Jaroslava, číslo pojištěnce: 5457050181, pojišťovna: 211, scpac: 488057"/>
    <s v="na uzlu 1.CH-LU8 od 01.04.24 do 06.04.24, pcsled: 10667911"/>
    <s v="Datum konce sledování: ? -&gt; 06/04/24; Čas konce sledování:  -&gt; 0900; Příznak fnzis: 0 -&gt; 1; Typ aktivity (takt): 1 -&gt; 4; "/>
    <d v="2024-04-06T12:31:40"/>
    <d v="2024-04-06T09:00:00"/>
    <s v="3:31"/>
    <x v="0"/>
    <x v="18"/>
  </r>
  <r>
    <d v="2024-04-06T12:32:28"/>
    <s v="st3558 (?)"/>
    <x v="18"/>
    <x v="0"/>
    <s v="kls* (Lůžkové oddělení pro sestru)"/>
    <s v="Balun Viktor, číslo pojištěnce: 380718756 , pojišťovna: 111, scpac: 1168691"/>
    <s v="na uzlu 1.CH-LU8 od 03.04.24 do 06.04.24, pcsled: 10671184"/>
    <s v="Datum konce sledování: ? -&gt; 06/04/24; Čas konce sledování:  -&gt; 1000; Příznak fnzis: 0 -&gt; 1; Typ aktivity (takt): 1 -&gt; 4; "/>
    <d v="2024-04-06T12:32:28"/>
    <d v="2024-04-06T10:00:00"/>
    <s v="2:32"/>
    <x v="0"/>
    <x v="15"/>
  </r>
  <r>
    <d v="2024-04-06T12:33:17"/>
    <s v="st3558 (?)"/>
    <x v="18"/>
    <x v="0"/>
    <s v="kls* (Lůžkové oddělení pro sestru)"/>
    <s v="Čecháček Šimon, číslo pojištěnce: 9906235746, pojišťovna: 201, scpac: 149842"/>
    <s v="na uzlu 1.CH-LU8 od 03.04.24 do 06.04.24, pcsled: 10671479"/>
    <s v="Datum konce sledování: ? -&gt; 06/04/24; Čas konce sledování:  -&gt; 1000; Příznak fnzis: 0 -&gt; 1; Typ aktivity (takt): 1 -&gt; 4; "/>
    <d v="2024-04-06T12:33:17"/>
    <d v="2024-04-06T10:00:00"/>
    <s v="2:33"/>
    <x v="0"/>
    <x v="15"/>
  </r>
  <r>
    <d v="2024-04-06T14:32:29"/>
    <s v="st2088 (?)"/>
    <x v="22"/>
    <x v="0"/>
    <s v="kll* (Lůžkové oddělení pro lékaře)"/>
    <s v="Trčka Vladimír , číslo pojištěnce: 500316299 , pojišťovna: 201, scpac: 864488"/>
    <s v="na uzlu 1.CH-LU8 od 03.04.24 do 06.04.24, pcsled: 10671224"/>
    <s v="Datum konce sledování: ? -&gt; 06/04/24; Čas konce sledování:  -&gt; 1431; Příznak fnzis: 0 -&gt; 1; Typ aktivity (takt): 1 -&gt; 4; "/>
    <d v="2024-04-06T14:32:29"/>
    <d v="2024-04-06T14:31:00"/>
    <s v="0:01"/>
    <x v="0"/>
    <x v="1"/>
  </r>
  <r>
    <d v="2024-04-06T14:33:03"/>
    <s v="st2088 (?)"/>
    <x v="22"/>
    <x v="0"/>
    <s v="kll* (Lůžkové oddělení pro lékaře)"/>
    <s v="Javorský Miroslav, číslo pojištěnce: 6602041743, pojišťovna: 205, scpac: 393644"/>
    <s v="na uzlu 1.CH-LU8 od 02.04.24 do 06.04.24, pcsled: 10668782"/>
    <s v="Datum konce sledování: ? -&gt; 06/04/24; Čas konce sledování:  -&gt; 1432; Příznak fnzis: 0 -&gt; 1; Typ aktivity (takt): 1 -&gt; 4; "/>
    <d v="2024-04-06T14:33:03"/>
    <d v="2024-04-06T14:32:00"/>
    <s v="0:01"/>
    <x v="0"/>
    <x v="1"/>
  </r>
  <r>
    <d v="2024-04-06T20:17:51"/>
    <s v="st4995 (?)"/>
    <x v="22"/>
    <x v="0"/>
    <s v="kll* (Lůžkové oddělení pro lékaře)"/>
    <s v="Kameníková Erika , číslo pojištěnce: 7062194458, pojišťovna: 211, scpac: 184881"/>
    <s v="na uzlu 1.CH-LU8 od 01.04.24 do 12.04.24, pcsled: 10667733"/>
    <s v="Kód uzlu zařízení: 2001; Datum malého překladu: 06/04/24; Čas malého překladu: 2017; Kód původního uzlu: 6272; Kód nového uzlu: 6265; "/>
    <d v="2024-04-06T20:17:51"/>
    <d v="2024-04-06T20:17:00"/>
    <s v="0:00"/>
    <x v="0"/>
    <x v="1"/>
  </r>
  <r>
    <d v="2024-04-07T09:21:38"/>
    <s v="st4338 (?)"/>
    <x v="47"/>
    <x v="0"/>
    <s v="kls* (Lůžkové oddělení pro sestru)"/>
    <s v="Maixner Jaroslav, číslo pojištěnce: 5806080423, pojišťovna: 205, scpac: 1534291"/>
    <s v="na uzlu PLIC-25 od 04.04.24 do 07.04.24, pcsled: 10672834"/>
    <s v="Datum konce sledování: ? -&gt; 07/04/24; Čas konce sledování:  -&gt; 0913; Příznak fnzis: 0 -&gt; 1; Typ aktivity (takt): 1 -&gt; 4; "/>
    <d v="2024-04-07T09:21:38"/>
    <d v="2024-04-07T09:13:00"/>
    <s v="0:08"/>
    <x v="0"/>
    <x v="1"/>
  </r>
  <r>
    <d v="2024-04-07T10:18:55"/>
    <s v="st3558 (?)"/>
    <x v="25"/>
    <x v="0"/>
    <s v="kls* (Lůžkové oddělení pro sestru)"/>
    <s v="Kožušníková Helena, číslo pojištěnce: 5753302027, pojišťovna: 201, scpac: 686819"/>
    <s v="na uzlu 1.CH-LU8 od 03.04.24 do 07.04.24, pcsled: 10670939"/>
    <s v="Datum konce sledování: ? -&gt; 07/04/24; Čas konce sledování:  -&gt; 1018; Příznak fnzis: 0 -&gt; 1; Typ aktivity (takt): 1 -&gt; 4; "/>
    <d v="2024-04-07T10:18:55"/>
    <d v="2024-04-07T10:18:00"/>
    <s v="0:00"/>
    <x v="0"/>
    <x v="1"/>
  </r>
  <r>
    <d v="2024-04-07T10:22:53"/>
    <s v="st3558 (?)"/>
    <x v="25"/>
    <x v="0"/>
    <s v="kls* (Lůžkové oddělení pro sestru)"/>
    <s v="Prášilová Lenka, číslo pojištěnce: 7151055197, pojišťovna: 201, scpac: 184420"/>
    <s v="na uzlu 1.CH-LU8 od 01.04.24 do 07.04.24, pcsled: 10668347"/>
    <s v="Datum konce sledování: ? -&gt; 07/04/24; Čas konce sledování:  -&gt; 1019; Příznak fnzis: 0 -&gt; 1; Typ aktivity (takt): 1 -&gt; 4; "/>
    <d v="2024-04-07T10:22:53"/>
    <d v="2024-04-07T10:19:00"/>
    <s v="0:03"/>
    <x v="0"/>
    <x v="1"/>
  </r>
  <r>
    <d v="2024-04-07T10:55:34"/>
    <s v="st4338 (?)"/>
    <x v="47"/>
    <x v="0"/>
    <s v="kls* (Lůžkové oddělení pro sestru)"/>
    <s v="Novotný Jakub, číslo pojištěnce: 0212275734, pojišťovna: 201, scpac: 353418"/>
    <s v="na uzlu PLIC-26 od 04.04.24 do 07.04.24, pcsled: 10673123"/>
    <s v="Datum konce sledování: ? -&gt; 07/04/24; Čas konce sledování:  -&gt; 1049; Příznak fnzis: 0 -&gt; 1; Typ aktivity (takt): 1 -&gt; 4; "/>
    <d v="2024-04-07T10:55:34"/>
    <d v="2024-04-07T10:49:00"/>
    <s v="0:06"/>
    <x v="0"/>
    <x v="1"/>
  </r>
  <r>
    <d v="2024-04-08T09:08:52"/>
    <s v="st3558 (?)"/>
    <x v="3"/>
    <x v="0"/>
    <s v="kls* (Lůžkové oddělení pro sestru)"/>
    <s v="Dohnálková Jana , číslo pojištěnce: 7161015565, pojišťovna: 111, scpac: 183471"/>
    <s v="na uzlu 1.CH-LU8 od 05.04.24 do 08.04.24, pcsled: 10675655"/>
    <s v="Datum konce sledování: ? -&gt; 08/04/24; Čas konce sledování:  -&gt; 0908; Příznak fnzis: 0 -&gt; 1; Typ aktivity (takt): 1 -&gt; 4; "/>
    <d v="2024-04-08T09:08:52"/>
    <d v="2024-04-08T09:08:00"/>
    <s v="0:00"/>
    <x v="0"/>
    <x v="1"/>
  </r>
  <r>
    <d v="2024-04-08T10:02:07"/>
    <s v="st3558 (?)"/>
    <x v="3"/>
    <x v="0"/>
    <s v="kls* (Lůžkové oddělení pro sestru)"/>
    <s v="Čechman Josef, číslo pojištěnce: 6210020410, pojišťovna: 205, scpac: 1563208"/>
    <s v="na uzlu KAR-LU51 od 06.04.24 do 08.04.24, pcsled: 10676402"/>
    <s v="Datum konce sledování: ? -&gt; 08/04/24; Čas konce sledování:  -&gt; 0857; Příznak fnzis: 0 -&gt; 1; Typ aktivity (takt): 1 -&gt; 5; "/>
    <d v="2024-04-08T10:02:07"/>
    <d v="2024-04-08T08:57:00"/>
    <s v="1:05"/>
    <x v="0"/>
    <x v="2"/>
  </r>
  <r>
    <d v="2024-04-08T10:18:40"/>
    <s v="st3558 (?)"/>
    <x v="3"/>
    <x v="0"/>
    <s v="kls* (Lůžkové oddělení pro sestru)"/>
    <s v="Bartoníková Ludmila, číslo pojištěnce: 435202426 , pojišťovna: 111, scpac: 387180"/>
    <s v="na uzlu 1.CH-LU8 od 03.04.24 do 08.04.24, pcsled: 10672324"/>
    <s v="Datum konce sledování: ? -&gt; 08/04/24; Čas konce sledování:  -&gt; 1017; Příznak fnzis: 0 -&gt; 1; Typ aktivity (takt): 1 -&gt; 4; "/>
    <d v="2024-04-08T10:18:40"/>
    <d v="2024-04-08T10:17:00"/>
    <s v="0:01"/>
    <x v="0"/>
    <x v="1"/>
  </r>
  <r>
    <d v="2024-04-08T10:41:48"/>
    <s v="st3640 (?)"/>
    <x v="20"/>
    <x v="0"/>
    <s v="kll* (Lůžkové oddělení pro lékaře)"/>
    <s v="Novotný Jakub, číslo pojištěnce: 0212275734, pojišťovna: 201, scpac: 353418"/>
    <s v="na uzlu 1.CH-LU8 od 07.04.24 do 17.04.24, pcsled: 10676727"/>
    <s v="Kód uzlu zařízení: 2001; Datum malého překladu: 08/04/24; Čas malého překladu: 1041; Kód původního uzlu: 6272; Kód nového uzlu: 6265; "/>
    <d v="2024-04-08T10:41:48"/>
    <d v="2024-04-08T10:41:00"/>
    <s v="0:00"/>
    <x v="0"/>
    <x v="1"/>
  </r>
  <r>
    <d v="2024-04-08T13:46:09"/>
    <s v="st1845 (?)"/>
    <x v="5"/>
    <x v="0"/>
    <s v="kll* (Lůžkové oddělení pro lékaře)"/>
    <s v="Maixner Jaroslav, číslo pojištěnce: 5806080423, pojišťovna: 205, scpac: 1534291"/>
    <s v="na uzlu 1.CH-LU8 od 07.04.24 do 16.04.24, pcsled: 10676595"/>
    <s v="Kód uzlu zařízení: 2001; Datum malého překladu: 08/04/24; Čas malého překladu: 1346; Kód původního uzlu: 6272; Kód nového uzlu: 6265; "/>
    <d v="2024-04-08T13:46:09"/>
    <d v="2024-04-08T13:46:00"/>
    <s v="0:00"/>
    <x v="0"/>
    <x v="1"/>
  </r>
  <r>
    <d v="2024-04-09T09:42:56"/>
    <s v="st3558 (?)"/>
    <x v="3"/>
    <x v="0"/>
    <s v="kls* (Lůžkové oddělení pro sestru)"/>
    <s v="Ondroušková Eva, číslo pojištěnce: 486218424 , pojišťovna: 201, scpac: 1137225"/>
    <s v="na uzlu 1.CH-LU8 od 01.04.24 do 09.04.24, pcsled: 10668188"/>
    <s v="Datum konce sledování: ? -&gt; 09/04/24; Čas konce sledování:  -&gt; 0942; Příznak fnzis: 0 -&gt; 1; Typ aktivity (takt): 1 -&gt; 5; "/>
    <d v="2024-04-09T09:42:56"/>
    <d v="2024-04-09T09:42:00"/>
    <s v="0:00"/>
    <x v="0"/>
    <x v="1"/>
  </r>
  <r>
    <d v="2024-04-09T10:31:50"/>
    <s v="st3640 (?)"/>
    <x v="20"/>
    <x v="0"/>
    <s v="kll* (Lůžkové oddělení pro lékaře)"/>
    <s v="Chovancová Dana, číslo pojištěnce: 505222107 , pojišťovna: 205, scpac: 1560451"/>
    <s v="na uzlu 1.CH-LU8 od 08.04.24 do 19.04.24, pcsled: 10677367"/>
    <s v="Kód uzlu zařízení: 2001; Datum malého překladu: 09/04/24; Čas malého překladu: 1031; Kód původního uzlu: 6272; Kód nového uzlu: 6265; "/>
    <d v="2024-04-09T10:31:50"/>
    <d v="2024-04-09T10:31:00"/>
    <s v="0:00"/>
    <x v="0"/>
    <x v="1"/>
  </r>
  <r>
    <d v="2024-04-09T10:34:27"/>
    <s v="st3558 (?)"/>
    <x v="3"/>
    <x v="0"/>
    <s v="kls* (Lůžkové oddělení pro sestru)"/>
    <s v="Doleček Robert, Ing., číslo pojištěnce: 5608250846, pojišťovna: 205, scpac: 461800"/>
    <s v="na uzlu 1.CH-LU8 od 07.04.24 do 09.04.24, pcsled: 10676756"/>
    <s v="Datum konce sledování: ? -&gt; 09/04/24; Čas konce sledování:  -&gt; 1033; Příznak fnzis: 0 -&gt; 1; Typ aktivity (takt): 1 -&gt; 5; "/>
    <d v="2024-04-09T10:34:27"/>
    <d v="2024-04-09T10:33:00"/>
    <s v="0:01"/>
    <x v="0"/>
    <x v="1"/>
  </r>
  <r>
    <d v="2024-04-09T12:47:29"/>
    <s v="st3558 (?)"/>
    <x v="3"/>
    <x v="0"/>
    <s v="kls* (Lůžkové oddělení pro sestru)"/>
    <s v="Bolf Roman, číslo pojištěnce: 7210255844, pojišťovna: 213, scpac: 1421411"/>
    <s v="na uzlu 1.CH-LU8 od 07.04.24 do 09.04.24, pcsled: 10676786"/>
    <s v="Datum konce sledování: ? -&gt; 09/04/24; Čas konce sledování:  -&gt; 1247; Příznak fnzis: 0 -&gt; 1; Typ aktivity (takt): 1 -&gt; 5; "/>
    <d v="2024-04-09T12:47:29"/>
    <d v="2024-04-09T12:47:00"/>
    <s v="0:00"/>
    <x v="0"/>
    <x v="1"/>
  </r>
  <r>
    <d v="2024-04-09T13:15:53"/>
    <s v="st3558 (?)"/>
    <x v="3"/>
    <x v="0"/>
    <s v="kls* (Lůžkové oddělení pro sestru)"/>
    <s v="Žďárová Božena, číslo pojištěnce: 6054282036, pojišťovna: 111, scpac: 1377945"/>
    <s v="na uzlu 1.CH-LU8 od 02.04.24 do 09.04.24, pcsled: 10668808"/>
    <s v="Datum konce sledování: ? -&gt; 09/04/24; Čas konce sledování:  -&gt; 1315; Příznak fnzis: 0 -&gt; 1; Typ aktivity (takt): 1 -&gt; 4; "/>
    <d v="2024-04-09T13:15:53"/>
    <d v="2024-04-09T13:15:00"/>
    <s v="0:00"/>
    <x v="0"/>
    <x v="1"/>
  </r>
  <r>
    <d v="2024-04-09T16:08:47"/>
    <s v="st3558 (?)"/>
    <x v="9"/>
    <x v="0"/>
    <s v="kls* (Lůžkové oddělení pro sestru)"/>
    <s v="Rozsíval Jaroslav , číslo pojištěnce: 430802417 , pojišťovna: 207, scpac: 214913"/>
    <s v="na uzlu 1.CH-LU8 od 01.04.24 do 09.04.24, pcsled: 10667972"/>
    <s v="Datum konce sledování: ? -&gt; 09/04/24; Čas konce sledování:  -&gt; 1603; Příznak fnzis: 0 -&gt; 1; Typ aktivity (takt): 1 -&gt; 4; "/>
    <d v="2024-04-09T16:08:47"/>
    <d v="2024-04-09T16:03:00"/>
    <s v="0:05"/>
    <x v="0"/>
    <x v="1"/>
  </r>
  <r>
    <d v="2024-04-10T09:04:01"/>
    <s v="st3558 (?)"/>
    <x v="3"/>
    <x v="0"/>
    <s v="kls* (Lůžkové oddělení pro sestru)"/>
    <s v="Jakubcová Ivanka, číslo pojištěnce: 465328401 , pojišťovna: 111, scpac: 642693"/>
    <s v="na uzlu 1.CH-LU8 od 05.04.24 do 10.04.24, pcsled: 10674315"/>
    <s v="Datum konce sledování: ? -&gt; 10/04/24; Čas konce sledování:  -&gt; 0903; Příznak fnzis: 0 -&gt; 1; Typ aktivity (takt): 1 -&gt; 4; "/>
    <d v="2024-04-10T09:04:01"/>
    <d v="2024-04-10T09:03:00"/>
    <s v="0:01"/>
    <x v="0"/>
    <x v="1"/>
  </r>
  <r>
    <d v="2024-04-10T10:28:35"/>
    <s v="st3558 (?)"/>
    <x v="3"/>
    <x v="0"/>
    <s v="kls* (Lůžkové oddělení pro sestru)"/>
    <s v="Maršálková Šarlota, číslo pojištěnce: 466208951 , pojišťovna: 205, scpac: 122569"/>
    <s v="na uzlu 1.CH-LU8 od 08.04.24 do 10.04.24, pcsled: 10677527"/>
    <s v="Datum konce sledování: ? -&gt; 10/04/24; Čas konce sledování:  -&gt; 1028; Příznak fnzis: 0 -&gt; 1; Typ aktivity (takt): 1 -&gt; 4; "/>
    <d v="2024-04-10T10:28:35"/>
    <d v="2024-04-10T10:28:00"/>
    <s v="0:00"/>
    <x v="0"/>
    <x v="1"/>
  </r>
  <r>
    <d v="2024-04-10T10:29:07"/>
    <s v="st3558 (?)"/>
    <x v="3"/>
    <x v="0"/>
    <s v="kls* (Lůžkové oddělení pro sestru)"/>
    <s v="Fňukal Svatopluk, číslo pojištěnce: 7212194132, pojišťovna: 111, scpac: 1549874"/>
    <s v="na uzlu 1.CH-LU8 od 01.04.24 do 10.04.24, pcsled: 10668017"/>
    <s v="Datum konce sledování: ? -&gt; 10/04/24; Čas konce sledování:  -&gt; 1028; Příznak fnzis: 0 -&gt; 1; Typ aktivity (takt): 1 -&gt; 5; "/>
    <d v="2024-04-10T10:29:07"/>
    <d v="2024-04-10T10:28:00"/>
    <s v="0:01"/>
    <x v="0"/>
    <x v="1"/>
  </r>
  <r>
    <d v="2024-04-10T11:02:58"/>
    <s v="st3558 (?)"/>
    <x v="3"/>
    <x v="0"/>
    <s v="kls* (Lůžkové oddělení pro sestru)"/>
    <s v="Frňka Zdeněk, Ing., číslo pojištěnce: 411207414 , pojišťovna: 205, scpac: 915011"/>
    <s v="na uzlu 1.CH-LU8 od 08.04.24 do 10.04.24, pcsled: 10677743"/>
    <s v="Datum konce sledování: ? -&gt; 10/04/24; Čas konce sledování:  -&gt; 1100; Příznak fnzis: 0 -&gt; 1; Typ aktivity (takt): 1 -&gt; 5; "/>
    <d v="2024-04-10T11:02:58"/>
    <d v="2024-04-10T11:00:00"/>
    <s v="0:02"/>
    <x v="0"/>
    <x v="1"/>
  </r>
  <r>
    <d v="2024-04-10T12:10:09"/>
    <s v="st3558 (?)"/>
    <x v="3"/>
    <x v="0"/>
    <s v="kls* (Lůžkové oddělení pro sestru)"/>
    <s v="Špička Jaroslav, číslo pojištěnce: 7206245321, pojišťovna: 205, scpac: 447432"/>
    <s v="na uzlu 1.CH-LU8 od 07.04.24 do 10.04.24, pcsled: 10676651"/>
    <s v="Datum konce sledování: ? -&gt; 10/04/24; Čas konce sledování:  -&gt; 1210; Příznak fnzis: 0 -&gt; 1; Typ aktivity (takt): 1 -&gt; 5; "/>
    <d v="2024-04-10T12:10:09"/>
    <d v="2024-04-10T12:10:00"/>
    <s v="0:00"/>
    <x v="0"/>
    <x v="1"/>
  </r>
  <r>
    <d v="2024-04-10T12:10:27"/>
    <s v="st3558 (?)"/>
    <x v="3"/>
    <x v="0"/>
    <s v="kls* (Lůžkové oddělení pro sestru)"/>
    <s v="Valenta Bedřich , číslo pojištěnce: 5612122109, pojišťovna: 111, scpac: 241771"/>
    <s v="na uzlu 1.CH-LU8 od 04.04.24 do 10.04.24, pcsled: 10672648"/>
    <s v="Datum konce sledování: ? -&gt; 10/04/24; Čas konce sledování:  -&gt; 1210; Příznak fnzis: 0 -&gt; 1; Typ aktivity (takt): 1 -&gt; 4; "/>
    <d v="2024-04-10T12:10:27"/>
    <d v="2024-04-10T12:10:00"/>
    <s v="0:00"/>
    <x v="0"/>
    <x v="1"/>
  </r>
  <r>
    <d v="2024-04-10T12:37:35"/>
    <s v="st3640 (?)"/>
    <x v="5"/>
    <x v="0"/>
    <s v="kll* (Lůžkové oddělení pro lékaře)"/>
    <s v="Korčáková Jindřiška, číslo pojištěnce: 6156031013, pojišťovna: 205, scpac: 719414"/>
    <s v="na uzlu 1.CH-LU8 od 09.04.24 do 15.04.24, pcsled: 10679386"/>
    <s v="Kód uzlu zařízení: 2001; Datum malého překladu: 10/04/24; Čas malého překladu: 1237; Kód původního uzlu: 6272; Kód nového uzlu: 6265; "/>
    <d v="2024-04-10T12:37:35"/>
    <d v="2024-04-10T12:37:00"/>
    <s v="0:00"/>
    <x v="0"/>
    <x v="1"/>
  </r>
  <r>
    <d v="2024-04-10T18:19:16"/>
    <s v="st3653 (?)"/>
    <x v="10"/>
    <x v="0"/>
    <s v="kll* (Lůžkové oddělení pro lékaře)"/>
    <s v="Hejkrlíková Jana , číslo pojištěnce: 495808001 , pojišťovna: 111, scpac: 117412"/>
    <s v="na uzlu 1.CH-LU9 od 06.04.24 do 17.04.24, pcsled: 10676351"/>
    <s v="Kód uzlu zařízení: 2001; Datum malého překladu: 10/04/24; Čas malého překladu: 1819; Kód původního uzlu: 6272; Kód nového uzlu: 6265; "/>
    <d v="2024-04-10T18:19:16"/>
    <d v="2024-04-10T18:19:00"/>
    <s v="0:00"/>
    <x v="0"/>
    <x v="1"/>
  </r>
  <r>
    <d v="2024-04-11T09:45:05"/>
    <s v="st3640 (?)"/>
    <x v="20"/>
    <x v="0"/>
    <s v="kll* (Lůžkové oddělení pro lékaře)"/>
    <s v="Kleinová Ludmila, číslo pojištěnce: 6554051526, pojišťovna: 111, scpac: 137563"/>
    <s v="na uzlu 1.CH-LU8 od 10.04.24 do 16.04.24, pcsled: 10681307"/>
    <s v="Kód uzlu zařízení: 2001; Datum malého překladu: 11/04/24; Čas malého překladu: 0944; Kód původního uzlu: 6272; Kód nového uzlu: 6265; "/>
    <d v="2024-04-11T09:45:05"/>
    <d v="2024-04-11T09:44:00"/>
    <s v="0:01"/>
    <x v="0"/>
    <x v="1"/>
  </r>
  <r>
    <d v="2024-04-11T11:27:29"/>
    <s v="st3558 (?)"/>
    <x v="3"/>
    <x v="0"/>
    <s v="kls* (Lůžkové oddělení pro sestru)"/>
    <s v="Přecechtělová Mirosl, číslo pojištěnce: 475103427 , pojišťovna: 205, scpac: 126494"/>
    <s v="na uzlu 1.CH-LU8 od 05.04.24 do 11.04.24, pcsled: 10675853"/>
    <s v="Datum konce sledování: ? -&gt; 11/04/24; Čas konce sledování:  -&gt; 1127; Příznak fnzis: 0 -&gt; 1; Typ aktivity (takt): 1 -&gt; 4; "/>
    <d v="2024-04-11T11:27:29"/>
    <d v="2024-04-11T11:27:00"/>
    <s v="0:00"/>
    <x v="0"/>
    <x v="1"/>
  </r>
  <r>
    <d v="2024-04-11T12:23:56"/>
    <s v="st3640 (?)"/>
    <x v="20"/>
    <x v="0"/>
    <s v="kll* (Lůžkové oddělení pro lékaře)"/>
    <s v="Gunárová Eva, číslo pojištěnce: 8262265341, pojišťovna: 201, scpac: 349153"/>
    <s v="na uzlu 1.CH-LU8 od 10.04.24 do 17.04.24, pcsled: 10681526"/>
    <s v="Kód uzlu zařízení: 2001; Datum malého překladu: 11/04/24; Čas malého překladu: 1223; Kód původního uzlu: 6272; Kód nového uzlu: 6265; "/>
    <d v="2024-04-11T12:23:56"/>
    <d v="2024-04-11T12:23:00"/>
    <s v="0:00"/>
    <x v="0"/>
    <x v="1"/>
  </r>
  <r>
    <d v="2024-04-12T09:02:59"/>
    <s v="st3558 (?)"/>
    <x v="3"/>
    <x v="0"/>
    <s v="kls* (Lůžkové oddělení pro sestru)"/>
    <s v="Stryková Ludmila, číslo pojištěnce: 5555111650, pojišťovna: 205, scpac: 1102330"/>
    <s v="na uzlu 1.CH-LU8 od 09.04.24 do 12.04.24, pcsled: 10679381"/>
    <s v="Datum konce sledování: ? -&gt; 12/04/24; Čas konce sledování:  -&gt; 0902; Příznak fnzis: 0 -&gt; 1; Typ aktivity (takt): 1 -&gt; 4; "/>
    <d v="2024-04-12T09:02:59"/>
    <d v="2024-04-12T09:02:00"/>
    <s v="0:00"/>
    <x v="0"/>
    <x v="1"/>
  </r>
  <r>
    <d v="2024-04-12T09:03:39"/>
    <s v="st3558 (?)"/>
    <x v="3"/>
    <x v="0"/>
    <s v="kls* (Lůžkové oddělení pro sestru)"/>
    <s v="Dostalík Václav, číslo pojištěnce: 400523490 , pojišťovna: 111, scpac: 373831"/>
    <s v="na uzlu 1.CH-LU8 od 09.04.24 do 12.04.24, pcsled: 10679355"/>
    <s v="Datum konce sledování: ? -&gt; 12/04/24; Čas konce sledování:  -&gt; 0903; Příznak fnzis: 0 -&gt; 1; Typ aktivity (takt): 1 -&gt; 5; "/>
    <d v="2024-04-12T09:03:39"/>
    <d v="2024-04-12T09:03:00"/>
    <s v="0:00"/>
    <x v="0"/>
    <x v="1"/>
  </r>
  <r>
    <d v="2024-04-12T09:06:37"/>
    <s v="st3558 (?)"/>
    <x v="3"/>
    <x v="0"/>
    <s v="kls* (Lůžkové oddělení pro sestru)"/>
    <s v="Malá Marie, PaeDr., číslo pojištěnce: 405101437 , pojišťovna: 111, scpac: 447940"/>
    <s v="na uzlu 1.CH-LU3 od 10.04.24 do 14.04.24, pcsled: 10681658"/>
    <s v="Kód uzlu zařízení: 2001; Datum malého překladu: 12/04/24; Čas malého překladu: 0906; Kód původního uzlu: 6272; Kód nového uzlu: 6396; "/>
    <d v="2024-04-12T09:06:37"/>
    <d v="2024-04-12T09:06:00"/>
    <s v="0:00"/>
    <x v="0"/>
    <x v="1"/>
  </r>
  <r>
    <d v="2024-04-12T09:58:50"/>
    <s v="st3558 (?)"/>
    <x v="3"/>
    <x v="0"/>
    <s v="kls* (Lůžkové oddělení pro sestru)"/>
    <s v="Zbořil Tomáš, číslo pojištěnce: 9108125719, pojišťovna: 207, scpac: 160907"/>
    <s v="na uzlu 1.CH-LU8 od 10.04.24 do 12.04.24, pcsled: 10681449"/>
    <s v="Datum konce sledování: ? -&gt; 12/04/24; Čas konce sledování:  -&gt; 0958; Příznak fnzis: 0 -&gt; 1; Typ aktivity (takt): 1 -&gt; 4; "/>
    <d v="2024-04-12T09:58:50"/>
    <d v="2024-04-12T09:58:00"/>
    <s v="0:00"/>
    <x v="0"/>
    <x v="1"/>
  </r>
  <r>
    <d v="2024-04-12T12:34:05"/>
    <s v="st3558 (?)"/>
    <x v="3"/>
    <x v="0"/>
    <s v="kls* (Lůžkové oddělení pro sestru)"/>
    <s v="Kameníková Erika , číslo pojištěnce: 7062194458, pojišťovna: 211, scpac: 184881"/>
    <s v="na uzlu 1.CH-LU8 od 01.04.24 do 12.04.24, pcsled: 10667733"/>
    <s v="Datum konce sledování: ? -&gt; 12/04/24; Čas konce sledování:  -&gt; 1233; Příznak fnzis: 0 -&gt; 1; Typ aktivity (takt): 1 -&gt; 5; "/>
    <d v="2024-04-12T12:34:05"/>
    <d v="2024-04-12T12:33:00"/>
    <s v="0:01"/>
    <x v="0"/>
    <x v="1"/>
  </r>
  <r>
    <d v="2024-04-13T14:20:46"/>
    <s v="st3558 (?)"/>
    <x v="15"/>
    <x v="0"/>
    <s v="kls* (Lůžkové oddělení pro sestru)"/>
    <s v="Adamec Miroslav, číslo pojištěnce: 7406235804, pojišťovna: 111, scpac: 1043349"/>
    <s v="na uzlu 1.CH-LU8 od 10.04.24 do 13.04.24, pcsled: 10681843"/>
    <s v="Datum konce sledování: ? -&gt; 13/04/24; Čas konce sledování:  -&gt; 1420; Příznak fnzis: 0 -&gt; 1; Typ aktivity (takt): 1 -&gt; 5; "/>
    <d v="2024-04-13T14:20:46"/>
    <d v="2024-04-13T14:20:00"/>
    <s v="0:00"/>
    <x v="0"/>
    <x v="1"/>
  </r>
  <r>
    <d v="2024-04-13T14:21:43"/>
    <s v="st3558 (?)"/>
    <x v="15"/>
    <x v="0"/>
    <s v="kls* (Lůžkové oddělení pro sestru)"/>
    <s v="Kovář Jiří , číslo pojištěnce: 470718405 , pojišťovna: 111, scpac: 1007010"/>
    <s v="na uzlu 1.CH-LU8 od 08.04.24 do 13.04.24, pcsled: 10677462"/>
    <s v="Datum konce sledování: ? -&gt; 13/04/24; Čas konce sledování:  -&gt; 1420; Příznak fnzis: 0 -&gt; 1; Typ aktivity (takt): 1 -&gt; 4; "/>
    <d v="2024-04-13T14:21:43"/>
    <d v="2024-04-13T14:20:00"/>
    <s v="0:01"/>
    <x v="0"/>
    <x v="1"/>
  </r>
  <r>
    <d v="2024-04-13T14:22:20"/>
    <s v="st3558 (?)"/>
    <x v="15"/>
    <x v="0"/>
    <s v="kls* (Lůžkové oddělení pro sestru)"/>
    <s v="Šimek Petr, číslo pojištěnce: 531018303 , pojišťovna: 205, scpac: 203093"/>
    <s v="na uzlu 1.CH-LU8 od 02.04.24 do 13.04.24, pcsled: 10668804"/>
    <s v="Datum konce sledování: ? -&gt; 13/04/24; Čas konce sledování:  -&gt; 1421; Příznak fnzis: 0 -&gt; 1; Typ aktivity (takt): 1 -&gt; 4; "/>
    <d v="2024-04-13T14:22:20"/>
    <d v="2024-04-13T14:21:00"/>
    <s v="0:01"/>
    <x v="0"/>
    <x v="1"/>
  </r>
  <r>
    <d v="2024-04-13T14:22:52"/>
    <s v="st3558 (?)"/>
    <x v="15"/>
    <x v="0"/>
    <s v="kls* (Lůžkové oddělení pro sestru)"/>
    <s v="Urbanová Jolana, číslo pojištěnce: 7560315763, pojišťovna: 205, scpac: 176280"/>
    <s v="na uzlu 1.CH-LU8 od 08.04.24 do 13.04.24, pcsled: 10677519"/>
    <s v="Datum konce sledování: ? -&gt; 13/04/24; Čas konce sledování:  -&gt; 1422; Příznak fnzis: 0 -&gt; 1; Typ aktivity (takt): 1 -&gt; 4; "/>
    <d v="2024-04-13T14:22:52"/>
    <d v="2024-04-13T14:22:00"/>
    <s v="0:00"/>
    <x v="0"/>
    <x v="1"/>
  </r>
  <r>
    <d v="2024-04-13T15:42:40"/>
    <s v="st4994 (?)"/>
    <x v="11"/>
    <x v="0"/>
    <s v="klp* (Lůžkové oddělení pro primáře)"/>
    <s v="Marečková Renáta , číslo pojištěnce: 7558135398, pojišťovna: 205, scpac: 176507"/>
    <s v="na uzlu 1.CH-LU3 od 12.04.24 do 22.04.24, pcsled: 10685704"/>
    <s v="Kód uzlu zařízení: 2001; Datum malého překladu: 13/04/24; Čas malého překladu: 1542; Kód původního uzlu: 6272; Kód nového uzlu: 6265; "/>
    <d v="2024-04-13T15:42:40"/>
    <d v="2024-04-13T15:42:00"/>
    <s v="0:00"/>
    <x v="0"/>
    <x v="1"/>
  </r>
  <r>
    <d v="2024-04-14T12:59:03"/>
    <s v="st3558 (?)"/>
    <x v="33"/>
    <x v="0"/>
    <s v="kls* (Lůžkové oddělení pro sestru)"/>
    <s v="Smutný Pavel, číslo pojištěnce: 5710261458, pojišťovna: 207, scpac: 316884"/>
    <s v="na uzlu 1.CH-LU8 od 12.04.24 do 14.04.24, pcsled: 10684409"/>
    <s v="Datum konce sledování: ? -&gt; 14/04/24; Čas konce sledování:  -&gt; 1258; Příznak fnzis: 0 -&gt; 1; Typ aktivity (takt): 1 -&gt; 4; "/>
    <d v="2024-04-14T12:59:03"/>
    <d v="2024-04-14T12:58:00"/>
    <s v="0:01"/>
    <x v="0"/>
    <x v="1"/>
  </r>
  <r>
    <d v="2024-04-14T12:59:55"/>
    <s v="st3558 (?)"/>
    <x v="33"/>
    <x v="0"/>
    <s v="kls* (Lůžkové oddělení pro sestru)"/>
    <s v="Kameníčková Amálie, číslo pojištěnce: 405120457 , pojišťovna: 207, scpac: 135243"/>
    <s v="na uzlu 1.CH-LU8 od 08.04.24 do 14.04.24, pcsled: 10677525"/>
    <s v="Datum konce sledování: ? -&gt; 14/04/24; Čas konce sledování:  -&gt; 1259; Příznak fnzis: 0 -&gt; 1; Typ aktivity (takt): 1 -&gt; 4; "/>
    <d v="2024-04-14T12:59:55"/>
    <d v="2024-04-14T12:59:00"/>
    <s v="0:00"/>
    <x v="0"/>
    <x v="1"/>
  </r>
  <r>
    <d v="2024-04-14T13:00:22"/>
    <s v="st3558 (?)"/>
    <x v="33"/>
    <x v="0"/>
    <s v="kls* (Lůžkové oddělení pro sestru)"/>
    <s v="Vebrová Jaroslava , číslo pojištěnce: 525404287 , pojišťovna: 111, scpac: 142703"/>
    <s v="na uzlu 1.CH-LU8 od 11.04.24 do 14.04.24, pcsled: 10682868"/>
    <s v="Datum konce sledování: ? -&gt; 14/04/24; Čas konce sledování:  -&gt; 1300; Příznak fnzis: 0 -&gt; 1; Typ aktivity (takt): 1 -&gt; 4; "/>
    <d v="2024-04-14T13:00:22"/>
    <d v="2024-04-14T13:00:00"/>
    <s v="0:00"/>
    <x v="0"/>
    <x v="1"/>
  </r>
  <r>
    <d v="2024-04-14T13:00:57"/>
    <s v="st3558 (?)"/>
    <x v="33"/>
    <x v="0"/>
    <s v="kls* (Lůžkové oddělení pro sestru)"/>
    <s v="Krepl Miroslav, číslo pojištěnce: 5709040832, pojišťovna: 211, scpac: 1509196"/>
    <s v="na uzlu 1.CH-LU8 od 12.04.24 do 14.04.24, pcsled: 10684389"/>
    <s v="Datum konce sledování: ? -&gt; 14/04/24; Čas konce sledování:  -&gt; 1300; Příznak fnzis: 0 -&gt; 1; Typ aktivity (takt): 1 -&gt; 5; "/>
    <d v="2024-04-14T13:00:57"/>
    <d v="2024-04-14T13:00:00"/>
    <s v="0:00"/>
    <x v="0"/>
    <x v="1"/>
  </r>
  <r>
    <d v="2024-04-15T09:27:16"/>
    <s v="st3640 (?)"/>
    <x v="20"/>
    <x v="0"/>
    <s v="kll* (Lůžkové oddělení pro lékaře)"/>
    <s v="Bastl Josef, číslo pojištěnce: 500817093 , pojišťovna: 211, scpac: 206737"/>
    <s v="na uzlu 1.CH-LU8 od 14.04.24 do 19.04.24, pcsled: 10686650"/>
    <s v="Kód uzlu zařízení: 2001; Datum malého překladu: 15/04/24; Čas malého překladu: 0926; Kód původního uzlu: 6272; Kód nového uzlu: 6265; "/>
    <d v="2024-04-15T09:27:16"/>
    <d v="2024-04-15T09:26:00"/>
    <s v="0:01"/>
    <x v="0"/>
    <x v="1"/>
  </r>
  <r>
    <d v="2024-04-15T10:15:42"/>
    <s v="st3558 (?)"/>
    <x v="3"/>
    <x v="0"/>
    <s v="kls* (Lůžkové oddělení pro sestru)"/>
    <s v="Smékalová Lenka, číslo pojištěnce: 6551241323, pojišťovna: 211, scpac: 374287"/>
    <s v="na uzlu 1.CH-LU8 od 29.03.24 do 15.04.24, pcsled: 10666117"/>
    <s v="Datum konce sledování: ? -&gt; 15/04/24; Čas konce sledování:  -&gt; 1015; Příznak fnzis: 0 -&gt; 1; Typ aktivity (takt): 1 -&gt; 5; "/>
    <d v="2024-04-15T10:15:42"/>
    <d v="2024-04-15T10:15:00"/>
    <s v="0:00"/>
    <x v="0"/>
    <x v="1"/>
  </r>
  <r>
    <d v="2024-04-15T10:21:24"/>
    <s v="st3558 (?)"/>
    <x v="3"/>
    <x v="0"/>
    <s v="kls* (Lůžkové oddělení pro sestru)"/>
    <s v="Rozsypalová Helena, číslo pojištěnce: 486015081 , pojišťovna: 205, scpac: 137957"/>
    <s v="na uzlu 1.CH-LU8 od 08.04.24 do 15.04.24, pcsled: 10677530"/>
    <s v="Datum konce sledování: ? -&gt; 15/04/24; Čas konce sledování:  -&gt; 1021; Příznak fnzis: 0 -&gt; 1; Typ aktivity (takt): 1 -&gt; 4; "/>
    <d v="2024-04-15T10:21:24"/>
    <d v="2024-04-15T10:21:00"/>
    <s v="0:00"/>
    <x v="0"/>
    <x v="1"/>
  </r>
  <r>
    <d v="2024-04-15T10:29:38"/>
    <s v="st4338 (?)"/>
    <x v="48"/>
    <x v="0"/>
    <s v="kls* (Lůžkové oddělení pro sestru)"/>
    <s v="Braxatoris Miloš, číslo pojištěnce: 420720035 , pojišťovna: 111, scpac: 1561569"/>
    <s v="na uzlu PLIC-26 od 12.04.24 do 15.04.24, pcsled: 10684677"/>
    <s v="Datum konce sledování: ? -&gt; 15/04/24; Čas konce sledování:  -&gt; 0948; Příznak fnzis: 0 -&gt; 1; Typ aktivity (takt): 1 -&gt; 4; "/>
    <d v="2024-04-15T10:29:38"/>
    <d v="2024-04-15T09:48:00"/>
    <s v="0:41"/>
    <x v="0"/>
    <x v="5"/>
  </r>
  <r>
    <d v="2024-04-15T10:40:07"/>
    <s v="st3558 (?)"/>
    <x v="3"/>
    <x v="0"/>
    <s v="kls* (Lůžkové oddělení pro sestru)"/>
    <s v="Korčáková Jindřiška, číslo pojištěnce: 6156031013, pojišťovna: 205, scpac: 719414"/>
    <s v="na uzlu 1.CH-LU8 od 09.04.24 do 15.04.24, pcsled: 10679386"/>
    <s v="Datum konce sledování: ? -&gt; 15/04/24; Čas konce sledování:  -&gt; 1039; Příznak fnzis: 0 -&gt; 1; Typ aktivity (takt): 1 -&gt; 4; "/>
    <d v="2024-04-15T10:40:07"/>
    <d v="2024-04-15T10:39:00"/>
    <s v="0:01"/>
    <x v="0"/>
    <x v="1"/>
  </r>
  <r>
    <d v="2024-04-15T11:01:45"/>
    <s v="st3640 (?)"/>
    <x v="20"/>
    <x v="0"/>
    <s v="kll* (Lůžkové oddělení pro lékaře)"/>
    <s v="Ketner Miroslav, číslo pojištěnce: 6505060342, pojišťovna: 211, scpac: 1072455"/>
    <s v="na uzlu 1.CH-LU8 od 14.04.24 do 19.04.24, pcsled: 10686667"/>
    <s v="Kód uzlu zařízení: 2001; Datum malého překladu: 15/04/24; Čas malého překladu: 1101; Kód původního uzlu: 6272; Kód nového uzlu: 6265; "/>
    <d v="2024-04-15T11:01:45"/>
    <d v="2024-04-15T11:01:00"/>
    <s v="0:00"/>
    <x v="0"/>
    <x v="1"/>
  </r>
  <r>
    <d v="2024-04-15T12:15:13"/>
    <s v="st3558 (?)"/>
    <x v="3"/>
    <x v="0"/>
    <s v="kls* (Lůžkové oddělení pro sestru)"/>
    <s v="Havlíčková Klára Ing, číslo pojištěnce: 7962194790, pojišťovna: 211, scpac: 1149970"/>
    <s v="na uzlu 1.CH-LU8 od 10.04.24 do 15.04.24, pcsled: 10681893"/>
    <s v="Datum konce sledování: ? -&gt; 15/04/24; Čas konce sledování:  -&gt; 1214; Příznak fnzis: 0 -&gt; 1; Typ aktivity (takt): 1 -&gt; 5; "/>
    <d v="2024-04-15T12:15:13"/>
    <d v="2024-04-15T12:14:00"/>
    <s v="0:01"/>
    <x v="0"/>
    <x v="1"/>
  </r>
  <r>
    <d v="2024-04-16T08:24:57"/>
    <s v="st3558 (?)"/>
    <x v="3"/>
    <x v="0"/>
    <s v="kls* (Lůžkové oddělení pro sestru)"/>
    <s v="Maixner Jaroslav, číslo pojištěnce: 5806080423, pojišťovna: 205, scpac: 1534291"/>
    <s v="na uzlu 1.CH-LU8 od 07.04.24 do 16.04.24, pcsled: 10676595"/>
    <s v="Datum konce sledování: ? -&gt; 16/04/24; Čas konce sledování:  -&gt; 0824; Příznak fnzis: 0 -&gt; 1; Typ aktivity (takt): 1 -&gt; 5; "/>
    <d v="2024-04-16T08:24:57"/>
    <d v="2024-04-16T08:24:00"/>
    <s v="0:00"/>
    <x v="0"/>
    <x v="1"/>
  </r>
  <r>
    <d v="2024-04-16T08:52:24"/>
    <s v="st3558 (?)"/>
    <x v="3"/>
    <x v="0"/>
    <s v="kls* (Lůžkové oddělení pro sestru)"/>
    <s v="Jemelka Karel, číslo pojištěnce: 5901080889, pojišťovna: 205, scpac: 197658"/>
    <s v="na uzlu 1.CH-LU3 od 14.04.24 do 18.04.24, pcsled: 10686655"/>
    <s v="Kód uzlu zařízení: 2001; Datum malého překladu: 16/04/24; Čas malého překladu: 0852; Kód původního uzlu: 6272; Kód nového uzlu: 6396; "/>
    <d v="2024-04-16T08:52:24"/>
    <d v="2024-04-16T08:52:00"/>
    <s v="0:00"/>
    <x v="0"/>
    <x v="1"/>
  </r>
  <r>
    <d v="2024-04-16T09:54:05"/>
    <s v="st4338 (?)"/>
    <x v="22"/>
    <x v="0"/>
    <s v="kll* (Lůžkové oddělení pro lékaře)"/>
    <s v="Hlavinková Marie, číslo pojištěnce: 535830025 , pojišťovna: 205, scpac: 873947"/>
    <s v="na uzlu PLIC-25 od 15.04.24 do 16.04.24, pcsled: 10687543"/>
    <s v="Datum konce sledování: ? -&gt; 16/04/24; Čas konce sledování:  -&gt; 0900; Příznak fnzis: 0 -&gt; 1; Typ aktivity (takt): 1 -&gt; 4; "/>
    <d v="2024-04-16T09:54:05"/>
    <d v="2024-04-16T09:00:00"/>
    <s v="0:54"/>
    <x v="0"/>
    <x v="9"/>
  </r>
  <r>
    <d v="2024-04-16T10:07:57"/>
    <s v="st3558 (?)"/>
    <x v="3"/>
    <x v="0"/>
    <s v="kls* (Lůžkové oddělení pro sestru)"/>
    <s v="Kleinová Ludmila, číslo pojištěnce: 6554051526, pojišťovna: 111, scpac: 137563"/>
    <s v="na uzlu 1.CH-LU8 od 10.04.24 do 16.04.24, pcsled: 10681307"/>
    <s v="Datum konce sledování: ? -&gt; 16/04/24; Čas konce sledování:  -&gt; 1007; Příznak fnzis: 0 -&gt; 1; Typ aktivity (takt): 1 -&gt; 4; "/>
    <d v="2024-04-16T10:07:57"/>
    <d v="2024-04-16T10:07:00"/>
    <s v="0:00"/>
    <x v="0"/>
    <x v="1"/>
  </r>
  <r>
    <d v="2024-04-16T10:08:25"/>
    <s v="st3558 (?)"/>
    <x v="3"/>
    <x v="0"/>
    <s v="kls* (Lůžkové oddělení pro sestru)"/>
    <s v="Piskovský Hostimír, číslo pojištěnce: 5804170922, pojišťovna: 201, scpac: 1525780"/>
    <s v="na uzlu 1.CH-LU8 od 03.04.24 do 16.04.24, pcsled: 10671459"/>
    <s v="Datum konce sledování: ? -&gt; 16/04/24; Čas konce sledování:  -&gt; 1008; Příznak fnzis: 0 -&gt; 1; Typ aktivity (takt): 1 -&gt; 5; "/>
    <d v="2024-04-16T10:08:25"/>
    <d v="2024-04-16T10:08:00"/>
    <s v="0:00"/>
    <x v="0"/>
    <x v="1"/>
  </r>
  <r>
    <d v="2024-04-16T11:46:35"/>
    <s v="st3558 (?)"/>
    <x v="3"/>
    <x v="0"/>
    <s v="kls* (Lůžkové oddělení pro sestru)"/>
    <s v="Braxatoris Miloš, číslo pojištěnce: 420720035 , pojišťovna: 111, scpac: 1561569"/>
    <s v="na uzlu 1.CH-LU8 od 15.04.24 do 22.04.24, pcsled: 10688239"/>
    <s v="Kód uzlu zařízení: 2001; Datum malého překladu: 16/04/24; Čas malého překladu: 1146; Kód původního uzlu: 6272; Kód nového uzlu: 6265; "/>
    <d v="2024-04-16T11:46:35"/>
    <d v="2024-04-16T11:46:00"/>
    <s v="0:00"/>
    <x v="0"/>
    <x v="1"/>
  </r>
  <r>
    <d v="2024-04-16T12:57:43"/>
    <s v="st3558 (?)"/>
    <x v="3"/>
    <x v="0"/>
    <s v="kls* (Lůžkové oddělení pro sestru)"/>
    <s v="Uhrovičová Růžena, číslo pojištěnce: 6660210227, pojišťovna: 111, scpac: 1230777"/>
    <s v="na uzlu 1.CH-LU8 od 15.04.24 do 16.04.24, pcsled: 10687956"/>
    <s v="Datum konce sledování: ? -&gt; 16/04/24; Čas konce sledování:  -&gt; 1257; Příznak fnzis: 0 -&gt; 1; Typ aktivity (takt): 1 -&gt; 4; "/>
    <d v="2024-04-16T12:57:43"/>
    <d v="2024-04-16T12:57:00"/>
    <s v="0:00"/>
    <x v="0"/>
    <x v="1"/>
  </r>
  <r>
    <d v="2024-04-16T16:50:55"/>
    <s v="st3558 (?)"/>
    <x v="19"/>
    <x v="0"/>
    <s v="kls* (Lůžkové oddělení pro sestru)"/>
    <s v="Minář Luděk, číslo pojištěnce: 6710191400, pojišťovna: 205, scpac: 1166583"/>
    <s v="na uzlu 1.CH-LU8 od 15.04.24 do 16.04.24, pcsled: 10687664"/>
    <s v="Datum žádosti: 16/04/24; Čas žádosti: 165055; Datum překladu: 16/04/24; Čas překladu: 1650; Žádající uzel: 6272; Žádající uživatel: 08790; Přijímající uzel: 6515; Text žádosti: Žádost o překlad; Stav žádosti: 500; "/>
    <d v="2024-04-16T16:50:55"/>
    <d v="2024-04-16T16:50:00"/>
    <s v="0:00"/>
    <x v="0"/>
    <x v="1"/>
  </r>
  <r>
    <d v="2024-04-16T17:24:13"/>
    <s v="st3558 (?)"/>
    <x v="31"/>
    <x v="0"/>
    <s v="kls* (Lůžkové oddělení pro sestru)"/>
    <s v="Holubenko Mykola, číslo pojištěnce: 8805261971, pojišťovna: 205, scpac: 1285383"/>
    <s v="na uzlu 1.CH-LU8 od 15.04.24 do 16.04.24, pcsled: 10688036"/>
    <s v="Datum konce sledování: ? -&gt; 16/04/24; Čas konce sledování:  -&gt; 1723; Příznak fnzis: 0 -&gt; 1; Typ aktivity (takt): 1 -&gt; 4; "/>
    <d v="2024-04-16T17:24:13"/>
    <d v="2024-04-16T17:23:00"/>
    <s v="0:01"/>
    <x v="0"/>
    <x v="1"/>
  </r>
  <r>
    <d v="2024-04-17T10:51:21"/>
    <s v="st3558 (?)"/>
    <x v="3"/>
    <x v="0"/>
    <s v="kls* (Lůžkové oddělení pro sestru)"/>
    <s v="Buchtová Andrea, číslo pojištěnce: 8751255788, pojišťovna: 205, scpac: 290825"/>
    <s v="na uzlu 1.CH-LU8 od 15.04.24 do 17.04.24, pcsled: 10688151"/>
    <s v="Datum konce sledování: ? -&gt; 17/04/24; Čas konce sledování:  -&gt; 1051; Příznak fnzis: 0 -&gt; 1; Typ aktivity (takt): 1 -&gt; 4; "/>
    <d v="2024-04-17T10:51:21"/>
    <d v="2024-04-17T10:51:00"/>
    <s v="0:00"/>
    <x v="0"/>
    <x v="1"/>
  </r>
  <r>
    <d v="2024-04-17T10:52:19"/>
    <s v="st3558 (?)"/>
    <x v="3"/>
    <x v="0"/>
    <s v="kls* (Lůžkové oddělení pro sestru)"/>
    <s v="Havránková Ivana, číslo pojištěnce: 6554091159, pojišťovna: 211, scpac: 436368"/>
    <s v="na uzlu 1.CH-LU8 od 15.04.24 do 17.04.24, pcsled: 10688126"/>
    <s v="Datum konce sledování: ? -&gt; 17/04/24; Čas konce sledování:  -&gt; 1052; Příznak fnzis: 0 -&gt; 1; Typ aktivity (takt): 1 -&gt; 4; "/>
    <d v="2024-04-17T10:52:19"/>
    <d v="2024-04-17T10:52:00"/>
    <s v="0:00"/>
    <x v="0"/>
    <x v="1"/>
  </r>
  <r>
    <d v="2024-04-17T11:08:14"/>
    <s v="st3879 (?)"/>
    <x v="20"/>
    <x v="0"/>
    <s v="kll* (Lůžkové oddělení pro lékaře)"/>
    <s v="Hlavinková Marie, číslo pojištěnce: 535830025 , pojišťovna: 205, scpac: 873947"/>
    <s v="na uzlu 1.CH-LU8 od 16.04.24 do 23.04.24, pcsled: 10689999"/>
    <s v="Kód uzlu zařízení: 2001; Datum malého překladu: 17/04/24; Čas malého překladu: 1108; Kód původního uzlu: 6272; Kód nového uzlu: 6265; "/>
    <d v="2024-04-17T11:08:14"/>
    <d v="2024-04-17T11:08:00"/>
    <s v="0:00"/>
    <x v="0"/>
    <x v="1"/>
  </r>
  <r>
    <d v="2024-04-17T12:26:16"/>
    <s v="st3558 (?)"/>
    <x v="3"/>
    <x v="0"/>
    <s v="kls* (Lůžkové oddělení pro sestru)"/>
    <s v="Janíček Ondřej, číslo pojištěnce: 0202085708, pojišťovna: 205, scpac: 287586"/>
    <s v="na uzlu 1.CH-LU8 od 14.04.24 do 17.04.24, pcsled: 10687231"/>
    <s v="Datum konce sledování: ? -&gt; 17/04/24; Čas konce sledování:  -&gt; 1225; Příznak fnzis: 0 -&gt; 1; Typ aktivity (takt): 1 -&gt; 5; "/>
    <d v="2024-04-17T12:26:16"/>
    <d v="2024-04-17T12:25:00"/>
    <s v="0:01"/>
    <x v="0"/>
    <x v="1"/>
  </r>
  <r>
    <d v="2024-04-17T12:26:36"/>
    <s v="st3558 (?)"/>
    <x v="3"/>
    <x v="0"/>
    <s v="kls* (Lůžkové oddělení pro sestru)"/>
    <s v="Novotný Jakub, číslo pojištěnce: 0212275734, pojišťovna: 201, scpac: 353418"/>
    <s v="na uzlu 1.CH-LU8 od 07.04.24 do 17.04.24, pcsled: 10676727"/>
    <s v="Datum konce sledování: ? -&gt; 17/04/24; Čas konce sledování:  -&gt; 1226; Příznak fnzis: 0 -&gt; 1; Typ aktivity (takt): 1 -&gt; 5; "/>
    <d v="2024-04-17T12:26:36"/>
    <d v="2024-04-17T12:26:00"/>
    <s v="0:00"/>
    <x v="0"/>
    <x v="1"/>
  </r>
  <r>
    <d v="2024-04-17T12:26:48"/>
    <s v="st3558 (?)"/>
    <x v="3"/>
    <x v="0"/>
    <s v="kls* (Lůžkové oddělení pro sestru)"/>
    <s v="Gunárová Eva, číslo pojištěnce: 8262265341, pojišťovna: 201, scpac: 349153"/>
    <s v="na uzlu 1.CH-LU8 od 10.04.24 do 17.04.24, pcsled: 10681526"/>
    <s v="Datum konce sledování: ? -&gt; 17/04/24; Čas konce sledování:  -&gt; 1226; Příznak fnzis: 0 -&gt; 1; Typ aktivity (takt): 1 -&gt; 4; "/>
    <d v="2024-04-17T12:26:48"/>
    <d v="2024-04-17T12:26:00"/>
    <s v="0:00"/>
    <x v="0"/>
    <x v="1"/>
  </r>
  <r>
    <d v="2024-04-17T12:27:03"/>
    <s v="st3558 (?)"/>
    <x v="3"/>
    <x v="0"/>
    <s v="kls* (Lůžkové oddělení pro sestru)"/>
    <s v="Sigmund Oldřich, číslo pojištěnce: 5804020882, pojišťovna: 205, scpac: 819798"/>
    <s v="na uzlu 1.CH-LU8 od 14.04.24 do 17.04.24, pcsled: 10686691"/>
    <s v="Datum konce sledování: ? -&gt; 17/04/24; Čas konce sledování:  -&gt; 1226; Příznak fnzis: 0 -&gt; 1; Typ aktivity (takt): 1 -&gt; 5; "/>
    <d v="2024-04-17T12:27:03"/>
    <d v="2024-04-17T12:26:00"/>
    <s v="0:01"/>
    <x v="0"/>
    <x v="1"/>
  </r>
  <r>
    <d v="2024-04-17T12:27:25"/>
    <s v="st3558 (?)"/>
    <x v="3"/>
    <x v="0"/>
    <s v="kls* (Lůžkové oddělení pro sestru)"/>
    <s v="Skoumalová Jana, číslo pojištěnce: 7456255807, pojišťovna: 211, scpac: 842736"/>
    <s v="na uzlu 1.CH-LU8 od 15.04.24 do 17.04.24, pcsled: 10687874"/>
    <s v="Datum konce sledování: ? -&gt; 17/04/24; Čas konce sledování:  -&gt; 1227; Příznak fnzis: 0 -&gt; 1; Typ aktivity (takt): 1 -&gt; 4; "/>
    <d v="2024-04-17T12:27:25"/>
    <d v="2024-04-17T12:27:00"/>
    <s v="0:00"/>
    <x v="0"/>
    <x v="1"/>
  </r>
  <r>
    <d v="2024-04-17T12:45:56"/>
    <s v="st3558 (?)"/>
    <x v="3"/>
    <x v="0"/>
    <s v="kls* (Lůžkové oddělení pro sestru)"/>
    <s v="Novobilský Zdeněk, číslo pojištěnce: 8306284877, pojišťovna: 211, scpac: 1393998"/>
    <s v="na uzlu PLIC-25 od 15.04.24 do 17.04.24, pcsled: 10688533"/>
    <s v="Datum konce sledování: ? -&gt; 17/04/24; Čas konce sledování:  -&gt; 1200; Příznak fnzis: 0 -&gt; 1; Typ aktivity (takt): 1 -&gt; 4; "/>
    <d v="2024-04-17T12:45:56"/>
    <d v="2024-04-17T12:00:00"/>
    <s v="0:45"/>
    <x v="0"/>
    <x v="5"/>
  </r>
  <r>
    <d v="2024-04-17T16:03:38"/>
    <s v="st3653 (?)"/>
    <x v="22"/>
    <x v="0"/>
    <s v="kll* (Lůžkové oddělení pro lékaře)"/>
    <s v="Hynek Vojtěch, číslo pojištěnce: 6003250055, pojišťovna: 205, scpac: 268587"/>
    <s v="na uzlu 1.CH-LU8 od 16.04.24 do 27.04.24, pcsled: 10689414"/>
    <s v="Kód uzlu zařízení: 2001; Datum malého překladu: 17/04/24; Čas malého překladu: 1603; Kód původního uzlu: 6272; Kód nového uzlu: 6265; "/>
    <d v="2024-04-17T16:03:38"/>
    <d v="2024-04-17T16:03:00"/>
    <s v="0:00"/>
    <x v="0"/>
    <x v="1"/>
  </r>
  <r>
    <d v="2024-04-18T08:48:35"/>
    <s v="st3558 (?)"/>
    <x v="3"/>
    <x v="0"/>
    <s v="kls* (Lůžkové oddělení pro sestru)"/>
    <s v="Punčochář Ladislav, číslo pojištěnce: 7312045356, pojišťovna: 111, scpac: 478031"/>
    <s v="na uzlu 1.CH-LU9 od 16.04.24 do 20.04.24, pcsled: 10689397"/>
    <s v="Kód uzlu zařízení: 2001; Datum malého překladu: 18/04/24; Čas malého překladu: 0848; Kód původního uzlu: 6272; Kód nového uzlu: 6225; "/>
    <d v="2024-04-18T08:48:35"/>
    <d v="2024-04-18T08:48:00"/>
    <s v="0:00"/>
    <x v="0"/>
    <x v="1"/>
  </r>
  <r>
    <d v="2024-04-18T10:05:07"/>
    <s v="st3640 (?)"/>
    <x v="20"/>
    <x v="0"/>
    <s v="kll* (Lůžkové oddělení pro lékaře)"/>
    <s v="Novobilský Zdeněk, číslo pojištěnce: 8306284877, pojišťovna: 211, scpac: 1393998"/>
    <s v="na uzlu 1.CH-LU8 od 17.04.24 do 22.04.24, pcsled: 10692226"/>
    <s v="Kód uzlu zařízení: 2001; Datum malého překladu: 18/04/24; Čas malého překladu: 1003; Kód původního uzlu: 6272; Kód nového uzlu: 6265; "/>
    <d v="2024-04-18T10:05:07"/>
    <d v="2024-04-18T10:03:00"/>
    <s v="0:02"/>
    <x v="0"/>
    <x v="1"/>
  </r>
  <r>
    <d v="2024-04-18T12:08:25"/>
    <s v="st3558 (?)"/>
    <x v="3"/>
    <x v="0"/>
    <s v="kls* (Lůžkové oddělení pro sestru)"/>
    <s v="Jandová Boguslawa, číslo pojištěnce: 5556052920, pojišťovna: 111, scpac: 675647"/>
    <s v="na uzlu 1.CH-LU8 od 11.04.24 do 18.04.24, pcsled: 10682988"/>
    <s v="Datum konce sledování: ? -&gt; 18/04/24; Čas konce sledování:  -&gt; 1208; Příznak fnzis: 0 -&gt; 1; Typ aktivity (takt): 1 -&gt; 4; "/>
    <d v="2024-04-18T12:08:25"/>
    <d v="2024-04-18T12:08:00"/>
    <s v="0:00"/>
    <x v="0"/>
    <x v="1"/>
  </r>
  <r>
    <d v="2024-04-18T12:08:41"/>
    <s v="st3558 (?)"/>
    <x v="3"/>
    <x v="0"/>
    <s v="kls* (Lůžkové oddělení pro sestru)"/>
    <s v="Heidenreichová Jana, číslo pojištěnce: 445606200 , pojišťovna: 205, scpac: 108346"/>
    <s v="na uzlu 1.CH-LU8 od 08.04.24 do 18.04.24, pcsled: 10678501"/>
    <s v="Datum konce sledování: ? -&gt; 18/04/24; Čas konce sledování:  -&gt; 1208; Příznak fnzis: 0 -&gt; 1; Typ aktivity (takt): 1 -&gt; 5; "/>
    <d v="2024-04-18T12:08:41"/>
    <d v="2024-04-18T12:08:00"/>
    <s v="0:00"/>
    <x v="0"/>
    <x v="1"/>
  </r>
  <r>
    <d v="2024-04-18T12:09:09"/>
    <s v="st3558 (?)"/>
    <x v="3"/>
    <x v="0"/>
    <s v="kls* (Lůžkové oddělení pro sestru)"/>
    <s v="Berková Renata, číslo pojištěnce: 7056015307, pojišťovna: 201, scpac: 102525"/>
    <s v="na uzlu 1.CH-LU8 od 15.04.24 do 18.04.24, pcsled: 10688324"/>
    <s v="Datum konce sledování: ? -&gt; 18/04/24; Čas konce sledování:  -&gt; 1208; Příznak fnzis: 0 -&gt; 1; Typ aktivity (takt): 1 -&gt; 4; "/>
    <d v="2024-04-18T12:09:09"/>
    <d v="2024-04-18T12:08:00"/>
    <s v="0:01"/>
    <x v="0"/>
    <x v="1"/>
  </r>
  <r>
    <d v="2024-04-18T12:09:25"/>
    <s v="st3558 (?)"/>
    <x v="3"/>
    <x v="0"/>
    <s v="kls* (Lůžkové oddělení pro sestru)"/>
    <s v="Dvořák František, číslo pojištěnce: 450729418 , pojišťovna: 111, scpac: 314011"/>
    <s v="na uzlu 1.CH-LU8 od 14.04.24 do 18.04.24, pcsled: 10686733"/>
    <s v="Datum konce sledování: ? -&gt; 18/04/24; Čas konce sledování:  -&gt; 1209; Příznak fnzis: 0 -&gt; 1; Typ aktivity (takt): 1 -&gt; 5; "/>
    <d v="2024-04-18T12:09:25"/>
    <d v="2024-04-18T12:09:00"/>
    <s v="0:00"/>
    <x v="0"/>
    <x v="1"/>
  </r>
  <r>
    <d v="2024-04-18T13:42:45"/>
    <s v="st3558 (?)"/>
    <x v="3"/>
    <x v="0"/>
    <s v="kls* (Lůžkové oddělení pro sestru)"/>
    <s v="Salaj Karel, číslo pojištěnce: 460618435 , pojišťovna: 111, scpac: 1557864"/>
    <s v="na uzlu 1.CH-LU8 od 05.04.24 do 18.04.24, pcsled: 10675020"/>
    <s v="Datum konce sledování: ? -&gt; 18/04/24; Čas konce sledování:  -&gt; 1342; Příznak fnzis: 0 -&gt; 1; Typ aktivity (takt): 1 -&gt; 5; "/>
    <d v="2024-04-18T13:42:45"/>
    <d v="2024-04-18T13:42:00"/>
    <s v="0:00"/>
    <x v="0"/>
    <x v="1"/>
  </r>
  <r>
    <d v="2024-04-18T14:31:36"/>
    <s v="st4994 (?)"/>
    <x v="36"/>
    <x v="0"/>
    <s v="klp* (Lůžkové oddělení pro primáře)"/>
    <s v="Vitiukov Viktor, číslo pojištěnce: 4907584121, pojišťovna: 111, scpac: 1559724"/>
    <s v="na uzlu 1.CH-LU8 od 17.04.24 do 29.04.24, pcsled: 10691528"/>
    <s v="Datum žádosti: 18/04/24; Čas žádosti: 143136; Datum překladu: 18/04/24; Čas překladu: 1430; Žádající uzel: 6272; Žádající uživatel: 00123; Přijímající uzel: 6515; Text žádosti: Žádost o překlad; Stav žádosti: 500; "/>
    <d v="2024-04-18T14:31:36"/>
    <d v="2024-04-18T14:30:00"/>
    <s v="0:01"/>
    <x v="0"/>
    <x v="1"/>
  </r>
  <r>
    <d v="2024-04-18T15:03:45"/>
    <s v="st3640 (?)"/>
    <x v="11"/>
    <x v="0"/>
    <s v="klp* (Lůžkové oddělení pro primáře)"/>
    <s v="Vitiukov Viktor, číslo pojištěnce: 4907584121, pojišťovna: 111, scpac: 1559724"/>
    <s v="na uzlu 1.CH-LU8 od 17.04.24 do 29.04.24, pcsled: 10691528"/>
    <s v="Kód uzlu zařízení: 2001; Datum malého překladu: 18/04/24; Čas malého překladu: 1503; Kód původního uzlu: 6272; Kód nového uzlu: 6265; "/>
    <d v="2024-04-18T15:03:45"/>
    <d v="2024-04-18T15:03:00"/>
    <s v="0:00"/>
    <x v="0"/>
    <x v="1"/>
  </r>
  <r>
    <d v="2024-04-19T08:49:08"/>
    <s v="st3558 (?)"/>
    <x v="3"/>
    <x v="0"/>
    <s v="kls* (Lůžkové oddělení pro sestru)"/>
    <s v="Plšek Josef, číslo pojištěnce: 480316405 , pojišťovna: 111, scpac: 245368"/>
    <s v="na uzlu 1.CH-LU9 od 17.04.24 do 21.04.24, pcsled: 10691603"/>
    <s v="Kód uzlu zařízení: 2001; Datum malého překladu: 19/04/24; Čas malého překladu: 0849; Kód původního uzlu: 6272; Kód nového uzlu: 6225; "/>
    <d v="2024-04-19T08:49:08"/>
    <d v="2024-04-19T08:49:00"/>
    <s v="0:00"/>
    <x v="0"/>
    <x v="1"/>
  </r>
  <r>
    <d v="2024-04-19T08:58:23"/>
    <s v="st3558 (?)"/>
    <x v="3"/>
    <x v="0"/>
    <s v="kls* (Lůžkové oddělení pro sestru)"/>
    <s v="Pospíšilová Věra, číslo pojištěnce: 6055131148, pojišťovna: 201, scpac: 113095"/>
    <s v="na uzlu 1.CH-LU3 od 17.04.24 do 23.04.24, pcsled: 10691849"/>
    <s v="Kód uzlu zařízení: 2001; Datum malého překladu: 19/04/24; Čas malého překladu: 0858; Kód původního uzlu: 6272; Kód nového uzlu: 6396; "/>
    <d v="2024-04-19T08:58:23"/>
    <d v="2024-04-19T08:58:00"/>
    <s v="0:00"/>
    <x v="0"/>
    <x v="1"/>
  </r>
  <r>
    <d v="2024-04-19T12:10:16"/>
    <s v="st3558 (?)"/>
    <x v="3"/>
    <x v="0"/>
    <s v="kls* (Lůžkové oddělení pro sestru)"/>
    <s v="Ketner Miroslav, číslo pojištěnce: 6505060342, pojišťovna: 211, scpac: 1072455"/>
    <s v="na uzlu 1.CH-LU8 od 14.04.24 do 19.04.24, pcsled: 10686667"/>
    <s v="Datum konce sledování: ? -&gt; 19/04/24; Čas konce sledování:  -&gt; 1209; Příznak fnzis: 0 -&gt; 1; Typ aktivity (takt): 1 -&gt; 4; "/>
    <d v="2024-04-19T12:10:16"/>
    <d v="2024-04-19T12:09:00"/>
    <s v="0:01"/>
    <x v="0"/>
    <x v="1"/>
  </r>
  <r>
    <d v="2024-04-19T12:10:39"/>
    <s v="st3558 (?)"/>
    <x v="3"/>
    <x v="0"/>
    <s v="kls* (Lůžkové oddělení pro sestru)"/>
    <s v="Bastl Josef, číslo pojištěnce: 500817093 , pojišťovna: 211, scpac: 206737"/>
    <s v="na uzlu 1.CH-LU8 od 14.04.24 do 19.04.24, pcsled: 10686650"/>
    <s v="Datum konce sledování: ? -&gt; 19/04/24; Čas konce sledování:  -&gt; 1210; Příznak fnzis: 0 -&gt; 1; Typ aktivity (takt): 1 -&gt; 5; "/>
    <d v="2024-04-19T12:10:39"/>
    <d v="2024-04-19T12:10:00"/>
    <s v="0:00"/>
    <x v="0"/>
    <x v="1"/>
  </r>
  <r>
    <d v="2024-04-19T12:11:01"/>
    <s v="st3558 (?)"/>
    <x v="3"/>
    <x v="0"/>
    <s v="kls* (Lůžkové oddělení pro sestru)"/>
    <s v="Dokoupil Tomáš, číslo pojištěnce: 8006073515, pojišťovna: 211, scpac: 1229933"/>
    <s v="na uzlu 1.CH-LU8 od 16.04.24 do 19.04.24, pcsled: 10689429"/>
    <s v="Datum konce sledování: ? -&gt; 19/04/24; Čas konce sledování:  -&gt; 1210; Příznak fnzis: 0 -&gt; 1; Typ aktivity (takt): 1 -&gt; 5; "/>
    <d v="2024-04-19T12:11:01"/>
    <d v="2024-04-19T12:10:00"/>
    <s v="0:01"/>
    <x v="0"/>
    <x v="1"/>
  </r>
  <r>
    <d v="2024-04-19T12:11:21"/>
    <s v="st3558 (?)"/>
    <x v="3"/>
    <x v="0"/>
    <s v="kls* (Lůžkové oddělení pro sestru)"/>
    <s v="Chovancová Dana, číslo pojištěnce: 505222107 , pojišťovna: 205, scpac: 1560451"/>
    <s v="na uzlu 1.CH-LU8 od 08.04.24 do 19.04.24, pcsled: 10677367"/>
    <s v="Datum konce sledování: ? -&gt; 19/04/24; Čas konce sledování:  -&gt; 1211; Příznak fnzis: 0 -&gt; 1; Typ aktivity (takt): 1 -&gt; 5; "/>
    <d v="2024-04-19T12:11:21"/>
    <d v="2024-04-19T12:11:00"/>
    <s v="0:00"/>
    <x v="0"/>
    <x v="1"/>
  </r>
  <r>
    <d v="2024-04-19T12:11:43"/>
    <s v="st3558 (?)"/>
    <x v="3"/>
    <x v="0"/>
    <s v="kls* (Lůžkové oddělení pro sestru)"/>
    <s v="Klusová Marta, Mgr., číslo pojištěnce: 7758294951, pojišťovna: 111, scpac: 1525501"/>
    <s v="na uzlu 1.CH-LU8 od 15.04.24 do 19.04.24, pcsled: 10687924"/>
    <s v="Datum konce sledování: ? -&gt; 19/04/24; Čas konce sledování:  -&gt; 1211; Příznak fnzis: 0 -&gt; 1; Typ aktivity (takt): 1 -&gt; 4; "/>
    <d v="2024-04-19T12:11:43"/>
    <d v="2024-04-19T12:11:00"/>
    <s v="0:00"/>
    <x v="0"/>
    <x v="1"/>
  </r>
  <r>
    <d v="2024-04-20T11:17:02"/>
    <s v="st4764 (?)"/>
    <x v="1"/>
    <x v="0"/>
    <s v="kls* (Lůžkové oddělení pro sestru)"/>
    <s v="Gajdaczková Marie , číslo pojištěnce: 376208453 , pojišťovna: 205, scpac: 1214893"/>
    <s v="na uzlu 1.CH-LU9 od 16.04.24 do 21.04.24, pcsled: 10690256"/>
    <s v="Kód uzlu zařízení: 2001; Datum malého překladu: 20/04/24; Čas malého překladu: 1116; Kód původního uzlu: 6272; Kód nového uzlu: 6225; "/>
    <d v="2024-04-20T11:17:02"/>
    <d v="2024-04-20T11:16:00"/>
    <s v="0:01"/>
    <x v="0"/>
    <x v="1"/>
  </r>
  <r>
    <d v="2024-04-20T13:47:27"/>
    <s v="st2088 (?)"/>
    <x v="33"/>
    <x v="0"/>
    <s v="kls* (Lůžkové oddělení pro sestru)"/>
    <s v="Vlček Jan Michael, číslo pojištěnce: 7806235756, pojišťovna: 207, scpac: 415081"/>
    <s v="na uzlu 1.CH-LU8 od 17.04.24 do 20.04.24, pcsled: 10691886"/>
    <s v="Datum konce sledování: ? -&gt; 20/04/24; Čas konce sledování:  -&gt; 1013; Příznak fnzis: 0 -&gt; 1; Typ aktivity (takt): 1 -&gt; 5; "/>
    <d v="2024-04-20T13:47:27"/>
    <d v="2024-04-20T10:13:00"/>
    <s v="3:34"/>
    <x v="0"/>
    <x v="18"/>
  </r>
  <r>
    <d v="2024-04-20T13:49:19"/>
    <s v="st2088 (?)"/>
    <x v="33"/>
    <x v="0"/>
    <s v="kls* (Lůžkové oddělení pro sestru)"/>
    <s v="Holubenko Mykola, číslo pojištěnce: 8805261971, pojišťovna: 205, scpac: 1285383"/>
    <s v="na uzlu 1.CH-LU8 od 18.04.24 do 20.04.24, pcsled: 10692875"/>
    <s v="Datum konce sledování: ? -&gt; 20/04/24; Čas konce sledování:  -&gt; 1048; Příznak fnzis: 0 -&gt; 1; Typ aktivity (takt): 1 -&gt; 5; "/>
    <d v="2024-04-20T13:49:19"/>
    <d v="2024-04-20T10:48:00"/>
    <s v="3:01"/>
    <x v="0"/>
    <x v="19"/>
  </r>
  <r>
    <d v="2024-04-20T13:50:09"/>
    <s v="st2088 (?)"/>
    <x v="33"/>
    <x v="0"/>
    <s v="kls* (Lůžkové oddělení pro sestru)"/>
    <s v="Fialová Klára, číslo pojištěnce: 0255215730, pojišťovna: 205, scpac: 308647"/>
    <s v="na uzlu 1.CH-LU8 od 17.04.24 do 20.04.24, pcsled: 10691337"/>
    <s v="Datum konce sledování: ? -&gt; 20/04/24; Čas konce sledování:  -&gt; 1349; Příznak fnzis: 0 -&gt; 1; Typ aktivity (takt): 1 -&gt; 5; "/>
    <d v="2024-04-20T13:50:09"/>
    <d v="2024-04-20T13:49:00"/>
    <s v="0:01"/>
    <x v="0"/>
    <x v="1"/>
  </r>
  <r>
    <d v="2024-04-20T14:15:13"/>
    <s v="st2088 (?)"/>
    <x v="33"/>
    <x v="0"/>
    <s v="kls* (Lůžkové oddělení pro sestru)"/>
    <s v="Pimerová Helena , číslo pojištěnce: 5557090858, pojišťovna: 205, scpac: 136434"/>
    <s v="na uzlu 1.CH-LU8 od 14.04.24 do 20.04.24, pcsled: 10686728"/>
    <s v="Datum žádosti: 20/04/24; Čas žádosti: 141513; Datum překladu: 20/04/24; Čas překladu: 1404; Žádající uzel: 6272; Žádající uživatel: 67824; Přijímající uzel: 6115; Text žádosti: Žádost o překlad; Stav žádosti: 500; "/>
    <d v="2024-04-20T14:15:13"/>
    <d v="2024-04-20T14:04:00"/>
    <s v="0:11"/>
    <x v="0"/>
    <x v="7"/>
  </r>
  <r>
    <d v="2024-04-21T12:45:48"/>
    <s v="st3558 (?)"/>
    <x v="8"/>
    <x v="0"/>
    <s v="kls* (Lůžkové oddělení pro sestru)"/>
    <s v="Minář Luděk, číslo pojištěnce: 6710191400, pojišťovna: 205, scpac: 1166583"/>
    <s v="na uzlu KAR-LU51 od 16.04.24 do 21.04.24, pcsled: 10690804"/>
    <s v="Datum konce sledování: ? -&gt; 21/04/24; Čas konce sledování:  -&gt; 1131; Příznak fnzis: 0 -&gt; 1; Typ aktivity (takt): 1 -&gt; 5; "/>
    <d v="2024-04-21T12:45:48"/>
    <d v="2024-04-21T11:31:00"/>
    <s v="1:14"/>
    <x v="0"/>
    <x v="12"/>
  </r>
  <r>
    <d v="2024-04-21T15:49:14"/>
    <s v="st3558 (?)"/>
    <x v="8"/>
    <x v="0"/>
    <s v="kls* (Lůžkové oddělení pro sestru)"/>
    <s v="Bambuch Josef, ing., číslo pojištěnce: 5905131892, pojišťovna: 211, scpac: 1393039"/>
    <s v="na uzlu 1.CH-LU8 od 18.04.24 do 21.04.24, pcsled: 10692851"/>
    <s v="Datum konce sledování: ? -&gt; 21/04/24; Čas konce sledování:  -&gt; 1548; Příznak fnzis: 0 -&gt; 1; Typ aktivity (takt): 1 -&gt; 5; "/>
    <d v="2024-04-21T15:49:14"/>
    <d v="2024-04-21T15:48:00"/>
    <s v="0:01"/>
    <x v="0"/>
    <x v="1"/>
  </r>
  <r>
    <d v="2024-04-21T15:49:32"/>
    <s v="st3558 (?)"/>
    <x v="8"/>
    <x v="0"/>
    <s v="kls* (Lůžkové oddělení pro sestru)"/>
    <s v="Koutný Bohuslav, číslo pojištěnce: 5605022038, pojišťovna: 111, scpac: 307557"/>
    <s v="na uzlu 1.CH-LU8 od 16.04.24 do 21.04.24, pcsled: 10689404"/>
    <s v="Datum konce sledování: ? -&gt; 21/04/24; Čas konce sledování:  -&gt; 1549; Příznak fnzis: 0 -&gt; 1; Typ aktivity (takt): 1 -&gt; 4; "/>
    <d v="2024-04-21T15:49:32"/>
    <d v="2024-04-21T15:49:00"/>
    <s v="0:00"/>
    <x v="0"/>
    <x v="1"/>
  </r>
  <r>
    <d v="2024-04-21T15:49:53"/>
    <s v="st3558 (?)"/>
    <x v="8"/>
    <x v="0"/>
    <s v="kls* (Lůžkové oddělení pro sestru)"/>
    <s v="Navrátil Petr , číslo pojištěnce: 7503245354, pojišťovna: 205, scpac: 373482"/>
    <s v="na uzlu 1.CH-LU8 od 17.04.24 do 21.04.24, pcsled: 10692044"/>
    <s v="Datum konce sledování: ? -&gt; 21/04/24; Čas konce sledování:  -&gt; 1549; Příznak fnzis: 0 -&gt; 1; Typ aktivity (takt): 1 -&gt; 5; "/>
    <d v="2024-04-21T15:49:53"/>
    <d v="2024-04-21T15:49:00"/>
    <s v="0:00"/>
    <x v="0"/>
    <x v="1"/>
  </r>
  <r>
    <d v="2024-04-22T11:01:53"/>
    <s v="st3640 (?)"/>
    <x v="5"/>
    <x v="0"/>
    <s v="kll* (Lůžkové oddělení pro lékaře)"/>
    <s v="Toncrová Marie, Mgr., číslo pojištěnce: 455224420 , pojišťovna: 211, scpac: 212486"/>
    <s v="na uzlu 1.CH-LU8 od 21.04.24 do 30.04.24, pcsled: 10696426"/>
    <s v="Kód uzlu zařízení: 2001; Datum malého překladu: 22/04/24; Čas malého překladu: 1101; Kód původního uzlu: 6272; Kód nového uzlu: 6265; "/>
    <d v="2024-04-22T11:01:53"/>
    <d v="2024-04-22T11:01:00"/>
    <s v="0:00"/>
    <x v="0"/>
    <x v="1"/>
  </r>
  <r>
    <d v="2024-04-22T12:14:54"/>
    <s v="st3558 (?)"/>
    <x v="3"/>
    <x v="0"/>
    <s v="kls* (Lůžkové oddělení pro sestru)"/>
    <s v="Braxatoris Miloš, číslo pojištěnce: 420720035 , pojišťovna: 111, scpac: 1561569"/>
    <s v="na uzlu 1.CH-LU8 od 15.04.24 do 22.04.24, pcsled: 10688239"/>
    <s v="Datum konce sledování: ? -&gt; 22/04/24; Čas konce sledování:  -&gt; 1214; Příznak fnzis: 0 -&gt; 1; Typ aktivity (takt): 1 -&gt; 5; "/>
    <d v="2024-04-22T12:14:54"/>
    <d v="2024-04-22T12:14:00"/>
    <s v="0:00"/>
    <x v="0"/>
    <x v="1"/>
  </r>
  <r>
    <d v="2024-04-22T12:15:28"/>
    <s v="st3558 (?)"/>
    <x v="3"/>
    <x v="0"/>
    <s v="kls* (Lůžkové oddělení pro sestru)"/>
    <s v="Niederlová Eva, číslo pojištěnce: 5655150743, pojišťovna: 201, scpac: 662527"/>
    <s v="na uzlu 1.CH-LU8 od 18.04.24 do 22.04.24, pcsled: 10692846"/>
    <s v="Datum konce sledování: ? -&gt; 22/04/24; Čas konce sledování:  -&gt; 1215; Příznak fnzis: 0 -&gt; 1; Typ aktivity (takt): 1 -&gt; 5; "/>
    <d v="2024-04-22T12:15:28"/>
    <d v="2024-04-22T12:15:00"/>
    <s v="0:00"/>
    <x v="0"/>
    <x v="1"/>
  </r>
  <r>
    <d v="2024-04-22T12:33:30"/>
    <s v="st3558 (?)"/>
    <x v="3"/>
    <x v="0"/>
    <s v="kls* (Lůžkové oddělení pro sestru)"/>
    <s v="Juroš René, číslo pojištěnce: 7210224967, pojišťovna: 205, scpac: 1547761"/>
    <s v="na uzlu KAR-LU51 od 21.04.24 do 22.04.24, pcsled: 10696670"/>
    <s v="Datum konce sledování: ? -&gt; 22/04/24; Čas konce sledování:  -&gt; 1231; Příznak fnzis: 0 -&gt; 1; Typ aktivity (takt): 1 -&gt; 4; "/>
    <d v="2024-04-22T12:33:30"/>
    <d v="2024-04-22T12:31:00"/>
    <s v="0:02"/>
    <x v="0"/>
    <x v="1"/>
  </r>
  <r>
    <d v="2024-04-22T13:23:25"/>
    <s v="st3558 (?)"/>
    <x v="3"/>
    <x v="0"/>
    <s v="kls* (Lůžkové oddělení pro sestru)"/>
    <s v="Novobilský Zdeněk, číslo pojištěnce: 8306284877, pojišťovna: 211, scpac: 1393998"/>
    <s v="na uzlu 1.CH-LU8 od 17.04.24 do 22.04.24, pcsled: 10692226"/>
    <s v="Datum konce sledování: ? -&gt; 22/04/24; Čas konce sledování:  -&gt; 1322; Příznak fnzis: 0 -&gt; 1; Typ aktivity (takt): 1 -&gt; 4; "/>
    <d v="2024-04-22T13:23:25"/>
    <d v="2024-04-22T13:22:00"/>
    <s v="0:01"/>
    <x v="0"/>
    <x v="1"/>
  </r>
  <r>
    <d v="2024-04-22T14:05:56"/>
    <s v="st3640 (?)"/>
    <x v="5"/>
    <x v="0"/>
    <s v="kll* (Lůžkové oddělení pro lékaře)"/>
    <s v="Špička Jaroslav , číslo pojištěnce: 7409145755, pojišťovna: 111, scpac: 952196"/>
    <s v="na uzlu 1.CH-LU8 od 21.04.24 do 29.04.24, pcsled: 10696526"/>
    <s v="Kód uzlu zařízení: 2001; Datum malého překladu: 22/04/24; Čas malého překladu: 1405; Kód původního uzlu: 6272; Kód nového uzlu: 6265; "/>
    <d v="2024-04-22T14:05:56"/>
    <d v="2024-04-22T14:05:00"/>
    <s v="0:00"/>
    <x v="0"/>
    <x v="1"/>
  </r>
  <r>
    <d v="2024-04-23T08:54:01"/>
    <s v="st3558 (?)"/>
    <x v="3"/>
    <x v="0"/>
    <s v="kls* (Lůžkové oddělení pro sestru)"/>
    <s v="Hlavinková Marie, číslo pojištěnce: 535830025 , pojišťovna: 205, scpac: 873947"/>
    <s v="na uzlu 1.CH-LU8 od 16.04.24 do 23.04.24, pcsled: 10689999"/>
    <s v="Datum žádosti: 23/04/24; Čas žádosti: 085401; Datum překladu: 23/04/24; Čas překladu: 0853; Žádající uzel: 6272; Žádající uživatel: 18970; Přijímající uzel: 6079; Text žádosti: Žádost o překlad; Stav žádosti: 500; "/>
    <d v="2024-04-23T08:54:01"/>
    <d v="2024-04-23T08:53:00"/>
    <s v="0:01"/>
    <x v="0"/>
    <x v="1"/>
  </r>
  <r>
    <d v="2024-04-23T09:50:26"/>
    <s v="st4338 (?)"/>
    <x v="29"/>
    <x v="0"/>
    <s v="kls* (Lůžkové oddělení pro sestru)"/>
    <s v="Majtel Petr, číslo pojištěnce: 6910275339, pojišťovna: 201, scpac: 283095"/>
    <s v="na uzlu ORL-14 od 17.04.24 do 23.04.24, pcsled: 10692252"/>
    <s v="Datum konce sledování: ? -&gt; 23/04/24; Čas konce sledování:  -&gt; 0947; Příznak fnzis: 0 -&gt; 1; Typ aktivity (takt): 1 -&gt; 5; "/>
    <d v="2024-04-23T09:50:26"/>
    <d v="2024-04-23T09:47:00"/>
    <s v="0:03"/>
    <x v="0"/>
    <x v="1"/>
  </r>
  <r>
    <d v="2024-04-23T10:11:01"/>
    <s v="st3558 (?)"/>
    <x v="3"/>
    <x v="0"/>
    <s v="kls* (Lůžkové oddělení pro sestru)"/>
    <s v="Balogová Kvetoslava , číslo pojištěnce: 7357269139, pojišťovna: 205, scpac: 691499"/>
    <s v="na uzlu 1.CH-LU8 od 18.04.24 do 23.04.24, pcsled: 10692835"/>
    <s v="Datum konce sledování: ? -&gt; 23/04/24; Čas konce sledování:  -&gt; 1010; Příznak fnzis: 0 -&gt; 1; Typ aktivity (takt): 1 -&gt; 5; "/>
    <d v="2024-04-23T10:11:01"/>
    <d v="2024-04-23T10:10:00"/>
    <s v="0:01"/>
    <x v="0"/>
    <x v="1"/>
  </r>
  <r>
    <d v="2024-04-23T10:42:26"/>
    <s v="st3640 (?)"/>
    <x v="5"/>
    <x v="0"/>
    <s v="kll* (Lůžkové oddělení pro lékaře)"/>
    <s v="Jonáková Marta, číslo pojištěnce: 6157250418, pojišťovna: 111, scpac: 1539789"/>
    <s v="na uzlu 1.CH-LU8 od 22.04.24 do 25.04.24, pcsled: 10697264"/>
    <s v="Kód uzlu zařízení: 2001; Datum malého překladu: 23/04/24; Čas malého překladu: 1042; Kód původního uzlu: 6272; Kód nového uzlu: 6265; "/>
    <d v="2024-04-23T10:42:26"/>
    <d v="2024-04-23T10:42:00"/>
    <s v="0:00"/>
    <x v="0"/>
    <x v="1"/>
  </r>
  <r>
    <d v="2024-04-23T11:00:24"/>
    <s v="st3558 (?)"/>
    <x v="3"/>
    <x v="0"/>
    <s v="kls* (Lůžkové oddělení pro sestru)"/>
    <s v="Adolf Marek, číslo pojištěnce: 7102025832, pojišťovna: 201, scpac: 1552979"/>
    <s v="na uzlu 1.CH-LU8 od 22.04.24 do 23.04.24, pcsled: 10697250"/>
    <s v="Datum žádosti: 23/04/24; Čas žádosti: 110024; Datum překladu: 23/04/24; Čas překladu: 1059; Žádající uzel: 6272; Žádající uživatel: 18970; Přijímající uzel: 6515; Text žádosti: Žádost o překlad; Stav žádosti: 500; "/>
    <d v="2024-04-23T11:00:24"/>
    <d v="2024-04-23T10:59:00"/>
    <s v="0:01"/>
    <x v="0"/>
    <x v="1"/>
  </r>
  <r>
    <d v="2024-04-23T12:08:14"/>
    <s v="st3558 (?)"/>
    <x v="3"/>
    <x v="0"/>
    <s v="kls* (Lůžkové oddělení pro sestru)"/>
    <s v="Kotoulková Marie, číslo pojištěnce: 5752071281, pojišťovna: 111, scpac: 1565265"/>
    <s v="na uzlu 1.CH-LU8 od 17.04.24 do 23.04.24, pcsled: 10692599"/>
    <s v="Datum konce sledování: ? -&gt; 23/04/24; Čas konce sledování:  -&gt; 1208; Příznak fnzis: 0 -&gt; 1; Typ aktivity (takt): 1 -&gt; 4; "/>
    <d v="2024-04-23T12:08:14"/>
    <d v="2024-04-23T12:08:00"/>
    <s v="0:00"/>
    <x v="0"/>
    <x v="1"/>
  </r>
  <r>
    <d v="2024-04-23T12:08:33"/>
    <s v="st3558 (?)"/>
    <x v="3"/>
    <x v="0"/>
    <s v="kls* (Lůžkové oddělení pro sestru)"/>
    <s v="Dostálová Iveta, číslo pojištěnce: 7555034476, pojišťovna: 205, scpac: 690625"/>
    <s v="na uzlu 1.CH-LU8 od 20.04.24 do 23.04.24, pcsled: 10696169"/>
    <s v="Datum konce sledování: ? -&gt; 23/04/24; Čas konce sledování:  -&gt; 1208; Příznak fnzis: 0 -&gt; 1; Typ aktivity (takt): 1 -&gt; 4; "/>
    <d v="2024-04-23T12:08:33"/>
    <d v="2024-04-23T12:08:00"/>
    <s v="0:00"/>
    <x v="0"/>
    <x v="1"/>
  </r>
  <r>
    <d v="2024-04-23T12:10:06"/>
    <s v="st3558 (?)"/>
    <x v="3"/>
    <x v="0"/>
    <s v="kls* (Lůžkové oddělení pro sestru)"/>
    <s v="Dudová Radka, Mgr., číslo pojištěnce: 7559041611, pojišťovna: 205, scpac: 334688"/>
    <s v="na uzlu 1.CH-LU8 od 22.04.24 do 23.04.24, pcsled: 10697274"/>
    <s v="Datum konce sledování: ? -&gt; 23/04/24; Čas konce sledování:  -&gt; 1209; Příznak fnzis: 0 -&gt; 1; Typ aktivity (takt): 1 -&gt; 4; "/>
    <d v="2024-04-23T12:10:06"/>
    <d v="2024-04-23T12:09:00"/>
    <s v="0:01"/>
    <x v="0"/>
    <x v="1"/>
  </r>
  <r>
    <d v="2024-04-24T10:00:06"/>
    <s v="st3558 (?)"/>
    <x v="3"/>
    <x v="0"/>
    <s v="kls* (Lůžkové oddělení pro sestru)"/>
    <s v="Tureček Eduard, číslo pojištěnce: 6409160208, pojišťovna: 205, scpac: 1551229"/>
    <s v="na uzlu KAR-LU51 od 23.04.24 do 24.04.24, pcsled: 10698941"/>
    <s v="Datum konce sledování: ? -&gt; 24/04/24; Čas konce sledování:  -&gt; 0855; Příznak fnzis: 0 -&gt; 1; Typ aktivity (takt): 1 -&gt; 4; "/>
    <d v="2024-04-24T10:00:06"/>
    <d v="2024-04-24T08:55:00"/>
    <s v="1:05"/>
    <x v="0"/>
    <x v="2"/>
  </r>
  <r>
    <d v="2024-04-24T10:50:50"/>
    <s v="st1845 (?)"/>
    <x v="49"/>
    <x v="0"/>
    <s v="kll* (Lůžkové oddělení pro lékaře)"/>
    <s v="Konečný Pavel, číslo pojištěnce: 6805092162, pojišťovna: 211, scpac: 372132"/>
    <s v="na uzlu 1.CH-LU8 od 23.04.24 do 30.04.24, pcsled: 10699242"/>
    <s v="Kód uzlu zařízení: 2001; Datum malého překladu: 24/04/24; Čas malého překladu: 1050; Kód původního uzlu: 6272; Kód nového uzlu: 6265; "/>
    <d v="2024-04-24T10:50:50"/>
    <d v="2024-04-24T10:50:00"/>
    <s v="0:00"/>
    <x v="0"/>
    <x v="1"/>
  </r>
  <r>
    <d v="2024-04-24T11:48:12"/>
    <s v="st3558 (?)"/>
    <x v="3"/>
    <x v="0"/>
    <s v="kls* (Lůžkové oddělení pro sestru)"/>
    <s v="Dohnalová Petra, číslo pojištěnce: 7854235345, pojišťovna: 201, scpac: 172072"/>
    <s v="na uzlu 1.CH-LU8 od 23.04.24 do 24.04.24, pcsled: 10699142"/>
    <s v="Datum konce sledování: ? -&gt; 24/04/24; Čas konce sledování:  -&gt; 1147; Příznak fnzis: 0 -&gt; 1; Typ aktivity (takt): 1 -&gt; 4; "/>
    <d v="2024-04-24T11:48:12"/>
    <d v="2024-04-24T11:47:00"/>
    <s v="0:01"/>
    <x v="0"/>
    <x v="1"/>
  </r>
  <r>
    <d v="2024-04-24T11:48:30"/>
    <s v="st3558 (?)"/>
    <x v="3"/>
    <x v="0"/>
    <s v="kls* (Lůžkové oddělení pro sestru)"/>
    <s v="Zapletalová Dana, číslo pojištěnce: 5952270764, pojišťovna: 205, scpac: 256297"/>
    <s v="na uzlu 1.CH-LU8 od 22.04.24 do 24.04.24, pcsled: 10697259"/>
    <s v="Datum konce sledování: ? -&gt; 24/04/24; Čas konce sledování:  -&gt; 1148; Příznak fnzis: 0 -&gt; 1; Typ aktivity (takt): 1 -&gt; 4; "/>
    <d v="2024-04-24T11:48:30"/>
    <d v="2024-04-24T11:48:00"/>
    <s v="0:00"/>
    <x v="0"/>
    <x v="1"/>
  </r>
  <r>
    <d v="2024-04-25T00:09:19"/>
    <s v="st2088 (?)"/>
    <x v="13"/>
    <x v="0"/>
    <s v="kls* (Lůžkové oddělení pro sestru)"/>
    <s v="Juroš René, číslo pojištěnce: 7210224967, pojišťovna: 205, scpac: 1547761"/>
    <s v="na uzlu 1.CH-LU8 od 22.04.24 do 25.04.24, pcsled: 10698336"/>
    <s v="Datum žádosti: 25/04/24; Čas žádosti: 000919; Datum překladu: 25/04/24; Čas překladu: 0008; Žádající uzel: 6272; Žádající uživatel: 38068; Přijímající uzel: 6515; Text žádosti: Žádost o překlad; Stav žádosti: 500; "/>
    <d v="2024-04-25T00:09:19"/>
    <d v="2024-04-25T00:08:00"/>
    <s v="0:01"/>
    <x v="0"/>
    <x v="1"/>
  </r>
  <r>
    <d v="2024-04-25T09:03:36"/>
    <s v="st1276 (?)"/>
    <x v="50"/>
    <x v="0"/>
    <s v="kls* (Lůžkové oddělení pro sestru)"/>
    <s v="Tureček Eduard, číslo pojištěnce: 6409160208, pojišťovna: 205, scpac: 1551229"/>
    <s v="na uzlu 1.CH-LU3 od 24.04.24 do 26.04.24, pcsled: 10701634"/>
    <s v="Kód uzlu zařízení: 2001; Datum malého překladu: 25/04/24; Čas malého překladu: 0903; Kód původního uzlu: 6272; Kód nového uzlu: 6396; "/>
    <d v="2024-04-25T09:03:36"/>
    <d v="2024-04-25T09:03:00"/>
    <s v="0:00"/>
    <x v="0"/>
    <x v="1"/>
  </r>
  <r>
    <d v="2024-04-25T09:27:51"/>
    <s v="st1845 (?)"/>
    <x v="49"/>
    <x v="0"/>
    <s v="kll* (Lůžkové oddělení pro lékaře)"/>
    <s v="Jezdinská Soňa, číslo pojištěnce: 526106153 , pojišťovna: 205, scpac: 132072"/>
    <s v="na uzlu 1.CH-LU8 od 24.04.24 do 30.04.24, pcsled: 10701512"/>
    <s v="Kód uzlu zařízení: 2001; Datum malého překladu: 25/04/24; Čas malého překladu: 0927; Kód původního uzlu: 6272; Kód nového uzlu: 6265; "/>
    <d v="2024-04-25T09:27:51"/>
    <d v="2024-04-25T09:27:00"/>
    <s v="0:00"/>
    <x v="0"/>
    <x v="1"/>
  </r>
  <r>
    <d v="2024-04-25T10:17:00"/>
    <s v="st3558 (?)"/>
    <x v="3"/>
    <x v="0"/>
    <s v="kls* (Lůžkové oddělení pro sestru)"/>
    <s v="Adolf Marek, číslo pojištěnce: 7102025832, pojišťovna: 201, scpac: 1552979"/>
    <s v="na uzlu KAR-LU51 od 23.04.24 do 25.04.24, pcsled: 10700097"/>
    <s v="Datum konce sledování: ? -&gt; 25/04/24; Čas konce sledování:  -&gt; 0759; Příznak fnzis: 0 -&gt; 1; Typ aktivity (takt): 1 -&gt; 5; "/>
    <d v="2024-04-25T10:17:00"/>
    <d v="2024-04-25T07:59:00"/>
    <s v="2:18"/>
    <x v="0"/>
    <x v="8"/>
  </r>
  <r>
    <d v="2024-04-25T12:10:01"/>
    <s v="st3558 (?)"/>
    <x v="3"/>
    <x v="0"/>
    <s v="kls* (Lůžkové oddělení pro sestru)"/>
    <s v="Štellar Martin, číslo pojištěnce: 8703205885, pojišťovna: 205, scpac: 1388588"/>
    <s v="na uzlu 1.CH-LU8 od 23.04.24 do 25.04.24, pcsled: 10699225"/>
    <s v="Datum konce sledování: ? -&gt; 25/04/24; Čas konce sledování:  -&gt; 1209; Příznak fnzis: 0 -&gt; 1; Typ aktivity (takt): 1 -&gt; 5; "/>
    <d v="2024-04-25T12:10:01"/>
    <d v="2024-04-25T12:09:00"/>
    <s v="0:01"/>
    <x v="0"/>
    <x v="1"/>
  </r>
  <r>
    <d v="2024-04-25T12:10:19"/>
    <s v="st3558 (?)"/>
    <x v="3"/>
    <x v="0"/>
    <s v="kls* (Lůžkové oddělení pro sestru)"/>
    <s v="Jonáková Marta, číslo pojištěnce: 6157250418, pojišťovna: 111, scpac: 1539789"/>
    <s v="na uzlu 1.CH-LU8 od 22.04.24 do 25.04.24, pcsled: 10697264"/>
    <s v="Datum konce sledování: ? -&gt; 25/04/24; Čas konce sledování:  -&gt; 1210; Příznak fnzis: 0 -&gt; 1; Typ aktivity (takt): 1 -&gt; 4; "/>
    <d v="2024-04-25T12:10:19"/>
    <d v="2024-04-25T12:10:00"/>
    <s v="0:00"/>
    <x v="0"/>
    <x v="1"/>
  </r>
  <r>
    <d v="2024-04-26T09:09:52"/>
    <s v="st3558 (?)"/>
    <x v="3"/>
    <x v="0"/>
    <s v="kls* (Lůžkové oddělení pro sestru)"/>
    <s v="Rak Ladislav, číslo pojištěnce: 430908448 , pojišťovna: 111, scpac: 137022"/>
    <s v="na uzlu 1.CH-LU8 od 22.04.24 do 26.04.24, pcsled: 10697245"/>
    <s v="Datum konce sledování: ? -&gt; 26/04/24; Čas konce sledování:  -&gt; 0909; Příznak fnzis: 0 -&gt; 1; Typ aktivity (takt): 1 -&gt; 5; "/>
    <d v="2024-04-26T09:09:52"/>
    <d v="2024-04-26T09:09:00"/>
    <s v="0:00"/>
    <x v="0"/>
    <x v="1"/>
  </r>
  <r>
    <d v="2024-04-26T09:10:26"/>
    <s v="st3558 (?)"/>
    <x v="3"/>
    <x v="0"/>
    <s v="kls* (Lůžkové oddělení pro sestru)"/>
    <s v="Jovanovič Dragan, číslo pojištěnce: 6207581105, pojišťovna: 211, scpac: 1278023"/>
    <s v="na uzlu 1.CH-LU8 od 16.04.24 do 26.04.24, pcsled: 10690902"/>
    <s v="Datum konce sledování: ? -&gt; 26/04/24; Čas konce sledování:  -&gt; 0909; Příznak fnzis: 0 -&gt; 1; Typ aktivity (takt): 1 -&gt; 5; "/>
    <d v="2024-04-26T09:10:26"/>
    <d v="2024-04-26T09:09:00"/>
    <s v="0:01"/>
    <x v="0"/>
    <x v="1"/>
  </r>
  <r>
    <d v="2024-04-26T09:21:31"/>
    <s v="st3558 (?)"/>
    <x v="3"/>
    <x v="0"/>
    <s v="kls* (Lůžkové oddělení pro sestru)"/>
    <s v="Kováčová Amálie, číslo pojištěnce: 8960185707, pojišťovna: 205, scpac: 330389"/>
    <s v="na uzlu 1.CH-LU8 od 24.04.24 do 26.04.24, pcsled: 10701684"/>
    <s v="Datum konce sledování: ? -&gt; 26/04/24; Čas konce sledování:  -&gt; 0921; Příznak fnzis: 0 -&gt; 1; Typ aktivity (takt): 1 -&gt; 4; "/>
    <d v="2024-04-26T09:21:31"/>
    <d v="2024-04-26T09:21:00"/>
    <s v="0:00"/>
    <x v="0"/>
    <x v="1"/>
  </r>
  <r>
    <d v="2024-04-26T09:24:33"/>
    <s v="st3558 (?)"/>
    <x v="3"/>
    <x v="0"/>
    <s v="kls* (Lůžkové oddělení pro sestru)"/>
    <s v="Ponížil Milan, číslo pojištěnce: 531026265 , pojišťovna: 205, scpac: 203084"/>
    <s v="na uzlu 1.CH-LU9 od 24.04.24 do 30.04.24, pcsled: 10701221"/>
    <s v="Kód uzlu zařízení: 2001; Datum malého překladu: 26/04/24; Čas malého překladu: 0924; Kód původního uzlu: 6272; Kód nového uzlu: 6225; "/>
    <d v="2024-04-26T09:24:33"/>
    <d v="2024-04-26T09:24:00"/>
    <s v="0:00"/>
    <x v="0"/>
    <x v="1"/>
  </r>
  <r>
    <d v="2024-04-27T13:34:20"/>
    <s v="st3818 (?)"/>
    <x v="51"/>
    <x v="0"/>
    <s v="kls* (Lůžkové oddělení pro sestru)"/>
    <s v="Šimáčková Maria, číslo pojištěnce: 486010091 , pojišťovna: 201, scpac: 333481"/>
    <s v="na uzlu 1.CH-LU9 od 25.04.24 do 29.04.24, pcsled: 10702800"/>
    <s v="Kód uzlu zařízení: 2001; Datum malého překladu: 27/04/24; Čas malého překladu: 1334; Kód původního uzlu: 6272; Kód nového uzlu: 6225; "/>
    <d v="2024-04-27T13:34:20"/>
    <d v="2024-04-27T13:34:00"/>
    <s v="0:00"/>
    <x v="0"/>
    <x v="1"/>
  </r>
  <r>
    <d v="2024-04-27T13:59:33"/>
    <s v="st2118 (?)"/>
    <x v="38"/>
    <x v="0"/>
    <s v="kls* (Lůžkové oddělení pro sestru)"/>
    <s v="Minář Luděk, číslo pojištěnce: 6710191400, pojišťovna: 205, scpac: 1166583"/>
    <s v="na uzlu 1.CH-LU8 od 21.04.24 do 27.04.24, pcsled: 10696642"/>
    <s v="Datum konce sledování: ? -&gt; 27/04/24; Čas konce sledování:  -&gt; 1000; Příznak fnzis: 0 -&gt; 1; Typ aktivity (takt): 1 -&gt; 4; "/>
    <d v="2024-04-27T13:59:33"/>
    <d v="2024-04-27T10:00:00"/>
    <s v="3:59"/>
    <x v="0"/>
    <x v="3"/>
  </r>
  <r>
    <d v="2024-04-27T14:02:42"/>
    <s v="st2118 (?)"/>
    <x v="38"/>
    <x v="0"/>
    <s v="kls* (Lůžkové oddělení pro sestru)"/>
    <s v="Štenclová Vladimíra , číslo pojištěnce: 7251185348, pojišťovna: 205, scpac: 446377"/>
    <s v="na uzlu 1.CH-LU8 od 25.04.24 do 27.04.24, pcsled: 10702832"/>
    <s v="Datum konce sledování: ? -&gt; 27/04/24; Čas konce sledování:  -&gt; 1100; Příznak fnzis: 0 -&gt; 1; Typ aktivity (takt): 1 -&gt; 4; "/>
    <d v="2024-04-27T14:02:42"/>
    <d v="2024-04-27T11:00:00"/>
    <s v="3:02"/>
    <x v="0"/>
    <x v="19"/>
  </r>
  <r>
    <d v="2024-04-27T14:03:29"/>
    <s v="st2118 (?)"/>
    <x v="38"/>
    <x v="0"/>
    <s v="kls* (Lůžkové oddělení pro sestru)"/>
    <s v="Janošková Martina, číslo pojištěnce: 7662044060, pojišťovna: 201, scpac: 1260344"/>
    <s v="na uzlu 1.CH-LU8 od 25.04.24 do 27.04.24, pcsled: 10702837"/>
    <s v="Datum konce sledování: ? -&gt; 27/04/24; Čas konce sledování:  -&gt; 1000; Příznak fnzis: 0 -&gt; 1; Typ aktivity (takt): 1 -&gt; 4; "/>
    <d v="2024-04-27T14:03:29"/>
    <d v="2024-04-27T10:00:00"/>
    <s v="4:03"/>
    <x v="0"/>
    <x v="10"/>
  </r>
  <r>
    <d v="2024-04-27T14:04:11"/>
    <s v="st2118 (?)"/>
    <x v="38"/>
    <x v="0"/>
    <s v="kls* (Lůžkové oddělení pro sestru)"/>
    <s v="Frnková Dagmar Mgr, číslo pojištěnce: 7761174949, pojišťovna: 205, scpac: 173032"/>
    <s v="na uzlu 1.CH-LU8 od 25.04.24 do 27.04.24, pcsled: 10702826"/>
    <s v="Datum konce sledování: ? -&gt; 27/04/24; Čas konce sledování:  -&gt; 1300; Příznak fnzis: 0 -&gt; 1; Typ aktivity (takt): 1 -&gt; 4; "/>
    <d v="2024-04-27T14:04:11"/>
    <d v="2024-04-27T13:00:00"/>
    <s v="1:04"/>
    <x v="0"/>
    <x v="2"/>
  </r>
  <r>
    <d v="2024-04-27T14:08:14"/>
    <s v="st2118 (?)"/>
    <x v="38"/>
    <x v="0"/>
    <s v="kls* (Lůžkové oddělení pro sestru)"/>
    <s v="Berger Jaromír, číslo pojištěnce: 530718002 , pojišťovna: 111, scpac: 1402488"/>
    <s v="na uzlu 1.CH-LU8 od 23.04.24 do 27.04.24, pcsled: 10699233"/>
    <s v="Datum konce sledování: ? -&gt; 27/04/24; Čas konce sledování:  -&gt; 1000; Příznak fnzis: 0 -&gt; 1; Typ aktivity (takt): 1 -&gt; 4; "/>
    <d v="2024-04-27T14:08:14"/>
    <d v="2024-04-27T10:00:00"/>
    <s v="4:08"/>
    <x v="0"/>
    <x v="10"/>
  </r>
  <r>
    <d v="2024-04-27T14:08:51"/>
    <s v="st2118 (?)"/>
    <x v="38"/>
    <x v="0"/>
    <s v="kls* (Lůžkové oddělení pro sestru)"/>
    <s v="Hynek Vojtěch, číslo pojištěnce: 6003250055, pojišťovna: 205, scpac: 268587"/>
    <s v="na uzlu 1.CH-LU8 od 16.04.24 do 27.04.24, pcsled: 10689414"/>
    <s v="Datum konce sledování: ? -&gt; 27/04/24; Čas konce sledování:  -&gt; 1000; Příznak fnzis: 0 -&gt; 1; Typ aktivity (takt): 1 -&gt; 5; "/>
    <d v="2024-04-27T14:08:51"/>
    <d v="2024-04-27T10:00:00"/>
    <s v="4:08"/>
    <x v="0"/>
    <x v="10"/>
  </r>
  <r>
    <d v="2024-04-27T14:09:26"/>
    <s v="st2118 (?)"/>
    <x v="38"/>
    <x v="0"/>
    <s v="kls* (Lůžkové oddělení pro sestru)"/>
    <s v="Jeřábek Ladislav, číslo pojištěnce: 7311221632, pojišťovna: 111, scpac: 1508145"/>
    <s v="na uzlu 1.CH-LU8 od 25.04.24 do 27.04.24, pcsled: 10702816"/>
    <s v="Datum konce sledování: ? -&gt; 27/04/24; Čas konce sledování:  -&gt; 1000; Příznak fnzis: 0 -&gt; 1; Typ aktivity (takt): 1 -&gt; 5; "/>
    <d v="2024-04-27T14:09:26"/>
    <d v="2024-04-27T10:00:00"/>
    <s v="4:09"/>
    <x v="0"/>
    <x v="10"/>
  </r>
  <r>
    <d v="2024-04-27T15:53:36"/>
    <s v="st3558 (?)"/>
    <x v="38"/>
    <x v="0"/>
    <s v="kls* (Lůžkové oddělení pro sestru)"/>
    <s v="Hanelová Božena, číslo pojištěnce: 515313107 , pojišťovna: 211, scpac: 205192"/>
    <s v="na uzlu 1.CH-LU8 od 22.04.24 do 27.04.24, pcsled: 10697268"/>
    <s v="Datum konce sledování: ? -&gt; 27/04/24; Čas konce sledování:  -&gt; 1000; Příznak fnzis: 0 -&gt; 1; Typ aktivity (takt): 1 -&gt; 4; "/>
    <d v="2024-04-27T15:53:36"/>
    <d v="2024-04-27T10:00:00"/>
    <s v="5:53"/>
    <x v="0"/>
    <x v="10"/>
  </r>
  <r>
    <d v="2024-04-27T20:02:42"/>
    <s v="st4630 (?)"/>
    <x v="30"/>
    <x v="0"/>
    <s v="kll* (Lůžkové oddělení pro lékaře)"/>
    <s v="Koblihová Martina, číslo pojištěnce: 7552265358, pojišťovna: 205, scpac: 177108"/>
    <s v="na uzlu 1.CH-LU3 od 27.04.24 do 04.05.24, pcsled: 10706539"/>
    <s v="Kód uzlu zařízení: 2001; Datum malého překladu: 27/04/24; Čas malého překladu: 2002; Kód původního uzlu: 6272; Kód nového uzlu: 6265; "/>
    <d v="2024-04-27T20:02:42"/>
    <d v="2024-04-27T20:02:00"/>
    <s v="0:00"/>
    <x v="0"/>
    <x v="1"/>
  </r>
  <r>
    <d v="2024-04-28T14:43:46"/>
    <s v="st3558 (?)"/>
    <x v="44"/>
    <x v="0"/>
    <s v="kls* (Lůžkové oddělení pro sestru)"/>
    <s v="Kolísková Marie, číslo pojištěnce: 535907029 , pojišťovna: 111, scpac: 1149263"/>
    <s v="na uzlu 1.CH-LU8 od 24.04.24 do 28.04.24, pcsled: 10701068"/>
    <s v="Datum konce sledování: ? -&gt; 28/04/24; Čas konce sledování:  -&gt; 1442; Příznak fnzis: 0 -&gt; 1; Typ aktivity (takt): 1 -&gt; 4; "/>
    <d v="2024-04-28T14:43:46"/>
    <d v="2024-04-28T14:42:00"/>
    <s v="0:01"/>
    <x v="0"/>
    <x v="1"/>
  </r>
  <r>
    <d v="2024-04-29T09:51:45"/>
    <s v="st3558 (?)"/>
    <x v="18"/>
    <x v="0"/>
    <s v="kls* (Lůžkové oddělení pro sestru)"/>
    <s v="Majtel Petr, číslo pojištěnce: 6910275339, pojišťovna: 201, scpac: 283095"/>
    <s v="na uzlu 1.CH-LU8 od 23.04.24 do 29.04.24, pcsled: 10699790"/>
    <s v="Datum konce sledování: ? -&gt; 29/04/24; Čas konce sledování:  -&gt; 0915; Příznak fnzis: 0 -&gt; 1; Typ aktivity (takt): 1 -&gt; 5; "/>
    <d v="2024-04-29T09:51:45"/>
    <d v="2024-04-29T09:15:00"/>
    <s v="0:36"/>
    <x v="0"/>
    <x v="0"/>
  </r>
  <r>
    <d v="2024-04-29T10:53:50"/>
    <s v="st3640 (?)"/>
    <x v="5"/>
    <x v="0"/>
    <s v="kll* (Lůžkové oddělení pro lékaře)"/>
    <s v="Janata Lukáš, číslo pojištěnce: 6812010887, pojišťovna: 111, scpac: 1557998"/>
    <s v="na uzlu 1.CH-LU8 od 28.04.24 do 04.05.24, pcsled: 10706837"/>
    <s v="Kód uzlu zařízení: 2001; Datum malého překladu: 29/04/24; Čas malého překladu: 1053; Kód původního uzlu: 6272; Kód nového uzlu: 6265; "/>
    <d v="2024-04-29T10:53:50"/>
    <d v="2024-04-29T10:53:00"/>
    <s v="0:00"/>
    <x v="0"/>
    <x v="1"/>
  </r>
  <r>
    <d v="2024-04-29T12:25:27"/>
    <s v="st3640 (?)"/>
    <x v="5"/>
    <x v="0"/>
    <s v="kll* (Lůžkové oddělení pro lékaře)"/>
    <s v="Švomová Renata, číslo pojištěnce: 7357145807, pojišťovna: 205, scpac: 761480"/>
    <s v="na uzlu 1.CH-LU8 od 28.04.24 do 02.05.24, pcsled: 10706900"/>
    <s v="Kód uzlu zařízení: 2001; Datum malého překladu: 29/04/24; Čas malého překladu: 1225; Kód původního uzlu: 6272; Kód nového uzlu: 6265; "/>
    <d v="2024-04-29T12:25:27"/>
    <d v="2024-04-29T12:25:00"/>
    <s v="0:00"/>
    <x v="0"/>
    <x v="1"/>
  </r>
  <r>
    <d v="2024-04-29T13:08:16"/>
    <s v="st3558 (?)"/>
    <x v="18"/>
    <x v="0"/>
    <s v="kls* (Lůžkové oddělení pro sestru)"/>
    <s v="Ochmann Petr , číslo pojištěnce: 9511275752, pojišťovna: 201, scpac: 156602"/>
    <s v="na uzlu 1.CH-LU8 od 23.04.24 do 29.04.24, pcsled: 10698962"/>
    <s v="Datum konce sledování: ? -&gt; 29/04/24; Čas konce sledování:  -&gt; 0900; Příznak fnzis: 0 -&gt; 1; Typ aktivity (takt): 1 -&gt; 5; "/>
    <d v="2024-04-29T13:08:16"/>
    <d v="2024-04-29T09:00:00"/>
    <s v="4:08"/>
    <x v="0"/>
    <x v="10"/>
  </r>
  <r>
    <d v="2024-04-29T13:08:56"/>
    <s v="st3558 (?)"/>
    <x v="18"/>
    <x v="0"/>
    <s v="kls* (Lůžkové oddělení pro sestru)"/>
    <s v="Vitiukov Viktor, číslo pojištěnce: 4907584121, pojišťovna: 111, scpac: 1559724"/>
    <s v="na uzlu 1.CH-LU8 od 17.04.24 do 29.04.24, pcsled: 10691528"/>
    <s v="Datum konce sledování: ? -&gt; 29/04/24; Čas konce sledování:  -&gt; 0930; Příznak fnzis: 0 -&gt; 1; Typ aktivity (takt): 1 -&gt; 5; "/>
    <d v="2024-04-29T13:08:56"/>
    <d v="2024-04-29T09:30:00"/>
    <s v="3:38"/>
    <x v="0"/>
    <x v="18"/>
  </r>
  <r>
    <d v="2024-04-29T13:12:32"/>
    <s v="st3558 (?)"/>
    <x v="18"/>
    <x v="0"/>
    <s v="kls* (Lůžkové oddělení pro sestru)"/>
    <s v="Špička Jaroslav , číslo pojištěnce: 7409145755, pojišťovna: 111, scpac: 952196"/>
    <s v="na uzlu 1.CH-LU8 od 21.04.24 do 29.04.24, pcsled: 10696526"/>
    <s v="Datum konce sledování: ? -&gt; 29/04/24; Čas konce sledování:  -&gt; 0930; Příznak fnzis: 0 -&gt; 1; Typ aktivity (takt): 1 -&gt; 4; "/>
    <d v="2024-04-29T13:12:32"/>
    <d v="2024-04-29T09:30:00"/>
    <s v="3:42"/>
    <x v="0"/>
    <x v="20"/>
  </r>
  <r>
    <d v="2024-04-30T09:39:08"/>
    <s v="st2088 (?)"/>
    <x v="9"/>
    <x v="0"/>
    <s v="kls* (Lůžkové oddělení pro sestru)"/>
    <s v="Toncrová Marie, Mgr., číslo pojištěnce: 455224420 , pojišťovna: 211, scpac: 212486"/>
    <s v="na uzlu 1.CH-LU8 od 21.04.24 do 30.04.24, pcsled: 10696426"/>
    <s v="Datum žádosti: 30/04/24; Čas žádosti: 093908; Datum překladu: 30/04/24; Čas překladu: 0938; Žádající uzel: 6272; Žádající uživatel: 58112; Přijímající uzel: 6079; Text žádosti: Žádost o překlad; Stav žádosti: 500; "/>
    <d v="2024-04-30T09:39:08"/>
    <d v="2024-04-30T09:38:00"/>
    <s v="0:01"/>
    <x v="0"/>
    <x v="1"/>
  </r>
  <r>
    <d v="2024-04-30T10:17:31"/>
    <s v="st2088 (?)"/>
    <x v="8"/>
    <x v="0"/>
    <s v="kls* (Lůžkové oddělení pro sestru)"/>
    <s v="Marková Alena, číslo pojištěnce: 6051297384, pojišťovna: 111, scpac: 196456"/>
    <s v="na uzlu KAR-LU15 od 22.04.24 do 30.04.24, pcsled: 10698905"/>
    <s v="Datum konce sledování: ? -&gt; 30/04/24; Čas konce sledování:  -&gt; 1014; Příznak fnzis: 0 -&gt; 1; Typ aktivity (takt): 1 -&gt; 4; "/>
    <d v="2024-04-30T10:17:31"/>
    <d v="2024-04-30T10:14:00"/>
    <s v="0:03"/>
    <x v="0"/>
    <x v="1"/>
  </r>
  <r>
    <d v="2024-04-30T11:43:26"/>
    <s v="st3640 (?)"/>
    <x v="5"/>
    <x v="0"/>
    <s v="kll* (Lůžkové oddělení pro lékaře)"/>
    <s v="Pečinková Jindřiška, číslo pojištěnce: 5961041119, pojišťovna: 213, scpac: 1519363"/>
    <s v="na uzlu 1.CH-LU8 od 29.04.24 do 04.05.24, pcsled: 10707658"/>
    <s v="Kód uzlu zařízení: 2001; Datum malého překladu: 30/04/24; Čas malého překladu: 1143; Kód původního uzlu: 6272; Kód nového uzlu: 6265; "/>
    <d v="2024-04-30T11:43:26"/>
    <d v="2024-04-30T11:43:00"/>
    <s v="0:00"/>
    <x v="0"/>
    <x v="1"/>
  </r>
  <r>
    <d v="2024-04-30T12:10:47"/>
    <s v="st3558 (?)"/>
    <x v="18"/>
    <x v="0"/>
    <s v="kls* (Lůžkové oddělení pro sestru)"/>
    <s v="Čechman Josef, číslo pojištěnce: 6210020410, pojišťovna: 205, scpac: 1563208"/>
    <s v="na uzlu 1.CH-LU8 od 08.04.24 do 30.04.24, pcsled: 10678064"/>
    <s v="Datum konce sledování: ? -&gt; 30/04/24; Čas konce sledování:  -&gt; 1000; Příznak fnzis: 0 -&gt; 1; Typ aktivity (takt): 1 -&gt; 5; "/>
    <d v="2024-04-30T12:10:47"/>
    <d v="2024-04-30T10:00:00"/>
    <s v="2:10"/>
    <x v="0"/>
    <x v="8"/>
  </r>
  <r>
    <d v="2024-04-30T12:12:07"/>
    <s v="st3558 (?)"/>
    <x v="18"/>
    <x v="0"/>
    <s v="kls* (Lůžkové oddělení pro sestru)"/>
    <s v="Vyhnálek Bohumil, číslo pojištěnce: 6410200940, pojišťovna: 111, scpac: 276387"/>
    <s v="na uzlu 1.CH-LU8 od 24.04.24 do 30.04.24, pcsled: 10701670"/>
    <s v="Datum konce sledování: ? -&gt; 30/04/24; Čas konce sledování:  -&gt; 0900; Příznak fnzis: 0 -&gt; 1; Typ aktivity (takt): 1 -&gt; 5; "/>
    <d v="2024-04-30T12:12:07"/>
    <d v="2024-04-30T09:00:00"/>
    <s v="3:12"/>
    <x v="0"/>
    <x v="16"/>
  </r>
  <r>
    <d v="2024-04-30T12:12:54"/>
    <s v="st3558 (?)"/>
    <x v="18"/>
    <x v="0"/>
    <s v="kls* (Lůžkové oddělení pro sestru)"/>
    <s v="Konečný Pavel, číslo pojištěnce: 6805092162, pojišťovna: 211, scpac: 372132"/>
    <s v="na uzlu 1.CH-LU8 od 23.04.24 do 30.04.24, pcsled: 10699242"/>
    <s v="Datum konce sledování: ? -&gt; 30/04/24; Čas konce sledování:  -&gt; 0740; Příznak fnzis: 0 -&gt; 1; Typ aktivity (takt): 1 -&gt; 5; "/>
    <d v="2024-04-30T12:12:54"/>
    <d v="2024-04-30T07:40:00"/>
    <s v="4:32"/>
    <x v="0"/>
    <x v="10"/>
  </r>
  <r>
    <d v="2024-04-30T12:13:46"/>
    <s v="st3558 (?)"/>
    <x v="18"/>
    <x v="0"/>
    <s v="kls* (Lůžkové oddělení pro sestru)"/>
    <s v="Špiřík Pavel , číslo pojištěnce: 7401025346, pojišťovna: 211, scpac: 179876"/>
    <s v="na uzlu 1.CH-LU8 od 29.04.24 do 30.04.24, pcsled: 10707516"/>
    <s v="Datum konce sledování: ? -&gt; 30/04/24; Čas konce sledování:  -&gt; 0810; Příznak fnzis: 0 -&gt; 1; Typ aktivity (takt): 1 -&gt; 5; "/>
    <d v="2024-04-30T12:13:46"/>
    <d v="2024-04-30T08:10:00"/>
    <s v="4:03"/>
    <x v="0"/>
    <x v="10"/>
  </r>
  <r>
    <d v="2024-04-30T12:15:36"/>
    <s v="st3558 (?)"/>
    <x v="18"/>
    <x v="0"/>
    <s v="kls* (Lůžkové oddělení pro sestru)"/>
    <s v="Jezdinská Soňa, číslo pojištěnce: 526106153 , pojišťovna: 205, scpac: 132072"/>
    <s v="na uzlu 1.CH-LU8 od 24.04.24 do 30.04.24, pcsled: 10701512"/>
    <s v="Datum konce sledování: ? -&gt; 30/04/24; Čas konce sledování:  -&gt; 0900; Příznak fnzis: 0 -&gt; 1; Typ aktivity (takt): 1 -&gt; 5; "/>
    <d v="2024-04-30T12:15:36"/>
    <d v="2024-04-30T09:00:00"/>
    <s v="3:15"/>
    <x v="0"/>
    <x v="16"/>
  </r>
  <r>
    <d v="2024-04-30T13:48:01"/>
    <s v="st3633 (?)"/>
    <x v="52"/>
    <x v="0"/>
    <s v="kls* (Lůžkové oddělení pro sestru)"/>
    <s v="Surala Martin, číslo pojištěnce: 8311234877, pojišťovna: 205, scpac: 1561647"/>
    <s v="na uzlu 1.CH-LU8 od 29.04.24 do 03.05.24, pcsled: 10707652"/>
    <s v="Kód uzlu zařízení: 2001; Datum malého překladu: 30/04/24; Čas malého překladu: 1347; Kód původního uzlu: 6272; Kód nového uzlu: 6265; "/>
    <d v="2024-04-30T13:48:01"/>
    <d v="2024-04-30T13:47:00"/>
    <s v="0:01"/>
    <x v="0"/>
    <x v="1"/>
  </r>
  <r>
    <d v="2024-05-01T10:35:18"/>
    <s v="st3558 (?)"/>
    <x v="18"/>
    <x v="0"/>
    <s v="kls* (Lůžkové oddělení pro sestru)"/>
    <s v="Barošová Eva, číslo pojištěnce: 5956160408, pojišťovna: 111, scpac: 401342"/>
    <s v="na uzlu 1.CH-LU8 od 24.04.24 do 01.05.24, pcsled: 10701758"/>
    <s v="Datum konce sledování: ? -&gt; 01/05/24; Čas konce sledování:  -&gt; 1000; Příznak fnzis: 0 -&gt; 1; Typ aktivity (takt): 1 -&gt; 4; "/>
    <d v="2024-05-01T10:35:18"/>
    <d v="2024-05-01T10:00:00"/>
    <s v="0:35"/>
    <x v="0"/>
    <x v="0"/>
  </r>
  <r>
    <d v="2024-05-01T17:29:11"/>
    <s v="st3640 (?)"/>
    <x v="20"/>
    <x v="0"/>
    <s v="kll* (Lůžkové oddělení pro lékaře)"/>
    <s v="Volek Karel, číslo pojištěnce: 6810121582, pojišťovna: 111, scpac: 1567572"/>
    <s v="na uzlu 1.CH-LU8 od 01.05.24 do 07.05.24, pcsled: 10711358"/>
    <s v="Kód uzlu zařízení: 2001; Datum malého překladu: 01/05/24; Čas malého překladu: 1729; Kód původního uzlu: 6272; Kód nového uzlu: 6265; "/>
    <d v="2024-05-01T17:29:11"/>
    <d v="2024-05-01T17:29:00"/>
    <s v="0:00"/>
    <x v="0"/>
    <x v="1"/>
  </r>
  <r>
    <d v="2024-05-02T09:33:39"/>
    <s v="st1332 (?)"/>
    <x v="34"/>
    <x v="0"/>
    <s v="kls* (Lůžkové oddělení pro sestru)"/>
    <s v="Marková Alena, číslo pojištěnce: 6051297384, pojišťovna: 111, scpac: 196456"/>
    <s v="na uzlu 1.CH-LU3 od 30.04.24 do 11.05.24, pcsled: 10710091"/>
    <s v="Kód uzlu zařízení: 2001; Datum malého překladu: 02/05/24; Čas malého překladu: 0933; Kód původního uzlu: 6272; Kód nového uzlu: 6396; "/>
    <d v="2024-05-02T09:33:39"/>
    <d v="2024-05-02T09:33:00"/>
    <s v="0:00"/>
    <x v="0"/>
    <x v="1"/>
  </r>
  <r>
    <d v="2024-05-02T10:29:37"/>
    <s v="st2088 (?)"/>
    <x v="8"/>
    <x v="0"/>
    <s v="kls* (Lůžkové oddělení pro sestru)"/>
    <s v="Holubík Jiří, Ing., číslo pojištěnce: 500215109 , pojišťovna: 205, scpac: 484945"/>
    <s v="na uzlu 2IK-30m od 26.04.24 do 02.05.24, pcsled: 10705431"/>
    <s v="Datum konce sledování: ? -&gt; 02/05/24; Čas konce sledování:  -&gt; 1027; Příznak fnzis: 0 -&gt; 1; Typ aktivity (takt): 1 -&gt; 4; "/>
    <d v="2024-05-02T10:29:37"/>
    <d v="2024-05-02T10:27:00"/>
    <s v="0:02"/>
    <x v="0"/>
    <x v="1"/>
  </r>
  <r>
    <d v="2024-05-02T11:16:43"/>
    <s v="st3640 (?)"/>
    <x v="5"/>
    <x v="0"/>
    <s v="kll* (Lůžkové oddělení pro lékaře)"/>
    <s v="Vlach Miroslav, číslo pojištěnce: 530415122 , pojišťovna: 211, scpac: 873260"/>
    <s v="na uzlu 1.CH-LU8 od 01.05.24 do 11.05.24, pcsled: 10711186"/>
    <s v="Kód uzlu zařízení: 2001; Datum malého překladu: 02/05/24; Čas malého překladu: 1116; Kód původního uzlu: 6272; Kód nového uzlu: 6265; "/>
    <d v="2024-05-02T11:16:43"/>
    <d v="2024-05-02T11:16:00"/>
    <s v="0:00"/>
    <x v="0"/>
    <x v="1"/>
  </r>
  <r>
    <d v="2024-05-02T12:40:43"/>
    <s v="st3558 (?)"/>
    <x v="18"/>
    <x v="0"/>
    <s v="kls* (Lůžkové oddělení pro sestru)"/>
    <s v="Bloudek Bohdan, Mgr., číslo pojištěnce: 5401303655, pojišťovna: 205, scpac: 284057"/>
    <s v="na uzlu 1.CH-LU8 od 29.04.24 do 02.05.24, pcsled: 10707643"/>
    <s v="Datum konce sledování: ? -&gt; 02/05/24; Čas konce sledování:  -&gt; 1000; Příznak fnzis: 0 -&gt; 1; Typ aktivity (takt): 1 -&gt; 5; "/>
    <d v="2024-05-02T12:40:43"/>
    <d v="2024-05-02T10:00:00"/>
    <s v="2:40"/>
    <x v="0"/>
    <x v="21"/>
  </r>
  <r>
    <d v="2024-05-02T12:41:14"/>
    <s v="st3558 (?)"/>
    <x v="18"/>
    <x v="0"/>
    <s v="kls* (Lůžkové oddělení pro sestru)"/>
    <s v="Petruželová Marie, číslo pojištěnce: 5462091536, pojišťovna: 111, scpac: 931089"/>
    <s v="na uzlu 1.CH-LU8 od 29.04.24 do 02.05.24, pcsled: 10707689"/>
    <s v="Datum konce sledování: ? -&gt; 02/05/24; Čas konce sledování:  -&gt; 1000; Příznak fnzis: 0 -&gt; 1; Typ aktivity (takt): 1 -&gt; 4; "/>
    <d v="2024-05-02T12:41:14"/>
    <d v="2024-05-02T10:00:00"/>
    <s v="2:41"/>
    <x v="0"/>
    <x v="21"/>
  </r>
  <r>
    <d v="2024-05-02T12:41:55"/>
    <s v="st3558 (?)"/>
    <x v="18"/>
    <x v="0"/>
    <s v="kls* (Lůžkové oddělení pro sestru)"/>
    <s v="Kroutil Zdeněk , číslo pojištěnce: 6406141170, pojišťovna: 205, scpac: 288243"/>
    <s v="na uzlu 1.CH-LU8 od 29.04.24 do 02.05.24, pcsled: 10707655"/>
    <s v="Datum konce sledování: ? -&gt; 02/05/24; Čas konce sledování:  -&gt; 1000; Příznak fnzis: 0 -&gt; 1; Typ aktivity (takt): 1 -&gt; 5; "/>
    <d v="2024-05-02T12:41:55"/>
    <d v="2024-05-02T10:00:00"/>
    <s v="2:41"/>
    <x v="0"/>
    <x v="21"/>
  </r>
  <r>
    <d v="2024-05-02T12:42:29"/>
    <s v="st3558 (?)"/>
    <x v="18"/>
    <x v="0"/>
    <s v="kls* (Lůžkové oddělení pro sestru)"/>
    <s v="Švomová Renata, číslo pojištěnce: 7357145807, pojišťovna: 205, scpac: 761480"/>
    <s v="na uzlu 1.CH-LU8 od 28.04.24 do 02.05.24, pcsled: 10706900"/>
    <s v="Datum konce sledování: ? -&gt; 02/05/24; Čas konce sledování:  -&gt; 1030; Příznak fnzis: 0 -&gt; 1; Typ aktivity (takt): 1 -&gt; 5; "/>
    <d v="2024-05-02T12:42:29"/>
    <d v="2024-05-02T10:30:00"/>
    <s v="2:12"/>
    <x v="0"/>
    <x v="8"/>
  </r>
  <r>
    <d v="2024-05-02T16:07:17"/>
    <s v="st3558 (?)"/>
    <x v="33"/>
    <x v="0"/>
    <s v="kls* (Lůžkové oddělení pro sestru)"/>
    <s v="Novotný Jiří , číslo pojištěnce: 400101422 , pojišťovna: 205, scpac: 676073"/>
    <s v="na uzlu 1.CH-LU8 od 01.05.24 do 02.05.24, pcsled: 10711255"/>
    <s v="Datum konce sledování: ? -&gt; 02/05/24; Čas konce sledování:  -&gt; 1606; Příznak fnzis: 0 -&gt; 1; Typ aktivity (takt): 1 -&gt; 5; "/>
    <d v="2024-05-02T16:07:17"/>
    <d v="2024-05-02T16:06:00"/>
    <s v="0:01"/>
    <x v="0"/>
    <x v="1"/>
  </r>
  <r>
    <d v="2024-05-03T12:30:46"/>
    <s v="st3640 (?)"/>
    <x v="5"/>
    <x v="0"/>
    <s v="kll* (Lůžkové oddělení pro lékaře)"/>
    <s v="Holubík Jiří, Ing., číslo pojištěnce: 500215109 , pojišťovna: 205, scpac: 484945"/>
    <s v="na uzlu 1.CH-LU8 od 02.05.24 do 15.05.24, pcsled: 10712846"/>
    <s v="Kód uzlu zařízení: 2001; Datum malého překladu: 03/05/24; Čas malého překladu: 1230; Kód původního uzlu: 6272; Kód nového uzlu: 6265; "/>
    <d v="2024-05-03T12:30:46"/>
    <d v="2024-05-03T12:30:00"/>
    <s v="0:00"/>
    <x v="0"/>
    <x v="1"/>
  </r>
  <r>
    <d v="2024-05-03T13:07:00"/>
    <s v="st3558 (?)"/>
    <x v="18"/>
    <x v="0"/>
    <s v="kls* (Lůžkové oddělení pro sestru)"/>
    <s v="Surala Martin, číslo pojištěnce: 8311234877, pojišťovna: 205, scpac: 1561647"/>
    <s v="na uzlu 1.CH-LU8 od 29.04.24 do 03.05.24, pcsled: 10707652"/>
    <s v="Datum konce sledování: ? -&gt; 03/05/24; Čas konce sledování:  -&gt; 1000; Příznak fnzis: 0 -&gt; 1; Typ aktivity (takt): 1 -&gt; 5; "/>
    <d v="2024-05-03T13:07:00"/>
    <d v="2024-05-03T10:00:00"/>
    <s v="3:07"/>
    <x v="0"/>
    <x v="19"/>
  </r>
  <r>
    <d v="2024-05-03T13:09:53"/>
    <s v="st3558 (?)"/>
    <x v="18"/>
    <x v="0"/>
    <s v="kls* (Lůžkové oddělení pro sestru)"/>
    <s v="Adolf Marek, číslo pojištěnce: 7102025832, pojišťovna: 201, scpac: 1552979"/>
    <s v="na uzlu 1.CH-LU8 od 25.04.24 do 03.05.24, pcsled: 10703461"/>
    <s v="Datum konce sledování: ? -&gt; 03/05/24; Čas konce sledování:  -&gt; 1000; Příznak fnzis: 0 -&gt; 1; Typ aktivity (takt): 1 -&gt; 5; "/>
    <d v="2024-05-03T13:09:53"/>
    <d v="2024-05-03T10:00:00"/>
    <s v="3:09"/>
    <x v="0"/>
    <x v="19"/>
  </r>
  <r>
    <d v="2024-05-03T23:33:27"/>
    <s v="st2088 (?)"/>
    <x v="31"/>
    <x v="0"/>
    <s v="kls* (Lůžkové oddělení pro sestru)"/>
    <s v="Lašáková Alena, číslo pojištěnce: 7251145792, pojišťovna: 207, scpac: 182759"/>
    <s v="na uzlu 1.CH-LU8 od 03.05.24 do 03.05.24, pcsled: 10715162"/>
    <s v="Datum žádosti: 03/05/24; Čas žádosti: 233327; Datum překladu: 03/05/24; Čas překladu: 2332; Žádající uzel: 6272; Žádající uživatel: 58962; Přijímající uzel: 6515; Text žádosti: Žádost o překlad; Stav žádosti: 500; "/>
    <d v="2024-05-03T23:33:27"/>
    <d v="2024-05-03T23:32:00"/>
    <s v="0:01"/>
    <x v="0"/>
    <x v="1"/>
  </r>
  <r>
    <d v="2024-05-04T11:32:12"/>
    <s v="st1332 (?)"/>
    <x v="53"/>
    <x v="0"/>
    <s v="kls* (Lůžkové oddělení pro sestru)"/>
    <s v="Boráková Miroslava, číslo pojištěnce: 6362022205, pojišťovna: 213, scpac: 432511"/>
    <s v="na uzlu 1.CH-LU3 od 02.05.24 do 07.05.24, pcsled: 10712682"/>
    <s v="Kód uzlu zařízení: 2001; Datum malého překladu: 04/05/24; Čas malého překladu: 1131; Kód původního uzlu: 6272; Kód nového uzlu: 6396; "/>
    <d v="2024-05-04T11:32:12"/>
    <d v="2024-05-04T11:31:00"/>
    <s v="0:01"/>
    <x v="0"/>
    <x v="1"/>
  </r>
  <r>
    <d v="2024-05-04T16:16:59"/>
    <s v="st2088 (?)"/>
    <x v="25"/>
    <x v="0"/>
    <s v="kls* (Lůžkové oddělení pro sestru)"/>
    <s v="Papaioannou Despoina, číslo pojištěnce: 5076654011, pojišťovna: 111, scpac: 1159274"/>
    <s v="na uzlu 1.CH-LU8 od 02.05.24 do 04.05.24, pcsled: 10712347"/>
    <s v="Datum konce sledování: ? -&gt; 04/05/24; Čas konce sledování:  -&gt; 1616; Příznak fnzis: 0 -&gt; 1; Typ aktivity (takt): 1 -&gt; 5; "/>
    <d v="2024-05-04T16:16:59"/>
    <d v="2024-05-04T16:16:00"/>
    <s v="0:00"/>
    <x v="0"/>
    <x v="1"/>
  </r>
  <r>
    <d v="2024-05-04T16:17:05"/>
    <s v="st3558 (?)"/>
    <x v="14"/>
    <x v="0"/>
    <s v="kls* (Lůžkové oddělení pro sestru)"/>
    <s v="Pečinková Jindřiška, číslo pojištěnce: 5961041119, pojišťovna: 213, scpac: 1519363"/>
    <s v="na uzlu 1.CH-LU8 od 29.04.24 do 04.05.24, pcsled: 10707658"/>
    <s v="Datum konce sledování: ? -&gt; 04/05/24; Čas konce sledování:  -&gt; 1616; Příznak fnzis: 0 -&gt; 1; Typ aktivity (takt): 1 -&gt; 4; "/>
    <d v="2024-05-04T16:17:05"/>
    <d v="2024-05-04T16:16:00"/>
    <s v="0:01"/>
    <x v="0"/>
    <x v="1"/>
  </r>
  <r>
    <d v="2024-05-04T16:17:36"/>
    <s v="st3558 (?)"/>
    <x v="14"/>
    <x v="0"/>
    <s v="kls* (Lůžkové oddělení pro sestru)"/>
    <s v="Janata Lukáš, číslo pojištěnce: 6812010887, pojišťovna: 111, scpac: 1557998"/>
    <s v="na uzlu 1.CH-LU8 od 28.04.24 do 04.05.24, pcsled: 10706837"/>
    <s v="Datum konce sledování: ? -&gt; 04/05/24; Čas konce sledování:  -&gt; 1617; Příznak fnzis: 0 -&gt; 1; Typ aktivity (takt): 1 -&gt; 5; "/>
    <d v="2024-05-04T16:17:36"/>
    <d v="2024-05-04T16:17:00"/>
    <s v="0:00"/>
    <x v="0"/>
    <x v="1"/>
  </r>
  <r>
    <d v="2024-05-05T23:29:25"/>
    <s v="st4152 (?)"/>
    <x v="10"/>
    <x v="0"/>
    <s v="kll* (Lůžkové oddělení pro lékaře)"/>
    <s v="Veselská Jitka, číslo pojištěnce: 485902113 , pojišťovna: 111, scpac: 249458"/>
    <s v="na uzlu 1.CH-LU9 od 05.05.24 do 14.05.24, pcsled: 10716674"/>
    <s v="Kód uzlu zařízení: 2001; Datum malého překladu: 05/05/24; Čas malého překladu: 2329; Kód původního uzlu: 6272; Kód nového uzlu: 6265; "/>
    <d v="2024-05-05T23:29:25"/>
    <d v="2024-05-05T23:29:00"/>
    <s v="0:00"/>
    <x v="0"/>
    <x v="1"/>
  </r>
  <r>
    <d v="2024-05-06T09:58:44"/>
    <s v="st3558 (?)"/>
    <x v="18"/>
    <x v="0"/>
    <s v="kls* (Lůžkové oddělení pro sestru)"/>
    <s v="Obrtel Petr, číslo pojištěnce: 6404042579, pojišťovna: 111, scpac: 846299"/>
    <s v="na uzlu KAR-LU51 od 30.03.24 do 06.05.24, pcsled: 10666909"/>
    <s v="Datum konce sledování: ? -&gt; 06/05/24; Čas konce sledování:  -&gt; 0952; Příznak fnzis: 0 -&gt; 1; Typ aktivity (takt): 1 -&gt; 5; "/>
    <d v="2024-05-06T09:58:44"/>
    <d v="2024-05-06T09:52:00"/>
    <s v="0:06"/>
    <x v="0"/>
    <x v="1"/>
  </r>
  <r>
    <d v="2024-05-06T10:34:13"/>
    <s v="st3640 (?)"/>
    <x v="20"/>
    <x v="0"/>
    <s v="kll* (Lůžkové oddělení pro lékaře)"/>
    <s v="Ištanková Eva, číslo pojištěnce: 5959041572, pojišťovna: 205, scpac: 1047652"/>
    <s v="na uzlu 1.CH-LU8 od 05.05.24 do 11.05.24, pcsled: 10716107"/>
    <s v="Kód uzlu zařízení: 2001; Datum malého překladu: 06/05/24; Čas malého překladu: 1033; Kód původního uzlu: 6272; Kód nového uzlu: 6265; "/>
    <d v="2024-05-06T10:34:13"/>
    <d v="2024-05-06T10:33:00"/>
    <s v="0:01"/>
    <x v="0"/>
    <x v="1"/>
  </r>
  <r>
    <d v="2024-05-06T11:16:17"/>
    <s v="st3558 (?)"/>
    <x v="18"/>
    <x v="0"/>
    <s v="kls* (Lůžkové oddělení pro sestru)"/>
    <s v="Juroš René, číslo pojištěnce: 7210224967, pojišťovna: 205, scpac: 1547761"/>
    <s v="na uzlu KAR-LU51 od 25.04.24 do 06.05.24, pcsled: 10702602"/>
    <s v="Datum konce sledování: ? -&gt; 06/05/24; Čas konce sledování:  -&gt; 1114; Příznak fnzis: 0 -&gt; 1; Typ aktivity (takt): 1 -&gt; 4; "/>
    <d v="2024-05-06T11:16:17"/>
    <d v="2024-05-06T11:14:00"/>
    <s v="0:02"/>
    <x v="0"/>
    <x v="1"/>
  </r>
  <r>
    <d v="2024-05-06T12:49:36"/>
    <s v="st3558 (?)"/>
    <x v="18"/>
    <x v="0"/>
    <s v="kls* (Lůžkové oddělení pro sestru)"/>
    <s v="Skřenková Ludmila, číslo pojištěnce: 5458151743, pojišťovna: 201, scpac: 378478"/>
    <s v="na uzlu 1.CH-LU8 od 01.05.24 do 06.05.24, pcsled: 10711148"/>
    <s v="Datum konce sledování: ? -&gt; 06/05/24; Čas konce sledování:  -&gt; 1000; Příznak fnzis: 0 -&gt; 1; Typ aktivity (takt): 1 -&gt; 5; "/>
    <d v="2024-05-06T12:49:36"/>
    <d v="2024-05-06T10:00:00"/>
    <s v="2:49"/>
    <x v="0"/>
    <x v="21"/>
  </r>
  <r>
    <d v="2024-05-06T12:50:19"/>
    <s v="st3558 (?)"/>
    <x v="18"/>
    <x v="0"/>
    <s v="kls* (Lůžkové oddělení pro sestru)"/>
    <s v="Maierová Jarmila , číslo pojištěnce: 426218451 , pojišťovna: 205, scpac: 121474"/>
    <s v="na uzlu 1.CH-LU8 od 29.04.24 do 06.05.24, pcsled: 10707672"/>
    <s v="Datum konce sledování: ? -&gt; 06/05/24; Čas konce sledování:  -&gt; 1000; Příznak fnzis: 0 -&gt; 1; Typ aktivity (takt): 1 -&gt; 4; "/>
    <d v="2024-05-06T12:50:19"/>
    <d v="2024-05-06T10:00:00"/>
    <s v="2:50"/>
    <x v="0"/>
    <x v="14"/>
  </r>
  <r>
    <d v="2024-05-06T12:51:04"/>
    <s v="st3558 (?)"/>
    <x v="18"/>
    <x v="0"/>
    <s v="kls* (Lůžkové oddělení pro sestru)"/>
    <s v="Láhrová Libuše, číslo pojištěnce: 7356064496, pojišťovna: 211, scpac: 936147"/>
    <s v="na uzlu 1.CH-LU8 od 29.04.24 do 06.05.24, pcsled: 10707668"/>
    <s v="Datum konce sledování: ? -&gt; 06/05/24; Čas konce sledování:  -&gt; 1000; Příznak fnzis: 0 -&gt; 1; Typ aktivity (takt): 1 -&gt; 4; "/>
    <d v="2024-05-06T12:51:04"/>
    <d v="2024-05-06T10:00:00"/>
    <s v="2:51"/>
    <x v="0"/>
    <x v="14"/>
  </r>
  <r>
    <d v="2024-05-06T12:52:16"/>
    <s v="st3558 (?)"/>
    <x v="18"/>
    <x v="0"/>
    <s v="kls* (Lůžkové oddělení pro sestru)"/>
    <s v="Dostálová Alena , číslo pojištěnce: 456214440 , pojišťovna: 111, scpac: 212080"/>
    <s v="na uzlu 1.CH-LU8 od 02.05.24 do 06.05.24, pcsled: 10712442"/>
    <s v="Datum konce sledování: ? -&gt; 06/05/24; Čas konce sledování:  -&gt; 1000; Příznak fnzis: 0 -&gt; 1; Typ aktivity (takt): 1 -&gt; 5; "/>
    <d v="2024-05-06T12:52:16"/>
    <d v="2024-05-06T10:00:00"/>
    <s v="2:52"/>
    <x v="0"/>
    <x v="14"/>
  </r>
  <r>
    <d v="2024-05-06T13:34:16"/>
    <s v="st3640 (?)"/>
    <x v="20"/>
    <x v="0"/>
    <s v="kll* (Lůžkové oddělení pro lékaře)"/>
    <s v="Doupalová Marie, číslo pojištěnce: 455227428 , pojišťovna: 211, scpac: 314050"/>
    <s v="na uzlu 1.CH-LU8 od 05.05.24 do 13.05.24, pcsled: 10716160"/>
    <s v="Kód uzlu zařízení: 2001; Datum malého překladu: 06/05/24; Čas malého překladu: 1332; Kód původního uzlu: 6272; Kód nového uzlu: 6265; "/>
    <d v="2024-05-06T13:34:16"/>
    <d v="2024-05-06T13:32:00"/>
    <s v="0:02"/>
    <x v="0"/>
    <x v="1"/>
  </r>
  <r>
    <d v="2024-05-07T08:51:38"/>
    <s v="st3558 (?)"/>
    <x v="18"/>
    <x v="0"/>
    <s v="kls* (Lůžkové oddělení pro sestru)"/>
    <s v="Veselá Zdeňka, Ing., číslo pojištěnce: 6157231355, pojišťovna: 111, scpac: 195393"/>
    <s v="na uzlu 1.CH-LU9 od 05.05.24 do 10.05.24, pcsled: 10716132"/>
    <s v="Kód uzlu zařízení: 2001; Datum malého překladu: 07/05/24; Čas malého překladu: 0851; Kód původního uzlu: 6272; Kód nového uzlu: 6225; "/>
    <d v="2024-05-07T08:51:38"/>
    <d v="2024-05-07T08:51:00"/>
    <s v="0:00"/>
    <x v="0"/>
    <x v="1"/>
  </r>
  <r>
    <d v="2024-05-07T09:07:07"/>
    <s v="st3640 (?)"/>
    <x v="20"/>
    <x v="0"/>
    <s v="kll* (Lůžkové oddělení pro lékaře)"/>
    <s v="Hošková Milena , číslo pojištěnce: 6958153719, pojišťovna: 205, scpac: 483380"/>
    <s v="na uzlu 1.CH-LU8 od 06.05.24 do 11.05.24, pcsled: 10716947"/>
    <s v="Kód uzlu zařízení: 2001; Datum malého překladu: 07/05/24; Čas malého překladu: 0906; Kód původního uzlu: 6272; Kód nového uzlu: 6265; "/>
    <d v="2024-05-07T09:07:07"/>
    <d v="2024-05-07T09:06:00"/>
    <s v="0:01"/>
    <x v="0"/>
    <x v="1"/>
  </r>
  <r>
    <d v="2024-05-07T12:16:45"/>
    <s v="st3558 (?)"/>
    <x v="18"/>
    <x v="0"/>
    <s v="kls* (Lůžkové oddělení pro sestru)"/>
    <s v="Volek Karel, číslo pojištěnce: 6810121582, pojišťovna: 111, scpac: 1567572"/>
    <s v="na uzlu 1.CH-LU8 od 01.05.24 do 07.05.24, pcsled: 10711358"/>
    <s v="Datum konce sledování: ? -&gt; 07/05/24; Čas konce sledování:  -&gt; 1000; Příznak fnzis: 0 -&gt; 1; Typ aktivity (takt): 1 -&gt; 5; "/>
    <d v="2024-05-07T12:16:45"/>
    <d v="2024-05-07T10:00:00"/>
    <s v="2:16"/>
    <x v="0"/>
    <x v="8"/>
  </r>
  <r>
    <d v="2024-05-07T12:18:28"/>
    <s v="st3558 (?)"/>
    <x v="18"/>
    <x v="0"/>
    <s v="kls* (Lůžkové oddělení pro sestru)"/>
    <s v="Mihalik Michal, číslo pojištěnce: 9007015325, pojišťovna: 111, scpac: 1122758"/>
    <s v="na uzlu 1.CH-LU8 od 05.05.24 do 07.05.24, pcsled: 10716187"/>
    <s v="Datum konce sledování: ? -&gt; 07/05/24; Čas konce sledování:  -&gt; 0830; Příznak fnzis: 0 -&gt; 1; Typ aktivity (takt): 1 -&gt; 5; "/>
    <d v="2024-05-07T12:18:28"/>
    <d v="2024-05-07T08:30:00"/>
    <s v="3:48"/>
    <x v="0"/>
    <x v="20"/>
  </r>
  <r>
    <d v="2024-05-07T23:29:44"/>
    <s v="st4995 (?)"/>
    <x v="11"/>
    <x v="0"/>
    <s v="klp* (Lůžkové oddělení pro primáře)"/>
    <s v="Wolf Jakub, číslo pojištěnce: 9306075713, pojišťovna: 205, scpac: 331470"/>
    <s v="na uzlu 1.CH-LU9 od 06.05.24 do 11.05.24, pcsled: 10716928"/>
    <s v="Kód uzlu zařízení: 2001; Datum malého překladu: 07/05/24; Čas malého překladu: 2329; Kód původního uzlu: 6272; Kód nového uzlu: 6265; "/>
    <d v="2024-05-07T23:29:44"/>
    <d v="2024-05-07T23:29:00"/>
    <s v="0:00"/>
    <x v="0"/>
    <x v="1"/>
  </r>
  <r>
    <d v="2024-05-08T09:35:29"/>
    <s v="st4338 (?)"/>
    <x v="47"/>
    <x v="0"/>
    <s v="kls* (Lůžkové oddělení pro sestru)"/>
    <s v="Zothová Běla, číslo pojištěnce: 446226051 , pojišťovna: 111, scpac: 1126638"/>
    <s v="na uzlu 2IK-30c od 03.05.24 do 08.05.24, pcsled: 10715043"/>
    <s v="Datum konce sledování: ? -&gt; 08/05/24; Čas konce sledování:  -&gt; 0924; Příznak fnzis: 0 -&gt; 1; Typ aktivity (takt): 1 -&gt; 5; "/>
    <d v="2024-05-08T09:35:29"/>
    <d v="2024-05-08T09:24:00"/>
    <s v="0:11"/>
    <x v="0"/>
    <x v="7"/>
  </r>
  <r>
    <d v="2024-05-08T14:51:47"/>
    <s v="st3558 (?)"/>
    <x v="25"/>
    <x v="0"/>
    <s v="kls* (Lůžkové oddělení pro sestru)"/>
    <s v="Kučerová Eva, Ing., číslo pojištěnce: 6055311922, pojišťovna: 205, scpac: 659018"/>
    <s v="na uzlu 1.CH-LU8 od 05.05.24 do 08.05.24, pcsled: 10716280"/>
    <s v="Datum konce sledování: ? -&gt; 08/05/24; Čas konce sledování:  -&gt; 1450; Příznak fnzis: 0 -&gt; 1; Typ aktivity (takt): 1 -&gt; 4; "/>
    <d v="2024-05-08T14:51:47"/>
    <d v="2024-05-08T14:50:00"/>
    <s v="0:01"/>
    <x v="0"/>
    <x v="1"/>
  </r>
  <r>
    <d v="2024-05-08T14:52:48"/>
    <s v="st3558 (?)"/>
    <x v="25"/>
    <x v="0"/>
    <s v="kls* (Lůžkové oddělení pro sestru)"/>
    <s v="Kráčmar Jiří, Mgr., číslo pojištěnce: 5401111782, pojišťovna: 211, scpac: 334709"/>
    <s v="na uzlu 1.CH-LU8 od 06.05.24 do 08.05.24, pcsled: 10716957"/>
    <s v="Datum konce sledování: ? -&gt; 08/05/24; Čas konce sledování:  -&gt; 1452; Příznak fnzis: 0 -&gt; 1; Typ aktivity (takt): 1 -&gt; 5; "/>
    <d v="2024-05-08T14:52:48"/>
    <d v="2024-05-08T14:52:00"/>
    <s v="0:00"/>
    <x v="0"/>
    <x v="1"/>
  </r>
  <r>
    <d v="2024-05-08T14:53:45"/>
    <s v="st3558 (?)"/>
    <x v="25"/>
    <x v="0"/>
    <s v="kls* (Lůžkové oddělení pro sestru)"/>
    <s v="Gorski Lukasz, číslo pojištěnce: 7811644720, pojišťovna: 111, scpac: 1395806"/>
    <s v="na uzlu 1.CH-LU8 od 05.05.24 do 08.05.24, pcsled: 10716298"/>
    <s v="Datum konce sledování: ? -&gt; 08/05/24; Čas konce sledování:  -&gt; 1452; Příznak fnzis: 0 -&gt; 1; Typ aktivity (takt): 1 -&gt; 5; "/>
    <d v="2024-05-08T14:53:45"/>
    <d v="2024-05-08T14:52:00"/>
    <s v="0:01"/>
    <x v="0"/>
    <x v="1"/>
  </r>
  <r>
    <d v="2024-05-09T08:29:19"/>
    <s v="st4764 (?)"/>
    <x v="6"/>
    <x v="0"/>
    <s v="kls* (Lůžkové oddělení pro sestru)"/>
    <s v="Juroš René, číslo pojištěnce: 7210224967, pojišťovna: 205, scpac: 1547761"/>
    <s v="na uzlu 1.CH-LU9 od 06.05.24 do 15.05.24, pcsled: 10717894"/>
    <s v="Kód uzlu zařízení: 2001; Datum malého překladu: 09/05/24; Čas malého překladu: 0829; Kód původního uzlu: 6272; Kód nového uzlu: 6225; "/>
    <d v="2024-05-09T08:29:19"/>
    <d v="2024-05-09T08:29:00"/>
    <s v="0:00"/>
    <x v="0"/>
    <x v="1"/>
  </r>
  <r>
    <d v="2024-05-09T08:29:37"/>
    <s v="st3558 (?)"/>
    <x v="3"/>
    <x v="0"/>
    <s v="kls* (Lůžkové oddělení pro sestru)"/>
    <s v="Juroš René, číslo pojištěnce: 7210224967, pojišťovna: 205, scpac: 1547761"/>
    <s v="na uzlu 1.CH-LU9 od 06.05.24 do 15.05.24, pcsled: 10717894"/>
    <s v="Kód uzlu zařízení: 2001; Datum malého překladu: 09/05/24; Čas malého překladu: 0829; Kód původního uzlu: 6225; Kód nového uzlu: 6272; "/>
    <d v="2024-05-09T08:29:37"/>
    <d v="2024-05-09T08:29:00"/>
    <s v="0:00"/>
    <x v="0"/>
    <x v="1"/>
  </r>
  <r>
    <d v="2024-05-09T08:36:12"/>
    <s v="st4764 (?)"/>
    <x v="6"/>
    <x v="0"/>
    <s v="kls* (Lůžkové oddělení pro sestru)"/>
    <s v="Juroš René, číslo pojištěnce: 7210224967, pojišťovna: 205, scpac: 1547761"/>
    <s v="na uzlu 1.CH-LU9 od 06.05.24 do 15.05.24, pcsled: 10717894"/>
    <s v="Kód uzlu zařízení: 2001; Datum malého překladu: 09/05/24; Čas malého překladu: 0836; Kód původního uzlu: 6272; Kód nového uzlu: 6225; "/>
    <d v="2024-05-09T08:36:12"/>
    <d v="2024-05-09T08:36:00"/>
    <s v="0:00"/>
    <x v="0"/>
    <x v="1"/>
  </r>
  <r>
    <d v="2024-05-09T12:25:02"/>
    <s v="st3558 (?)"/>
    <x v="3"/>
    <x v="0"/>
    <s v="kls* (Lůžkové oddělení pro sestru)"/>
    <s v="Trunda Jakub, číslo pojištěnce: 9305134872, pojišťovna: 205, scpac: 480531"/>
    <s v="na uzlu 1.CH-LU8 od 05.05.24 do 09.05.24, pcsled: 10716335"/>
    <s v="Datum konce sledování: ? -&gt; 09/05/24; Čas konce sledování:  -&gt; 1224; Příznak fnzis: 0 -&gt; 1; Typ aktivity (takt): 1 -&gt; 5; "/>
    <d v="2024-05-09T12:25:02"/>
    <d v="2024-05-09T12:24:00"/>
    <s v="0:01"/>
    <x v="0"/>
    <x v="1"/>
  </r>
  <r>
    <d v="2024-05-09T12:27:10"/>
    <s v="st3640 (?)"/>
    <x v="20"/>
    <x v="0"/>
    <s v="kll* (Lůžkové oddělení pro lékaře)"/>
    <s v="Zaoral Pavel, číslo pojištěnce: 5909161038, pojišťovna: 111, scpac: 1531172"/>
    <s v="na uzlu 1.CH-LU8 od 08.05.24 do 19.05.24, pcsled: 10720509"/>
    <s v="Kód uzlu zařízení: 2001; Datum malého překladu: 09/05/24; Čas malého překladu: 1226; Kód původního uzlu: 6272; Kód nového uzlu: 6265; "/>
    <d v="2024-05-09T12:27:10"/>
    <d v="2024-05-09T12:26:00"/>
    <s v="0:01"/>
    <x v="0"/>
    <x v="1"/>
  </r>
  <r>
    <d v="2024-05-09T14:20:55"/>
    <s v="st3640 (?)"/>
    <x v="20"/>
    <x v="0"/>
    <s v="kll* (Lůžkové oddělení pro lékaře)"/>
    <s v="Zothová Běla, číslo pojištěnce: 446226051 , pojišťovna: 111, scpac: 1126638"/>
    <s v="na uzlu 1.CH-LU8 od 08.05.24 do 16.05.24, pcsled: 10720532"/>
    <s v="Kód uzlu zařízení: 2001; Datum malého překladu: 09/05/24; Čas malého překladu: 1420; Kód původního uzlu: 6272; Kód nového uzlu: 6265; "/>
    <d v="2024-05-09T14:20:55"/>
    <d v="2024-05-09T14:20:00"/>
    <s v="0:00"/>
    <x v="0"/>
    <x v="1"/>
  </r>
  <r>
    <d v="2024-05-10T08:38:41"/>
    <s v="st3558 (?)"/>
    <x v="3"/>
    <x v="0"/>
    <s v="kls* (Lůžkové oddělení pro sestru)"/>
    <s v="Michalčíková Jarmila, číslo pojištěnce: 425311434 , pojišťovna: 211, scpac: 215596"/>
    <s v="na uzlu 1.CH-LU3 od 08.05.24 do 13.05.24, pcsled: 10720567"/>
    <s v="Kód uzlu zařízení: 2001; Datum malého překladu: 10/05/24; Čas malého překladu: 0838; Kód původního uzlu: 6272; Kód nového uzlu: 6396; "/>
    <d v="2024-05-10T08:38:41"/>
    <d v="2024-05-10T08:38:00"/>
    <s v="0:00"/>
    <x v="0"/>
    <x v="1"/>
  </r>
  <r>
    <d v="2024-05-10T12:16:08"/>
    <s v="st3558 (?)"/>
    <x v="3"/>
    <x v="0"/>
    <s v="kls* (Lůžkové oddělení pro sestru)"/>
    <s v="Barošová Eva, číslo pojištěnce: 5956160408, pojišťovna: 111, scpac: 401342"/>
    <s v="na uzlu 1.CH-LU8 od 03.05.24 do 10.05.24, pcsled: 10714921"/>
    <s v="Datum konce sledování: ? -&gt; 10/05/24; Čas konce sledování:  -&gt; 1215; Příznak fnzis: 0 -&gt; 1; Typ aktivity (takt): 1 -&gt; 5; "/>
    <d v="2024-05-10T12:16:08"/>
    <d v="2024-05-10T12:15:00"/>
    <s v="0:01"/>
    <x v="0"/>
    <x v="1"/>
  </r>
  <r>
    <d v="2024-05-10T12:16:24"/>
    <s v="st3558 (?)"/>
    <x v="3"/>
    <x v="0"/>
    <s v="kls* (Lůžkové oddělení pro sestru)"/>
    <s v="Nezvalová Bohuslava , číslo pojištěnce: 5859292120, pojišťovna: 205, scpac: 439629"/>
    <s v="na uzlu 1.CH-LU8 od 06.05.24 do 10.05.24, pcsled: 10716959"/>
    <s v="Datum konce sledování: ? -&gt; 10/05/24; Čas konce sledování:  -&gt; 1216; Příznak fnzis: 0 -&gt; 1; Typ aktivity (takt): 1 -&gt; 4; "/>
    <d v="2024-05-10T12:16:24"/>
    <d v="2024-05-10T12:16:00"/>
    <s v="0:00"/>
    <x v="0"/>
    <x v="1"/>
  </r>
  <r>
    <d v="2024-05-10T12:16:39"/>
    <s v="st3558 (?)"/>
    <x v="3"/>
    <x v="0"/>
    <s v="kls* (Lůžkové oddělení pro sestru)"/>
    <s v="Novák Ladislav, číslo pojištěnce: 7104263023, pojišťovna: 111, scpac: 1554430"/>
    <s v="na uzlu 1.CH-LU8 od 05.05.24 do 10.05.24, pcsled: 10716306"/>
    <s v="Datum konce sledování: ? -&gt; 10/05/24; Čas konce sledování:  -&gt; 1216; Příznak fnzis: 0 -&gt; 1; Typ aktivity (takt): 1 -&gt; 5; "/>
    <d v="2024-05-10T12:16:39"/>
    <d v="2024-05-10T12:16:00"/>
    <s v="0:00"/>
    <x v="0"/>
    <x v="1"/>
  </r>
  <r>
    <d v="2024-05-11T14:46:07"/>
    <s v="st2088 (?)"/>
    <x v="44"/>
    <x v="0"/>
    <s v="kls* (Lůžkové oddělení pro sestru)"/>
    <s v="Dostálová Marta, číslo pojištěnce: 7054304499, pojišťovna: 205, scpac: 1022123"/>
    <s v="na uzlu 1.CH-LU8 od 09.05.24 do 11.05.24, pcsled: 10721545"/>
    <s v="Datum konce sledování: ? -&gt; 11/05/24; Čas konce sledování:  -&gt; 1445; Příznak fnzis: 0 -&gt; 1; Typ aktivity (takt): 1 -&gt; 4; "/>
    <d v="2024-05-11T14:46:07"/>
    <d v="2024-05-11T14:45:00"/>
    <s v="0:01"/>
    <x v="0"/>
    <x v="1"/>
  </r>
  <r>
    <d v="2024-05-11T14:46:41"/>
    <s v="st2088 (?)"/>
    <x v="44"/>
    <x v="0"/>
    <s v="kls* (Lůžkové oddělení pro sestru)"/>
    <s v="Ištanková Eva, číslo pojištěnce: 5959041572, pojišťovna: 205, scpac: 1047652"/>
    <s v="na uzlu 1.CH-LU8 od 05.05.24 do 11.05.24, pcsled: 10716107"/>
    <s v="Datum konce sledování: ? -&gt; 11/05/24; Čas konce sledování:  -&gt; 1446; Příznak fnzis: 0 -&gt; 1; Typ aktivity (takt): 1 -&gt; 4; "/>
    <d v="2024-05-11T14:46:41"/>
    <d v="2024-05-11T14:46:00"/>
    <s v="0:00"/>
    <x v="0"/>
    <x v="1"/>
  </r>
  <r>
    <d v="2024-05-11T14:47:06"/>
    <s v="st2088 (?)"/>
    <x v="44"/>
    <x v="0"/>
    <s v="kls* (Lůžkové oddělení pro sestru)"/>
    <s v="Mlčůch Bronislav, číslo pojištěnce: 471225426 , pojišťovna: 205, scpac: 339491"/>
    <s v="na uzlu 1.CH-LU8 od 06.05.24 do 11.05.24, pcsled: 10716925"/>
    <s v="Datum konce sledování: ? -&gt; 11/05/24; Čas konce sledování:  -&gt; 1446; Příznak fnzis: 0 -&gt; 1; Typ aktivity (takt): 1 -&gt; 5; "/>
    <d v="2024-05-11T14:47:06"/>
    <d v="2024-05-11T14:46:00"/>
    <s v="0:01"/>
    <x v="0"/>
    <x v="1"/>
  </r>
  <r>
    <d v="2024-05-11T14:47:56"/>
    <s v="st2088 (?)"/>
    <x v="44"/>
    <x v="0"/>
    <s v="kls* (Lůžkové oddělení pro sestru)"/>
    <s v="Dubová Anna, číslo pojištěnce: 5462103064, pojišťovna: 205, scpac: 1564302"/>
    <s v="na uzlu 1.CH-LU8 od 06.05.24 do 11.05.24, pcsled: 10716954"/>
    <s v="Datum konce sledování: ? -&gt; 11/05/24; Čas konce sledování:  -&gt; 1047; Příznak fnzis: 0 -&gt; 1; Typ aktivity (takt): 1 -&gt; 4; "/>
    <d v="2024-05-11T14:47:56"/>
    <d v="2024-05-11T10:47:00"/>
    <s v="4:00"/>
    <x v="0"/>
    <x v="10"/>
  </r>
  <r>
    <d v="2024-05-11T14:48:37"/>
    <s v="st2088 (?)"/>
    <x v="44"/>
    <x v="0"/>
    <s v="kls* (Lůžkové oddělení pro sestru)"/>
    <s v="Hošková Milena , číslo pojištěnce: 6958153719, pojišťovna: 205, scpac: 483380"/>
    <s v="na uzlu 1.CH-LU8 od 06.05.24 do 11.05.24, pcsled: 10716947"/>
    <s v="Datum konce sledování: ? -&gt; 11/05/24; Čas konce sledování:  -&gt; 1148; Příznak fnzis: 0 -&gt; 1; Typ aktivity (takt): 1 -&gt; 5; "/>
    <d v="2024-05-11T14:48:37"/>
    <d v="2024-05-11T11:48:00"/>
    <s v="3:00"/>
    <x v="0"/>
    <x v="19"/>
  </r>
  <r>
    <d v="2024-05-11T14:49:53"/>
    <s v="st2088 (?)"/>
    <x v="44"/>
    <x v="0"/>
    <s v="kls* (Lůžkové oddělení pro sestru)"/>
    <s v="Navrátilová Jitka, číslo pojištěnce: 7657255364, pojišťovna: 201, scpac: 375015"/>
    <s v="na uzlu 1.CH-LU8 od 08.05.24 do 11.05.24, pcsled: 10720603"/>
    <s v="Datum konce sledování: ? -&gt; 11/05/24; Čas konce sledování:  -&gt; 1035; Příznak fnzis: 0 -&gt; 1; Typ aktivity (takt): 1 -&gt; 4; "/>
    <d v="2024-05-11T14:49:53"/>
    <d v="2024-05-11T10:35:00"/>
    <s v="4:14"/>
    <x v="0"/>
    <x v="10"/>
  </r>
  <r>
    <d v="2024-05-11T14:50:43"/>
    <s v="st2088 (?)"/>
    <x v="44"/>
    <x v="0"/>
    <s v="kls* (Lůžkové oddělení pro sestru)"/>
    <s v="Vlach Miroslav, číslo pojištěnce: 530415122 , pojišťovna: 211, scpac: 873260"/>
    <s v="na uzlu 1.CH-LU8 od 01.05.24 do 11.05.24, pcsled: 10711186"/>
    <s v="Datum konce sledování: ? -&gt; 11/05/24; Čas konce sledování:  -&gt; 1300; Příznak fnzis: 0 -&gt; 1; Typ aktivity (takt): 1 -&gt; 5; "/>
    <d v="2024-05-11T14:50:43"/>
    <d v="2024-05-11T13:00:00"/>
    <s v="1:50"/>
    <x v="0"/>
    <x v="13"/>
  </r>
  <r>
    <d v="2024-05-13T09:13:32"/>
    <s v="st4338 (?)"/>
    <x v="29"/>
    <x v="0"/>
    <s v="kls* (Lůžkové oddělení pro sestru)"/>
    <s v="Hořava Pavel , číslo pojištěnce: 7805054488, pojišťovna: 111, scpac: 1333645"/>
    <s v="na uzlu PLIC-26 od 07.05.24 do 13.05.24, pcsled: 10718908"/>
    <s v="Datum konce sledování: ? -&gt; 13/05/24; Čas konce sledování:  -&gt; 0908; Příznak fnzis: 0 -&gt; 1; Typ aktivity (takt): 1 -&gt; 4; "/>
    <d v="2024-05-13T09:13:32"/>
    <d v="2024-05-13T09:08:00"/>
    <s v="0:05"/>
    <x v="0"/>
    <x v="1"/>
  </r>
  <r>
    <d v="2024-05-13T09:22:50"/>
    <s v="st4338 (?)"/>
    <x v="29"/>
    <x v="0"/>
    <s v="kls* (Lůžkové oddělení pro sestru)"/>
    <s v="Brhel Jiří, číslo pojištěnce: 500819347 , pojišťovna: 205, scpac: 286126"/>
    <s v="na uzlu PLIC-25 od 25.04.24 do 13.05.24, pcsled: 10703865"/>
    <s v="Datum konce sledování: ? -&gt; 13/05/24; Čas konce sledování:  -&gt; 0913; Příznak fnzis: 0 -&gt; 1; Typ aktivity (takt): 1 -&gt; 4; "/>
    <d v="2024-05-13T09:22:50"/>
    <d v="2024-05-13T09:13:00"/>
    <s v="0:09"/>
    <x v="0"/>
    <x v="1"/>
  </r>
  <r>
    <d v="2024-05-13T11:21:32"/>
    <s v="st4152 (?)"/>
    <x v="42"/>
    <x v="0"/>
    <s v="kls* (Lůžkové oddělení pro sestru)"/>
    <s v="Stejskalová Blanka, číslo pojištěnce: 7461165778, pojišťovna: 205, scpac: 684327"/>
    <s v="na uzlu 1.CH-LU8 od 12.05.24 do 17.05.24, pcsled: 10725352"/>
    <s v="Kód uzlu zařízení: 2001; Datum malého překladu: 13/05/24; Čas malého překladu: 1121; Kód původního uzlu: 6272; Kód nového uzlu: 6265; "/>
    <d v="2024-05-13T11:21:32"/>
    <d v="2024-05-13T11:21:00"/>
    <s v="0:00"/>
    <x v="0"/>
    <x v="1"/>
  </r>
  <r>
    <d v="2024-05-13T12:05:10"/>
    <s v="st3558 (?)"/>
    <x v="3"/>
    <x v="0"/>
    <s v="kls* (Lůžkové oddělení pro sestru)"/>
    <s v="Urbánková Marie, číslo pojištěnce: 6853040084, pojišťovna: 205, scpac: 129068"/>
    <s v="na uzlu 1.CH-LU8 od 09.05.24 do 13.05.24, pcsled: 10721373"/>
    <s v="Datum konce sledování: ? -&gt; 13/05/24; Čas konce sledování:  -&gt; 1204; Příznak fnzis: 0 -&gt; 1; Typ aktivity (takt): 1 -&gt; 4; "/>
    <d v="2024-05-13T12:05:10"/>
    <d v="2024-05-13T12:04:00"/>
    <s v="0:01"/>
    <x v="0"/>
    <x v="1"/>
  </r>
  <r>
    <d v="2024-05-13T12:05:38"/>
    <s v="st3558 (?)"/>
    <x v="3"/>
    <x v="0"/>
    <s v="kls* (Lůžkové oddělení pro sestru)"/>
    <s v="Doupalová Marie, číslo pojištěnce: 455227428 , pojišťovna: 211, scpac: 314050"/>
    <s v="na uzlu 1.CH-LU8 od 05.05.24 do 13.05.24, pcsled: 10716160"/>
    <s v="Datum konce sledování: ? -&gt; 13/05/24; Čas konce sledování:  -&gt; 1205; Příznak fnzis: 0 -&gt; 1; Typ aktivity (takt): 1 -&gt; 5; "/>
    <d v="2024-05-13T12:05:38"/>
    <d v="2024-05-13T12:05:00"/>
    <s v="0:00"/>
    <x v="0"/>
    <x v="1"/>
  </r>
  <r>
    <d v="2024-05-13T12:05:56"/>
    <s v="st3558 (?)"/>
    <x v="3"/>
    <x v="0"/>
    <s v="kls* (Lůžkové oddělení pro sestru)"/>
    <s v="Mikšík Josef, číslo pojištěnce: 521219201 , pojišťovna: 211, scpac: 204151"/>
    <s v="na uzlu 1.CH-LU8 od 09.05.24 do 13.05.24, pcsled: 10721400"/>
    <s v="Datum konce sledování: ? -&gt; 13/05/24; Čas konce sledování:  -&gt; 1205; Příznak fnzis: 0 -&gt; 1; Typ aktivity (takt): 1 -&gt; 5; "/>
    <d v="2024-05-13T12:05:56"/>
    <d v="2024-05-13T12:05:00"/>
    <s v="0:00"/>
    <x v="0"/>
    <x v="1"/>
  </r>
  <r>
    <d v="2024-05-13T12:06:07"/>
    <s v="st3558 (?)"/>
    <x v="3"/>
    <x v="0"/>
    <s v="kls* (Lůžkové oddělení pro sestru)"/>
    <s v="Springerová Jaroslav, číslo pojištěnce: 406024432 , pojišťovna: 211, scpac: 242339"/>
    <s v="na uzlu 1.CH-LU8 od 09.05.24 do 13.05.24, pcsled: 10721731"/>
    <s v="Datum konce sledování: ? -&gt; 13/05/24; Čas konce sledování:  -&gt; 1206; Příznak fnzis: 0 -&gt; 1; Typ aktivity (takt): 1 -&gt; 4; "/>
    <d v="2024-05-13T12:06:07"/>
    <d v="2024-05-13T12:06:00"/>
    <s v="0:00"/>
    <x v="0"/>
    <x v="1"/>
  </r>
  <r>
    <d v="2024-05-13T15:31:16"/>
    <s v="st3640 (?)"/>
    <x v="54"/>
    <x v="0"/>
    <s v="kll* (Lůžkové oddělení pro lékaře)"/>
    <s v="Krajíček Ludvík, číslo pojištěnce: 5912250773, pojišťovna: 111, scpac: 1196009"/>
    <s v="na uzlu 1.CH-LU8 od 12.05.24 do 19.05.24, pcsled: 10725364"/>
    <s v="Kód uzlu zařízení: 2001; Datum malého překladu: 13/05/24; Čas malého překladu: 1530; Kód původního uzlu: 6272; Kód nového uzlu: 6265; "/>
    <d v="2024-05-13T15:31:16"/>
    <d v="2024-05-13T15:30:00"/>
    <s v="0:01"/>
    <x v="0"/>
    <x v="1"/>
  </r>
  <r>
    <d v="2024-05-14T12:19:22"/>
    <s v="st3640 (?)"/>
    <x v="5"/>
    <x v="0"/>
    <s v="kll* (Lůžkové oddělení pro lékaře)"/>
    <s v="Brhel Jiří, číslo pojištěnce: 500819347 , pojišťovna: 205, scpac: 286126"/>
    <s v="na uzlu 1.CH-LU8 od 13.05.24 do 22.05.24, pcsled: 10726521"/>
    <s v="Kód uzlu zařízení: 2001; Datum malého překladu: 14/05/24; Čas malého překladu: 1219; Kód původního uzlu: 6272; Kód nového uzlu: 6265; "/>
    <d v="2024-05-14T12:19:22"/>
    <d v="2024-05-14T12:19:00"/>
    <s v="0:00"/>
    <x v="0"/>
    <x v="1"/>
  </r>
  <r>
    <d v="2024-05-14T16:15:49"/>
    <s v="st2088 (?)"/>
    <x v="24"/>
    <x v="0"/>
    <s v="kls* (Lůžkové oddělení pro sestru)"/>
    <s v="Hořava Pavel , číslo pojištěnce: 7805054488, pojišťovna: 111, scpac: 1333645"/>
    <s v="na uzlu 1.CH-LU8 od 13.05.24 do 14.05.24, pcsled: 10726464"/>
    <s v="Datum žádosti: 14/05/24; Čas žádosti: 161549; Datum překladu: 14/05/24; Čas překladu: 1611; Žádající uzel: 6272; Žádající uživatel: 61507; Přijímající uzel: 6515; Text žádosti: Žádost o překlad; Stav žádosti: 500; "/>
    <d v="2024-05-14T16:15:49"/>
    <d v="2024-05-14T16:11:00"/>
    <s v="0:04"/>
    <x v="0"/>
    <x v="1"/>
  </r>
  <r>
    <d v="2024-05-15T09:16:45"/>
    <s v="st3558 (?)"/>
    <x v="3"/>
    <x v="0"/>
    <s v="kls* (Lůžkové oddělení pro sestru)"/>
    <s v="Petruniak Kateryna, číslo pojištěnce: 6055514124, pojišťovna: 111, scpac: 1392311"/>
    <s v="na uzlu 1.CH-LU8 od 12.05.24 do 15.05.24, pcsled: 10725418"/>
    <s v="Datum konce sledování: ? -&gt; 15/05/24; Čas konce sledování:  -&gt; 0916; Příznak fnzis: 0 -&gt; 1; Typ aktivity (takt): 1 -&gt; 5; "/>
    <d v="2024-05-15T09:16:45"/>
    <d v="2024-05-15T09:16:00"/>
    <s v="0:00"/>
    <x v="0"/>
    <x v="1"/>
  </r>
  <r>
    <d v="2024-05-15T09:17:09"/>
    <s v="st3558 (?)"/>
    <x v="3"/>
    <x v="0"/>
    <s v="kls* (Lůžkové oddělení pro sestru)"/>
    <s v="Sedláčková Zdeňka, číslo pojištěnce: 5456120648, pojišťovna: 211, scpac: 637397"/>
    <s v="na uzlu 1.CH-LU8 od 09.05.24 do 15.05.24, pcsled: 10721593"/>
    <s v="Datum konce sledování: ? -&gt; 15/05/24; Čas konce sledování:  -&gt; 0916; Příznak fnzis: 0 -&gt; 1; Typ aktivity (takt): 1 -&gt; 4; "/>
    <d v="2024-05-15T09:17:09"/>
    <d v="2024-05-15T09:16:00"/>
    <s v="0:01"/>
    <x v="0"/>
    <x v="1"/>
  </r>
  <r>
    <d v="2024-05-15T09:21:34"/>
    <s v="st4764 (?)"/>
    <x v="6"/>
    <x v="0"/>
    <s v="kls* (Lůžkové oddělení pro sestru)"/>
    <s v="Obodová Alena, číslo pojištěnce: 495604145 , pojišťovna: 111, scpac: 1430660"/>
    <s v="na uzlu 1.CH-LU9 od 13.05.24 do 18.05.24, pcsled: 10726081"/>
    <s v="Kód uzlu zařízení: 2001; Datum malého překladu: 15/05/24; Čas malého překladu: 0921; Kód původního uzlu: 6272; Kód nového uzlu: 6225; "/>
    <d v="2024-05-15T09:21:34"/>
    <d v="2024-05-15T09:21:00"/>
    <s v="0:00"/>
    <x v="0"/>
    <x v="1"/>
  </r>
  <r>
    <d v="2024-05-15T09:36:41"/>
    <s v="st3558 (?)"/>
    <x v="3"/>
    <x v="0"/>
    <s v="kls* (Lůžkové oddělení pro sestru)"/>
    <s v="Kufelová Jana, číslo pojištěnce: 6957185785, pojišťovna: 111, scpac: 757382"/>
    <s v="na uzlu 1.CH-LU8 od 09.05.24 do 15.05.24, pcsled: 10721866"/>
    <s v="Datum konce sledování: ? -&gt; 15/05/24; Čas konce sledování:  -&gt; 0936; Příznak fnzis: 0 -&gt; 1; Typ aktivity (takt): 1 -&gt; 4; "/>
    <d v="2024-05-15T09:36:41"/>
    <d v="2024-05-15T09:36:00"/>
    <s v="0:00"/>
    <x v="0"/>
    <x v="1"/>
  </r>
  <r>
    <d v="2024-05-15T10:02:04"/>
    <s v="st3558 (?)"/>
    <x v="3"/>
    <x v="0"/>
    <s v="kls* (Lůžkové oddělení pro sestru)"/>
    <s v="Holubík Jiří, Ing., číslo pojištěnce: 500215109 , pojišťovna: 205, scpac: 484945"/>
    <s v="na uzlu 1.CH-LU8 od 02.05.24 do 15.05.24, pcsled: 10712846"/>
    <s v="Datum konce sledování: ? -&gt; 15/05/24; Čas konce sledování:  -&gt; 1000; Příznak fnzis: 0 -&gt; 1; Typ aktivity (takt): 1 -&gt; 5; "/>
    <d v="2024-05-15T10:02:04"/>
    <d v="2024-05-15T10:00:00"/>
    <s v="0:02"/>
    <x v="0"/>
    <x v="1"/>
  </r>
  <r>
    <d v="2024-05-15T10:30:29"/>
    <s v="st3558 (?)"/>
    <x v="3"/>
    <x v="0"/>
    <s v="kls* (Lůžkové oddělení pro sestru)"/>
    <s v="Vyroubalová Renáta, číslo pojištěnce: 9862245723, pojišťovna: 205, scpac: 445908"/>
    <s v="na uzlu 1.CH-LU8 od 13.05.24 do 15.05.24, pcsled: 10726088"/>
    <s v="Datum konce sledování: ? -&gt; 15/05/24; Čas konce sledování:  -&gt; 1030; Příznak fnzis: 0 -&gt; 1; Typ aktivity (takt): 1 -&gt; 4; "/>
    <d v="2024-05-15T10:30:29"/>
    <d v="2024-05-15T10:30:00"/>
    <s v="0:00"/>
    <x v="0"/>
    <x v="1"/>
  </r>
  <r>
    <d v="2024-05-15T11:33:18"/>
    <s v="st3653 (?)"/>
    <x v="32"/>
    <x v="0"/>
    <s v="kls* (Lůžkové oddělení pro sestru)"/>
    <s v="Floryčková Renata, číslo pojištěnce: 445819421 , pojišťovna: 111, scpac: 1560949"/>
    <s v="na uzlu 1.CH-LU8 od 14.05.24 do 23.05.24, pcsled: 10727994"/>
    <s v="Kód uzlu zařízení: 2001; Datum malého překladu: 15/05/24; Čas malého překladu: 1133; Kód původního uzlu: 6272; Kód nového uzlu: 6265; "/>
    <d v="2024-05-15T11:33:18"/>
    <d v="2024-05-15T11:33:00"/>
    <s v="0:00"/>
    <x v="0"/>
    <x v="1"/>
  </r>
  <r>
    <d v="2024-05-15T13:31:46"/>
    <s v="st3640 (?)"/>
    <x v="5"/>
    <x v="0"/>
    <s v="kll* (Lůžkové oddělení pro lékaře)"/>
    <s v="Kukla Vojtěch, číslo pojištěnce: 0406266069, pojišťovna: 211, scpac: 483375"/>
    <s v="na uzlu 1.CH-LU8 od 14.05.24 do 21.05.24, pcsled: 10727998"/>
    <s v="Kód uzlu zařízení: 2001; Datum malého překladu: 15/05/24; Čas malého překladu: 1331; Kód původního uzlu: 6272; Kód nového uzlu: 6265; "/>
    <d v="2024-05-15T13:31:46"/>
    <d v="2024-05-15T13:31:00"/>
    <s v="0:00"/>
    <x v="0"/>
    <x v="1"/>
  </r>
  <r>
    <d v="2024-05-15T14:12:57"/>
    <s v="st3640 (?)"/>
    <x v="5"/>
    <x v="0"/>
    <s v="kll* (Lůžkové oddělení pro lékaře)"/>
    <s v="Zbořil Jaroslav, číslo pojištěnce: 7404185789, pojišťovna: 211, scpac: 1096344"/>
    <s v="na uzlu 1.CH-LU8 od 14.05.24 do 19.05.24, pcsled: 10727987"/>
    <s v="Kód uzlu zařízení: 2001; Datum malého překladu: 15/05/24; Čas malého překladu: 1412; Kód původního uzlu: 6272; Kód nového uzlu: 6265; "/>
    <d v="2024-05-15T14:12:57"/>
    <d v="2024-05-15T14:12:00"/>
    <s v="0:00"/>
    <x v="0"/>
    <x v="1"/>
  </r>
  <r>
    <d v="2024-05-15T23:55:04"/>
    <s v="st3640 (?)"/>
    <x v="10"/>
    <x v="0"/>
    <s v="kll* (Lůžkové oddělení pro lékaře)"/>
    <s v="Kouřil Pavel, číslo pojištěnce: 6704270089, pojišťovna: 213, scpac: 1090124"/>
    <s v="na uzlu 1.CH-LU3 od 15.05.24 do 23.05.24, pcsled: 10731321"/>
    <s v="Kód uzlu zařízení: 2001; Datum malého překladu: 15/05/24; Čas malého překladu: 2354; Kód původního uzlu: 6272; Kód nového uzlu: 6265; "/>
    <d v="2024-05-15T23:55:04"/>
    <d v="2024-05-15T23:54:00"/>
    <s v="0:01"/>
    <x v="0"/>
    <x v="1"/>
  </r>
  <r>
    <d v="2024-05-16T08:29:02"/>
    <s v="st4338 (?)"/>
    <x v="29"/>
    <x v="0"/>
    <s v="kls* (Lůžkové oddělení pro sestru)"/>
    <s v="Otisk Miroslav, číslo pojištěnce: 5810261853, pojišťovna: 111, scpac: 380362"/>
    <s v="na uzlu ONK-42b od 10.05.24 do 16.05.24, pcsled: 10724089"/>
    <s v="Datum konce sledování: ? -&gt; 16/05/24; Čas konce sledování:  -&gt; 0823; Příznak fnzis: 0 -&gt; 1; Typ aktivity (takt): 1 -&gt; 5; "/>
    <d v="2024-05-16T08:29:02"/>
    <d v="2024-05-16T08:23:00"/>
    <s v="0:06"/>
    <x v="0"/>
    <x v="1"/>
  </r>
  <r>
    <d v="2024-05-16T09:08:54"/>
    <s v="st3558 (?)"/>
    <x v="3"/>
    <x v="0"/>
    <s v="kls* (Lůžkové oddělení pro sestru)"/>
    <s v="Havlíková Jana , číslo pojištěnce: 506002196 , pojišťovna: 205, scpac: 336851"/>
    <s v="na uzlu 1.CH-LU9 od 14.05.24 do 28.05.24, pcsled: 10727970"/>
    <s v="Kód uzlu zařízení: 2001; Datum malého překladu: 16/05/24; Čas malého překladu: 0908; Kód původního uzlu: 6272; Kód nového uzlu: 6225; "/>
    <d v="2024-05-16T09:08:54"/>
    <d v="2024-05-16T09:08:00"/>
    <s v="0:00"/>
    <x v="0"/>
    <x v="1"/>
  </r>
  <r>
    <d v="2024-05-16T09:29:11"/>
    <s v="st3558 (?)"/>
    <x v="3"/>
    <x v="0"/>
    <s v="kls* (Lůžkové oddělení pro sestru)"/>
    <s v="Novotná Hana , číslo pojištěnce: 5752071721, pojišťovna: 205, scpac: 198968"/>
    <s v="na uzlu 1.CH-LU8 od 13.05.24 do 16.05.24, pcsled: 10725940"/>
    <s v="Datum konce sledování: ? -&gt; 16/05/24; Čas konce sledování:  -&gt; 0928; Příznak fnzis: 0 -&gt; 1; Typ aktivity (takt): 1 -&gt; 5; "/>
    <d v="2024-05-16T09:29:11"/>
    <d v="2024-05-16T09:28:00"/>
    <s v="0:01"/>
    <x v="0"/>
    <x v="1"/>
  </r>
  <r>
    <d v="2024-05-16T09:30:25"/>
    <s v="st3558 (?)"/>
    <x v="3"/>
    <x v="0"/>
    <s v="kls* (Lůžkové oddělení pro sestru)"/>
    <s v="Zothová Běla, číslo pojištěnce: 446226051 , pojišťovna: 111, scpac: 1126638"/>
    <s v="na uzlu 1.CH-LU8 od 08.05.24 do 16.05.24, pcsled: 10720532"/>
    <s v="Datum konce sledování: ? -&gt; 16/05/24; Čas konce sledování:  -&gt; 0929; Příznak fnzis: 0 -&gt; 1; Typ aktivity (takt): 1 -&gt; 5; "/>
    <d v="2024-05-16T09:30:25"/>
    <d v="2024-05-16T09:29:00"/>
    <s v="0:01"/>
    <x v="0"/>
    <x v="1"/>
  </r>
  <r>
    <d v="2024-05-16T09:36:23"/>
    <s v="st3558 (?)"/>
    <x v="3"/>
    <x v="0"/>
    <s v="kls* (Lůžkové oddělení pro sestru)"/>
    <s v="Waźna Iwona Ewa, číslo pojištěnce: PL-8462614765-F, pojišťovna: 111, scpac: 1430048"/>
    <s v="na uzlu 1.CH-LU8 od 13.05.24 do 16.05.24, pcsled: 10726097"/>
    <s v="Datum konce sledování: ? -&gt; 16/05/24; Čas konce sledování:  -&gt; 0936; Příznak fnzis: 0 -&gt; 1; Typ aktivity (takt): 1 -&gt; 4; "/>
    <d v="2024-05-16T09:36:23"/>
    <d v="2024-05-16T09:36:00"/>
    <s v="0:00"/>
    <x v="0"/>
    <x v="1"/>
  </r>
  <r>
    <d v="2024-05-16T09:53:12"/>
    <s v="st3558 (?)"/>
    <x v="3"/>
    <x v="0"/>
    <s v="kls* (Lůžkové oddělení pro sestru)"/>
    <s v="Hořava Pavel , číslo pojištěnce: 7805054488, pojišťovna: 111, scpac: 1333645"/>
    <s v="na uzlu KAR-LU51 od 14.05.24 do 16.05.24, pcsled: 10729402"/>
    <s v="Datum konce sledování: ? -&gt; 16/05/24; Čas konce sledování:  -&gt; 0930; Příznak fnzis: 0 -&gt; 1; Typ aktivity (takt): 1 -&gt; 5; "/>
    <d v="2024-05-16T09:53:12"/>
    <d v="2024-05-16T09:30:00"/>
    <s v="0:23"/>
    <x v="0"/>
    <x v="6"/>
  </r>
  <r>
    <d v="2024-05-16T10:35:47"/>
    <s v="st2088 (?)"/>
    <x v="4"/>
    <x v="0"/>
    <s v="kls* (Lůžkové oddělení pro sestru)"/>
    <s v="Maňur Antonín, číslo pojištěnce: 401227102 , pojišťovna: 111, scpac: 942107"/>
    <s v="na uzlu 1.CH-LU8 od 15.05.24 do 16.05.24, pcsled: 10730121"/>
    <s v="Datum žádosti: 16/05/24; Čas žádosti: 103547; Datum překladu: 16/05/24; Čas překladu: 1035; Žádající uzel: 6272; Žádající uživatel: 63684; Přijímající uzel: 6515; Text žádosti: Žádost o překlad; Stav žádosti: 500; "/>
    <d v="2024-05-16T10:35:47"/>
    <d v="2024-05-16T10:35:00"/>
    <s v="0:00"/>
    <x v="0"/>
    <x v="1"/>
  </r>
  <r>
    <d v="2024-05-17T10:24:40"/>
    <s v="st4366 (?)"/>
    <x v="55"/>
    <x v="0"/>
    <s v="kls* (Lůžkové oddělení pro sestru)"/>
    <s v="Lindnerová Libuše, číslo pojištěnce: 455709442 , pojišťovna: 205, scpac: 279430"/>
    <s v="na uzlu 1.CH-LU3 od 08.05.24 do 23.05.24, pcsled: 10720313"/>
    <s v="Kód uzlu zařízení: 2001; Datum malého překladu: 17/05/24; Čas malého překladu: 1024; Kód původního uzlu: 6272; Kód nového uzlu: 6396; "/>
    <d v="2024-05-17T10:24:40"/>
    <d v="2024-05-17T10:24:00"/>
    <s v="0:00"/>
    <x v="0"/>
    <x v="1"/>
  </r>
  <r>
    <d v="2024-05-17T10:34:21"/>
    <s v="st3558 (?)"/>
    <x v="3"/>
    <x v="0"/>
    <s v="kls* (Lůžkové oddělení pro sestru)"/>
    <s v="Kulhaj David, číslo pojištěnce: 0506106150, pojišťovna: 205, scpac: 1362671"/>
    <s v="na uzlu 1.CH-LU8 od 16.05.24 do 17.05.24, pcsled: 10731673"/>
    <s v="Datum konce sledování: ? -&gt; 17/05/24; Čas konce sledování:  -&gt; 1034; Příznak fnzis: 0 -&gt; 1; Typ aktivity (takt): 1 -&gt; 4; "/>
    <d v="2024-05-17T10:34:21"/>
    <d v="2024-05-17T10:34:00"/>
    <s v="0:00"/>
    <x v="0"/>
    <x v="1"/>
  </r>
  <r>
    <d v="2024-05-17T10:34:36"/>
    <s v="st3558 (?)"/>
    <x v="3"/>
    <x v="0"/>
    <s v="kls* (Lůžkové oddělení pro sestru)"/>
    <s v="Sedláčková Oldřiška, číslo pojištěnce: 7662315364, pojišťovna: 205, scpac: 174469"/>
    <s v="na uzlu 1.CH-LU8 od 13.05.24 do 17.05.24, pcsled: 10726100"/>
    <s v="Datum konce sledování: ? -&gt; 17/05/24; Čas konce sledování:  -&gt; 1034; Příznak fnzis: 0 -&gt; 1; Typ aktivity (takt): 1 -&gt; 4; "/>
    <d v="2024-05-17T10:34:36"/>
    <d v="2024-05-17T10:34:00"/>
    <s v="0:00"/>
    <x v="0"/>
    <x v="1"/>
  </r>
  <r>
    <d v="2024-05-17T11:01:09"/>
    <s v="st3558 (?)"/>
    <x v="3"/>
    <x v="0"/>
    <s v="kls* (Lůžkové oddělení pro sestru)"/>
    <s v="Hegr Marek, číslo pojištěnce: 8606205828, pojišťovna: 205, scpac: 165087"/>
    <s v="na uzlu 1.CH-LU8 od 15.05.24 do 17.05.24, pcsled: 10730400"/>
    <s v="Datum konce sledování: ? -&gt; 17/05/24; Čas konce sledování:  -&gt; 1100; Příznak fnzis: 0 -&gt; 1; Typ aktivity (takt): 1 -&gt; 4; "/>
    <d v="2024-05-17T11:01:09"/>
    <d v="2024-05-17T11:00:00"/>
    <s v="0:01"/>
    <x v="0"/>
    <x v="1"/>
  </r>
  <r>
    <d v="2024-05-17T14:00:02"/>
    <s v="st4335 (?)"/>
    <x v="5"/>
    <x v="0"/>
    <s v="kll* (Lůžkové oddělení pro lékaře)"/>
    <s v="Floryčková Renata, číslo pojištěnce: 445819421 , pojišťovna: 111, scpac: 1560949"/>
    <s v="na uzlu 1.CH-LU8 od 14.05.24 do 23.05.24, pcsled: 10727994"/>
    <s v="Kód uzlu zařízení: 2001; Datum malého překladu: 17/05/24; Čas malého překladu: 1359; Kód původního uzlu: 6272; Kód nového uzlu: 6265; "/>
    <d v="2024-05-17T14:00:02"/>
    <d v="2024-05-17T13:59:00"/>
    <s v="0:01"/>
    <x v="0"/>
    <x v="1"/>
  </r>
  <r>
    <d v="2024-05-17T14:10:45"/>
    <s v="st2088 (?)"/>
    <x v="8"/>
    <x v="0"/>
    <s v="kls* (Lůžkové oddělení pro sestru)"/>
    <s v="Stejskalová Blanka, číslo pojištěnce: 7461165778, pojišťovna: 205, scpac: 684327"/>
    <s v="na uzlu 1.CH-LU8 od 12.05.24 do 17.05.24, pcsled: 10725352"/>
    <s v="Datum konce sledování: ? -&gt; 17/05/24; Čas konce sledování:  -&gt; 1410; Příznak fnzis: 0 -&gt; 1; Typ aktivity (takt): 1 -&gt; 4; "/>
    <d v="2024-05-17T14:10:45"/>
    <d v="2024-05-17T14:10:00"/>
    <s v="0:00"/>
    <x v="0"/>
    <x v="1"/>
  </r>
  <r>
    <d v="2024-05-17T15:56:07"/>
    <s v="st2088 (?)"/>
    <x v="18"/>
    <x v="0"/>
    <s v="kls* (Lůžkové oddělení pro sestru)"/>
    <s v="Hofírek Ondřej, číslo pojištěnce: 8911231945, pojišťovna: 201, scpac: 290723"/>
    <s v="na uzlu 1.CH-LU8 od 15.05.24 do 17.05.24, pcsled: 10730547"/>
    <s v="Datum konce sledování: ? -&gt; 17/05/24; Čas konce sledování:  -&gt; 1555; Příznak fnzis: 0 -&gt; 1; Typ aktivity (takt): 1 -&gt; 5; "/>
    <d v="2024-05-17T15:56:07"/>
    <d v="2024-05-17T15:55:00"/>
    <s v="0:01"/>
    <x v="0"/>
    <x v="1"/>
  </r>
  <r>
    <d v="2024-05-18T14:16:10"/>
    <s v="st3558 (?)"/>
    <x v="14"/>
    <x v="0"/>
    <s v="kls* (Lůžkové oddělení pro sestru)"/>
    <s v="Tomášková Jana, Bc., číslo pojištěnce: 7757075777, pojišťovna: 207, scpac: 766993"/>
    <s v="na uzlu 1.CH-LU8 od 16.05.24 do 18.05.24, pcsled: 10731715"/>
    <s v="Datum konce sledování: ? -&gt; 18/05/24; Čas konce sledování:  -&gt; 1415; Příznak fnzis: 0 -&gt; 1; Typ aktivity (takt): 1 -&gt; 4; "/>
    <d v="2024-05-18T14:16:10"/>
    <d v="2024-05-18T14:15:00"/>
    <s v="0:01"/>
    <x v="0"/>
    <x v="1"/>
  </r>
  <r>
    <d v="2024-05-18T14:16:35"/>
    <s v="st3558 (?)"/>
    <x v="14"/>
    <x v="0"/>
    <s v="kls* (Lůžkové oddělení pro sestru)"/>
    <s v="Pivcová Věra, číslo pojištěnce: 7355185332, pojišťovna: 205, scpac: 278174"/>
    <s v="na uzlu 1.CH-LU8 od 16.05.24 do 18.05.24, pcsled: 10731685"/>
    <s v="Datum konce sledování: ? -&gt; 18/05/24; Čas konce sledování:  -&gt; 1416; Příznak fnzis: 0 -&gt; 1; Typ aktivity (takt): 1 -&gt; 4; "/>
    <d v="2024-05-18T14:16:35"/>
    <d v="2024-05-18T14:16:00"/>
    <s v="0:00"/>
    <x v="0"/>
    <x v="1"/>
  </r>
  <r>
    <d v="2024-05-18T14:41:31"/>
    <s v="st3558 (?)"/>
    <x v="14"/>
    <x v="0"/>
    <s v="kls* (Lůžkové oddělení pro sestru)"/>
    <s v="Pajdlová Dana, číslo pojištěnce: 7751295783, pojišťovna: 111, scpac: 173781"/>
    <s v="na uzlu 1.CH-LU8 od 16.05.24 do 18.05.24, pcsled: 10731727"/>
    <s v="Datum konce sledování: ? -&gt; 18/05/24; Čas konce sledování:  -&gt; 1441; Příznak fnzis: 0 -&gt; 1; Typ aktivity (takt): 1 -&gt; 4; "/>
    <d v="2024-05-18T14:41:31"/>
    <d v="2024-05-18T14:41:00"/>
    <s v="0:00"/>
    <x v="0"/>
    <x v="1"/>
  </r>
  <r>
    <d v="2024-05-19T12:39:18"/>
    <s v="st3558 (?)"/>
    <x v="9"/>
    <x v="0"/>
    <s v="kls* (Lůžkové oddělení pro sestru)"/>
    <s v="Zaoral Pavel, číslo pojištěnce: 5909161038, pojišťovna: 111, scpac: 1531172"/>
    <s v="na uzlu 1.CH-LU8 od 08.05.24 do 19.05.24, pcsled: 10720509"/>
    <s v="Datum konce sledování: ? -&gt; 19/05/24; Čas konce sledování:  -&gt; 1238; Příznak fnzis: 0 -&gt; 1; Typ aktivity (takt): 1 -&gt; 4; "/>
    <d v="2024-05-19T12:39:18"/>
    <d v="2024-05-19T12:38:00"/>
    <s v="0:01"/>
    <x v="0"/>
    <x v="1"/>
  </r>
  <r>
    <d v="2024-05-19T13:33:32"/>
    <s v="st3558 (?)"/>
    <x v="9"/>
    <x v="0"/>
    <s v="kls* (Lůžkové oddělení pro sestru)"/>
    <s v="Zbořil Jaroslav, číslo pojištěnce: 7404185789, pojišťovna: 211, scpac: 1096344"/>
    <s v="na uzlu 1.CH-LU8 od 14.05.24 do 19.05.24, pcsled: 10727987"/>
    <s v="Datum konce sledování: ? -&gt; 19/05/24; Čas konce sledování:  -&gt; 1332; Příznak fnzis: 0 -&gt; 1; Typ aktivity (takt): 1 -&gt; 4; "/>
    <d v="2024-05-19T13:33:32"/>
    <d v="2024-05-19T13:32:00"/>
    <s v="0:01"/>
    <x v="0"/>
    <x v="1"/>
  </r>
  <r>
    <d v="2024-05-19T13:34:06"/>
    <s v="st3558 (?)"/>
    <x v="9"/>
    <x v="0"/>
    <s v="kls* (Lůžkové oddělení pro sestru)"/>
    <s v="Krajíček Ludvík, číslo pojištěnce: 5912250773, pojišťovna: 111, scpac: 1196009"/>
    <s v="na uzlu 1.CH-LU8 od 12.05.24 do 19.05.24, pcsled: 10725364"/>
    <s v="Datum konce sledování: ? -&gt; 19/05/24; Čas konce sledování:  -&gt; 1333; Příznak fnzis: 0 -&gt; 1; Typ aktivity (takt): 1 -&gt; 4; "/>
    <d v="2024-05-19T13:34:06"/>
    <d v="2024-05-19T13:33:00"/>
    <s v="0:01"/>
    <x v="0"/>
    <x v="1"/>
  </r>
  <r>
    <d v="2024-05-19T16:48:10"/>
    <s v="st3558 (?)"/>
    <x v="9"/>
    <x v="0"/>
    <s v="kls* (Lůžkové oddělení pro sestru)"/>
    <s v="Prima Theodor, číslo pojištěnce: 460121408 , pojišťovna: 205, scpac: 1180877"/>
    <s v="na uzlu 1.CH-LU8 od 19.05.24 do 19.05.24, pcsled: 10735565"/>
    <s v="Datum žádosti: 19/05/24; Čas žádosti: 164810; Datum překladu: 19/05/24; Čas překladu: 1646; Žádající uzel: 6272; Žádající uživatel: 58112; Přijímající uzel: 6515; Text žádosti: Žádost o překlad; Stav žádosti: 500; "/>
    <d v="2024-05-19T16:48:10"/>
    <d v="2024-05-19T16:46:00"/>
    <s v="0:02"/>
    <x v="0"/>
    <x v="1"/>
  </r>
  <r>
    <d v="2024-05-20T10:26:46"/>
    <s v="st3558 (?)"/>
    <x v="3"/>
    <x v="0"/>
    <s v="kls* (Lůžkové oddělení pro sestru)"/>
    <s v="Maňur Antonín, číslo pojištěnce: 401227102 , pojišťovna: 111, scpac: 942107"/>
    <s v="na uzlu KAR-LU51 od 16.05.24 do 20.05.24, pcsled: 10732372"/>
    <s v="Datum konce sledování: ? -&gt; 20/05/24; Čas konce sledování:  -&gt; 1015; Příznak fnzis: 0 -&gt; 1; Typ aktivity (takt): 1 -&gt; 5; "/>
    <d v="2024-05-20T10:26:46"/>
    <d v="2024-05-20T10:15:00"/>
    <s v="0:11"/>
    <x v="0"/>
    <x v="7"/>
  </r>
  <r>
    <d v="2024-05-20T11:26:59"/>
    <s v="st3640 (?)"/>
    <x v="20"/>
    <x v="0"/>
    <s v="kll* (Lůžkové oddělení pro lékaře)"/>
    <s v="Dimitriadisová Věra, číslo pojištěnce: 535513361 , pojišťovna: 205, scpac: 258111"/>
    <s v="na uzlu 1.CH-LU8 od 19.05.24 do 04.06.24, pcsled: 10735312"/>
    <s v="Kód uzlu zařízení: 2001; Datum malého překladu: 20/05/24; Čas malého překladu: 1126; Kód původního uzlu: 6272; Kód nového uzlu: 6265; "/>
    <d v="2024-05-20T11:26:59"/>
    <d v="2024-05-20T11:26:00"/>
    <s v="0:00"/>
    <x v="0"/>
    <x v="1"/>
  </r>
  <r>
    <d v="2024-05-20T11:58:04"/>
    <s v="st3558 (?)"/>
    <x v="3"/>
    <x v="0"/>
    <s v="kls* (Lůžkové oddělení pro sestru)"/>
    <s v="Křivánková Věra, Bc., číslo pojištěnce: 7860294156, pojišťovna: 111, scpac: 171639"/>
    <s v="na uzlu 1.CH-LU8 od 16.05.24 do 20.05.24, pcsled: 10731724"/>
    <s v="Datum konce sledování: ? -&gt; 20/05/24; Čas konce sledování:  -&gt; 1157; Příznak fnzis: 0 -&gt; 1; Typ aktivity (takt): 1 -&gt; 4; "/>
    <d v="2024-05-20T11:58:04"/>
    <d v="2024-05-20T11:57:00"/>
    <s v="0:01"/>
    <x v="0"/>
    <x v="1"/>
  </r>
  <r>
    <d v="2024-05-20T11:58:29"/>
    <s v="st3558 (?)"/>
    <x v="3"/>
    <x v="0"/>
    <s v="kls* (Lůžkové oddělení pro sestru)"/>
    <s v="Flek Miroslav, číslo pojištěnce: 410702437 , pojišťovna: 205, scpac: 1508389"/>
    <s v="na uzlu 1.CH-LU8 od 15.05.24 do 20.05.24, pcsled: 10730603"/>
    <s v="Datum konce sledování: ? -&gt; 20/05/24; Čas konce sledování:  -&gt; 1158; Příznak fnzis: 0 -&gt; 1; Typ aktivity (takt): 1 -&gt; 5; "/>
    <d v="2024-05-20T11:58:29"/>
    <d v="2024-05-20T11:58:00"/>
    <s v="0:00"/>
    <x v="0"/>
    <x v="1"/>
  </r>
  <r>
    <d v="2024-05-21T08:54:00"/>
    <s v="st3558 (?)"/>
    <x v="3"/>
    <x v="0"/>
    <s v="kls* (Lůžkové oddělení pro sestru)"/>
    <s v="Urbánková Helena, číslo pojištěnce: 6358211145, pojišťovna: 205, scpac: 193480"/>
    <s v="na uzlu 1.CH-LU8 od 19.05.24 do 21.05.24, pcsled: 10735353"/>
    <s v="Datum konce sledování: ? -&gt; 21/05/24; Čas konce sledování:  -&gt; 0853; Příznak fnzis: 0 -&gt; 1; Typ aktivity (takt): 1 -&gt; 5; "/>
    <d v="2024-05-21T08:54:00"/>
    <d v="2024-05-21T08:53:00"/>
    <s v="0:01"/>
    <x v="0"/>
    <x v="1"/>
  </r>
  <r>
    <d v="2024-05-21T10:04:52"/>
    <s v="st3558 (?)"/>
    <x v="3"/>
    <x v="0"/>
    <s v="kls* (Lůžkové oddělení pro sestru)"/>
    <s v="Prima Theodor, číslo pojištěnce: 460121408 , pojišťovna: 205, scpac: 1180877"/>
    <s v="na uzlu KAR-LU51 od 19.05.24 do 21.05.24, pcsled: 10735695"/>
    <s v="Datum konce sledování: ? -&gt; 21/05/24; Čas konce sledování:  -&gt; 0927; Příznak fnzis: 0 -&gt; 1; Typ aktivity (takt): 1 -&gt; 4; "/>
    <d v="2024-05-21T10:04:52"/>
    <d v="2024-05-21T09:27:00"/>
    <s v="0:37"/>
    <x v="0"/>
    <x v="0"/>
  </r>
  <r>
    <d v="2024-05-21T11:02:35"/>
    <s v="st3558 (?)"/>
    <x v="3"/>
    <x v="0"/>
    <s v="kls* (Lůžkové oddělení pro sestru)"/>
    <s v="Hořava Pavel , číslo pojištěnce: 7805054488, pojišťovna: 111, scpac: 1333645"/>
    <s v="na uzlu 1.CH-LU8 od 16.05.24 do 21.05.24, pcsled: 10732176"/>
    <s v="Datum konce sledování: ? -&gt; 21/05/24; Čas konce sledování:  -&gt; 1102; Příznak fnzis: 0 -&gt; 1; Typ aktivity (takt): 1 -&gt; 4; "/>
    <d v="2024-05-21T11:02:35"/>
    <d v="2024-05-21T11:02:00"/>
    <s v="0:00"/>
    <x v="0"/>
    <x v="1"/>
  </r>
  <r>
    <d v="2024-05-21T12:52:05"/>
    <s v="st3558 (?)"/>
    <x v="3"/>
    <x v="0"/>
    <s v="kls* (Lůžkové oddělení pro sestru)"/>
    <s v="Kukla Vojtěch, číslo pojištěnce: 0406266069, pojišťovna: 211, scpac: 483375"/>
    <s v="na uzlu 1.CH-LU8 od 14.05.24 do 21.05.24, pcsled: 10727998"/>
    <s v="Datum konce sledování: ? -&gt; 21/05/24; Čas konce sledování:  -&gt; 1251; Příznak fnzis: 0 -&gt; 1; Typ aktivity (takt): 1 -&gt; 4; "/>
    <d v="2024-05-21T12:52:05"/>
    <d v="2024-05-21T12:51:00"/>
    <s v="0:01"/>
    <x v="0"/>
    <x v="1"/>
  </r>
  <r>
    <d v="2024-05-21T12:52:21"/>
    <s v="st3558 (?)"/>
    <x v="3"/>
    <x v="0"/>
    <s v="kls* (Lůžkové oddělení pro sestru)"/>
    <s v="Jurová Miluše, číslo pojištěnce: 5553061767, pojišťovna: 205, scpac: 686493"/>
    <s v="na uzlu 1.CH-LU8 od 16.05.24 do 21.05.24, pcsled: 10731719"/>
    <s v="Datum konce sledování: ? -&gt; 21/05/24; Čas konce sledování:  -&gt; 1252; Příznak fnzis: 0 -&gt; 1; Typ aktivity (takt): 1 -&gt; 5; "/>
    <d v="2024-05-21T12:52:21"/>
    <d v="2024-05-21T12:52:00"/>
    <s v="0:00"/>
    <x v="0"/>
    <x v="1"/>
  </r>
  <r>
    <d v="2024-05-22T09:21:18"/>
    <s v="st3558 (?)"/>
    <x v="3"/>
    <x v="0"/>
    <s v="kls* (Lůžkové oddělení pro sestru)"/>
    <s v="Piskovská Iveta, číslo pojištěnce: 7655234466, pojišťovna: 205, scpac: 495280"/>
    <s v="na uzlu 1.CH-LU8 od 21.05.24 do 22.05.24, pcsled: 10737876"/>
    <s v="Datum konce sledování: ? -&gt; 22/05/24; Čas konce sledování:  -&gt; 0920; Příznak fnzis: 0 -&gt; 1; Typ aktivity (takt): 1 -&gt; 4; "/>
    <d v="2024-05-22T09:21:18"/>
    <d v="2024-05-22T09:20:00"/>
    <s v="0:01"/>
    <x v="0"/>
    <x v="1"/>
  </r>
  <r>
    <d v="2024-05-22T10:08:40"/>
    <s v="st2088 (?)"/>
    <x v="31"/>
    <x v="0"/>
    <s v="kls* (Lůžkové oddělení pro sestru)"/>
    <s v="Brhel Jiří, číslo pojištěnce: 500819347 , pojišťovna: 205, scpac: 286126"/>
    <s v="na uzlu 1.CH-LU8 od 13.05.24 do 22.05.24, pcsled: 10726521"/>
    <s v="Datum žádosti: 22/05/24; Čas žádosti: 100840; Datum překladu: 22/05/24; Čas překladu: 1007; Žádající uzel: 6272; Žádající uživatel: 58962; Přijímající uzel: 6079; Text žádosti: Žádost o překlad; Stav žádosti: 500; "/>
    <d v="2024-05-22T10:08:40"/>
    <d v="2024-05-22T10:07:00"/>
    <s v="0:01"/>
    <x v="0"/>
    <x v="1"/>
  </r>
  <r>
    <d v="2024-05-22T10:29:03"/>
    <s v="st2088 (?)"/>
    <x v="13"/>
    <x v="0"/>
    <s v="kls* (Lůžkové oddělení pro sestru)"/>
    <s v="Rosmanová Miluše , číslo pojištěnce: 5559212296, pojišťovna: 205, scpac: 200566"/>
    <s v="na uzlu KAR-LU15 od 20.05.24 do 22.05.24, pcsled: 10737391"/>
    <s v="Datum konce sledování: ? -&gt; 22/05/24; Čas konce sledování:  -&gt; 0958; Příznak fnzis: 0 -&gt; 1; Typ aktivity (takt): 1 -&gt; 4; "/>
    <d v="2024-05-22T10:29:03"/>
    <d v="2024-05-22T09:58:00"/>
    <s v="0:31"/>
    <x v="0"/>
    <x v="0"/>
  </r>
  <r>
    <d v="2024-05-22T11:07:45"/>
    <s v="st3640 (?)"/>
    <x v="5"/>
    <x v="0"/>
    <s v="kll* (Lůžkové oddělení pro lékaře)"/>
    <s v="Dvorská Jana, číslo pojištěnce: 496122179 , pojišťovna: 111, scpac: 253248"/>
    <s v="na uzlu 1.CH-LU8 od 21.05.24 do 27.05.24, pcsled: 10738145"/>
    <s v="Kód uzlu zařízení: 2001; Datum malého překladu: 22/05/24; Čas malého překladu: 1107; Kód původního uzlu: 6272; Kód nového uzlu: 6265; "/>
    <d v="2024-05-22T11:07:45"/>
    <d v="2024-05-22T11:07:00"/>
    <s v="0:00"/>
    <x v="0"/>
    <x v="1"/>
  </r>
  <r>
    <d v="2024-05-22T11:36:46"/>
    <s v="st3558 (?)"/>
    <x v="3"/>
    <x v="0"/>
    <s v="kls* (Lůžkové oddělení pro sestru)"/>
    <s v="Tomková Michaela, číslo pojištěnce: 9952055751, pojišťovna: 205, scpac: 274062"/>
    <s v="na uzlu 1.CH-LU8 od 20.05.24 do 22.05.24, pcsled: 10736076"/>
    <s v="Datum konce sledování: ? -&gt; 22/05/24; Čas konce sledování:  -&gt; 1136; Příznak fnzis: 0 -&gt; 1; Typ aktivity (takt): 1 -&gt; 4; "/>
    <d v="2024-05-22T11:36:46"/>
    <d v="2024-05-22T11:36:00"/>
    <s v="0:00"/>
    <x v="0"/>
    <x v="1"/>
  </r>
  <r>
    <d v="2024-05-22T11:37:09"/>
    <s v="st3558 (?)"/>
    <x v="3"/>
    <x v="0"/>
    <s v="kls* (Lůžkové oddělení pro sestru)"/>
    <s v="Skakun Olena, číslo pojištěnce: 6461152357, pojišťovna: 111, scpac: 436241"/>
    <s v="na uzlu 1.CH-LU8 od 16.05.24 do 22.05.24, pcsled: 10731711"/>
    <s v="Datum konce sledování: ? -&gt; 22/05/24; Čas konce sledování:  -&gt; 1136; Příznak fnzis: 0 -&gt; 1; Typ aktivity (takt): 1 -&gt; 4; "/>
    <d v="2024-05-22T11:37:09"/>
    <d v="2024-05-22T11:36:00"/>
    <s v="0:01"/>
    <x v="0"/>
    <x v="1"/>
  </r>
  <r>
    <d v="2024-05-22T12:18:59"/>
    <s v="st3558 (?)"/>
    <x v="3"/>
    <x v="0"/>
    <s v="kls* (Lůžkové oddělení pro sestru)"/>
    <s v="Pospíšilová Petra, číslo pojištěnce: 9057055700, pojišťovna: 205, scpac: 869001"/>
    <s v="na uzlu 1.CH-LU8 od 19.05.24 do 22.05.24, pcsled: 10735379"/>
    <s v="Datum konce sledování: ? -&gt; 22/05/24; Čas konce sledování:  -&gt; 1218; Příznak fnzis: 0 -&gt; 1; Typ aktivity (takt): 1 -&gt; 4; "/>
    <d v="2024-05-22T12:18:59"/>
    <d v="2024-05-22T12:18:00"/>
    <s v="0:00"/>
    <x v="0"/>
    <x v="1"/>
  </r>
  <r>
    <d v="2024-05-22T12:52:31"/>
    <s v="st3558 (?)"/>
    <x v="3"/>
    <x v="0"/>
    <s v="kls* (Lůžkové oddělení pro sestru)"/>
    <s v="Otisk Miroslav, číslo pojištěnce: 5810261853, pojišťovna: 111, scpac: 380362"/>
    <s v="na uzlu 1.CH-LU8 od 16.05.24 do 22.05.24, pcsled: 10731770"/>
    <s v="Datum konce sledování: ? -&gt; 22/05/24; Čas konce sledování:  -&gt; 1252; Příznak fnzis: 0 -&gt; 1; Typ aktivity (takt): 1 -&gt; 4; "/>
    <d v="2024-05-22T12:52:31"/>
    <d v="2024-05-22T12:52:00"/>
    <s v="0:00"/>
    <x v="0"/>
    <x v="1"/>
  </r>
  <r>
    <d v="2024-05-22T13:43:46"/>
    <s v="st3640 (?)"/>
    <x v="5"/>
    <x v="0"/>
    <s v="kll* (Lůžkové oddělení pro lékaře)"/>
    <s v="Jakob Rudolf, číslo pojištěnce: 6511271415, pojišťovna: 211, scpac: 286682"/>
    <s v="na uzlu 1.CH-LU8 od 21.05.24 do 04.06.24, pcsled: 10737964"/>
    <s v="Kód uzlu zařízení: 2001; Datum malého překladu: 22/05/24; Čas malého překladu: 1343; Kód původního uzlu: 6272; Kód nového uzlu: 6265; "/>
    <d v="2024-05-22T13:43:46"/>
    <d v="2024-05-22T13:43:00"/>
    <s v="0:00"/>
    <x v="0"/>
    <x v="1"/>
  </r>
  <r>
    <d v="2024-05-23T09:33:13"/>
    <s v="st3558 (?)"/>
    <x v="3"/>
    <x v="0"/>
    <s v="kls* (Lůžkové oddělení pro sestru)"/>
    <s v="Náhončíková Petra, číslo pojištěnce: 7558285306, pojišťovna: 111, scpac: 176463"/>
    <s v="na uzlu 1.CH-LU8 od 20.05.24 do 23.05.24, pcsled: 10736078"/>
    <s v="Datum konce sledování: ? -&gt; 23/05/24; Čas konce sledování:  -&gt; 0932; Příznak fnzis: 0 -&gt; 1; Typ aktivity (takt): 1 -&gt; 4; "/>
    <d v="2024-05-23T09:33:13"/>
    <d v="2024-05-23T09:32:00"/>
    <s v="0:01"/>
    <x v="0"/>
    <x v="1"/>
  </r>
  <r>
    <d v="2024-05-23T11:20:38"/>
    <s v="st2088 (?)"/>
    <x v="33"/>
    <x v="0"/>
    <s v="kls* (Lůžkové oddělení pro sestru)"/>
    <s v="Novák František , číslo pojištěnce: 460204447 , pojišťovna: 111, scpac: 1037109"/>
    <s v="na uzlu 1.CH-LU8 od 22.05.24 do 23.05.24, pcsled: 10740113"/>
    <s v="Datum žádosti: 23/05/24; Čas žádosti: 112038; Datum překladu: 23/05/24; Čas překladu: 1119; Žádající uzel: 6272; Žádající uživatel: 67824; Přijímající uzel: 6515; Text žádosti: Žádost o překlad; Stav žádosti: 500; "/>
    <d v="2024-05-23T11:20:38"/>
    <d v="2024-05-23T11:19:00"/>
    <s v="0:01"/>
    <x v="0"/>
    <x v="1"/>
  </r>
  <r>
    <d v="2024-05-23T12:42:01"/>
    <s v="st3558 (?)"/>
    <x v="3"/>
    <x v="0"/>
    <s v="kls* (Lůžkové oddělení pro sestru)"/>
    <s v="Floryčková Renata, číslo pojištěnce: 445819421 , pojišťovna: 111, scpac: 1560949"/>
    <s v="na uzlu 1.CH-LU8 od 14.05.24 do 23.05.24, pcsled: 10727994"/>
    <s v="Datum konce sledování: ? -&gt; 23/05/24; Čas konce sledování:  -&gt; 1241; Příznak fnzis: 0 -&gt; 1; Typ aktivity (takt): 1 -&gt; 5; "/>
    <d v="2024-05-23T12:42:01"/>
    <d v="2024-05-23T12:41:00"/>
    <s v="0:01"/>
    <x v="0"/>
    <x v="1"/>
  </r>
  <r>
    <d v="2024-05-23T12:42:18"/>
    <s v="st3558 (?)"/>
    <x v="3"/>
    <x v="0"/>
    <s v="kls* (Lůžkové oddělení pro sestru)"/>
    <s v="Nováková Eva , číslo pojištěnce: 465626139 , pojišťovna: 205, scpac: 211063"/>
    <s v="na uzlu 1.CH-LU8 od 19.05.24 do 23.05.24, pcsled: 10735384"/>
    <s v="Datum konce sledování: ? -&gt; 23/05/24; Čas konce sledování:  -&gt; 1242; Příznak fnzis: 0 -&gt; 1; Typ aktivity (takt): 1 -&gt; 5; "/>
    <d v="2024-05-23T12:42:18"/>
    <d v="2024-05-23T12:42:00"/>
    <s v="0:00"/>
    <x v="0"/>
    <x v="1"/>
  </r>
  <r>
    <d v="2024-05-23T12:42:43"/>
    <s v="st3558 (?)"/>
    <x v="3"/>
    <x v="0"/>
    <s v="kls* (Lůžkové oddělení pro sestru)"/>
    <s v="Valouch Milan, číslo pojištěnce: 6107090550, pojišťovna: 205, scpac: 383870"/>
    <s v="na uzlu 1.CH-LU8 od 20.05.24 do 23.05.24, pcsled: 10736057"/>
    <s v="Datum konce sledování: ? -&gt; 23/05/24; Čas konce sledování:  -&gt; 1242; Příznak fnzis: 0 -&gt; 1; Typ aktivity (takt): 1 -&gt; 5; "/>
    <d v="2024-05-23T12:42:43"/>
    <d v="2024-05-23T12:42:00"/>
    <s v="0:00"/>
    <x v="0"/>
    <x v="1"/>
  </r>
  <r>
    <d v="2024-05-23T12:43:03"/>
    <s v="st3558 (?)"/>
    <x v="3"/>
    <x v="0"/>
    <s v="kls* (Lůžkové oddělení pro sestru)"/>
    <s v="Veselý David , číslo pojištěnce: 7710085339, pojišťovna: 111, scpac: 1302920"/>
    <s v="na uzlu 1.CH-LU8 od 19.05.24 do 23.05.24, pcsled: 10735139"/>
    <s v="Datum konce sledování: ? -&gt; 23/05/24; Čas konce sledování:  -&gt; 1242; Příznak fnzis: 0 -&gt; 1; Typ aktivity (takt): 1 -&gt; 5; "/>
    <d v="2024-05-23T12:43:03"/>
    <d v="2024-05-23T12:42:00"/>
    <s v="0:01"/>
    <x v="0"/>
    <x v="1"/>
  </r>
  <r>
    <d v="2024-05-23T12:44:05"/>
    <s v="st3558 (?)"/>
    <x v="3"/>
    <x v="0"/>
    <s v="kls* (Lůžkové oddělení pro sestru)"/>
    <s v="Obrtel Petr, číslo pojištěnce: 6404042579, pojišťovna: 111, scpac: 846299"/>
    <s v="na uzlu 1.CH-LU8 od 06.05.24 do 23.05.24, pcsled: 10717562"/>
    <s v="Datum konce sledování: ? -&gt; 23/05/24; Čas konce sledování:  -&gt; 1243; Příznak fnzis: 0 -&gt; 1; Typ aktivity (takt): 1 -&gt; 4; "/>
    <d v="2024-05-23T12:44:05"/>
    <d v="2024-05-23T12:43:00"/>
    <s v="0:01"/>
    <x v="0"/>
    <x v="1"/>
  </r>
  <r>
    <d v="2024-05-23T14:37:57"/>
    <s v="st3640 (?)"/>
    <x v="20"/>
    <x v="0"/>
    <s v="kll* (Lůžkové oddělení pro lékaře)"/>
    <s v="Anděl Břetislav, číslo pojištěnce: 6602280267, pojišťovna: 211, scpac: 1157029"/>
    <s v="na uzlu 1.CH-LU8 od 22.05.24 do 29.05.24, pcsled: 10740666"/>
    <s v="Kód uzlu zařízení: 2001; Datum malého překladu: 23/05/24; Čas malého překladu: 1437; Kód původního uzlu: 6272; Kód nového uzlu: 6265; "/>
    <d v="2024-05-23T14:37:57"/>
    <d v="2024-05-23T14:37:00"/>
    <s v="0:00"/>
    <x v="0"/>
    <x v="1"/>
  </r>
  <r>
    <d v="2024-05-24T10:13:04"/>
    <s v="st3558 (?)"/>
    <x v="3"/>
    <x v="0"/>
    <s v="kls* (Lůžkové oddělení pro sestru)"/>
    <s v="Výstřela Josef , číslo pojištěnce: 430110441 , pojišťovna: 111, scpac: 1417317"/>
    <s v="na uzlu 1.CH-LU8 od 20.05.24 do 24.05.24, pcsled: 10736064"/>
    <s v="Datum konce sledování: ? -&gt; 24/05/24; Čas konce sledování:  -&gt; 1012; Příznak fnzis: 0 -&gt; 1; Typ aktivity (takt): 1 -&gt; 4; "/>
    <d v="2024-05-24T10:13:04"/>
    <d v="2024-05-24T10:12:00"/>
    <s v="0:01"/>
    <x v="0"/>
    <x v="1"/>
  </r>
  <r>
    <d v="2024-05-24T11:22:04"/>
    <s v="st3558 (?)"/>
    <x v="3"/>
    <x v="0"/>
    <s v="kls* (Lůžkové oddělení pro sestru)"/>
    <s v="Návratová Libuše, číslo pojištěnce: 5558051774, pojišťovna: 201, scpac: 411745"/>
    <s v="na uzlu 1.CH-LU8 od 20.05.24 do 24.05.24, pcsled: 10736090"/>
    <s v="Datum konce sledování: ? -&gt; 24/05/24; Čas konce sledování:  -&gt; 1121; Příznak fnzis: 0 -&gt; 1; Typ aktivity (takt): 1 -&gt; 4; "/>
    <d v="2024-05-24T11:22:04"/>
    <d v="2024-05-24T11:21:00"/>
    <s v="0:01"/>
    <x v="0"/>
    <x v="1"/>
  </r>
  <r>
    <d v="2024-05-25T14:18:07"/>
    <s v="st3558 (?)"/>
    <x v="33"/>
    <x v="0"/>
    <s v="kls* (Lůžkové oddělení pro sestru)"/>
    <s v="Bartoň Jan, číslo pojištěnce: 7103255379, pojišťovna: 111, scpac: 419502"/>
    <s v="na uzlu 1.CH-LU8 od 23.05.24 do 25.05.24, pcsled: 10741685"/>
    <s v="Datum konce sledování: ? -&gt; 25/05/24; Čas konce sledování:  -&gt; 1416; Příznak fnzis: 0 -&gt; 1; Typ aktivity (takt): 1 -&gt; 5; "/>
    <d v="2024-05-25T14:18:07"/>
    <d v="2024-05-25T14:16:00"/>
    <s v="0:02"/>
    <x v="0"/>
    <x v="1"/>
  </r>
  <r>
    <d v="2024-05-25T14:18:13"/>
    <s v="st2088 (?)"/>
    <x v="14"/>
    <x v="0"/>
    <s v="kls* (Lůžkové oddělení pro sestru)"/>
    <s v="Mačudová Petra, číslo pojištěnce: 7355155313, pojišťovna: 205, scpac: 322056"/>
    <s v="na uzlu 1.CH-LU8 od 23.05.24 do 25.05.24, pcsled: 10741716"/>
    <s v="Datum konce sledování: ? -&gt; 25/05/24; Čas konce sledování:  -&gt; 1417; Příznak fnzis: 0 -&gt; 1; Typ aktivity (takt): 1 -&gt; 4; "/>
    <d v="2024-05-25T14:18:13"/>
    <d v="2024-05-25T14:17:00"/>
    <s v="0:01"/>
    <x v="0"/>
    <x v="1"/>
  </r>
  <r>
    <d v="2024-05-25T14:18:46"/>
    <s v="st3558 (?)"/>
    <x v="33"/>
    <x v="0"/>
    <s v="kls* (Lůžkové oddělení pro sestru)"/>
    <s v="Mačuda Martin , číslo pojištěnce: 7502015576, pojišťovna: 205, scpac: 1296464"/>
    <s v="na uzlu 1.CH-LU8 od 23.05.24 do 25.05.24, pcsled: 10742327"/>
    <s v="Datum konce sledování: ? -&gt; 25/05/24; Čas konce sledování:  -&gt; 0930; Příznak fnzis: 0 -&gt; 1; Typ aktivity (takt): 1 -&gt; 4; "/>
    <d v="2024-05-25T14:18:46"/>
    <d v="2024-05-25T09:30:00"/>
    <s v="4:48"/>
    <x v="0"/>
    <x v="10"/>
  </r>
  <r>
    <d v="2024-05-25T14:18:48"/>
    <s v="st2088 (?)"/>
    <x v="14"/>
    <x v="0"/>
    <s v="kls* (Lůžkové oddělení pro sestru)"/>
    <s v="Neugebauer Petr, číslo pojištěnce: 6911235760, pojišťovna: 111, scpac: 1385341"/>
    <s v="na uzlu 1.CH-LU8 od 23.05.24 do 25.05.24, pcsled: 10741705"/>
    <s v="Datum konce sledování: ? -&gt; 25/05/24; Čas konce sledování:  -&gt; 1418; Příznak fnzis: 0 -&gt; 1; Typ aktivity (takt): 1 -&gt; 5; "/>
    <d v="2024-05-25T14:18:48"/>
    <d v="2024-05-25T14:18:00"/>
    <s v="0:00"/>
    <x v="0"/>
    <x v="1"/>
  </r>
  <r>
    <d v="2024-05-25T14:19:15"/>
    <s v="st2088 (?)"/>
    <x v="14"/>
    <x v="0"/>
    <s v="kls* (Lůžkové oddělení pro sestru)"/>
    <s v="Pospíšilík Milan, číslo pojištěnce: 5612031799, pojišťovna: 111, scpac: 488588"/>
    <s v="na uzlu 1.CH-LU8 od 23.05.24 do 25.05.24, pcsled: 10741692"/>
    <s v="Datum konce sledování: ? -&gt; 25/05/24; Čas konce sledování:  -&gt; 1418; Příznak fnzis: 0 -&gt; 1; Typ aktivity (takt): 1 -&gt; 5; "/>
    <d v="2024-05-25T14:19:15"/>
    <d v="2024-05-25T14:18:00"/>
    <s v="0:01"/>
    <x v="0"/>
    <x v="1"/>
  </r>
  <r>
    <d v="2024-05-25T14:19:19"/>
    <s v="st3558 (?)"/>
    <x v="33"/>
    <x v="0"/>
    <s v="kls* (Lůžkové oddělení pro sestru)"/>
    <s v="Retlová Věra, číslo pojištěnce: 5554222300, pojišťovna: 111, scpac: 200786"/>
    <s v="na uzlu 1.CH-LU8 od 21.05.24 do 25.05.24, pcsled: 10738319"/>
    <s v="Datum konce sledování: ? -&gt; 25/05/24; Čas konce sledování:  -&gt; 1000; Příznak fnzis: 0 -&gt; 1; Typ aktivity (takt): 1 -&gt; 5; "/>
    <d v="2024-05-25T14:19:19"/>
    <d v="2024-05-25T10:00:00"/>
    <s v="4:19"/>
    <x v="0"/>
    <x v="10"/>
  </r>
  <r>
    <d v="2024-05-25T14:19:48"/>
    <s v="st2088 (?)"/>
    <x v="14"/>
    <x v="0"/>
    <s v="kls* (Lůžkové oddělení pro sestru)"/>
    <s v="Slabý Miroslav, číslo pojištěnce: 480923405 , pojišťovna: 111, scpac: 1113623"/>
    <s v="na uzlu 1.CH-LU8 od 22.05.24 do 25.05.24, pcsled: 10740650"/>
    <s v="Datum konce sledování: ? -&gt; 25/05/24; Čas konce sledování:  -&gt; 1419; Příznak fnzis: 0 -&gt; 1; Typ aktivity (takt): 1 -&gt; 4; "/>
    <d v="2024-05-25T14:19:48"/>
    <d v="2024-05-25T14:19:00"/>
    <s v="0:00"/>
    <x v="0"/>
    <x v="1"/>
  </r>
  <r>
    <d v="2024-05-25T14:19:49"/>
    <s v="st3558 (?)"/>
    <x v="33"/>
    <x v="0"/>
    <s v="kls* (Lůžkové oddělení pro sestru)"/>
    <s v="Kenšová Dobromila, číslo pojištěnce: 7754034486, pojišťovna: 205, scpac: 401814"/>
    <s v="na uzlu 1.CH-LU8 od 23.05.24 do 25.05.24, pcsled: 10741707"/>
    <s v="Datum konce sledování: ? -&gt; 25/05/24; Čas konce sledování:  -&gt; 1030; Příznak fnzis: 0 -&gt; 1; Typ aktivity (takt): 1 -&gt; 4; "/>
    <d v="2024-05-25T14:19:49"/>
    <d v="2024-05-25T10:30:00"/>
    <s v="3:49"/>
    <x v="0"/>
    <x v="20"/>
  </r>
  <r>
    <d v="2024-05-25T15:03:13"/>
    <s v="st2088 (?)"/>
    <x v="14"/>
    <x v="0"/>
    <s v="kls* (Lůžkové oddělení pro sestru)"/>
    <s v="Kadlec Vladimír, číslo pojištěnce: 6210231599, pojišťovna: 111, scpac: 1569198"/>
    <s v="na uzlu 1.CH-LU8 od 21.05.24 do 25.05.24, pcsled: 10738261"/>
    <s v="Datum žádosti: 25/05/24; Čas žádosti: 150313; Datum překladu: 25/05/24; Čas překladu: 1502; Žádající uzel: 6272; Žádající uživatel: 61787; Přijímající uzel: 6515; Text žádosti: Žádost o překlad; Stav žádosti: 500; "/>
    <d v="2024-05-25T15:03:13"/>
    <d v="2024-05-25T15:02:00"/>
    <s v="0:01"/>
    <x v="0"/>
    <x v="1"/>
  </r>
  <r>
    <d v="2024-05-26T12:58:51"/>
    <s v="st2088 (?)"/>
    <x v="15"/>
    <x v="0"/>
    <s v="kls* (Lůžkové oddělení pro sestru)"/>
    <s v="Prima Theodor, číslo pojištěnce: 460121408 , pojišťovna: 205, scpac: 1180877"/>
    <s v="na uzlu 1.CH-LU8 od 21.05.24 do 26.05.24, pcsled: 10738636"/>
    <s v="Datum konce sledování: ? -&gt; 26/05/24; Čas konce sledování:  -&gt; 1257; Příznak fnzis: 0 -&gt; 1; Typ aktivity (takt): 1 -&gt; 4; "/>
    <d v="2024-05-26T12:58:51"/>
    <d v="2024-05-26T12:57:00"/>
    <s v="0:01"/>
    <x v="0"/>
    <x v="1"/>
  </r>
  <r>
    <d v="2024-05-26T12:59:35"/>
    <s v="st2088 (?)"/>
    <x v="15"/>
    <x v="0"/>
    <s v="kls* (Lůžkové oddělení pro sestru)"/>
    <s v="Skoumalová Jana, číslo pojištěnce: 7456255807, pojišťovna: 211, scpac: 842736"/>
    <s v="na uzlu 1.CH-LU8 od 21.05.24 do 26.05.24, pcsled: 10738498"/>
    <s v="Datum konce sledování: ? -&gt; 26/05/24; Čas konce sledování:  -&gt; 1258; Příznak fnzis: 0 -&gt; 1; Typ aktivity (takt): 1 -&gt; 5; "/>
    <d v="2024-05-26T12:59:35"/>
    <d v="2024-05-26T12:58:00"/>
    <s v="0:01"/>
    <x v="0"/>
    <x v="1"/>
  </r>
  <r>
    <d v="2024-05-26T13:30:16"/>
    <s v="st3558 (?)"/>
    <x v="15"/>
    <x v="0"/>
    <s v="kls* (Lůžkové oddělení pro sestru)"/>
    <s v="Novák František , číslo pojištěnce: 460204447 , pojišťovna: 111, scpac: 1037109"/>
    <s v="na uzlu KAR-LU51 od 23.05.24 do 26.05.24, pcsled: 10742632"/>
    <s v="Datum konce sledování: ? -&gt; 26/05/24; Čas konce sledování:  -&gt; 1300; Příznak fnzis: 0 -&gt; 1; Typ aktivity (takt): 1 -&gt; 5; "/>
    <d v="2024-05-26T13:30:16"/>
    <d v="2024-05-26T13:00:00"/>
    <s v="0:30"/>
    <x v="0"/>
    <x v="0"/>
  </r>
  <r>
    <d v="2024-05-27T10:41:11"/>
    <s v="st3558 (?)"/>
    <x v="3"/>
    <x v="0"/>
    <s v="kls* (Lůžkové oddělení pro sestru)"/>
    <s v="Dvorská Jana, číslo pojištěnce: 496122179 , pojišťovna: 111, scpac: 253248"/>
    <s v="na uzlu 1.CH-LU8 od 21.05.24 do 27.05.24, pcsled: 10738145"/>
    <s v="Datum konce sledování: ? -&gt; 27/05/24; Čas konce sledování:  -&gt; 1040; Příznak fnzis: 0 -&gt; 1; Typ aktivity (takt): 1 -&gt; 5; "/>
    <d v="2024-05-27T10:41:11"/>
    <d v="2024-05-27T10:40:00"/>
    <s v="0:01"/>
    <x v="0"/>
    <x v="1"/>
  </r>
  <r>
    <d v="2024-05-27T11:09:00"/>
    <s v="st3640 (?)"/>
    <x v="5"/>
    <x v="0"/>
    <s v="kll* (Lůžkové oddělení pro lékaře)"/>
    <s v="Mandysová Alena, číslo pojištěnce: 515718063 , pojišťovna: 205, scpac: 269218"/>
    <s v="na uzlu 1.CH-LU8 od 26.05.24 do 14.06.24, pcsled: 10745415"/>
    <s v="Kód uzlu zařízení: 2001; Datum malého překladu: 27/05/24; Čas malého překladu: 1108; Kód původního uzlu: 6272; Kód nového uzlu: 6265; "/>
    <d v="2024-05-27T11:09:00"/>
    <d v="2024-05-27T11:08:00"/>
    <s v="0:01"/>
    <x v="0"/>
    <x v="1"/>
  </r>
  <r>
    <d v="2024-05-27T12:59:50"/>
    <s v="st3640 (?)"/>
    <x v="5"/>
    <x v="0"/>
    <s v="kll* (Lůžkové oddělení pro lékaře)"/>
    <s v="Zaoral Milan, číslo pojištěnce: 5508161175, pojišťovna: 205, scpac: 1322585"/>
    <s v="na uzlu 1.CH-LU8 od 26.05.24 do 04.06.24, pcsled: 10745433"/>
    <s v="Kód uzlu zařízení: 2001; Datum malého překladu: 27/05/24; Čas malého překladu: 1259; Kód původního uzlu: 6272; Kód nového uzlu: 6265; "/>
    <d v="2024-05-27T12:59:50"/>
    <d v="2024-05-27T12:59:00"/>
    <s v="0:00"/>
    <x v="0"/>
    <x v="1"/>
  </r>
  <r>
    <d v="2024-05-28T09:06:57"/>
    <s v="st3640 (?)"/>
    <x v="5"/>
    <x v="0"/>
    <s v="kll* (Lůžkové oddělení pro lékaře)"/>
    <s v="Továrková Marta, číslo pojištěnce: 6051130657, pojišťovna: 205, scpac: 1230321"/>
    <s v="na uzlu 1.CH-LU8 od 27.05.24 do 31.05.24, pcsled: 10747026"/>
    <s v="Kód uzlu zařízení: 2001; Datum malého překladu: 28/05/24; Čas malého překladu: 0906; Kód původního uzlu: 6272; Kód nového uzlu: 6265; "/>
    <d v="2024-05-28T09:06:57"/>
    <d v="2024-05-28T09:06:00"/>
    <s v="0:00"/>
    <x v="0"/>
    <x v="1"/>
  </r>
  <r>
    <d v="2024-05-28T09:36:03"/>
    <s v="st4338 (?)"/>
    <x v="29"/>
    <x v="0"/>
    <s v="kls* (Lůžkové oddělení pro sestru)"/>
    <s v="Kyseláková Vlasta, číslo pojištěnce: 515221188 , pojišťovna: 205, scpac: 470757"/>
    <s v="na uzlu PLIC-25 od 27.05.24 do 28.05.24, pcsled: 10746416"/>
    <s v="Datum konce sledování: ? -&gt; 28/05/24; Čas konce sledování:  -&gt; 0927; Příznak fnzis: 0 -&gt; 1; Typ aktivity (takt): 1 -&gt; 4; "/>
    <d v="2024-05-28T09:36:03"/>
    <d v="2024-05-28T09:27:00"/>
    <s v="0:09"/>
    <x v="0"/>
    <x v="1"/>
  </r>
  <r>
    <d v="2024-05-28T09:37:51"/>
    <s v="st4338 (?)"/>
    <x v="29"/>
    <x v="0"/>
    <s v="kls* (Lůžkové oddělení pro sestru)"/>
    <s v="Rabenseifnerová Yvet, číslo pojištěnce: 6154241456, pojišťovna: 205, scpac: 658643"/>
    <s v="na uzlu PLIC-26 od 27.05.24 do 28.05.24, pcsled: 10747103"/>
    <s v="Datum konce sledování: ? -&gt; 28/05/24; Čas konce sledování:  -&gt; 0927; Příznak fnzis: 0 -&gt; 1; Typ aktivity (takt): 1 -&gt; 4; "/>
    <d v="2024-05-28T09:37:51"/>
    <d v="2024-05-28T09:27:00"/>
    <s v="0:10"/>
    <x v="0"/>
    <x v="7"/>
  </r>
  <r>
    <d v="2024-05-28T10:17:45"/>
    <s v="st3640 (?)"/>
    <x v="5"/>
    <x v="0"/>
    <s v="kll* (Lůžkové oddělení pro lékaře)"/>
    <s v="Čechová Marie, číslo pojištěnce: 5862231606, pojišťovna: 111, scpac: 297815"/>
    <s v="na uzlu 1.CH-LU8 od 27.05.24 do 03.06.24, pcsled: 10746155"/>
    <s v="Kód uzlu zařízení: 2001; Datum malého překladu: 28/05/24; Čas malého překladu: 1017; Kód původního uzlu: 6272; Kód nového uzlu: 6265; "/>
    <d v="2024-05-28T10:17:45"/>
    <d v="2024-05-28T10:17:00"/>
    <s v="0:00"/>
    <x v="0"/>
    <x v="1"/>
  </r>
  <r>
    <d v="2024-05-28T10:55:03"/>
    <s v="st3558 (?)"/>
    <x v="3"/>
    <x v="0"/>
    <s v="kls* (Lůžkové oddělení pro sestru)"/>
    <s v="Hošek Petr , číslo pojištěnce: 6206200209, pojišťovna: 111, scpac: 749186"/>
    <s v="na uzlu 1.CH-LU8 od 22.05.24 do 28.05.24, pcsled: 10741407"/>
    <s v="Datum konce sledování: ? -&gt; 28/05/24; Čas konce sledování:  -&gt; 1054; Příznak fnzis: 0 -&gt; 1; Typ aktivity (takt): 1 -&gt; 5; "/>
    <d v="2024-05-28T10:55:03"/>
    <d v="2024-05-28T10:54:00"/>
    <s v="0:01"/>
    <x v="0"/>
    <x v="1"/>
  </r>
  <r>
    <d v="2024-05-28T12:15:30"/>
    <s v="st3558 (?)"/>
    <x v="3"/>
    <x v="0"/>
    <s v="kls* (Lůžkové oddělení pro sestru)"/>
    <s v="Mareš Martin , číslo pojištěnce: 6706100104, pojišťovna: 211, scpac: 731739"/>
    <s v="na uzlu 1.CH-LU8 od 23.05.24 do 28.05.24, pcsled: 10741688"/>
    <s v="Datum konce sledování: ? -&gt; 28/05/24; Čas konce sledování:  -&gt; 1215; Příznak fnzis: 0 -&gt; 1; Typ aktivity (takt): 1 -&gt; 5; "/>
    <d v="2024-05-28T12:15:30"/>
    <d v="2024-05-28T12:15:00"/>
    <s v="0:00"/>
    <x v="0"/>
    <x v="1"/>
  </r>
  <r>
    <d v="2024-05-28T12:15:43"/>
    <s v="st3558 (?)"/>
    <x v="3"/>
    <x v="0"/>
    <s v="kls* (Lůžkové oddělení pro sestru)"/>
    <s v="Málek Jan, číslo pojištěnce: 8002035393, pojišťovna: 201, scpac: 170233"/>
    <s v="na uzlu 1.CH-LU8 od 22.05.24 do 28.05.24, pcsled: 10740155"/>
    <s v="Datum konce sledování: ? -&gt; 28/05/24; Čas konce sledování:  -&gt; 1215; Příznak fnzis: 0 -&gt; 1; Typ aktivity (takt): 1 -&gt; 5; "/>
    <d v="2024-05-28T12:15:43"/>
    <d v="2024-05-28T12:15:00"/>
    <s v="0:00"/>
    <x v="0"/>
    <x v="1"/>
  </r>
  <r>
    <d v="2024-05-29T08:22:23"/>
    <s v="st3558 (?)"/>
    <x v="3"/>
    <x v="0"/>
    <s v="kls* (Lůžkové oddělení pro sestru)"/>
    <s v="Křivka Marek, číslo pojištěnce: 7103305319, pojišťovna: 211, scpac: 721190"/>
    <s v="na uzlu 1.CH-LU8 od 27.05.24 do 29.05.24, pcsled: 10746407"/>
    <s v="Datum konce sledování: ? -&gt; 29/05/24; Čas konce sledování:  -&gt; 0820; Příznak fnzis: 0 -&gt; 1; Typ aktivity (takt): 1 -&gt; 5; "/>
    <d v="2024-05-29T08:22:23"/>
    <d v="2024-05-29T08:20:00"/>
    <s v="0:02"/>
    <x v="0"/>
    <x v="1"/>
  </r>
  <r>
    <d v="2024-05-29T09:12:09"/>
    <s v="st3640 (?)"/>
    <x v="5"/>
    <x v="0"/>
    <s v="kll* (Lůžkové oddělení pro lékaře)"/>
    <s v="Kyseláková Vlasta, číslo pojištěnce: 515221188 , pojišťovna: 205, scpac: 470757"/>
    <s v="na uzlu 1.CH-LU8 od 28.05.24 do 01.06.24, pcsled: 10748712"/>
    <s v="Kód uzlu zařízení: 2001; Datum malého překladu: 29/05/24; Čas malého překladu: 0912; Kód původního uzlu: 6272; Kód nového uzlu: 6265; "/>
    <d v="2024-05-29T09:12:09"/>
    <d v="2024-05-29T09:12:00"/>
    <s v="0:00"/>
    <x v="0"/>
    <x v="1"/>
  </r>
  <r>
    <d v="2024-05-29T11:55:24"/>
    <s v="st3640 (?)"/>
    <x v="5"/>
    <x v="0"/>
    <s v="kll* (Lůžkové oddělení pro lékaře)"/>
    <s v="Rabenseifnerová Yvet, číslo pojištěnce: 6154241456, pojišťovna: 205, scpac: 658643"/>
    <s v="na uzlu 1.CH-LU8 od 28.05.24 do 05.06.24, pcsled: 10748727"/>
    <s v="Kód uzlu zařízení: 2001; Datum malého překladu: 29/05/24; Čas malého překladu: 1155; Kód původního uzlu: 6272; Kód nového uzlu: 6265; "/>
    <d v="2024-05-29T11:55:24"/>
    <d v="2024-05-29T11:55:00"/>
    <s v="0:00"/>
    <x v="0"/>
    <x v="1"/>
  </r>
  <r>
    <d v="2024-05-29T12:15:21"/>
    <s v="st3558 (?)"/>
    <x v="3"/>
    <x v="0"/>
    <s v="kls* (Lůžkové oddělení pro sestru)"/>
    <s v="Anděl Břetislav, číslo pojištěnce: 6602280267, pojišťovna: 211, scpac: 1157029"/>
    <s v="na uzlu 1.CH-LU8 od 22.05.24 do 29.05.24, pcsled: 10740666"/>
    <s v="Datum konce sledování: ? -&gt; 29/05/24; Čas konce sledování:  -&gt; 1214; Příznak fnzis: 0 -&gt; 1; Typ aktivity (takt): 1 -&gt; 5; "/>
    <d v="2024-05-29T12:15:21"/>
    <d v="2024-05-29T12:14:00"/>
    <s v="0:01"/>
    <x v="0"/>
    <x v="1"/>
  </r>
  <r>
    <d v="2024-05-29T12:15:34"/>
    <s v="st3558 (?)"/>
    <x v="3"/>
    <x v="0"/>
    <s v="kls* (Lůžkové oddělení pro sestru)"/>
    <s v="Chudá Anna, číslo pojištěnce: 8759025374, pojišťovna: 205, scpac: 895243"/>
    <s v="na uzlu 1.CH-LU8 od 27.05.24 do 29.05.24, pcsled: 10746576"/>
    <s v="Datum konce sledování: ? -&gt; 29/05/24; Čas konce sledování:  -&gt; 1215; Příznak fnzis: 0 -&gt; 1; Typ aktivity (takt): 1 -&gt; 4; "/>
    <d v="2024-05-29T12:15:34"/>
    <d v="2024-05-29T12:15:00"/>
    <s v="0:00"/>
    <x v="0"/>
    <x v="1"/>
  </r>
  <r>
    <d v="2024-05-29T12:15:47"/>
    <s v="st3558 (?)"/>
    <x v="3"/>
    <x v="0"/>
    <s v="kls* (Lůžkové oddělení pro sestru)"/>
    <s v="Hladká Pavla, číslo pojištěnce: 7754235324, pojišťovna: 207, scpac: 888027"/>
    <s v="na uzlu 1.CH-LU8 od 27.05.24 do 29.05.24, pcsled: 10746455"/>
    <s v="Datum konce sledování: ? -&gt; 29/05/24; Čas konce sledování:  -&gt; 1215; Příznak fnzis: 0 -&gt; 1; Typ aktivity (takt): 1 -&gt; 4; "/>
    <d v="2024-05-29T12:15:47"/>
    <d v="2024-05-29T12:15:00"/>
    <s v="0:00"/>
    <x v="0"/>
    <x v="1"/>
  </r>
  <r>
    <d v="2024-05-29T12:15:59"/>
    <s v="st3558 (?)"/>
    <x v="3"/>
    <x v="0"/>
    <s v="kls* (Lůžkové oddělení pro sestru)"/>
    <s v="Svobodová Božena, číslo pojištěnce: 485724433 , pojišťovna: 205, scpac: 289428"/>
    <s v="na uzlu 1.CH-LU8 od 27.05.24 do 29.05.24, pcsled: 10746522"/>
    <s v="Datum konce sledování: ? -&gt; 29/05/24; Čas konce sledování:  -&gt; 1215; Příznak fnzis: 0 -&gt; 1; Typ aktivity (takt): 1 -&gt; 4; "/>
    <d v="2024-05-29T12:15:59"/>
    <d v="2024-05-29T12:15:00"/>
    <s v="0:00"/>
    <x v="0"/>
    <x v="1"/>
  </r>
  <r>
    <d v="2024-05-29T12:16:16"/>
    <s v="st3558 (?)"/>
    <x v="3"/>
    <x v="0"/>
    <s v="kls* (Lůžkové oddělení pro sestru)"/>
    <s v="Štěpánová Hana, číslo pojištěnce: 505824107 , pojišťovna: 201, scpac: 250988"/>
    <s v="na uzlu 1.CH-LU8 od 27.05.24 do 29.05.24, pcsled: 10746144"/>
    <s v="Datum konce sledování: ? -&gt; 29/05/24; Čas konce sledování:  -&gt; 1216; Příznak fnzis: 0 -&gt; 1; Typ aktivity (takt): 1 -&gt; 4; "/>
    <d v="2024-05-29T12:16:16"/>
    <d v="2024-05-29T12:16:00"/>
    <s v="0:00"/>
    <x v="0"/>
    <x v="1"/>
  </r>
  <r>
    <d v="2024-05-29T12:16:50"/>
    <s v="st3558 (?)"/>
    <x v="3"/>
    <x v="0"/>
    <s v="kls* (Lůžkové oddělení pro sestru)"/>
    <s v="Rosmanová Miluše , číslo pojištěnce: 5559212296, pojišťovna: 205, scpac: 200566"/>
    <s v="na uzlu 1.CH-LU8 od 22.05.24 do 29.05.24, pcsled: 10740614"/>
    <s v="Datum konce sledování: ? -&gt; 29/05/24; Čas konce sledování:  -&gt; 1216; Příznak fnzis: 0 -&gt; 1; Typ aktivity (takt): 1 -&gt; 5; "/>
    <d v="2024-05-29T12:16:50"/>
    <d v="2024-05-29T12:16:00"/>
    <s v="0:00"/>
    <x v="0"/>
    <x v="1"/>
  </r>
  <r>
    <d v="2024-05-30T08:21:08"/>
    <s v="st3558 (?)"/>
    <x v="3"/>
    <x v="0"/>
    <s v="kls* (Lůžkové oddělení pro sestru)"/>
    <s v="Kalincová Marcela, číslo pojištěnce: 525316124 , pojišťovna: 213, scpac: 1570269"/>
    <s v="na uzlu 1.CH-LU3 od 28.05.24 do 01.06.24, pcsled: 10748424"/>
    <s v="Kód uzlu zařízení: 2001; Datum malého překladu: 30/05/24; Čas malého překladu: 0821; Kód původního uzlu: 6272; Kód nového uzlu: 6396; "/>
    <d v="2024-05-30T08:21:08"/>
    <d v="2024-05-30T08:21:00"/>
    <s v="0:00"/>
    <x v="0"/>
    <x v="1"/>
  </r>
  <r>
    <d v="2024-05-30T10:20:36"/>
    <s v="st3640 (?)"/>
    <x v="20"/>
    <x v="0"/>
    <s v="kll* (Lůžkové oddělení pro lékaře)"/>
    <s v="Bendová Eva, číslo pojištěnce: 526101221 , pojišťovna: 111, scpac: 1558875"/>
    <s v="na uzlu 1.CH-LU8 od 29.05.24 do 05.06.24, pcsled: 10750664"/>
    <s v="Kód uzlu zařízení: 2001; Datum malého překladu: 30/05/24; Čas malého překladu: 1020; Kód původního uzlu: 6272; Kód nového uzlu: 6265; "/>
    <d v="2024-05-30T10:20:36"/>
    <d v="2024-05-30T10:20:00"/>
    <s v="0:00"/>
    <x v="0"/>
    <x v="1"/>
  </r>
  <r>
    <d v="2024-05-30T11:16:01"/>
    <s v="st3558 (?)"/>
    <x v="3"/>
    <x v="0"/>
    <s v="kls* (Lůžkové oddělení pro sestru)"/>
    <s v="Balko Ondřej, číslo pojištěnce: 8801225774, pojišťovna: 211, scpac: 163824"/>
    <s v="na uzlu 1.CH-LU8 od 29.05.24 do 30.05.24, pcsled: 10750092"/>
    <s v="Datum konce sledování: ? -&gt; 30/05/24; Čas konce sledování:  -&gt; 1115; Příznak fnzis: 0 -&gt; 1; Typ aktivity (takt): 1 -&gt; 5; "/>
    <d v="2024-05-30T11:16:01"/>
    <d v="2024-05-30T11:15:00"/>
    <s v="0:01"/>
    <x v="0"/>
    <x v="1"/>
  </r>
  <r>
    <d v="2024-05-30T11:16:13"/>
    <s v="st3558 (?)"/>
    <x v="3"/>
    <x v="0"/>
    <s v="kls* (Lůžkové oddělení pro sestru)"/>
    <s v="Šajer Pavel, Ing., číslo pojištěnce: 5805240782, pojišťovna: 111, scpac: 1562377"/>
    <s v="na uzlu 1.CH-LU8 od 28.05.24 do 30.05.24, pcsled: 10748946"/>
    <s v="Datum konce sledování: ? -&gt; 30/05/24; Čas konce sledování:  -&gt; 1116; Příznak fnzis: 0 -&gt; 1; Typ aktivity (takt): 1 -&gt; 5; "/>
    <d v="2024-05-30T11:16:13"/>
    <d v="2024-05-30T11:16:00"/>
    <s v="0:00"/>
    <x v="0"/>
    <x v="1"/>
  </r>
  <r>
    <d v="2024-05-30T13:23:19"/>
    <s v="st3640 (?)"/>
    <x v="20"/>
    <x v="0"/>
    <s v="kll* (Lůžkové oddělení pro lékaře)"/>
    <s v="Slezáková Petra, číslo pojištěnce: 7652125360, pojišťovna: 205, scpac: 175365"/>
    <s v="na uzlu 1.CH-LU8 od 29.05.24 do 18.06.24, pcsled: 10750759"/>
    <s v="Kód uzlu zařízení: 2001; Datum malého překladu: 30/05/24; Čas malého překladu: 1323; Kód původního uzlu: 6272; Kód nového uzlu: 6265; "/>
    <d v="2024-05-30T13:23:19"/>
    <d v="2024-05-30T13:23:00"/>
    <s v="0:00"/>
    <x v="0"/>
    <x v="1"/>
  </r>
  <r>
    <d v="2024-05-31T10:38:31"/>
    <s v="st3558 (?)"/>
    <x v="3"/>
    <x v="0"/>
    <s v="kls* (Lůžkové oddělení pro sestru)"/>
    <s v="Továrková Marta, číslo pojištěnce: 6051130657, pojišťovna: 205, scpac: 1230321"/>
    <s v="na uzlu 1.CH-LU8 od 27.05.24 do 31.05.24, pcsled: 10747026"/>
    <s v="Datum konce sledování: ? -&gt; 31/05/24; Čas konce sledování:  -&gt; 1038; Příznak fnzis: 0 -&gt; 1; Typ aktivity (takt): 1 -&gt; 4; "/>
    <d v="2024-05-31T10:38:31"/>
    <d v="2024-05-31T10:38:00"/>
    <s v="0:00"/>
    <x v="0"/>
    <x v="1"/>
  </r>
  <r>
    <d v="2024-05-31T10:38:50"/>
    <s v="st3558 (?)"/>
    <x v="3"/>
    <x v="0"/>
    <s v="kls* (Lůžkové oddělení pro sestru)"/>
    <s v="Vavrysová Marta, číslo pojištěnce: 6051101397, pojišťovna: 205, scpac: 196478"/>
    <s v="na uzlu 1.CH-LU8 od 27.05.24 do 31.05.24, pcsled: 10746273"/>
    <s v="Datum konce sledování: ? -&gt; 31/05/24; Čas konce sledování:  -&gt; 1038; Příznak fnzis: 0 -&gt; 1; Typ aktivity (takt): 1 -&gt; 4; "/>
    <d v="2024-05-31T10:38:50"/>
    <d v="2024-05-31T10:38:00"/>
    <s v="0:00"/>
    <x v="0"/>
    <x v="1"/>
  </r>
  <r>
    <d v="2024-05-31T12:59:53"/>
    <s v="st3558 (?)"/>
    <x v="3"/>
    <x v="0"/>
    <s v="kls* (Lůžkové oddělení pro sestru)"/>
    <s v="Šrámková Ivana, číslo pojištěnce: 485606416 , pojišťovna: 111, scpac: 1558656"/>
    <s v="na uzlu 1.CH-LU8 od 28.05.24 do 31.05.24, pcsled: 10748571"/>
    <s v="Datum konce sledování: ? -&gt; 31/05/24; Čas konce sledování:  -&gt; 1259; Příznak fnzis: 0 -&gt; 1; Typ aktivity (takt): 1 -&gt; 4; "/>
    <d v="2024-05-31T12:59:53"/>
    <d v="2024-05-31T12:59:00"/>
    <s v="0:00"/>
    <x v="0"/>
    <x v="1"/>
  </r>
  <r>
    <d v="2024-06-01T12:09:35"/>
    <s v="st2088 (?)"/>
    <x v="8"/>
    <x v="0"/>
    <s v="kls* (Lůžkové oddělení pro sestru)"/>
    <s v="Diviš Antonín, číslo pojištěnce: 460205404 , pojišťovna: 111, scpac: 470339"/>
    <s v="na uzlu 1.CH-LU8 od 29.05.24 do 01.06.24, pcsled: 10751120"/>
    <s v="Datum konce sledování: ? -&gt; 01/06/24; Čas konce sledování:  -&gt; 1209; Příznak fnzis: 0 -&gt; 1; Typ aktivity (takt): 1 -&gt; 4; "/>
    <d v="2024-06-01T12:09:35"/>
    <d v="2024-06-01T12:09:00"/>
    <s v="0:00"/>
    <x v="0"/>
    <x v="1"/>
  </r>
  <r>
    <d v="2024-06-01T12:10:52"/>
    <s v="st2088 (?)"/>
    <x v="8"/>
    <x v="0"/>
    <s v="kls* (Lůžkové oddělení pro sestru)"/>
    <s v="Skalický Robert, číslo pojištěnce: 8203175387, pojišťovna: 111, scpac: 291008"/>
    <s v="na uzlu 1.CH-LU8 od 30.05.24 do 01.06.24, pcsled: 10752525"/>
    <s v="Datum konce sledování: ? -&gt; 01/06/24; Čas konce sledování:  -&gt; 1209; Příznak fnzis: 0 -&gt; 1; Typ aktivity (takt): 1 -&gt; 5; "/>
    <d v="2024-06-01T12:10:52"/>
    <d v="2024-06-01T12:09:00"/>
    <s v="0:01"/>
    <x v="0"/>
    <x v="1"/>
  </r>
  <r>
    <d v="2024-06-01T12:11:15"/>
    <s v="st2088 (?)"/>
    <x v="8"/>
    <x v="0"/>
    <s v="kls* (Lůžkové oddělení pro sestru)"/>
    <s v="Slavík Jana, číslo pojištěnce: 6857101284, pojišťovna: 205, scpac: 455206"/>
    <s v="na uzlu 1.CH-LU8 od 27.05.24 do 01.06.24, pcsled: 10746772"/>
    <s v="Datum konce sledování: ? -&gt; 01/06/24; Čas konce sledování:  -&gt; 1210; Příznak fnzis: 0 -&gt; 1; Typ aktivity (takt): 1 -&gt; 4; "/>
    <d v="2024-06-01T12:11:15"/>
    <d v="2024-06-01T12:10:00"/>
    <s v="0:01"/>
    <x v="0"/>
    <x v="1"/>
  </r>
  <r>
    <d v="2024-06-01T12:11:50"/>
    <s v="st2088 (?)"/>
    <x v="8"/>
    <x v="0"/>
    <s v="kls* (Lůžkové oddělení pro sestru)"/>
    <s v="Kyseláková Vlasta, číslo pojištěnce: 515221188 , pojišťovna: 205, scpac: 470757"/>
    <s v="na uzlu 1.CH-LU8 od 28.05.24 do 01.06.24, pcsled: 10748712"/>
    <s v="Datum konce sledování: ? -&gt; 01/06/24; Čas konce sledování:  -&gt; 1211; Příznak fnzis: 0 -&gt; 1; Typ aktivity (takt): 1 -&gt; 4; "/>
    <d v="2024-06-01T12:11:50"/>
    <d v="2024-06-01T12:11:00"/>
    <s v="0:00"/>
    <x v="0"/>
    <x v="1"/>
  </r>
  <r>
    <d v="2024-06-02T11:06:39"/>
    <s v="st2118 (?)"/>
    <x v="18"/>
    <x v="0"/>
    <s v="kls* (Lůžkové oddělení pro sestru)"/>
    <s v="Peterková Vlasta, číslo pojištěnce: 7752085770, pojišťovna: 205, scpac: 1036932"/>
    <s v="na uzlu 1.CH-LU8 od 30.05.24 do 02.06.24, pcsled: 10752051"/>
    <s v="Datum konce sledování: ? -&gt; 02/06/24; Čas konce sledování:  -&gt; 1100; Příznak fnzis: 0 -&gt; 1; Typ aktivity (takt): 1 -&gt; 4; "/>
    <d v="2024-06-02T11:06:39"/>
    <d v="2024-06-02T11:00:00"/>
    <s v="0:06"/>
    <x v="0"/>
    <x v="1"/>
  </r>
  <r>
    <d v="2024-06-02T12:51:32"/>
    <s v="st3558 (?)"/>
    <x v="44"/>
    <x v="0"/>
    <s v="kls* (Lůžkové oddělení pro sestru)"/>
    <s v="Kadlec Vladimír, číslo pojištěnce: 6210231599, pojišťovna: 111, scpac: 1569198"/>
    <s v="na uzlu KAR-LU51 od 25.05.24 do 02.06.24, pcsled: 10745086"/>
    <s v="Datum konce sledování: ? -&gt; 02/06/24; Čas konce sledování:  -&gt; 0943; Příznak fnzis: 0 -&gt; 1; Typ aktivity (takt): 1 -&gt; 5; "/>
    <d v="2024-06-02T12:51:32"/>
    <d v="2024-06-02T09:43:00"/>
    <s v="3:08"/>
    <x v="0"/>
    <x v="19"/>
  </r>
  <r>
    <d v="2024-06-02T14:17:50"/>
    <s v="st3558 (?)"/>
    <x v="38"/>
    <x v="0"/>
    <s v="kls* (Lůžkové oddělení pro sestru)"/>
    <s v="Mohapl Vladimír Mich, číslo pojištěnce: 9807065796, pojišťovna: 205, scpac: 1380976"/>
    <s v="na uzlu 1.CH-LU8 od 30.05.24 do 02.06.24, pcsled: 10752770"/>
    <s v="Datum konce sledování: ? -&gt; 02/06/24; Čas konce sledování:  -&gt; 1115; Příznak fnzis: 0 -&gt; 1; Typ aktivity (takt): 1 -&gt; 4; "/>
    <d v="2024-06-02T14:17:50"/>
    <d v="2024-06-02T11:15:00"/>
    <s v="3:02"/>
    <x v="0"/>
    <x v="19"/>
  </r>
  <r>
    <d v="2024-06-02T14:18:23"/>
    <s v="st3558 (?)"/>
    <x v="38"/>
    <x v="0"/>
    <s v="kls* (Lůžkové oddělení pro sestru)"/>
    <s v="Šlimbach Ivo, číslo pojištěnce: 6812281036, pojišťovna: 111, scpac: 241406"/>
    <s v="na uzlu 1.CH-LU8 od 29.05.24 do 02.06.24, pcsled: 10751001"/>
    <s v="Datum konce sledování: ? -&gt; 02/06/24; Čas konce sledování:  -&gt; 1115; Příznak fnzis: 0 -&gt; 1; Typ aktivity (takt): 1 -&gt; 5; "/>
    <d v="2024-06-02T14:18:23"/>
    <d v="2024-06-02T11:15:00"/>
    <s v="3:03"/>
    <x v="0"/>
    <x v="19"/>
  </r>
  <r>
    <d v="2024-06-02T15:04:18"/>
    <s v="st2088 (?)"/>
    <x v="44"/>
    <x v="0"/>
    <s v="kls* (Lůžkové oddělení pro sestru)"/>
    <s v="Novák František , číslo pojištěnce: 460204447 , pojišťovna: 111, scpac: 1037109"/>
    <s v="na uzlu 1.CH-LU8 od 26.05.24 do 02.06.24, pcsled: 10745706"/>
    <s v="Datum konce sledování: ? -&gt; 02/06/24; Čas konce sledování:  -&gt; 1400; Příznak fnzis: 0 -&gt; 1; Typ aktivity (takt): 1 -&gt; 4; "/>
    <d v="2024-06-02T15:04:18"/>
    <d v="2024-06-02T14:00:00"/>
    <s v="1:04"/>
    <x v="0"/>
    <x v="2"/>
  </r>
  <r>
    <d v="2024-06-03T10:06:01"/>
    <s v="st3640 (?)"/>
    <x v="20"/>
    <x v="0"/>
    <s v="kll* (Lůžkové oddělení pro lékaře)"/>
    <s v="Přidal Ladislav, číslo pojištěnce: 6109080989, pojišťovna: 205, scpac: 905820"/>
    <s v="na uzlu 1.CH-LU8 od 02.06.24 do 10.06.24, pcsled: 10755728"/>
    <s v="Kód uzlu zařízení: 2001; Datum malého překladu: 03/06/24; Čas malého překladu: 1004; Kód původního uzlu: 6272; Kód nového uzlu: 6265; "/>
    <d v="2024-06-03T10:06:01"/>
    <d v="2024-06-03T10:04:00"/>
    <s v="0:02"/>
    <x v="0"/>
    <x v="1"/>
  </r>
  <r>
    <d v="2024-06-03T10:51:25"/>
    <s v="st3558 (?)"/>
    <x v="22"/>
    <x v="0"/>
    <s v="kll* (Lůžkové oddělení pro lékaře)"/>
    <s v="Bartoňková Romana, číslo pojištěnce: 8355184563, pojišťovna: 205, scpac: 949308"/>
    <s v="na uzlu 1.CH-LU8 od 29.05.24 do 03.06.24, pcsled: 10751612"/>
    <s v="Datum konce sledování: ? -&gt; 03/06/24; Čas konce sledování:  -&gt; 1050; Příznak fnzis: 0 -&gt; 1; Typ aktivity (takt): 1 -&gt; 4; "/>
    <d v="2024-06-03T10:51:25"/>
    <d v="2024-06-03T10:50:00"/>
    <s v="0:01"/>
    <x v="0"/>
    <x v="1"/>
  </r>
  <r>
    <d v="2024-06-03T10:51:50"/>
    <s v="st3558 (?)"/>
    <x v="22"/>
    <x v="0"/>
    <s v="kll* (Lůžkové oddělení pro lékaře)"/>
    <s v="Kalvodová Jarmila, číslo pojištěnce: 7461255131, pojišťovna: 111, scpac: 982564"/>
    <s v="na uzlu 1.CH-LU8 od 30.05.24 do 03.06.24, pcsled: 10752273"/>
    <s v="Datum konce sledování: ? -&gt; 03/06/24; Čas konce sledování:  -&gt; 1051; Příznak fnzis: 0 -&gt; 1; Typ aktivity (takt): 1 -&gt; 4; "/>
    <d v="2024-06-03T10:51:50"/>
    <d v="2024-06-03T10:51:00"/>
    <s v="0:00"/>
    <x v="0"/>
    <x v="1"/>
  </r>
  <r>
    <d v="2024-06-03T12:37:19"/>
    <s v="st3558 (?)"/>
    <x v="3"/>
    <x v="0"/>
    <s v="kls* (Lůžkové oddělení pro sestru)"/>
    <s v="Urbánková Marie, číslo pojištěnce: 6853040084, pojišťovna: 205, scpac: 129068"/>
    <s v="na uzlu 1.CH-LU8 od 30.05.24 do 03.06.24, pcsled: 10752441"/>
    <s v="Datum konce sledování: ? -&gt; 03/06/24; Čas konce sledování:  -&gt; 1236; Příznak fnzis: 0 -&gt; 1; Typ aktivity (takt): 1 -&gt; 4; "/>
    <d v="2024-06-03T12:37:19"/>
    <d v="2024-06-03T12:36:00"/>
    <s v="0:01"/>
    <x v="0"/>
    <x v="1"/>
  </r>
  <r>
    <d v="2024-06-03T12:38:08"/>
    <s v="st3558 (?)"/>
    <x v="3"/>
    <x v="0"/>
    <s v="kls* (Lůžkové oddělení pro sestru)"/>
    <s v="Čechová Marie, číslo pojištěnce: 5862231606, pojišťovna: 111, scpac: 297815"/>
    <s v="na uzlu 1.CH-LU8 od 27.05.24 do 03.06.24, pcsled: 10746155"/>
    <s v="Datum konce sledování: ? -&gt; 03/06/24; Čas konce sledování:  -&gt; 1237; Příznak fnzis: 0 -&gt; 1; Typ aktivity (takt): 1 -&gt; 5; "/>
    <d v="2024-06-03T12:38:08"/>
    <d v="2024-06-03T12:37:00"/>
    <s v="0:01"/>
    <x v="0"/>
    <x v="1"/>
  </r>
  <r>
    <d v="2024-06-03T14:53:52"/>
    <s v="st3640 (?)"/>
    <x v="20"/>
    <x v="0"/>
    <s v="kll* (Lůžkové oddělení pro lékaře)"/>
    <s v="Stachová Simona, číslo pojištěnce: 7655315184, pojišťovna: 205, scpac: 1556904"/>
    <s v="na uzlu 1.CH-LU8 od 02.06.24 do 07.06.24, pcsled: 10755806"/>
    <s v="Kód uzlu zařízení: 2001; Datum malého překladu: 03/06/24; Čas malého překladu: 1453; Kód původního uzlu: 6272; Kód nového uzlu: 6265; "/>
    <d v="2024-06-03T14:53:52"/>
    <d v="2024-06-03T14:53:00"/>
    <s v="0:00"/>
    <x v="0"/>
    <x v="1"/>
  </r>
  <r>
    <d v="2024-06-04T08:46:05"/>
    <s v="st3558 (?)"/>
    <x v="3"/>
    <x v="0"/>
    <s v="kls* (Lůžkové oddělení pro sestru)"/>
    <s v="Soukupová Hana, číslo pojištěnce: 8759146220, pojišťovna: 201, scpac: 1246984"/>
    <s v="na uzlu 1.CH-LU8 od 30.05.24 do 04.06.24, pcsled: 10752584"/>
    <s v="Datum konce sledování: ? -&gt; 04/06/24; Čas konce sledování:  -&gt; 0845; Příznak fnzis: 0 -&gt; 1; Typ aktivity (takt): 1 -&gt; 4; "/>
    <d v="2024-06-04T08:46:05"/>
    <d v="2024-06-04T08:45:00"/>
    <s v="0:01"/>
    <x v="0"/>
    <x v="1"/>
  </r>
  <r>
    <d v="2024-06-04T09:59:34"/>
    <s v="st3640 (?)"/>
    <x v="20"/>
    <x v="0"/>
    <s v="kll* (Lůžkové oddělení pro lékaře)"/>
    <s v="Suchánková Eva, číslo pojištěnce: 6155080118, pojišťovna: 111, scpac: 1286706"/>
    <s v="na uzlu 1.CH-LU8 od 03.06.24 do 09.06.24, pcsled: 10756718"/>
    <s v="Kód uzlu zařízení: 2001; Datum malého překladu: 04/06/24; Čas malého překladu: 0958; Kód původního uzlu: 6272; Kód nového uzlu: 6265; "/>
    <d v="2024-06-04T09:59:34"/>
    <d v="2024-06-04T09:58:00"/>
    <s v="0:01"/>
    <x v="0"/>
    <x v="1"/>
  </r>
  <r>
    <d v="2024-06-04T12:26:37"/>
    <s v="st3558 (?)"/>
    <x v="3"/>
    <x v="0"/>
    <s v="kls* (Lůžkové oddělení pro sestru)"/>
    <s v="Jarošová Emilia, číslo pojištěnce: 515513286 , pojišťovna: 201, scpac: 106425"/>
    <s v="na uzlu 1.CH-LU8 od 29.05.24 do 04.06.24, pcsled: 10750691"/>
    <s v="Datum konce sledování: ? -&gt; 04/06/24; Čas konce sledování:  -&gt; 1226; Příznak fnzis: 0 -&gt; 1; Typ aktivity (takt): 1 -&gt; 4; "/>
    <d v="2024-06-04T12:26:37"/>
    <d v="2024-06-04T12:26:00"/>
    <s v="0:00"/>
    <x v="0"/>
    <x v="1"/>
  </r>
  <r>
    <d v="2024-06-04T12:27:13"/>
    <s v="st3558 (?)"/>
    <x v="3"/>
    <x v="0"/>
    <s v="kls* (Lůžkové oddělení pro sestru)"/>
    <s v="Dimitriadisová Věra, číslo pojištěnce: 535513361 , pojišťovna: 205, scpac: 258111"/>
    <s v="na uzlu 1.CH-LU8 od 19.05.24 do 04.06.24, pcsled: 10735312"/>
    <s v="Datum konce sledování: ? -&gt; 04/06/24; Čas konce sledování:  -&gt; 1226; Příznak fnzis: 0 -&gt; 1; Typ aktivity (takt): 1 -&gt; 5; "/>
    <d v="2024-06-04T12:27:13"/>
    <d v="2024-06-04T12:26:00"/>
    <s v="0:01"/>
    <x v="0"/>
    <x v="1"/>
  </r>
  <r>
    <d v="2024-06-04T12:27:41"/>
    <s v="st3558 (?)"/>
    <x v="3"/>
    <x v="0"/>
    <s v="kls* (Lůžkové oddělení pro sestru)"/>
    <s v="Židlík Miroslav, číslo pojištěnce: 5809190684, pojišťovna: 213, scpac: 1057422"/>
    <s v="na uzlu 1.CH-LU8 od 02.06.24 do 04.06.24, pcsled: 10755892"/>
    <s v="Datum konce sledování: ? -&gt; 04/06/24; Čas konce sledování:  -&gt; 1227; Příznak fnzis: 0 -&gt; 1; Typ aktivity (takt): 1 -&gt; 5; "/>
    <d v="2024-06-04T12:27:41"/>
    <d v="2024-06-04T12:27:00"/>
    <s v="0:00"/>
    <x v="0"/>
    <x v="1"/>
  </r>
  <r>
    <d v="2024-06-04T12:28:03"/>
    <s v="st3558 (?)"/>
    <x v="3"/>
    <x v="0"/>
    <s v="kls* (Lůžkové oddělení pro sestru)"/>
    <s v="Jakob Rudolf, číslo pojištěnce: 6511271415, pojišťovna: 211, scpac: 286682"/>
    <s v="na uzlu 1.CH-LU8 od 21.05.24 do 04.06.24, pcsled: 10737964"/>
    <s v="Datum konce sledování: ? -&gt; 04/06/24; Čas konce sledování:  -&gt; 1227; Příznak fnzis: 0 -&gt; 1; Typ aktivity (takt): 1 -&gt; 5; "/>
    <d v="2024-06-04T12:28:03"/>
    <d v="2024-06-04T12:27:00"/>
    <s v="0:01"/>
    <x v="0"/>
    <x v="1"/>
  </r>
  <r>
    <d v="2024-06-04T12:28:35"/>
    <s v="st3558 (?)"/>
    <x v="3"/>
    <x v="0"/>
    <s v="kls* (Lůžkové oddělení pro sestru)"/>
    <s v="Kořený Petr, číslo pojištěnce: 8102024480, pojišťovna: 111, scpac: 1344696"/>
    <s v="na uzlu 1.CH-LU8 od 03.06.24 do 04.06.24, pcsled: 10756731"/>
    <s v="Datum konce sledování: ? -&gt; 04/06/24; Čas konce sledování:  -&gt; 1228; Příznak fnzis: 0 -&gt; 1; Typ aktivity (takt): 1 -&gt; 5; "/>
    <d v="2024-06-04T12:28:35"/>
    <d v="2024-06-04T12:28:00"/>
    <s v="0:00"/>
    <x v="0"/>
    <x v="1"/>
  </r>
  <r>
    <d v="2024-06-04T12:28:49"/>
    <s v="st3558 (?)"/>
    <x v="3"/>
    <x v="0"/>
    <s v="kls* (Lůžkové oddělení pro sestru)"/>
    <s v="Zaoral Milan, číslo pojištěnce: 5508161175, pojišťovna: 205, scpac: 1322585"/>
    <s v="na uzlu 1.CH-LU8 od 26.05.24 do 04.06.24, pcsled: 10745433"/>
    <s v="Datum konce sledování: ? -&gt; 04/06/24; Čas konce sledování:  -&gt; 1228; Příznak fnzis: 0 -&gt; 1; Typ aktivity (takt): 1 -&gt; 5; "/>
    <d v="2024-06-04T12:28:49"/>
    <d v="2024-06-04T12:28:00"/>
    <s v="0:00"/>
    <x v="0"/>
    <x v="1"/>
  </r>
  <r>
    <d v="2024-06-04T12:29:06"/>
    <s v="st3558 (?)"/>
    <x v="3"/>
    <x v="0"/>
    <s v="kls* (Lůžkové oddělení pro sestru)"/>
    <s v="Studená Pavlína, číslo pojištěnce: 6751271648, pojišťovna: 211, scpac: 755803"/>
    <s v="na uzlu 1.CH-LU8 od 30.05.24 do 04.06.24, pcsled: 10752161"/>
    <s v="Datum konce sledování: ? -&gt; 04/06/24; Čas konce sledování:  -&gt; 1228; Příznak fnzis: 0 -&gt; 1; Typ aktivity (takt): 1 -&gt; 4; "/>
    <d v="2024-06-04T12:29:06"/>
    <d v="2024-06-04T12:28:00"/>
    <s v="0:01"/>
    <x v="0"/>
    <x v="1"/>
  </r>
  <r>
    <d v="2024-06-04T12:29:29"/>
    <s v="st3558 (?)"/>
    <x v="3"/>
    <x v="0"/>
    <s v="kls* (Lůžkové oddělení pro sestru)"/>
    <s v="Rozbroj Vojtěch, číslo pojištěnce: 490103006 , pojišťovna: 211, scpac: 208343"/>
    <s v="na uzlu 1.CH-LU8 od 28.05.24 do 04.06.24, pcsled: 10748751"/>
    <s v="Datum konce sledování: ? -&gt; 04/06/24; Čas konce sledování:  -&gt; 1229; Příznak fnzis: 0 -&gt; 1; Typ aktivity (takt): 1 -&gt; 5; "/>
    <d v="2024-06-04T12:29:29"/>
    <d v="2024-06-04T12:29:00"/>
    <s v="0:00"/>
    <x v="0"/>
    <x v="1"/>
  </r>
  <r>
    <d v="2024-06-05T08:08:52"/>
    <s v="st3558 (?)"/>
    <x v="3"/>
    <x v="0"/>
    <s v="kls* (Lůžkové oddělení pro sestru)"/>
    <s v="Vávrová Marie , číslo pojištěnce: 6354111808, pojišťovna: 201, scpac: 193730"/>
    <s v="na uzlu 1.CH-LU8 od 03.06.24 do 05.06.24, pcsled: 10757037"/>
    <s v="Datum konce sledování: ? -&gt; 05/06/24; Čas konce sledování:  -&gt; 0808; Příznak fnzis: 0 -&gt; 1; Typ aktivity (takt): 1 -&gt; 4; "/>
    <d v="2024-06-05T08:08:52"/>
    <d v="2024-06-05T08:08:00"/>
    <s v="0:00"/>
    <x v="0"/>
    <x v="1"/>
  </r>
  <r>
    <d v="2024-06-05T09:26:12"/>
    <s v="st3558 (?)"/>
    <x v="3"/>
    <x v="0"/>
    <s v="kls* (Lůžkové oddělení pro sestru)"/>
    <s v="Kubišová Zuzana, číslo pojištěnce: 7551075334, pojišťovna: 205, scpac: 177286"/>
    <s v="na uzlu 1.CH-LU8 od 03.06.24 do 05.06.24, pcsled: 10757225"/>
    <s v="Datum konce sledování: ? -&gt; 05/06/24; Čas konce sledování:  -&gt; 0925; Příznak fnzis: 0 -&gt; 1; Typ aktivity (takt): 1 -&gt; 4; "/>
    <d v="2024-06-05T09:26:12"/>
    <d v="2024-06-05T09:25:00"/>
    <s v="0:01"/>
    <x v="0"/>
    <x v="1"/>
  </r>
  <r>
    <d v="2024-06-05T09:33:17"/>
    <s v="st3558 (?)"/>
    <x v="3"/>
    <x v="0"/>
    <s v="kls* (Lůžkové oddělení pro sestru)"/>
    <s v="Maňur Antonín, číslo pojištěnce: 401227102 , pojišťovna: 111, scpac: 942107"/>
    <s v="na uzlu 1.CH-LU8 od 20.05.24 do 05.06.24, pcsled: 10736769"/>
    <s v="Datum konce sledování: ? -&gt; 05/06/24; Čas konce sledování:  -&gt; 0933; Příznak fnzis: 0 -&gt; 1; Typ aktivity (takt): 1 -&gt; 4; "/>
    <d v="2024-06-05T09:33:17"/>
    <d v="2024-06-05T09:33:00"/>
    <s v="0:00"/>
    <x v="0"/>
    <x v="1"/>
  </r>
  <r>
    <d v="2024-06-05T09:41:33"/>
    <s v="st3558 (?)"/>
    <x v="3"/>
    <x v="0"/>
    <s v="kls* (Lůžkové oddělení pro sestru)"/>
    <s v="Bendová Eva, číslo pojištěnce: 526101221 , pojišťovna: 111, scpac: 1558875"/>
    <s v="na uzlu 1.CH-LU8 od 29.05.24 do 05.06.24, pcsled: 10750664"/>
    <s v="Datum konce sledování: ? -&gt; 05/06/24; Čas konce sledování:  -&gt; 0941; Příznak fnzis: 0 -&gt; 1; Typ aktivity (takt): 1 -&gt; 4; "/>
    <d v="2024-06-05T09:41:33"/>
    <d v="2024-06-05T09:41:00"/>
    <s v="0:00"/>
    <x v="0"/>
    <x v="1"/>
  </r>
  <r>
    <d v="2024-06-05T09:47:43"/>
    <s v="st3558 (?)"/>
    <x v="3"/>
    <x v="0"/>
    <s v="kls* (Lůžkové oddělení pro sestru)"/>
    <s v="Skácelová Helena, číslo pojištěnce: 5454151692, pojišťovna: 111, scpac: 387689"/>
    <s v="na uzlu 1.CH-LU8 od 03.06.24 do 05.06.24, pcsled: 10756637"/>
    <s v="Datum konce sledování: ? -&gt; 05/06/24; Čas konce sledování:  -&gt; 0947; Příznak fnzis: 0 -&gt; 1; Typ aktivity (takt): 1 -&gt; 4; "/>
    <d v="2024-06-05T09:47:43"/>
    <d v="2024-06-05T09:47:00"/>
    <s v="0:00"/>
    <x v="0"/>
    <x v="1"/>
  </r>
  <r>
    <d v="2024-06-05T12:12:46"/>
    <s v="st3558 (?)"/>
    <x v="3"/>
    <x v="0"/>
    <s v="kls* (Lůžkové oddělení pro sestru)"/>
    <s v="Rabenseifnerová Yvet, číslo pojištěnce: 6154241456, pojišťovna: 205, scpac: 658643"/>
    <s v="na uzlu 1.CH-LU8 od 28.05.24 do 05.06.24, pcsled: 10748727"/>
    <s v="Datum konce sledování: ? -&gt; 05/06/24; Čas konce sledování:  -&gt; 1212; Příznak fnzis: 0 -&gt; 1; Typ aktivity (takt): 1 -&gt; 5; "/>
    <d v="2024-06-05T12:12:46"/>
    <d v="2024-06-05T12:12:00"/>
    <s v="0:00"/>
    <x v="0"/>
    <x v="1"/>
  </r>
  <r>
    <d v="2024-06-05T15:18:46"/>
    <s v="st3558 (?)"/>
    <x v="13"/>
    <x v="0"/>
    <s v="kls* (Lůžkové oddělení pro sestru)"/>
    <s v="Konečný Pavel, číslo pojištěnce: 6805092162, pojišťovna: 211, scpac: 372132"/>
    <s v="na uzlu 1.CH-LU8 od 04.06.24 do 05.06.24, pcsled: 10758683"/>
    <s v="Datum žádosti: 05/06/24; Čas žádosti: 151846; Datum překladu: 05/06/24; Čas překladu: 1517; Žádající uzel: 6272; Žádající uživatel: 38068; Přijímající uzel: 6515; Text žádosti: Žádost o překlad; Stav žádosti: 500; "/>
    <d v="2024-06-05T15:18:46"/>
    <d v="2024-06-05T15:17:00"/>
    <s v="0:01"/>
    <x v="0"/>
    <x v="1"/>
  </r>
  <r>
    <d v="2024-06-06T09:59:05"/>
    <s v="st3640 (?)"/>
    <x v="20"/>
    <x v="0"/>
    <s v="kll* (Lůžkové oddělení pro lékaře)"/>
    <s v="Linhartová Karla, číslo pojištěnce: 7159154871, pojišťovna: 201, scpac: 497390"/>
    <s v="na uzlu 1.CH-LU8 od 05.06.24 do 11.06.24, pcsled: 10760223"/>
    <s v="Kód uzlu zařízení: 2001; Datum malého překladu: 06/06/24; Čas malého překladu: 0958; Kód původního uzlu: 6272; Kód nového uzlu: 6265; "/>
    <d v="2024-06-06T09:59:05"/>
    <d v="2024-06-06T09:58:00"/>
    <s v="0:01"/>
    <x v="0"/>
    <x v="1"/>
  </r>
  <r>
    <d v="2024-06-06T11:10:30"/>
    <s v="st3558 (?)"/>
    <x v="3"/>
    <x v="0"/>
    <s v="kls* (Lůžkové oddělení pro sestru)"/>
    <s v="Stryková Ludmila, číslo pojištěnce: 5555111650, pojišťovna: 205, scpac: 1102330"/>
    <s v="na uzlu 1.CH-LU8 od 03.06.24 do 06.06.24, pcsled: 10757341"/>
    <s v="Datum konce sledování: ? -&gt; 06/06/24; Čas konce sledování:  -&gt; 1110; Příznak fnzis: 0 -&gt; 1; Typ aktivity (takt): 1 -&gt; 4; "/>
    <d v="2024-06-06T11:10:30"/>
    <d v="2024-06-06T11:10:00"/>
    <s v="0:00"/>
    <x v="0"/>
    <x v="1"/>
  </r>
  <r>
    <d v="2024-06-06T11:10:45"/>
    <s v="st3558 (?)"/>
    <x v="3"/>
    <x v="0"/>
    <s v="kls* (Lůžkové oddělení pro sestru)"/>
    <s v="Svoboda Pavlína , číslo pojištěnce: 7151145386, pojišťovna: 211, scpac: 184386"/>
    <s v="na uzlu 1.CH-LU8 od 03.06.24 do 06.06.24, pcsled: 10756818"/>
    <s v="Datum konce sledování: ? -&gt; 06/06/24; Čas konce sledování:  -&gt; 1110; Příznak fnzis: 0 -&gt; 1; Typ aktivity (takt): 1 -&gt; 4; "/>
    <d v="2024-06-06T11:10:45"/>
    <d v="2024-06-06T11:10:00"/>
    <s v="0:00"/>
    <x v="0"/>
    <x v="1"/>
  </r>
  <r>
    <d v="2024-06-06T11:32:43"/>
    <s v="st3558 (?)"/>
    <x v="3"/>
    <x v="0"/>
    <s v="kls* (Lůžkové oddělení pro sestru)"/>
    <s v="Jandíková Lucie , číslo pojištěnce: 8758293632, pojišťovna: 205, scpac: 938211"/>
    <s v="na uzlu KAR-LU51 od 04.06.24 do 06.06.24, pcsled: 10759313"/>
    <s v="Datum konce sledování: ? -&gt; 06/06/24; Čas konce sledování:  -&gt; 1130; Příznak fnzis: 0 -&gt; 1; Typ aktivity (takt): 1 -&gt; 5; "/>
    <d v="2024-06-06T11:32:43"/>
    <d v="2024-06-06T11:30:00"/>
    <s v="0:02"/>
    <x v="0"/>
    <x v="1"/>
  </r>
  <r>
    <d v="2024-06-07T09:43:40"/>
    <s v="st3558 (?)"/>
    <x v="3"/>
    <x v="0"/>
    <s v="kls* (Lůžkové oddělení pro sestru)"/>
    <s v="Fojt Miroslav, číslo pojištěnce: 8803186216, pojišťovna: 205, scpac: 479983"/>
    <s v="na uzlu 1.CH-LU8 od 05.06.24 do 07.06.24, pcsled: 10760886"/>
    <s v="Datum konce sledování: ? -&gt; 07/06/24; Čas konce sledování:  -&gt; 0943; Příznak fnzis: 0 -&gt; 1; Typ aktivity (takt): 1 -&gt; 5; "/>
    <d v="2024-06-07T09:43:40"/>
    <d v="2024-06-07T09:43:00"/>
    <s v="0:00"/>
    <x v="0"/>
    <x v="1"/>
  </r>
  <r>
    <d v="2024-06-07T09:44:07"/>
    <s v="st3558 (?)"/>
    <x v="3"/>
    <x v="0"/>
    <s v="kls* (Lůžkové oddělení pro sestru)"/>
    <s v="Vepřek David, číslo pojištěnce: 7911115762, pojišťovna: 207, scpac: 1562666"/>
    <s v="na uzlu 1.CH-LU8 od 05.06.24 do 07.06.24, pcsled: 10760663"/>
    <s v="Datum konce sledování: ? -&gt; 07/06/24; Čas konce sledování:  -&gt; 0943; Příznak fnzis: 0 -&gt; 1; Typ aktivity (takt): 1 -&gt; 5; "/>
    <d v="2024-06-07T09:44:07"/>
    <d v="2024-06-07T09:43:00"/>
    <s v="0:01"/>
    <x v="0"/>
    <x v="1"/>
  </r>
  <r>
    <d v="2024-06-07T12:44:14"/>
    <s v="st3558 (?)"/>
    <x v="3"/>
    <x v="0"/>
    <s v="kls* (Lůžkové oddělení pro sestru)"/>
    <s v="Stachová Simona, číslo pojištěnce: 7655315184, pojišťovna: 205, scpac: 1556904"/>
    <s v="na uzlu 1.CH-LU8 od 02.06.24 do 07.06.24, pcsled: 10755806"/>
    <s v="Datum konce sledování: ? -&gt; 07/06/24; Čas konce sledování:  -&gt; 1244; Příznak fnzis: 0 -&gt; 1; Typ aktivity (takt): 1 -&gt; 4; "/>
    <d v="2024-06-07T12:44:14"/>
    <d v="2024-06-07T12:44:00"/>
    <s v="0:00"/>
    <x v="0"/>
    <x v="1"/>
  </r>
  <r>
    <d v="2024-06-07T12:44:56"/>
    <s v="st3558 (?)"/>
    <x v="3"/>
    <x v="0"/>
    <s v="kls* (Lůžkové oddělení pro sestru)"/>
    <s v="Vysloužil Jan, číslo pojištěnce: 510423041 , pojišťovna: 111, scpac: 1569212"/>
    <s v="na uzlu 1.CH-LU8 od 02.06.24 do 07.06.24, pcsled: 10755791"/>
    <s v="Datum konce sledování: ? -&gt; 07/06/24; Čas konce sledování:  -&gt; 1244; Příznak fnzis: 0 -&gt; 1; Typ aktivity (takt): 1 -&gt; 5; "/>
    <d v="2024-06-07T12:44:56"/>
    <d v="2024-06-07T12:44:00"/>
    <s v="0:00"/>
    <x v="0"/>
    <x v="1"/>
  </r>
  <r>
    <d v="2024-06-07T12:45:17"/>
    <s v="st3558 (?)"/>
    <x v="3"/>
    <x v="0"/>
    <s v="kls* (Lůžkové oddělení pro sestru)"/>
    <s v="Dostálová Leona, číslo pojištěnce: 7151165351, pojišťovna: 205, scpac: 184379"/>
    <s v="na uzlu 1.CH-LU8 od 06.06.24 do 07.06.24, pcsled: 10762006"/>
    <s v="Datum konce sledování: ? -&gt; 07/06/24; Čas konce sledování:  -&gt; 1245; Příznak fnzis: 0 -&gt; 1; Typ aktivity (takt): 1 -&gt; 5; "/>
    <d v="2024-06-07T12:45:17"/>
    <d v="2024-06-07T12:45:00"/>
    <s v="0:00"/>
    <x v="0"/>
    <x v="1"/>
  </r>
  <r>
    <d v="2024-06-08T03:11:21"/>
    <s v="st3640 (?)"/>
    <x v="5"/>
    <x v="0"/>
    <s v="kll* (Lůžkové oddělení pro lékaře)"/>
    <s v="Mórová Markéta Mudr., číslo pojištěnce: 7161075394, pojišťovna: 205, scpac: 183456"/>
    <s v="na uzlu 1.CH-LU8 od 06.06.24 do 12.06.24, pcsled: 10762351"/>
    <s v="Kód uzlu zařízení: 2001; Datum malého překladu: 08/06/24; Čas malého překladu: 0311; Kód původního uzlu: 6272; Kód nového uzlu: 6265; "/>
    <d v="2024-06-08T03:11:21"/>
    <d v="2024-06-08T03:11:00"/>
    <s v="0:00"/>
    <x v="0"/>
    <x v="1"/>
  </r>
  <r>
    <d v="2024-06-08T16:11:16"/>
    <s v="st2088 (?)"/>
    <x v="44"/>
    <x v="0"/>
    <s v="kls* (Lůžkové oddělení pro sestru)"/>
    <s v="Bičíková Ludmila, číslo pojištěnce: 436029434 , pojišťovna: 111, scpac: 342826"/>
    <s v="na uzlu 1.CH-LU8 od 06.06.24 do 08.06.24, pcsled: 10762101"/>
    <s v="Datum konce sledování: ? -&gt; 08/06/24; Čas konce sledování:  -&gt; 0940; Příznak fnzis: 0 -&gt; 1; Typ aktivity (takt): 1 -&gt; 4; "/>
    <d v="2024-06-08T16:11:16"/>
    <d v="2024-06-08T09:40:00"/>
    <s v="6:31"/>
    <x v="0"/>
    <x v="10"/>
  </r>
  <r>
    <d v="2024-06-08T16:12:24"/>
    <s v="st3558 (?)"/>
    <x v="26"/>
    <x v="0"/>
    <s v="kls* (Lůžkové oddělení pro sestru)"/>
    <s v="Brožková Jaroslava, číslo pojištěnce: 495626056 , pojišťovna: 111, scpac: 126326"/>
    <s v="na uzlu 1.CH-LU8 od 06.06.24 do 08.06.24, pcsled: 10762480"/>
    <s v="Datum konce sledování: ? -&gt; 08/06/24; Čas konce sledování:  -&gt; 1611; Příznak fnzis: 0 -&gt; 1; Typ aktivity (takt): 1 -&gt; 4; "/>
    <d v="2024-06-08T16:12:24"/>
    <d v="2024-06-08T16:11:00"/>
    <s v="0:01"/>
    <x v="0"/>
    <x v="1"/>
  </r>
  <r>
    <d v="2024-06-08T16:12:35"/>
    <s v="st2088 (?)"/>
    <x v="44"/>
    <x v="0"/>
    <s v="kls* (Lůžkové oddělení pro sestru)"/>
    <s v="Dostálová Marta, číslo pojištěnce: 7054304499, pojišťovna: 205, scpac: 1022123"/>
    <s v="na uzlu 1.CH-LU8 od 06.06.24 do 08.06.24, pcsled: 10762735"/>
    <s v="Datum konce sledování: ? -&gt; 08/06/24; Čas konce sledování:  -&gt; 1611; Příznak fnzis: 0 -&gt; 1; Typ aktivity (takt): 1 -&gt; 4; "/>
    <d v="2024-06-08T16:12:35"/>
    <d v="2024-06-08T16:11:00"/>
    <s v="0:01"/>
    <x v="0"/>
    <x v="1"/>
  </r>
  <r>
    <d v="2024-06-08T16:13:33"/>
    <s v="st2088 (?)"/>
    <x v="44"/>
    <x v="0"/>
    <s v="kls* (Lůžkové oddělení pro sestru)"/>
    <s v="Rob Jakub, číslo pojištěnce: 0203056117, pojišťovna: 111, scpac: 1427049"/>
    <s v="na uzlu 1.CH-LU8 od 05.06.24 do 08.06.24, pcsled: 10760819"/>
    <s v="Datum konce sledování: ? -&gt; 08/06/24; Čas konce sledování:  -&gt; 1000; Příznak fnzis: 0 -&gt; 1; Typ aktivity (takt): 1 -&gt; 5; "/>
    <d v="2024-06-08T16:13:33"/>
    <d v="2024-06-08T10:00:00"/>
    <s v="6:13"/>
    <x v="0"/>
    <x v="10"/>
  </r>
  <r>
    <d v="2024-06-08T16:14:41"/>
    <s v="st2088 (?)"/>
    <x v="44"/>
    <x v="0"/>
    <s v="kls* (Lůžkové oddělení pro sestru)"/>
    <s v="Petlachová Renáta, číslo pojištěnce: 7054274392, pojišťovna: 213, scpac: 1102855"/>
    <s v="na uzlu 1.CH-LU8 od 06.06.24 do 08.06.24, pcsled: 10762241"/>
    <s v="Datum konce sledování: ? -&gt; 08/06/24; Čas konce sledování:  -&gt; 1000; Příznak fnzis: 0 -&gt; 1; Typ aktivity (takt): 1 -&gt; 4; "/>
    <d v="2024-06-08T16:14:41"/>
    <d v="2024-06-08T10:00:00"/>
    <s v="6:14"/>
    <x v="0"/>
    <x v="10"/>
  </r>
  <r>
    <d v="2024-06-08T16:18:29"/>
    <s v="st2088 (?)"/>
    <x v="44"/>
    <x v="0"/>
    <s v="kls* (Lůžkové oddělení pro sestru)"/>
    <s v="Nezvalová Bohuslava , číslo pojištěnce: 5859292120, pojišťovna: 205, scpac: 439629"/>
    <s v="na uzlu 1.CH-LU8 od 03.06.24 do 08.06.24, pcsled: 10756547"/>
    <s v="Datum konce sledování: ? -&gt; 08/06/24; Čas konce sledování:  -&gt; 1618; Příznak fnzis: 0 -&gt; 1; Typ aktivity (takt): 1 -&gt; 4; "/>
    <d v="2024-06-08T16:18:29"/>
    <d v="2024-06-08T16:18:00"/>
    <s v="0:00"/>
    <x v="0"/>
    <x v="1"/>
  </r>
  <r>
    <d v="2024-06-09T10:09:17"/>
    <s v="st4764 (?)"/>
    <x v="56"/>
    <x v="0"/>
    <s v="kls* (Lůžkové oddělení pro sestru)"/>
    <s v="Přikryl Oldřich, číslo pojištěnce: 361216405 , pojišťovna: 111, scpac: 298006"/>
    <s v="na uzlu 1.CH-L9P od 06.06.24 do 10.06.24, pcsled: 10762143"/>
    <s v="Kód uzlu zařízení: 2001; Datum malého překladu: 09/06/24; Čas malého překladu: 1009; Kód původního uzlu: 6272; Kód nového uzlu: 6476; "/>
    <d v="2024-06-09T10:09:17"/>
    <d v="2024-06-09T10:09:00"/>
    <s v="0:00"/>
    <x v="0"/>
    <x v="1"/>
  </r>
  <r>
    <d v="2024-06-09T14:58:19"/>
    <s v="st3558 (?)"/>
    <x v="38"/>
    <x v="0"/>
    <s v="kls* (Lůžkové oddělení pro sestru)"/>
    <s v="Ježíková Jana , číslo pojištěnce: 6856211604, pojišťovna: 111, scpac: 450651"/>
    <s v="na uzlu 1.CH-LU8 od 05.06.24 do 09.06.24, pcsled: 10759879"/>
    <s v="Datum konce sledování: ? -&gt; 09/06/24; Čas konce sledování:  -&gt; 1457; Příznak fnzis: 0 -&gt; 1; Typ aktivity (takt): 1 -&gt; 5; "/>
    <d v="2024-06-09T14:58:19"/>
    <d v="2024-06-09T14:57:00"/>
    <s v="0:01"/>
    <x v="0"/>
    <x v="1"/>
  </r>
  <r>
    <d v="2024-06-09T15:00:01"/>
    <s v="st3558 (?)"/>
    <x v="38"/>
    <x v="0"/>
    <s v="kls* (Lůžkové oddělení pro sestru)"/>
    <s v="Suchánková Eva, číslo pojištěnce: 6155080118, pojišťovna: 111, scpac: 1286706"/>
    <s v="na uzlu 1.CH-LU8 od 03.06.24 do 09.06.24, pcsled: 10756718"/>
    <s v="Datum konce sledování: ? -&gt; 09/06/24; Čas konce sledování:  -&gt; 1459; Příznak fnzis: 0 -&gt; 1; Typ aktivity (takt): 1 -&gt; 5; "/>
    <d v="2024-06-09T15:00:01"/>
    <d v="2024-06-09T14:59:00"/>
    <s v="0:01"/>
    <x v="0"/>
    <x v="1"/>
  </r>
  <r>
    <d v="2024-06-10T12:16:19"/>
    <s v="st3558 (?)"/>
    <x v="3"/>
    <x v="0"/>
    <s v="kls* (Lůžkové oddělení pro sestru)"/>
    <s v="Petrskovský Ladislav, číslo pojištěnce: 5611220780, pojišťovna: 205, scpac: 1500311"/>
    <s v="na uzlu 1.CH-LU8 od 04.06.24 do 10.06.24, pcsled: 10758995"/>
    <s v="Datum konce sledování: ? -&gt; 10/06/24; Čas konce sledování:  -&gt; 1215; Příznak fnzis: 0 -&gt; 1; Typ aktivity (takt): 1 -&gt; 5; "/>
    <d v="2024-06-10T12:16:19"/>
    <d v="2024-06-10T12:15:00"/>
    <s v="0:01"/>
    <x v="0"/>
    <x v="1"/>
  </r>
  <r>
    <d v="2024-06-10T12:16:49"/>
    <s v="st3558 (?)"/>
    <x v="3"/>
    <x v="0"/>
    <s v="kls* (Lůžkové oddělení pro sestru)"/>
    <s v="Hájek Václav JUDr., číslo pojištěnce: 470707405 , pojišťovna: 207, scpac: 210399"/>
    <s v="na uzlu 1.CH-LU8 od 05.06.24 do 10.06.24, pcsled: 10761014"/>
    <s v="Datum konce sledování: ? -&gt; 10/06/24; Čas konce sledování:  -&gt; 1216; Příznak fnzis: 0 -&gt; 1; Typ aktivity (takt): 1 -&gt; 5; "/>
    <d v="2024-06-10T12:16:49"/>
    <d v="2024-06-10T12:16:00"/>
    <s v="0:00"/>
    <x v="0"/>
    <x v="1"/>
  </r>
  <r>
    <d v="2024-06-10T12:17:14"/>
    <s v="st3558 (?)"/>
    <x v="3"/>
    <x v="0"/>
    <s v="kls* (Lůžkové oddělení pro sestru)"/>
    <s v="Přidal Ladislav, číslo pojištěnce: 6109080989, pojišťovna: 205, scpac: 905820"/>
    <s v="na uzlu 1.CH-LU8 od 02.06.24 do 10.06.24, pcsled: 10755728"/>
    <s v="Datum konce sledování: ? -&gt; 10/06/24; Čas konce sledování:  -&gt; 1216; Příznak fnzis: 0 -&gt; 1; Typ aktivity (takt): 1 -&gt; 5; "/>
    <d v="2024-06-10T12:17:14"/>
    <d v="2024-06-10T12:16:00"/>
    <s v="0:01"/>
    <x v="0"/>
    <x v="1"/>
  </r>
  <r>
    <d v="2024-06-11T08:27:51"/>
    <s v="st1332 (?)"/>
    <x v="34"/>
    <x v="0"/>
    <s v="kls* (Lůžkové oddělení pro sestru)"/>
    <s v="Smolík Zdeněk, číslo pojištěnce: 6802201945, pojišťovna: 205, scpac: 1488123"/>
    <s v="na uzlu 1.CH-LU3 od 09.06.24 do 12.06.24, pcsled: 10765511"/>
    <s v="Kód uzlu zařízení: 2001; Datum malého překladu: 11/06/24; Čas malého překladu: 0827; Kód původního uzlu: 6272; Kód nového uzlu: 6396; "/>
    <d v="2024-06-11T08:27:51"/>
    <d v="2024-06-11T08:27:00"/>
    <s v="0:00"/>
    <x v="0"/>
    <x v="1"/>
  </r>
  <r>
    <d v="2024-06-11T08:33:01"/>
    <s v="st3558 (?)"/>
    <x v="3"/>
    <x v="0"/>
    <s v="kls* (Lůžkové oddělení pro sestru)"/>
    <s v="Smolík Zdeněk, číslo pojištěnce: 6802201945, pojišťovna: 205, scpac: 1488123"/>
    <s v="na uzlu 1.CH-LU3 od 09.06.24 do 12.06.24, pcsled: 10765511"/>
    <s v="Kód uzlu zařízení: 2001; Datum malého překladu: 11/06/24; Čas malého překladu: 0832; Kód původního uzlu: 6396; Kód nového uzlu: 6272; "/>
    <d v="2024-06-11T08:33:01"/>
    <d v="2024-06-11T08:32:00"/>
    <s v="0:01"/>
    <x v="0"/>
    <x v="1"/>
  </r>
  <r>
    <d v="2024-06-11T08:59:34"/>
    <s v="st1332 (?)"/>
    <x v="34"/>
    <x v="0"/>
    <s v="kls* (Lůžkové oddělení pro sestru)"/>
    <s v="Smolík Zdeněk, číslo pojištěnce: 6802201945, pojišťovna: 205, scpac: 1488123"/>
    <s v="na uzlu 1.CH-LU3 od 09.06.24 do 12.06.24, pcsled: 10765511"/>
    <s v="Kód uzlu zařízení: 2001; Datum malého překladu: 11/06/24; Čas malého překladu: 0859; Kód původního uzlu: 6272; Kód nového uzlu: 6396; "/>
    <d v="2024-06-11T08:59:34"/>
    <d v="2024-06-11T08:59:00"/>
    <s v="0:00"/>
    <x v="0"/>
    <x v="1"/>
  </r>
  <r>
    <d v="2024-06-11T09:34:19"/>
    <s v="st3640 (?)"/>
    <x v="5"/>
    <x v="0"/>
    <s v="kll* (Lůžkové oddělení pro lékaře)"/>
    <s v="Blahýnek Robert, číslo pojištěnce: 6709040943, pojišťovna: 111, scpac: 1567261"/>
    <s v="na uzlu 1.CH-LU8 od 10.06.24 do 16.06.24, pcsled: 10766862"/>
    <s v="Kód uzlu zařízení: 2001; Datum malého překladu: 11/06/24; Čas malého překladu: 0934; Kód původního uzlu: 6272; Kód nového uzlu: 6265; "/>
    <d v="2024-06-11T09:34:19"/>
    <d v="2024-06-11T09:34:00"/>
    <s v="0:00"/>
    <x v="0"/>
    <x v="1"/>
  </r>
  <r>
    <d v="2024-06-11T09:47:31"/>
    <s v="st4338 (?)"/>
    <x v="29"/>
    <x v="0"/>
    <s v="kls* (Lůžkové oddělení pro sestru)"/>
    <s v="Seidlová Ludmila, číslo pojištěnce: 5856090009, pojišťovna: 111, scpac: 661001"/>
    <s v="na uzlu PLIC-25 od 06.06.24 do 11.06.24, pcsled: 10762318"/>
    <s v="Datum konce sledování: ? -&gt; 11/06/24; Čas konce sledování:  -&gt; 0940; Příznak fnzis: 0 -&gt; 1; Typ aktivity (takt): 1 -&gt; 4; "/>
    <d v="2024-06-11T09:47:31"/>
    <d v="2024-06-11T09:40:00"/>
    <s v="0:07"/>
    <x v="0"/>
    <x v="1"/>
  </r>
  <r>
    <d v="2024-06-11T10:42:49"/>
    <s v="st3558 (?)"/>
    <x v="3"/>
    <x v="0"/>
    <s v="kls* (Lůžkové oddělení pro sestru)"/>
    <s v="Jandíková Lucie , číslo pojištěnce: 8758293632, pojišťovna: 205, scpac: 938211"/>
    <s v="na uzlu 1.CH-LU8 od 06.06.24 do 11.06.24, pcsled: 10762693"/>
    <s v="Datum konce sledování: ? -&gt; 11/06/24; Čas konce sledování:  -&gt; 1042; Příznak fnzis: 0 -&gt; 1; Typ aktivity (takt): 1 -&gt; 5; "/>
    <d v="2024-06-11T10:42:49"/>
    <d v="2024-06-11T10:42:00"/>
    <s v="0:00"/>
    <x v="0"/>
    <x v="1"/>
  </r>
  <r>
    <d v="2024-06-11T10:43:20"/>
    <s v="st3558 (?)"/>
    <x v="3"/>
    <x v="0"/>
    <s v="kls* (Lůžkové oddělení pro sestru)"/>
    <s v="Linhartová Karla, číslo pojištěnce: 7159154871, pojišťovna: 201, scpac: 497390"/>
    <s v="na uzlu 1.CH-LU8 od 05.06.24 do 11.06.24, pcsled: 10760223"/>
    <s v="Datum konce sledování: ? -&gt; 11/06/24; Čas konce sledování:  -&gt; 1042; Příznak fnzis: 0 -&gt; 1; Typ aktivity (takt): 1 -&gt; 5; "/>
    <d v="2024-06-11T10:43:20"/>
    <d v="2024-06-11T10:42:00"/>
    <s v="0:01"/>
    <x v="0"/>
    <x v="1"/>
  </r>
  <r>
    <d v="2024-06-11T10:43:42"/>
    <s v="st3558 (?)"/>
    <x v="3"/>
    <x v="0"/>
    <s v="kls* (Lůžkové oddělení pro sestru)"/>
    <s v="Frolíková Alena, číslo pojištěnce: 7058025766, pojišťovna: 111, scpac: 1467599"/>
    <s v="na uzlu 1.CH-LU8 od 06.06.24 do 11.06.24, pcsled: 10761930"/>
    <s v="Datum konce sledování: ? -&gt; 11/06/24; Čas konce sledování:  -&gt; 1043; Příznak fnzis: 0 -&gt; 1; Typ aktivity (takt): 1 -&gt; 4; "/>
    <d v="2024-06-11T10:43:42"/>
    <d v="2024-06-11T10:43:00"/>
    <s v="0:00"/>
    <x v="0"/>
    <x v="1"/>
  </r>
  <r>
    <d v="2024-06-11T11:37:33"/>
    <s v="st3640 (?)"/>
    <x v="5"/>
    <x v="0"/>
    <s v="kll* (Lůžkové oddělení pro lékaře)"/>
    <s v="Severin Dalibor, číslo pojištěnce: 6704220446, pojišťovna: 111, scpac: 829857"/>
    <s v="na uzlu 1.CH-LU8 od 10.06.24 do 16.06.24, pcsled: 10766928"/>
    <s v="Kód uzlu zařízení: 2001; Datum malého překladu: 11/06/24; Čas malého překladu: 1137; Kód původního uzlu: 6272; Kód nového uzlu: 6265; "/>
    <d v="2024-06-11T11:37:33"/>
    <d v="2024-06-11T11:37:00"/>
    <s v="0:00"/>
    <x v="0"/>
    <x v="1"/>
  </r>
  <r>
    <d v="2024-06-11T13:15:26"/>
    <s v="st3558 (?)"/>
    <x v="3"/>
    <x v="0"/>
    <s v="kls* (Lůžkové oddělení pro sestru)"/>
    <s v="Čudrnák Štěpán, číslo pojištěnce: 510830067 , pojišťovna: 205, scpac: 815908"/>
    <s v="na uzlu 1.CH-LU8 od 10.06.24 do 11.06.24, pcsled: 10766279"/>
    <s v="Datum žádosti: 11/06/24; Čas žádosti: 131526; Datum překladu: 11/06/24; Čas překladu: 1314; Žádající uzel: 6272; Žádající uživatel: 18970; Přijímající uzel: 6073; Text žádosti: Žádost o překlad; Stav žádosti: 500; "/>
    <d v="2024-06-11T13:15:26"/>
    <d v="2024-06-11T13:14:00"/>
    <s v="0:01"/>
    <x v="0"/>
    <x v="1"/>
  </r>
  <r>
    <d v="2024-06-12T09:11:18"/>
    <s v="st3558 (?)"/>
    <x v="3"/>
    <x v="0"/>
    <s v="kls* (Lůžkové oddělení pro sestru)"/>
    <s v="Mórová Markéta Mudr., číslo pojištěnce: 7161075394, pojišťovna: 205, scpac: 183456"/>
    <s v="na uzlu 1.CH-LU8 od 06.06.24 do 12.06.24, pcsled: 10762351"/>
    <s v="Datum konce sledování: ? -&gt; 12/06/24; Čas konce sledování:  -&gt; 0911; Příznak fnzis: 0 -&gt; 1; Typ aktivity (takt): 1 -&gt; 4; "/>
    <d v="2024-06-12T09:11:18"/>
    <d v="2024-06-12T09:11:00"/>
    <s v="0:00"/>
    <x v="0"/>
    <x v="1"/>
  </r>
  <r>
    <d v="2024-06-12T10:58:47"/>
    <s v="st3558 (?)"/>
    <x v="3"/>
    <x v="0"/>
    <s v="kls* (Lůžkové oddělení pro sestru)"/>
    <s v="Hubená Ilona, číslo pojištěnce: 6256180414, pojišťovna: 205, scpac: 721769"/>
    <s v="na uzlu 1.CH-LU8 od 11.06.24 do 12.06.24, pcsled: 10767980"/>
    <s v="Datum konce sledování: ? -&gt; 12/06/24; Čas konce sledování:  -&gt; 1058; Příznak fnzis: 0 -&gt; 1; Typ aktivity (takt): 1 -&gt; 4; "/>
    <d v="2024-06-12T10:58:47"/>
    <d v="2024-06-12T10:58:00"/>
    <s v="0:00"/>
    <x v="0"/>
    <x v="1"/>
  </r>
  <r>
    <d v="2024-06-12T10:59:08"/>
    <s v="st3558 (?)"/>
    <x v="3"/>
    <x v="0"/>
    <s v="kls* (Lůžkové oddělení pro sestru)"/>
    <s v="Dvořáková Markéta, číslo pojištěnce: 7852125303, pojišťovna: 205, scpac: 657093"/>
    <s v="na uzlu 1.CH-LU8 od 10.06.24 do 12.06.24, pcsled: 10766745"/>
    <s v="Datum konce sledování: ? -&gt; 12/06/24; Čas konce sledování:  -&gt; 1058; Příznak fnzis: 0 -&gt; 1; Typ aktivity (takt): 1 -&gt; 4; "/>
    <d v="2024-06-12T10:59:08"/>
    <d v="2024-06-12T10:58:00"/>
    <s v="0:01"/>
    <x v="0"/>
    <x v="1"/>
  </r>
  <r>
    <d v="2024-06-12T10:59:30"/>
    <s v="st3558 (?)"/>
    <x v="3"/>
    <x v="0"/>
    <s v="kls* (Lůžkové oddělení pro sestru)"/>
    <s v="Klimeš Petr, číslo pojištěnce: 7506265349, pojišťovna: 205, scpac: 1366725"/>
    <s v="na uzlu 1.CH-LU8 od 09.06.24 do 12.06.24, pcsled: 10765594"/>
    <s v="Datum konce sledování: ? -&gt; 12/06/24; Čas konce sledování:  -&gt; 1059; Příznak fnzis: 0 -&gt; 1; Typ aktivity (takt): 1 -&gt; 4; "/>
    <d v="2024-06-12T10:59:30"/>
    <d v="2024-06-12T10:59:00"/>
    <s v="0:00"/>
    <x v="0"/>
    <x v="1"/>
  </r>
  <r>
    <d v="2024-06-12T10:59:55"/>
    <s v="st3558 (?)"/>
    <x v="3"/>
    <x v="0"/>
    <s v="kls* (Lůžkové oddělení pro sestru)"/>
    <s v="Kaletová Anna-Marie, číslo pojištěnce: 0062205759, pojišťovna: 211, scpac: 238012"/>
    <s v="na uzlu 1.CH-LU8 od 10.06.24 do 12.06.24, pcsled: 10766820"/>
    <s v="Datum konce sledování: ? -&gt; 12/06/24; Čas konce sledování:  -&gt; 1059; Příznak fnzis: 0 -&gt; 1; Typ aktivity (takt): 1 -&gt; 4; "/>
    <d v="2024-06-12T10:59:55"/>
    <d v="2024-06-12T10:59:00"/>
    <s v="0:00"/>
    <x v="0"/>
    <x v="1"/>
  </r>
  <r>
    <d v="2024-06-12T11:40:21"/>
    <s v="st3558 (?)"/>
    <x v="3"/>
    <x v="0"/>
    <s v="kls* (Lůžkové oddělení pro sestru)"/>
    <s v="Hořava Josef, číslo pojištěnce: 6411010815, pojišťovna: 201, scpac: 1557085"/>
    <s v="na uzlu 1.CH-LU8 od 11.06.24 do 12.06.24, pcsled: 10768168"/>
    <s v="Datum žádosti: 12/06/24; Čas žádosti: 114021; Datum překladu: 12/06/24; Čas překladu: 1139; Žádající uzel: 6272; Žádající uživatel: 18970; Přijímající uzel: 6073; Text žádosti: Žádost o překlad; Stav žádosti: 500; "/>
    <d v="2024-06-12T11:40:21"/>
    <d v="2024-06-12T11:39:00"/>
    <s v="0:01"/>
    <x v="0"/>
    <x v="1"/>
  </r>
  <r>
    <d v="2024-06-12T12:46:47"/>
    <s v="st3640 (?)"/>
    <x v="5"/>
    <x v="0"/>
    <s v="kll* (Lůžkové oddělení pro lékaře)"/>
    <s v="Seidlová Ludmila, číslo pojištěnce: 5856090009, pojišťovna: 111, scpac: 661001"/>
    <s v="na uzlu 1.CH-LU8 od 11.06.24 do 18.06.24, pcsled: 10768677"/>
    <s v="Kód uzlu zařízení: 2001; Datum malého překladu: 12/06/24; Čas malého překladu: 1246; Kód původního uzlu: 6272; Kód nového uzlu: 6265; "/>
    <d v="2024-06-12T12:46:47"/>
    <d v="2024-06-12T12:46:00"/>
    <s v="0:00"/>
    <x v="0"/>
    <x v="1"/>
  </r>
  <r>
    <d v="2024-06-12T15:54:50"/>
    <s v="st3640 (?)"/>
    <x v="7"/>
    <x v="0"/>
    <s v="kll* (Lůžkové oddělení pro lékaře)"/>
    <s v="Krajancová Libuše, číslo pojištěnce: 475514408 , pojišťovna: 205, scpac: 1566562"/>
    <s v="na uzlu 1.CH-LU8 od 11.06.24 do 18.06.24, pcsled: 10768715"/>
    <s v="Kód uzlu zařízení: 2001; Datum malého překladu: 12/06/24; Čas malého překladu: 1554; Kód původního uzlu: 6272; Kód nového uzlu: 6265; "/>
    <d v="2024-06-12T15:54:50"/>
    <d v="2024-06-12T15:54:00"/>
    <s v="0:00"/>
    <x v="0"/>
    <x v="1"/>
  </r>
  <r>
    <d v="2024-06-13T02:35:28"/>
    <s v="st3558 (?)"/>
    <x v="7"/>
    <x v="0"/>
    <s v="kll* (Lůžkové oddělení pro lékaře)"/>
    <s v="Nováčková Eva, číslo pojištěnce: 286029444 , pojišťovna: 201, scpac: 301927"/>
    <s v="na uzlu 1.CH-LU8 od 12.06.24 do 13.06.24, pcsled: 10771478"/>
    <s v="Datum konce sledování: ? -&gt; 13/06/24; Čas konce sledování:  -&gt; 0219; Vedl. diagnóza 1:  -&gt; K550; Příznak fnzis: 0 -&gt; 1; "/>
    <d v="2024-06-13T02:35:28"/>
    <d v="2024-06-13T02:19:00"/>
    <s v="0:16"/>
    <x v="0"/>
    <x v="7"/>
  </r>
  <r>
    <d v="2024-06-13T07:43:39"/>
    <s v="st3558 (?)"/>
    <x v="3"/>
    <x v="0"/>
    <s v="kls* (Lůžkové oddělení pro sestru)"/>
    <s v="Levíček Ondřej, číslo pojištěnce: 9712254101, pojišťovna: 201, scpac: 1571046"/>
    <s v="na uzlu PLIC-24A od 28.05.24 do 13.06.24, pcsled: 10748478"/>
    <s v="Datum konce sledování: ? -&gt; 13/06/24; Čas konce sledování:  -&gt; 0735; Příznak fnzis: 0 -&gt; 1; Typ aktivity (takt): 1 -&gt; 4; "/>
    <d v="2024-06-13T07:43:39"/>
    <d v="2024-06-13T07:35:00"/>
    <s v="0:08"/>
    <x v="0"/>
    <x v="1"/>
  </r>
  <r>
    <d v="2024-06-13T08:51:59"/>
    <s v="st3558 (?)"/>
    <x v="3"/>
    <x v="0"/>
    <s v="kls* (Lůžkové oddělení pro sestru)"/>
    <s v="Dostálová Leona, číslo pojištěnce: 7151165351, pojišťovna: 205, scpac: 184379"/>
    <s v="na uzlu 1.CH-LU8 od 10.06.24 do 13.06.24, pcsled: 10766193"/>
    <s v="Datum konce sledování: ? -&gt; 13/06/24; Čas konce sledování:  -&gt; 0851; Příznak fnzis: 0 -&gt; 1; Typ aktivity (takt): 1 -&gt; 4; "/>
    <d v="2024-06-13T08:51:59"/>
    <d v="2024-06-13T08:51:00"/>
    <s v="0:00"/>
    <x v="0"/>
    <x v="1"/>
  </r>
  <r>
    <d v="2024-06-13T09:29:29"/>
    <s v="st3640 (?)"/>
    <x v="5"/>
    <x v="0"/>
    <s v="kll* (Lůžkové oddělení pro lékaře)"/>
    <s v="Uhrovičová Růžena, číslo pojištěnce: 6660210227, pojišťovna: 111, scpac: 1230777"/>
    <s v="na uzlu 1.CH-LU8 od 12.06.24 do 17.06.24, pcsled: 10770321"/>
    <s v="Kód uzlu zařízení: 2001; Datum malého překladu: 13/06/24; Čas malého překladu: 0929; Kód původního uzlu: 6272; Kód nového uzlu: 6265; "/>
    <d v="2024-06-13T09:29:29"/>
    <d v="2024-06-13T09:29:00"/>
    <s v="0:00"/>
    <x v="0"/>
    <x v="1"/>
  </r>
  <r>
    <d v="2024-06-13T10:34:56"/>
    <s v="st3558 (?)"/>
    <x v="3"/>
    <x v="0"/>
    <s v="kls* (Lůžkové oddělení pro sestru)"/>
    <s v="Janíčková Eva, číslo pojištěnce: 6259210276, pojišťovna: 111, scpac: 500974"/>
    <s v="na uzlu KAR-LU51 od 06.06.24 do 13.06.24, pcsled: 10763224"/>
    <s v="Datum konce sledování: ? -&gt; 13/06/24; Čas konce sledování:  -&gt; 1014; Příznak fnzis: 0 -&gt; 1; Typ aktivity (takt): 1 -&gt; 5; "/>
    <d v="2024-06-13T10:34:56"/>
    <d v="2024-06-13T10:14:00"/>
    <s v="0:20"/>
    <x v="0"/>
    <x v="6"/>
  </r>
  <r>
    <d v="2024-06-13T10:37:32"/>
    <s v="st3558 (?)"/>
    <x v="3"/>
    <x v="0"/>
    <s v="kls* (Lůžkové oddělení pro sestru)"/>
    <s v="Vojtková Martina, číslo pojištěnce: 7852155311, pojišťovna: 201, scpac: 691147"/>
    <s v="na uzlu 1.CH-LU8 od 10.06.24 do 13.06.24, pcsled: 10767240"/>
    <s v="Datum konce sledování: ? -&gt; 13/06/24; Čas konce sledování:  -&gt; 1037; Příznak fnzis: 0 -&gt; 1; Typ aktivity (takt): 1 -&gt; 4; "/>
    <d v="2024-06-13T10:37:32"/>
    <d v="2024-06-13T10:37:00"/>
    <s v="0:00"/>
    <x v="0"/>
    <x v="1"/>
  </r>
  <r>
    <d v="2024-06-13T11:52:03"/>
    <s v="st3558 (?)"/>
    <x v="3"/>
    <x v="0"/>
    <s v="kls* (Lůžkové oddělení pro sestru)"/>
    <s v="Lakomý Leopold, číslo pojištěnce: 440214132 , pojišťovna: 111, scpac: 1181193"/>
    <s v="na uzlu 1.CH-LU8 od 11.06.24 do 13.06.24, pcsled: 10768472"/>
    <s v="Datum žádosti: 13/06/24; Čas žádosti: 115203; Datum překladu: 13/06/24; Čas překladu: 1151; Žádající uzel: 6272; Žádající uživatel: 18970; Přijímající uzel: 6515; Text žádosti: Žádost o překlad; Stav žádosti: 500; "/>
    <d v="2024-06-13T11:52:03"/>
    <d v="2024-06-13T11:51:00"/>
    <s v="0:01"/>
    <x v="0"/>
    <x v="1"/>
  </r>
  <r>
    <d v="2024-06-13T12:18:01"/>
    <s v="st3558 (?)"/>
    <x v="3"/>
    <x v="0"/>
    <s v="kls* (Lůžkové oddělení pro sestru)"/>
    <s v="Melcherová Dáša , číslo pojištěnce: 6253160221, pojišťovna: 205, scpac: 133013"/>
    <s v="na uzlu 1.CH-LU8 od 09.06.24 do 13.06.24, pcsled: 10765582"/>
    <s v="Datum konce sledování: ? -&gt; 13/06/24; Čas konce sledování:  -&gt; 1217; Příznak fnzis: 0 -&gt; 1; Typ aktivity (takt): 1 -&gt; 4; "/>
    <d v="2024-06-13T12:18:01"/>
    <d v="2024-06-13T12:17:00"/>
    <s v="0:01"/>
    <x v="0"/>
    <x v="1"/>
  </r>
  <r>
    <d v="2024-06-13T12:18:29"/>
    <s v="st3558 (?)"/>
    <x v="3"/>
    <x v="0"/>
    <s v="kls* (Lůžkové oddělení pro sestru)"/>
    <s v="Šnyrch Marek, číslo pojištěnce: 8702225774, pojišťovna: 211, scpac: 164526"/>
    <s v="na uzlu 1.CH-LU8 od 06.06.24 do 13.06.24, pcsled: 10762671"/>
    <s v="Datum konce sledování: ? -&gt; 13/06/24; Čas konce sledování:  -&gt; 1218; Příznak fnzis: 0 -&gt; 1; Typ aktivity (takt): 1 -&gt; 5; "/>
    <d v="2024-06-13T12:18:29"/>
    <d v="2024-06-13T12:18:00"/>
    <s v="0:00"/>
    <x v="0"/>
    <x v="1"/>
  </r>
  <r>
    <d v="2024-06-13T12:55:37"/>
    <s v="st3558 (?)"/>
    <x v="3"/>
    <x v="0"/>
    <s v="kls* (Lůžkové oddělení pro sestru)"/>
    <s v="Hořava Josef, číslo pojištěnce: 6411010815, pojišťovna: 201, scpac: 1557085"/>
    <s v="na uzlu KAR-LU15 od 12.06.24 do 13.06.24, pcsled: 10770917"/>
    <s v="Datum konce sledování: ? -&gt; 13/06/24; Čas konce sledování:  -&gt; 1116; Příznak fnzis: 0 -&gt; 1; Typ aktivity (takt): 1 -&gt; 4; "/>
    <d v="2024-06-13T12:55:37"/>
    <d v="2024-06-13T11:16:00"/>
    <s v="1:39"/>
    <x v="0"/>
    <x v="22"/>
  </r>
  <r>
    <d v="2024-06-13T13:13:53"/>
    <s v="st3558 (?)"/>
    <x v="3"/>
    <x v="0"/>
    <s v="kls* (Lůžkové oddělení pro sestru)"/>
    <s v="Čudrnák Štěpán, číslo pojištěnce: 510830067 , pojišťovna: 205, scpac: 815908"/>
    <s v="na uzlu KAR-LU15 od 11.06.24 do 13.06.24, pcsled: 10769319"/>
    <s v="Datum konce sledování: ? -&gt; 13/06/24; Čas konce sledování:  -&gt; 1112; Příznak fnzis: 0 -&gt; 1; Typ aktivity (takt): 1 -&gt; 4; "/>
    <d v="2024-06-13T13:13:53"/>
    <d v="2024-06-13T11:12:00"/>
    <s v="2:01"/>
    <x v="0"/>
    <x v="11"/>
  </r>
  <r>
    <d v="2024-06-13T13:58:05"/>
    <s v="st3640 (?)"/>
    <x v="5"/>
    <x v="0"/>
    <s v="kll* (Lůžkové oddělení pro lékaře)"/>
    <s v="Horník Petr, číslo pojištěnce: 8509205782, pojišťovna: 205, scpac: 145669"/>
    <s v="na uzlu 1.CH-LU8 od 12.06.24 do 18.06.24, pcsled: 10770138"/>
    <s v="Kód uzlu zařízení: 2001; Datum malého překladu: 13/06/24; Čas malého překladu: 1358; Kód původního uzlu: 6272; Kód nového uzlu: 6265; "/>
    <d v="2024-06-13T13:58:05"/>
    <d v="2024-06-13T13:58:00"/>
    <s v="0:00"/>
    <x v="0"/>
    <x v="1"/>
  </r>
  <r>
    <d v="2024-06-13T15:50:22"/>
    <s v="st3640 (?)"/>
    <x v="57"/>
    <x v="0"/>
    <s v="kll* (Lůžkové oddělení pro lékaře)"/>
    <s v="Levíček Ondřej, číslo pojištěnce: 9712254101, pojišťovna: 201, scpac: 1571046"/>
    <s v="na uzlu 1.CH-LU8 od 13.06.24 do 20.06.24, pcsled: 10771657"/>
    <s v="Kód uzlu zařízení: 2001; Datum malého překladu: 13/06/24; Čas malého překladu: 1550; Kód původního uzlu: 6272; Kód nového uzlu: 6265; "/>
    <d v="2024-06-13T15:50:22"/>
    <d v="2024-06-13T15:50:00"/>
    <s v="0:00"/>
    <x v="0"/>
    <x v="1"/>
  </r>
  <r>
    <d v="2024-06-14T11:57:08"/>
    <s v="st3558 (?)"/>
    <x v="3"/>
    <x v="0"/>
    <s v="kls* (Lůžkové oddělení pro sestru)"/>
    <s v="Cejtchamlová Marie, číslo pojištěnce: 5659080966, pojišťovna: 111, scpac: 926653"/>
    <s v="na uzlu 1.CH-LU8 od 11.06.24 do 14.06.24, pcsled: 10768570"/>
    <s v="Datum konce sledování: ? -&gt; 14/06/24; Čas konce sledování:  -&gt; 1156; Příznak fnzis: 0 -&gt; 1; Typ aktivity (takt): 1 -&gt; 4; "/>
    <d v="2024-06-14T11:57:08"/>
    <d v="2024-06-14T11:56:00"/>
    <s v="0:01"/>
    <x v="0"/>
    <x v="1"/>
  </r>
  <r>
    <d v="2024-06-14T11:57:46"/>
    <s v="st3558 (?)"/>
    <x v="3"/>
    <x v="0"/>
    <s v="kls* (Lůžkové oddělení pro sestru)"/>
    <s v="Kadlec Vladimír, číslo pojištěnce: 6210231599, pojišťovna: 111, scpac: 1569198"/>
    <s v="na uzlu 1.CH-LU8 od 02.06.24 do 14.06.24, pcsled: 10755947"/>
    <s v="Datum konce sledování: ? -&gt; 14/06/24; Čas konce sledování:  -&gt; 1157; Příznak fnzis: 0 -&gt; 1; Typ aktivity (takt): 1 -&gt; 5; "/>
    <d v="2024-06-14T11:57:46"/>
    <d v="2024-06-14T11:57:00"/>
    <s v="0:00"/>
    <x v="0"/>
    <x v="1"/>
  </r>
  <r>
    <d v="2024-06-14T11:58:07"/>
    <s v="st3558 (?)"/>
    <x v="3"/>
    <x v="0"/>
    <s v="kls* (Lůžkové oddělení pro sestru)"/>
    <s v="Chodílek Radek, číslo pojištěnce: 7302195681, pojišťovna: 205, scpac: 181596"/>
    <s v="na uzlu 1.CH-LU8 od 11.06.24 do 14.06.24, pcsled: 10768594"/>
    <s v="Datum konce sledování: ? -&gt; 14/06/24; Čas konce sledování:  -&gt; 1157; Příznak fnzis: 0 -&gt; 1; Typ aktivity (takt): 1 -&gt; 5; "/>
    <d v="2024-06-14T11:58:07"/>
    <d v="2024-06-14T11:57:00"/>
    <s v="0:01"/>
    <x v="0"/>
    <x v="1"/>
  </r>
  <r>
    <d v="2024-06-14T11:58:19"/>
    <s v="st3558 (?)"/>
    <x v="3"/>
    <x v="0"/>
    <s v="kls* (Lůžkové oddělení pro sestru)"/>
    <s v="Malčík Petr, číslo pojištěnce: 7806034390, pojišťovna: 111, scpac: 877310"/>
    <s v="na uzlu 1.CH-LU8 od 12.06.24 do 14.06.24, pcsled: 10770485"/>
    <s v="Datum konce sledování: ? -&gt; 14/06/24; Čas konce sledování:  -&gt; 1158; Příznak fnzis: 0 -&gt; 1; Typ aktivity (takt): 1 -&gt; 5; "/>
    <d v="2024-06-14T11:58:19"/>
    <d v="2024-06-14T11:58:00"/>
    <s v="0:00"/>
    <x v="0"/>
    <x v="1"/>
  </r>
  <r>
    <d v="2024-06-14T11:58:29"/>
    <s v="st3558 (?)"/>
    <x v="3"/>
    <x v="0"/>
    <s v="kls* (Lůžkové oddělení pro sestru)"/>
    <s v="Galib Adem Halmi, číslo pojištěnce: 6604594282, pojišťovna: 111, scpac: 1536448"/>
    <s v="na uzlu 1.CH-LU8 od 12.06.24 do 14.06.24, pcsled: 10770408"/>
    <s v="Datum konce sledování: ? -&gt; 14/06/24; Čas konce sledování:  -&gt; 1158; Příznak fnzis: 0 -&gt; 1; Typ aktivity (takt): 1 -&gt; 5; "/>
    <d v="2024-06-14T11:58:29"/>
    <d v="2024-06-14T11:58:00"/>
    <s v="0:00"/>
    <x v="0"/>
    <x v="1"/>
  </r>
  <r>
    <d v="2024-06-14T11:58:43"/>
    <s v="st3558 (?)"/>
    <x v="3"/>
    <x v="0"/>
    <s v="kls* (Lůžkové oddělení pro sestru)"/>
    <s v="Mandysová Alena, číslo pojištěnce: 515718063 , pojišťovna: 205, scpac: 269218"/>
    <s v="na uzlu 1.CH-LU8 od 26.05.24 do 14.06.24, pcsled: 10745415"/>
    <s v="Datum konce sledování: ? -&gt; 14/06/24; Čas konce sledování:  -&gt; 1158; Příznak fnzis: 0 -&gt; 1; Typ aktivity (takt): 1 -&gt; 5; "/>
    <d v="2024-06-14T11:58:43"/>
    <d v="2024-06-14T11:58:00"/>
    <s v="0:00"/>
    <x v="0"/>
    <x v="1"/>
  </r>
  <r>
    <d v="2024-06-14T12:52:06"/>
    <s v="st3558 (?)"/>
    <x v="3"/>
    <x v="0"/>
    <s v="kls* (Lůžkové oddělení pro sestru)"/>
    <s v="Kučera Radovan, číslo pojištěnce: 6502232099, pojišťovna: 111, scpac: 891679"/>
    <s v="na uzlu 1.CH-LU8 od 05.06.24 do 14.06.24, pcsled: 10761296"/>
    <s v="Datum konce sledování: ? -&gt; 14/06/24; Čas konce sledování:  -&gt; 1251; Příznak fnzis: 0 -&gt; 1; Typ aktivity (takt): 1 -&gt; 5; "/>
    <d v="2024-06-14T12:52:06"/>
    <d v="2024-06-14T12:51:00"/>
    <s v="0:01"/>
    <x v="0"/>
    <x v="1"/>
  </r>
  <r>
    <d v="2024-06-15T13:09:36"/>
    <s v="st3818 (?)"/>
    <x v="58"/>
    <x v="0"/>
    <s v="kls* (Lůžkové oddělení pro sestru)"/>
    <s v="Žůrek Pavel, Mgr., číslo pojištěnce: 5903191404, pojišťovna: 111, scpac: 881163"/>
    <s v="na uzlu 1.CH-LU9 od 13.06.24 do 16.06.24, pcsled: 10772604"/>
    <s v="Kód uzlu zařízení: 2001; Datum malého překladu: 15/06/24; Čas malého překladu: 1309; Kód původního uzlu: 6272; Kód nového uzlu: 6225; "/>
    <d v="2024-06-15T13:09:36"/>
    <d v="2024-06-15T13:09:00"/>
    <s v="0:00"/>
    <x v="0"/>
    <x v="1"/>
  </r>
  <r>
    <d v="2024-06-15T13:42:13"/>
    <s v="st2088 (?)"/>
    <x v="15"/>
    <x v="0"/>
    <s v="kls* (Lůžkové oddělení pro sestru)"/>
    <s v="Hajíčková Martina, číslo pojištěnce: 7357045355, pojišťovna: 211, scpac: 459775"/>
    <s v="na uzlu 1.CH-LU8 od 13.06.24 do 15.06.24, pcsled: 10772032"/>
    <s v="Datum konce sledování: ? -&gt; 15/06/24; Čas konce sledování:  -&gt; 1341; Příznak fnzis: 0 -&gt; 1; Typ aktivity (takt): 1 -&gt; 4; "/>
    <d v="2024-06-15T13:42:13"/>
    <d v="2024-06-15T13:41:00"/>
    <s v="0:01"/>
    <x v="0"/>
    <x v="1"/>
  </r>
  <r>
    <d v="2024-06-15T13:43:06"/>
    <s v="st2088 (?)"/>
    <x v="15"/>
    <x v="0"/>
    <s v="kls* (Lůžkové oddělení pro sestru)"/>
    <s v="Kolková Alena, číslo pojištěnce: 5557110922, pojišťovna: 111, scpac: 1495861"/>
    <s v="na uzlu 1.CH-LU8 od 13.06.24 do 15.06.24, pcsled: 10771873"/>
    <s v="Datum konce sledování: ? -&gt; 15/06/24; Čas konce sledování:  -&gt; 1342; Příznak fnzis: 0 -&gt; 1; Typ aktivity (takt): 1 -&gt; 4; "/>
    <d v="2024-06-15T13:43:06"/>
    <d v="2024-06-15T13:42:00"/>
    <s v="0:01"/>
    <x v="0"/>
    <x v="1"/>
  </r>
  <r>
    <d v="2024-06-15T13:43:48"/>
    <s v="st2088 (?)"/>
    <x v="15"/>
    <x v="0"/>
    <s v="kls* (Lůžkové oddělení pro sestru)"/>
    <s v="Maderová Miroslava, číslo pojištěnce: 535317069 , pojišťovna: 111, scpac: 686230"/>
    <s v="na uzlu 1.CH-LU8 od 13.06.24 do 15.06.24, pcsled: 10771880"/>
    <s v="Datum konce sledování: ? -&gt; 15/06/24; Čas konce sledování:  -&gt; 1343; Příznak fnzis: 0 -&gt; 1; Typ aktivity (takt): 1 -&gt; 4; "/>
    <d v="2024-06-15T13:43:48"/>
    <d v="2024-06-15T13:43:00"/>
    <s v="0:00"/>
    <x v="0"/>
    <x v="1"/>
  </r>
  <r>
    <d v="2024-06-15T13:44:36"/>
    <s v="st2088 (?)"/>
    <x v="15"/>
    <x v="0"/>
    <s v="kls* (Lůžkové oddělení pro sestru)"/>
    <s v="Raška Ladislav , číslo pojištěnce: 371121461 , pojišťovna: 111, scpac: 219981"/>
    <s v="na uzlu 1.CH-LU8 od 11.06.24 do 15.06.24, pcsled: 10768793"/>
    <s v="Datum konce sledování: ? -&gt; 15/06/24; Čas konce sledování:  -&gt; 1344; Příznak fnzis: 0 -&gt; 1; Typ aktivity (takt): 1 -&gt; 5; "/>
    <d v="2024-06-15T13:44:36"/>
    <d v="2024-06-15T13:44:00"/>
    <s v="0:00"/>
    <x v="0"/>
    <x v="1"/>
  </r>
  <r>
    <d v="2024-06-16T11:38:26"/>
    <s v="st3558 (?)"/>
    <x v="14"/>
    <x v="0"/>
    <s v="kls* (Lůžkové oddělení pro sestru)"/>
    <s v="Lakomý Leopold, číslo pojištěnce: 440214132 , pojišťovna: 111, scpac: 1181193"/>
    <s v="na uzlu KAR-LU51 od 13.06.24 do 16.06.24, pcsled: 10772721"/>
    <s v="Datum konce sledování: ? -&gt; 16/06/24; Čas konce sledování:  -&gt; 0756; Příznak fnzis: 0 -&gt; 1; Typ aktivity (takt): 1 -&gt; 5; "/>
    <d v="2024-06-16T11:38:26"/>
    <d v="2024-06-16T07:56:00"/>
    <s v="3:42"/>
    <x v="0"/>
    <x v="20"/>
  </r>
  <r>
    <d v="2024-06-16T14:18:24"/>
    <s v="st2088 (?)"/>
    <x v="10"/>
    <x v="0"/>
    <s v="kll* (Lůžkové oddělení pro lékaře)"/>
    <s v="Neubauerová Helena , číslo pojištěnce: 445327477 , pojišťovna: 205, scpac: 302197"/>
    <s v="na uzlu 1.CH-LU8 od 10.06.24 do 16.06.24, pcsled: 10766399"/>
    <s v="Datum konce sledování: ? -&gt; 16/06/24; Čas konce sledování:  -&gt; 1418; Příznak fnzis: 0 -&gt; 1; Typ aktivity (takt): 1 -&gt; 5; "/>
    <d v="2024-06-16T14:18:24"/>
    <d v="2024-06-16T14:18:00"/>
    <s v="0:00"/>
    <x v="0"/>
    <x v="1"/>
  </r>
  <r>
    <d v="2024-06-16T14:18:47"/>
    <s v="st2088 (?)"/>
    <x v="10"/>
    <x v="0"/>
    <s v="kll* (Lůžkové oddělení pro lékaře)"/>
    <s v="Severin Dalibor, číslo pojištěnce: 6704220446, pojišťovna: 111, scpac: 829857"/>
    <s v="na uzlu 1.CH-LU8 od 10.06.24 do 16.06.24, pcsled: 10766928"/>
    <s v="Datum konce sledování: ? -&gt; 16/06/24; Čas konce sledování:  -&gt; 1418; Příznak fnzis: 0 -&gt; 1; Typ aktivity (takt): 1 -&gt; 5; "/>
    <d v="2024-06-16T14:18:47"/>
    <d v="2024-06-16T14:18:00"/>
    <s v="0:00"/>
    <x v="0"/>
    <x v="1"/>
  </r>
  <r>
    <d v="2024-06-16T14:19:06"/>
    <s v="st2088 (?)"/>
    <x v="10"/>
    <x v="0"/>
    <s v="kll* (Lůžkové oddělení pro lékaře)"/>
    <s v="Blahýnek Robert, číslo pojištěnce: 6709040943, pojišťovna: 111, scpac: 1567261"/>
    <s v="na uzlu 1.CH-LU8 od 10.06.24 do 16.06.24, pcsled: 10766862"/>
    <s v="Datum konce sledování: ? -&gt; 16/06/24; Čas konce sledování:  -&gt; 1418; Příznak fnzis: 0 -&gt; 1; Typ aktivity (takt): 1 -&gt; 5; "/>
    <d v="2024-06-16T14:19:06"/>
    <d v="2024-06-16T14:18:00"/>
    <s v="0:01"/>
    <x v="0"/>
    <x v="1"/>
  </r>
  <r>
    <d v="2024-06-17T08:59:31"/>
    <s v="st3558 (?)"/>
    <x v="3"/>
    <x v="0"/>
    <s v="kls* (Lůžkové oddělení pro sestru)"/>
    <s v="Uhrovičová Růžena, číslo pojištěnce: 6660210227, pojišťovna: 111, scpac: 1230777"/>
    <s v="na uzlu 1.CH-LU8 od 12.06.24 do 17.06.24, pcsled: 10770321"/>
    <s v="Datum konce sledování: ? -&gt; 17/06/24; Čas konce sledování:  -&gt; 0859; Příznak fnzis: 0 -&gt; 1; Typ aktivity (takt): 1 -&gt; 5; "/>
    <d v="2024-06-17T08:59:31"/>
    <d v="2024-06-17T08:59:00"/>
    <s v="0:00"/>
    <x v="0"/>
    <x v="1"/>
  </r>
  <r>
    <d v="2024-06-17T09:34:20"/>
    <s v="st3558 (?)"/>
    <x v="3"/>
    <x v="0"/>
    <s v="kls* (Lůžkové oddělení pro sestru)"/>
    <s v="Janíčková Eva, číslo pojištěnce: 6259210276, pojišťovna: 111, scpac: 500974"/>
    <s v="na uzlu 1.CH-LU3 od 13.06.24 do 18.06.24, pcsled: 10772517"/>
    <s v="Kód uzlu zařízení: 2001; Datum malého překladu: 17/06/24; Čas malého překladu: 0934; Kód původního uzlu: 6272; Kód nového uzlu: 6396; "/>
    <d v="2024-06-17T09:34:20"/>
    <d v="2024-06-17T09:34:00"/>
    <s v="0:00"/>
    <x v="0"/>
    <x v="1"/>
  </r>
  <r>
    <d v="2024-06-17T12:31:01"/>
    <s v="st3640 (?)"/>
    <x v="41"/>
    <x v="0"/>
    <s v="kll* (Lůžkové oddělení pro lékaře)"/>
    <s v="Juhás Michal, číslo pojištěnce: 7103104690, pojišťovna: 201, scpac: 892161"/>
    <s v="na uzlu 1.CH-LU8 od 16.06.24 do -, pcsled: 10775515"/>
    <s v="Kód uzlu zařízení: 2001; Datum malého překladu: 17/06/24; Čas malého překladu: 1230; Kód původního uzlu: 6272; Kód nového uzlu: 6265; "/>
    <d v="2024-06-17T12:31:01"/>
    <d v="2024-06-17T12:30:00"/>
    <s v="0:01"/>
    <x v="0"/>
    <x v="1"/>
  </r>
  <r>
    <d v="2024-06-17T14:29:36"/>
    <s v="st3640 (?)"/>
    <x v="41"/>
    <x v="0"/>
    <s v="kll* (Lůžkové oddělení pro lékaře)"/>
    <s v="Koudelková Jana, číslo pojištěnce: 435111458 , pojišťovna: 201, scpac: 641330"/>
    <s v="na uzlu 1.CH-6 J od 17.06.24 do 17.06.24, pcsled: 10776186"/>
    <s v="Kód uzlu zařízení: 2001; Datum malého překladu: 17/06/24; Čas malého překladu: 1429; Kód původního uzlu: 6272; Kód nového uzlu: 6265; "/>
    <d v="2024-06-17T14:29:36"/>
    <d v="2024-06-17T14:29:00"/>
    <s v="0:00"/>
    <x v="0"/>
    <x v="1"/>
  </r>
  <r>
    <d v="2024-06-17T15:45:48"/>
    <s v="st3640 (?)"/>
    <x v="22"/>
    <x v="0"/>
    <s v="kll* (Lůžkové oddělení pro lékaře)"/>
    <s v="Rybková Ludmila, číslo pojištěnce: 525215156 , pojišťovna: 211, scpac: 1567758"/>
    <s v="na uzlu 1.CH-LU8 od 16.06.24 do -, pcsled: 10775550"/>
    <s v="Kód uzlu zařízení: 2001; Datum malého překladu: 17/06/24; Čas malého překladu: 1545; Kód původního uzlu: 6272; Kód nového uzlu: 6265; "/>
    <d v="2024-06-17T15:45:48"/>
    <d v="2024-06-17T15:45:00"/>
    <s v="0:00"/>
    <x v="0"/>
    <x v="1"/>
  </r>
  <r>
    <d v="2024-06-18T10:07:56"/>
    <s v="st3558 (?)"/>
    <x v="3"/>
    <x v="0"/>
    <s v="kls* (Lůžkové oddělení pro sestru)"/>
    <s v="Konečný Pavel, číslo pojištěnce: 6805092162, pojišťovna: 211, scpac: 372132"/>
    <s v="na uzlu KAR-LU51 od 05.06.24 do 18.06.24, pcsled: 10761435"/>
    <s v="Datum konce sledování: ? -&gt; 18/06/24; Čas konce sledování:  -&gt; 0959; Příznak fnzis: 0 -&gt; 1; Typ aktivity (takt): 1 -&gt; 4; "/>
    <d v="2024-06-18T10:07:56"/>
    <d v="2024-06-18T09:59:00"/>
    <s v="0:08"/>
    <x v="0"/>
    <x v="1"/>
  </r>
  <r>
    <d v="2024-06-18T11:38:45"/>
    <s v="st3558 (?)"/>
    <x v="3"/>
    <x v="0"/>
    <s v="kls* (Lůžkové oddělení pro sestru)"/>
    <s v="Seidlová Ludmila, číslo pojištěnce: 5856090009, pojišťovna: 111, scpac: 661001"/>
    <s v="na uzlu 1.CH-LU8 od 11.06.24 do 18.06.24, pcsled: 10768677"/>
    <s v="Datum konce sledování: ? -&gt; 18/06/24; Čas konce sledování:  -&gt; 1138; Příznak fnzis: 0 -&gt; 1; Typ aktivity (takt): 1 -&gt; 4; "/>
    <d v="2024-06-18T11:38:45"/>
    <d v="2024-06-18T11:38:00"/>
    <s v="0:00"/>
    <x v="0"/>
    <x v="1"/>
  </r>
  <r>
    <d v="2024-06-18T11:39:12"/>
    <s v="st3558 (?)"/>
    <x v="3"/>
    <x v="0"/>
    <s v="kls* (Lůžkové oddělení pro sestru)"/>
    <s v="Slezáková Petra, číslo pojištěnce: 7652125360, pojišťovna: 205, scpac: 175365"/>
    <s v="na uzlu 1.CH-LU8 od 29.05.24 do 18.06.24, pcsled: 10750759"/>
    <s v="Datum konce sledování: ? -&gt; 18/06/24; Čas konce sledování:  -&gt; 1138; Příznak fnzis: 0 -&gt; 1; Typ aktivity (takt): 1 -&gt; 5; "/>
    <d v="2024-06-18T11:39:12"/>
    <d v="2024-06-18T11:38:00"/>
    <s v="0:01"/>
    <x v="0"/>
    <x v="1"/>
  </r>
  <r>
    <d v="2024-06-18T12:16:32"/>
    <s v="st1332 (?)"/>
    <x v="2"/>
    <x v="0"/>
    <s v="kls* (Lůžkové oddělení pro sestru)"/>
    <s v="Vozhol Yaroslav, číslo pojištěnce: 5221348550, pojišťovna: 333, scpac: 1357060"/>
    <s v="na uzlu 1.CH-LU3 od 17.06.24 do 20.06.24, pcsled: 10777392"/>
    <s v="Kód uzlu zařízení: 2001; Datum malého překladu: 18/06/24; Čas malého překladu: 1216; Kód původního uzlu: 6272; Kód nového uzlu: 6396; "/>
    <d v="2024-06-18T12:16:32"/>
    <d v="2024-06-18T12:16:00"/>
    <s v="0:00"/>
    <x v="0"/>
    <x v="1"/>
  </r>
  <r>
    <d v="2024-06-18T12:25:16"/>
    <s v="st3558 (?)"/>
    <x v="3"/>
    <x v="0"/>
    <s v="kls* (Lůžkové oddělení pro sestru)"/>
    <s v="Krajancová Libuše, číslo pojištěnce: 475514408 , pojišťovna: 205, scpac: 1566562"/>
    <s v="na uzlu 1.CH-LU8 od 11.06.24 do 18.06.24, pcsled: 10768715"/>
    <s v="Datum konce sledování: ? -&gt; 18/06/24; Čas konce sledování:  -&gt; 1225; Příznak fnzis: 0 -&gt; 1; Typ aktivity (takt): 1 -&gt; 4; "/>
    <d v="2024-06-18T12:25:16"/>
    <d v="2024-06-18T12:25:00"/>
    <s v="0:00"/>
    <x v="0"/>
    <x v="1"/>
  </r>
  <r>
    <d v="2024-06-18T12:25:33"/>
    <s v="st3558 (?)"/>
    <x v="3"/>
    <x v="0"/>
    <s v="kls* (Lůžkové oddělení pro sestru)"/>
    <s v="Horník Petr, číslo pojištěnce: 8509205782, pojišťovna: 205, scpac: 145669"/>
    <s v="na uzlu 1.CH-LU8 od 12.06.24 do 18.06.24, pcsled: 10770138"/>
    <s v="Datum konce sledování: ? -&gt; 18/06/24; Čas konce sledování:  -&gt; 1225; Příznak fnzis: 0 -&gt; 1; Typ aktivity (takt): 1 -&gt; 5; "/>
    <d v="2024-06-18T12:25:33"/>
    <d v="2024-06-18T12:25:00"/>
    <s v="0:00"/>
    <x v="0"/>
    <x v="1"/>
  </r>
  <r>
    <d v="2024-06-18T12:26:17"/>
    <s v="st3558 (?)"/>
    <x v="3"/>
    <x v="0"/>
    <s v="kls* (Lůžkové oddělení pro sestru)"/>
    <s v="Halouzka Jaroslav, číslo pojištěnce: 8009065449, pojišťovna: 201, scpac: 405140"/>
    <s v="na uzlu 1.CH-LU8 od 15.06.24 do 18.06.24, pcsled: 10775110"/>
    <s v="Datum konce sledování: ? -&gt; 18/06/24; Čas konce sledování:  -&gt; 1225; Příznak fnzis: 0 -&gt; 1; Typ aktivity (takt): 1 -&gt; 4; "/>
    <d v="2024-06-18T12:26:17"/>
    <d v="2024-06-18T12:25:00"/>
    <s v="0:01"/>
    <x v="0"/>
    <x v="1"/>
  </r>
  <r>
    <d v="2024-06-18T12:26:43"/>
    <s v="st3558 (?)"/>
    <x v="3"/>
    <x v="0"/>
    <s v="kls* (Lůžkové oddělení pro sestru)"/>
    <s v="Stavařová Helena, číslo pojištěnce: 535904030 , pojišťovna: 205, scpac: 387277"/>
    <s v="na uzlu 1.CH-LU8 od 13.06.24 do 18.06.24, pcsled: 10771760"/>
    <s v="Datum konce sledování: ? -&gt; 18/06/24; Čas konce sledování:  -&gt; 1226; Příznak fnzis: 0 -&gt; 1; Typ aktivity (takt): 1 -&gt; 4; "/>
    <d v="2024-06-18T12:26:43"/>
    <d v="2024-06-18T12:26:00"/>
    <s v="0:00"/>
    <x v="0"/>
    <x v="1"/>
  </r>
  <r>
    <d v="2024-06-19T08:56:08"/>
    <s v="st4764 (?)"/>
    <x v="6"/>
    <x v="0"/>
    <s v="kls* (Lůžkové oddělení pro sestru)"/>
    <s v="Tesák Evžen, číslo pojištěnce: 420323428 , pojišťovna: 211, scpac: 348786"/>
    <s v="na uzlu 1.CH-LU9 od 17.06.24 do -, pcsled: 10777947"/>
    <s v="Kód uzlu zařízení: 2001; Datum malého překladu: 19/06/24; Čas malého překladu: 0856; Kód původního uzlu: 6272; Kód nového uzlu: 6225; "/>
    <d v="2024-06-19T08:56:08"/>
    <d v="2024-06-19T08:56:00"/>
    <s v="0:00"/>
    <x v="0"/>
    <x v="1"/>
  </r>
  <r>
    <d v="2024-06-19T09:23:23"/>
    <s v="st3640 (?)"/>
    <x v="20"/>
    <x v="0"/>
    <s v="kll* (Lůžkové oddělení pro lékaře)"/>
    <s v="Zimčáková Ludmila, číslo pojištěnce: 6654090168, pojišťovna: 205, scpac: 755352"/>
    <s v="na uzlu 1.CH-6 J od 18.06.24 do -, pcsled: 10778633"/>
    <s v="Kód uzlu zařízení: 2001; Datum malého překladu: 19/06/24; Čas malého překladu: 0922; Kód původního uzlu: 6272; Kód nového uzlu: 6265; "/>
    <d v="2024-06-19T09:23:23"/>
    <d v="2024-06-19T09:22:00"/>
    <s v="0:01"/>
    <x v="0"/>
    <x v="1"/>
  </r>
  <r>
    <d v="2024-06-20T12:09:54"/>
    <s v="st3640 (?)"/>
    <x v="20"/>
    <x v="0"/>
    <s v="kll* (Lůžkové oddělení pro lékaře)"/>
    <s v="Gregárková Jaromíra, číslo pojištěnce: 8453144579, pojišťovna: 205, scpac: 443896"/>
    <s v="na uzlu 1.CH-6 J od 19.06.24 do -, pcsled: 10780629"/>
    <s v="Kód uzlu zařízení: 2001; Datum malého překladu: 20/06/24; Čas malého překladu: 1209; Kód původního uzlu: 6272; Kód nového uzlu: 6265; "/>
    <d v="2024-06-20T12:09:54"/>
    <d v="2024-06-20T12:09:00"/>
    <s v="0:00"/>
    <x v="0"/>
    <x v="1"/>
  </r>
  <r>
    <m/>
    <m/>
    <x v="59"/>
    <x v="1"/>
    <m/>
    <m/>
    <m/>
    <m/>
    <m/>
    <m/>
    <m/>
    <x v="2"/>
    <x v="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1">
  <r>
    <d v="2024-01-02T09:37:40"/>
    <s v="st4764 (?)"/>
    <x v="0"/>
    <x v="0"/>
    <s v="kls* (Lůžkové oddělení pro sestru)"/>
    <s v="Kolář David, číslo pojištěnce: 8703152117, pojišťovna: 111, scpac: 914098"/>
    <s v="na uzlu URO-20 od 27.12.23 do 02.01.24, pcsled: 10533383"/>
    <s v="Datum konce sledování: ? -&gt; 02/01/24; Čas konce sledování:  -&gt; 0918; Příznak fnzis: 0 -&gt; 1; Typ aktivity (takt): 1 -&gt; 5; "/>
    <d v="2024-01-02T09:37:40"/>
    <d v="2024-01-02T09:18:00"/>
    <s v="0:19"/>
    <x v="0"/>
    <x v="0"/>
  </r>
  <r>
    <d v="2024-01-02T09:41:13"/>
    <s v="st4764 (?)"/>
    <x v="0"/>
    <x v="0"/>
    <s v="kls* (Lůžkové oddělení pro sestru)"/>
    <s v="Kolář David, číslo pojištěnce: 8703152117, pojišťovna: 111, scpac: 914098"/>
    <s v="na uzlu 1.CH-L9P od 02.01.24 do 09.01.24, pcsled: 10538688"/>
    <s v="Kód uzlu zařízení: 2001; Datum malého překladu: 02/01/24; Čas malého překladu: 0941; Kód původního uzlu: 6225; Kód nového uzlu: 6476; "/>
    <d v="2024-01-02T09:41:13"/>
    <d v="2024-01-02T09:41:00"/>
    <s v="0:00"/>
    <x v="0"/>
    <x v="1"/>
  </r>
  <r>
    <d v="2024-01-03T14:36:23"/>
    <s v="st3640 (?)"/>
    <x v="1"/>
    <x v="0"/>
    <s v="kll* (Lůžkové oddělení pro lékaře)"/>
    <s v="Kovářová Radmila, číslo pojištěnce: 5753161018, pojišťovna: 111, scpac: 274951"/>
    <s v="na uzlu 1.CH-LU9 od 02.01.24 do 07.01.24, pcsled: 10538140"/>
    <s v="Kód uzlu zařízení: 2001; Datum malého překladu: 03/01/24; Čas malého překladu: 1436; Kód původního uzlu: 6225; Kód nového uzlu: 6265; "/>
    <d v="2024-01-03T14:36:23"/>
    <d v="2024-01-03T14:36:00"/>
    <s v="0:00"/>
    <x v="0"/>
    <x v="1"/>
  </r>
  <r>
    <d v="2024-01-03T18:04:51"/>
    <s v="st4764 (?)"/>
    <x v="2"/>
    <x v="0"/>
    <s v="kls* (Lůžkové oddělení pro sestru)"/>
    <s v="Malík Jiří, číslo pojištěnce: 5904021321, pojišťovna: 205, scpac: 1542483"/>
    <s v="na uzlu 1.CH-LU9 od 02.01.24 do 03.01.24, pcsled: 10538184"/>
    <s v="Datum žádosti: 03/01/24; Čas žádosti: 180451; Datum překladu: 03/01/24; Čas překladu: 1804; Žádající uzel: 6225; Žádající uživatel: 60175; Přijímající uzel: 6515; Text žádosti: Žádost o překlad; Stav žádosti: 500; "/>
    <d v="2024-01-03T18:04:51"/>
    <d v="2024-01-03T18:04:00"/>
    <s v="0:00"/>
    <x v="0"/>
    <x v="1"/>
  </r>
  <r>
    <d v="2024-01-04T10:52:42"/>
    <s v="st4764 (?)"/>
    <x v="0"/>
    <x v="0"/>
    <s v="kls* (Lůžkové oddělení pro sestru)"/>
    <s v="Sekereš Emil, číslo pojištěnce: 520214311 , pojišťovna: 111, scpac: 1539944"/>
    <s v="na uzlu KAR-LU51 od 02.01.24 do 04.01.24, pcsled: 10539289"/>
    <s v="Datum konce sledování: ? -&gt; 04/01/24; Čas konce sledování:  -&gt; 0853; Příznak fnzis: 0 -&gt; 1; Typ aktivity (takt): 1 -&gt; 5; "/>
    <d v="2024-01-04T10:52:42"/>
    <d v="2024-01-04T08:53:00"/>
    <s v="1:59"/>
    <x v="0"/>
    <x v="2"/>
  </r>
  <r>
    <d v="2024-01-04T12:23:39"/>
    <s v="st4764 (?)"/>
    <x v="0"/>
    <x v="0"/>
    <s v="kls* (Lůžkové oddělení pro sestru)"/>
    <s v="Gajda Jakub, číslo pojištěnce: 7010155526, pojišťovna: 111, scpac: 1543775"/>
    <s v="na uzlu 1.CH-LU9 od 03.01.24 do 04.01.24, pcsled: 10540810"/>
    <s v="Datum žádosti: 04/01/24; Čas žádosti: 122339; Datum překladu: 04/01/24; Čas překladu: 1223; Žádající uzel: 6225; Žádající uživatel: 45562; Přijímající uzel: 6515; Text žádosti: Žádost o překlad; Stav žádosti: 500; "/>
    <d v="2024-01-04T12:23:39"/>
    <d v="2024-01-04T12:23:00"/>
    <s v="0:00"/>
    <x v="0"/>
    <x v="1"/>
  </r>
  <r>
    <d v="2024-01-04T13:23:02"/>
    <s v="st4764 (?)"/>
    <x v="0"/>
    <x v="0"/>
    <s v="kls* (Lůžkové oddělení pro sestru)"/>
    <s v="Klečková Libuše, číslo pojištěnce: 5453291690, pojišťovna: 111, scpac: 1545573"/>
    <s v="na uzlu 1.CH-LU9 od 02.01.24 do 04.01.24, pcsled: 10538965"/>
    <s v="Datum konce sledování: ? -&gt; 04/01/24; Čas konce sledování:  -&gt; 1322; Příznak fnzis: 0 -&gt; 1; Typ aktivity (takt): 1 -&gt; 4; "/>
    <d v="2024-01-04T13:23:02"/>
    <d v="2024-01-04T13:22:00"/>
    <s v="0:01"/>
    <x v="0"/>
    <x v="1"/>
  </r>
  <r>
    <d v="2024-01-04T13:23:19"/>
    <s v="st4764 (?)"/>
    <x v="0"/>
    <x v="0"/>
    <s v="kls* (Lůžkové oddělení pro sestru)"/>
    <s v="Lašková Markéta, číslo pojištěnce: 7459132010, pojišťovna: 111, scpac: 1189210"/>
    <s v="na uzlu 1.CH-LU9 od 02.01.24 do 04.01.24, pcsled: 10538190"/>
    <s v="Datum konce sledování: ? -&gt; 04/01/24; Čas konce sledování:  -&gt; 1323; Příznak fnzis: 0 -&gt; 1; Typ aktivity (takt): 1 -&gt; 4; "/>
    <d v="2024-01-04T13:23:19"/>
    <d v="2024-01-04T13:23:00"/>
    <s v="0:00"/>
    <x v="0"/>
    <x v="1"/>
  </r>
  <r>
    <d v="2024-01-05T10:01:00"/>
    <s v="st4764 (?)"/>
    <x v="3"/>
    <x v="0"/>
    <s v="kls* (Lůžkové oddělení pro sestru)"/>
    <s v="Gajda Jakub, číslo pojištěnce: 7010155526, pojišťovna: 111, scpac: 1543775"/>
    <s v="na uzlu KAR-LU51 od 04.01.24 do 05.01.24, pcsled: 10543063"/>
    <s v="Datum konce sledování: ? -&gt; 05/01/24; Čas konce sledování:  -&gt; 0959; Příznak fnzis: 0 -&gt; 1; Typ aktivity (takt): 1 -&gt; 5; "/>
    <d v="2024-01-05T10:01:00"/>
    <d v="2024-01-05T09:59:00"/>
    <s v="0:02"/>
    <x v="0"/>
    <x v="1"/>
  </r>
  <r>
    <d v="2024-01-05T11:01:01"/>
    <s v="st4764 (?)"/>
    <x v="3"/>
    <x v="0"/>
    <s v="kls* (Lůžkové oddělení pro sestru)"/>
    <s v="Malík Jiří, číslo pojištěnce: 5904021321, pojišťovna: 205, scpac: 1542483"/>
    <s v="na uzlu KAR-LU51 od 03.01.24 do 05.01.24, pcsled: 10541635"/>
    <s v="Datum konce sledování: ? -&gt; 05/01/24; Čas konce sledování:  -&gt; 1055; Příznak fnzis: 0 -&gt; 1; Typ aktivity (takt): 1 -&gt; 5; "/>
    <d v="2024-01-05T11:01:01"/>
    <d v="2024-01-05T10:55:00"/>
    <s v="0:06"/>
    <x v="0"/>
    <x v="1"/>
  </r>
  <r>
    <d v="2024-01-06T11:46:00"/>
    <s v="st4764 (?)"/>
    <x v="4"/>
    <x v="0"/>
    <s v="kls* (Lůžkové oddělení pro sestru)"/>
    <s v="Paláková Iveta, číslo pojištěnce: 6761260022, pojišťovna: 205, scpac: 1502763"/>
    <s v="na uzlu KAR-LU51 od 02.01.24 do 06.01.24, pcsled: 10539490"/>
    <s v="Datum konce sledování: ? -&gt; 06/01/24; Čas konce sledování:  -&gt; 1131; Příznak fnzis: 0 -&gt; 1; Typ aktivity (takt): 1 -&gt; 5; "/>
    <d v="2024-01-06T11:46:00"/>
    <d v="2024-01-06T11:31:00"/>
    <s v="0:15"/>
    <x v="0"/>
    <x v="0"/>
  </r>
  <r>
    <d v="2024-01-06T14:08:19"/>
    <s v="st4764 (?)"/>
    <x v="4"/>
    <x v="0"/>
    <s v="kls* (Lůžkové oddělení pro sestru)"/>
    <s v="Možíšková Lenka, číslo pojištěnce: 8760166129, pojišťovna: 211, scpac: 1045183"/>
    <s v="na uzlu 1.CH-LU9 od 03.01.24 do 06.01.24, pcsled: 10540531"/>
    <s v="Datum konce sledování: ? -&gt; 06/01/24; Čas konce sledování:  -&gt; 1407; Příznak fnzis: 0 -&gt; 1; Typ aktivity (takt): 1 -&gt; 4; "/>
    <d v="2024-01-06T14:08:19"/>
    <d v="2024-01-06T14:07:00"/>
    <s v="0:01"/>
    <x v="0"/>
    <x v="1"/>
  </r>
  <r>
    <d v="2024-01-06T14:08:54"/>
    <s v="st4764 (?)"/>
    <x v="4"/>
    <x v="0"/>
    <s v="kls* (Lůžkové oddělení pro sestru)"/>
    <s v="Krupko Oleh, číslo pojištěnce: 8108131295, pojišťovna: 111, scpac: 1340330"/>
    <s v="na uzlu 1.CH-LU9 od 03.01.24 do 06.01.24, pcsled: 10540282"/>
    <s v="Datum konce sledování: ? -&gt; 06/01/24; Čas konce sledování:  -&gt; 1408; Příznak fnzis: 0 -&gt; 1; Typ aktivity (takt): 1 -&gt; 4; "/>
    <d v="2024-01-06T14:08:54"/>
    <d v="2024-01-06T14:08:00"/>
    <s v="0:00"/>
    <x v="0"/>
    <x v="1"/>
  </r>
  <r>
    <d v="2024-01-06T14:09:44"/>
    <s v="st4764 (?)"/>
    <x v="4"/>
    <x v="0"/>
    <s v="kls* (Lůžkové oddělení pro sestru)"/>
    <s v="Mečkovský Jakub Pave, číslo pojištěnce: 0204255700, pojišťovna: 201, scpac: 305555"/>
    <s v="na uzlu 1.CH-LU9 od 03.01.24 do 06.01.24, pcsled: 10541727"/>
    <s v="Datum konce sledování: ? -&gt; 06/01/24; Čas konce sledování:  -&gt; 1409; Příznak fnzis: 0 -&gt; 1; Typ aktivity (takt): 1 -&gt; 4; "/>
    <d v="2024-01-06T14:09:44"/>
    <d v="2024-01-06T14:09:00"/>
    <s v="0:00"/>
    <x v="0"/>
    <x v="1"/>
  </r>
  <r>
    <d v="2024-01-07T10:10:56"/>
    <s v="st4764 (?)"/>
    <x v="5"/>
    <x v="0"/>
    <s v="kls* (Lůžkové oddělení pro sestru)"/>
    <s v="Kovářová Radmila, číslo pojištěnce: 5753161018, pojišťovna: 111, scpac: 274951"/>
    <s v="na uzlu 1.CH-LU9 od 02.01.24 do 07.01.24, pcsled: 10538140"/>
    <s v="Datum konce sledování: ? -&gt; 07/01/24; Čas konce sledování:  -&gt; 1010; Příznak fnzis: 0 -&gt; 1; Typ aktivity (takt): 1 -&gt; 4; "/>
    <d v="2024-01-07T10:10:56"/>
    <d v="2024-01-07T10:10:00"/>
    <s v="0:00"/>
    <x v="0"/>
    <x v="1"/>
  </r>
  <r>
    <d v="2024-01-07T10:20:22"/>
    <s v="st4764 (?)"/>
    <x v="5"/>
    <x v="0"/>
    <s v="kls* (Lůžkové oddělení pro sestru)"/>
    <s v="Kvasničáková Hana, číslo pojištěnce: 9359106185, pojišťovna: 211, scpac: 983379"/>
    <s v="na uzlu 1.CH-LU9 od 04.01.24 do 07.01.24, pcsled: 10542017"/>
    <s v="Datum konce sledování: ? -&gt; 07/01/24; Čas konce sledování:  -&gt; 1019; Příznak fnzis: 0 -&gt; 1; Typ aktivity (takt): 1 -&gt; 4; "/>
    <d v="2024-01-07T10:20:22"/>
    <d v="2024-01-07T10:19:00"/>
    <s v="0:01"/>
    <x v="0"/>
    <x v="1"/>
  </r>
  <r>
    <d v="2024-01-08T13:51:46"/>
    <s v="st4764 (?)"/>
    <x v="0"/>
    <x v="0"/>
    <s v="kls* (Lůžkové oddělení pro sestru)"/>
    <s v="Zapletalová Veronika, číslo pojištěnce: 9759225707, pojišťovna: 205, scpac: 152403"/>
    <s v="na uzlu 1.CH-LU9 od 07.01.24 do 08.01.24, pcsled: 10546279"/>
    <s v="Datum konce sledování: ? -&gt; 08/01/24; Čas konce sledování:  -&gt; 1351; Příznak fnzis: 0 -&gt; 1; Typ aktivity (takt): 1 -&gt; 5; "/>
    <d v="2024-01-08T13:51:46"/>
    <d v="2024-01-08T13:51:00"/>
    <s v="0:00"/>
    <x v="0"/>
    <x v="1"/>
  </r>
  <r>
    <d v="2024-01-09T14:02:30"/>
    <s v="st4764 (?)"/>
    <x v="0"/>
    <x v="0"/>
    <s v="kls* (Lůžkové oddělení pro sestru)"/>
    <s v="Malík Jiří, číslo pojištěnce: 5904021321, pojišťovna: 205, scpac: 1542483"/>
    <s v="na uzlu 1.CH-LU9 od 05.01.24 do 09.01.24, pcsled: 10544540"/>
    <s v="Datum konce sledování: ? -&gt; 09/01/24; Čas konce sledování:  -&gt; 1401; Příznak fnzis: 0 -&gt; 1; Typ aktivity (takt): 1 -&gt; 5; "/>
    <d v="2024-01-09T14:02:30"/>
    <d v="2024-01-09T14:01:00"/>
    <s v="0:01"/>
    <x v="0"/>
    <x v="1"/>
  </r>
  <r>
    <d v="2024-01-09T14:03:54"/>
    <s v="st4764 (?)"/>
    <x v="0"/>
    <x v="0"/>
    <s v="kls* (Lůžkové oddělení pro sestru)"/>
    <s v="Gajda Jakub, číslo pojištěnce: 7010155526, pojišťovna: 111, scpac: 1543775"/>
    <s v="na uzlu 1.CH-LU9 od 05.01.24 do 09.01.24, pcsled: 10544350"/>
    <s v="Datum konce sledování: ? -&gt; 09/01/24; Čas konce sledování:  -&gt; 1402; Příznak fnzis: 0 -&gt; 1; Typ aktivity (takt): 1 -&gt; 5; "/>
    <d v="2024-01-09T14:03:54"/>
    <d v="2024-01-09T14:02:00"/>
    <s v="0:01"/>
    <x v="0"/>
    <x v="1"/>
  </r>
  <r>
    <d v="2024-01-09T14:04:34"/>
    <s v="st4764 (?)"/>
    <x v="0"/>
    <x v="0"/>
    <s v="kls* (Lůžkové oddělení pro sestru)"/>
    <s v="Válková Jana, Mgr., číslo pojištěnce: 7461115420, pojišťovna: 205, scpac: 1543949"/>
    <s v="na uzlu 1.CH-LU9 od 19.12.23 do 09.01.24, pcsled: 10525409"/>
    <s v="Datum konce sledování: ? -&gt; 09/01/24; Čas konce sledování:  -&gt; 1404; Příznak fnzis: 0 -&gt; 1; Typ aktivity (takt): 1 -&gt; 5; "/>
    <d v="2024-01-09T14:04:34"/>
    <d v="2024-01-09T14:04:00"/>
    <s v="0:00"/>
    <x v="0"/>
    <x v="1"/>
  </r>
  <r>
    <d v="2024-01-09T14:05:16"/>
    <s v="st4764 (?)"/>
    <x v="0"/>
    <x v="0"/>
    <s v="kls* (Lůžkové oddělení pro sestru)"/>
    <s v="Zápotoka Marcel, číslo pojištěnce: 7208095477, pojišťovna: 111, scpac: 1538493"/>
    <s v="na uzlu 1.CH-LU9 od 23.12.23 do 09.01.24, pcsled: 10530660"/>
    <s v="Datum konce sledování: ? -&gt; 09/01/24; Čas konce sledování:  -&gt; 1404; Příznak fnzis: 0 -&gt; 1; Typ aktivity (takt): 1 -&gt; 5; "/>
    <d v="2024-01-09T14:05:16"/>
    <d v="2024-01-09T14:04:00"/>
    <s v="0:01"/>
    <x v="0"/>
    <x v="1"/>
  </r>
  <r>
    <d v="2024-01-09T15:27:06"/>
    <s v="st4764 (?)"/>
    <x v="6"/>
    <x v="0"/>
    <s v="kls* (Lůžkové oddělení pro sestru)"/>
    <s v="Pončík Emil, číslo pojištěnce: 5712091473, pojišťovna: 201, scpac: 1012919"/>
    <s v="na uzlu 1.CH-LU9 od 08.01.24 do 09.01.24, pcsled: 10547568"/>
    <s v="Datum žádosti: 09/01/24; Čas žádosti: 152706; Datum překladu: 09/01/24; Čas překladu: 1525; Žádající uzel: 6225; Žádající uživatel: 60039; Přijímající uzel: 6515; Text žádosti: Žádost o překlad; Stav žádosti: 500; "/>
    <d v="2024-01-09T15:27:06"/>
    <d v="2024-01-09T15:25:00"/>
    <s v="0:02"/>
    <x v="0"/>
    <x v="1"/>
  </r>
  <r>
    <d v="2024-01-10T13:10:50"/>
    <s v="st4764 (?)"/>
    <x v="0"/>
    <x v="0"/>
    <s v="kls* (Lůžkové oddělení pro sestru)"/>
    <s v="Hoplíček Vladimír, číslo pojištěnce: 6608121608, pojišťovna: 205, scpac: 851554"/>
    <s v="na uzlu 1.CH-LU9 od 25.12.23 do 10.01.24, pcsled: 10531706"/>
    <s v="Datum konce sledování: ? -&gt; 10/01/24; Čas konce sledování:  -&gt; 1310; Příznak fnzis: 0 -&gt; 1; Typ aktivity (takt): 1 -&gt; 4; "/>
    <d v="2024-01-10T13:10:50"/>
    <d v="2024-01-10T13:10:00"/>
    <s v="0:00"/>
    <x v="0"/>
    <x v="1"/>
  </r>
  <r>
    <d v="2024-01-10T20:31:30"/>
    <s v="st3640 (?)"/>
    <x v="7"/>
    <x v="0"/>
    <s v="kll* (Lůžkové oddělení pro lékaře)"/>
    <s v="Sekereš Emil, číslo pojištěnce: 520214311 , pojišťovna: 111, scpac: 1539944"/>
    <s v="na uzlu 1.CH-LU9 od 04.01.24 do 26.01.24, pcsled: 10542796"/>
    <s v="Kód uzlu zařízení: 2001; Datum malého překladu: 10/01/24; Čas malého překladu: 2031; Kód původního uzlu: 6225; Kód nového uzlu: 6265; "/>
    <d v="2024-01-10T20:31:30"/>
    <d v="2024-01-10T20:31:00"/>
    <s v="0:00"/>
    <x v="0"/>
    <x v="1"/>
  </r>
  <r>
    <d v="2024-01-11T09:06:31"/>
    <s v="st4764 (?)"/>
    <x v="0"/>
    <x v="0"/>
    <s v="kls* (Lůžkové oddělení pro sestru)"/>
    <s v="Hermanová Petra, DiS, číslo pojištěnce: 9752215704, pojišťovna: 205, scpac: 152922"/>
    <s v="na uzlu 1.CH-LU9 od 10.01.24 do 11.01.24, pcsled: 10551779"/>
    <s v="Datum žádosti: 11/01/24; Čas žádosti: 090631; Datum překladu: 11/01/24; Čas překladu: 0905; Žádající uzel: 6225; Žádající uživatel: 45562; Přijímající uzel: 6010; Text žádosti: Žádost o překlad; Stav žádosti: 500; "/>
    <d v="2024-01-11T09:06:31"/>
    <d v="2024-01-11T09:05:00"/>
    <s v="0:01"/>
    <x v="0"/>
    <x v="1"/>
  </r>
  <r>
    <d v="2024-01-11T10:10:17"/>
    <s v="st3640 (?)"/>
    <x v="1"/>
    <x v="0"/>
    <s v="kll* (Lůžkové oddělení pro lékaře)"/>
    <s v="Přidal Jan, číslo pojištěnce: 8502265684, pojišťovna: 201, scpac: 1534234"/>
    <s v="na uzlu 1.CH-LU9 od 10.01.24 do 18.01.24, pcsled: 10550723"/>
    <s v="Kód uzlu zařízení: 2001; Datum malého překladu: 11/01/24; Čas malého překladu: 1010; Kód původního uzlu: 6225; Kód nového uzlu: 6265; "/>
    <d v="2024-01-11T10:10:17"/>
    <d v="2024-01-11T10:10:00"/>
    <s v="0:00"/>
    <x v="0"/>
    <x v="1"/>
  </r>
  <r>
    <d v="2024-01-11T12:33:46"/>
    <s v="st4764 (?)"/>
    <x v="0"/>
    <x v="0"/>
    <s v="kls* (Lůžkové oddělení pro sestru)"/>
    <s v="Řehová Irena, číslo pojištěnce: 446207131 , pojišťovna: 111, scpac: 1546400"/>
    <s v="na uzlu 2IK-30m od 02.01.24 do 11.01.24, pcsled: 10539441"/>
    <s v="Datum konce sledování: ? -&gt; 11/01/24; Čas konce sledování:  -&gt; 1206; Příznak fnzis: 0 -&gt; 1; Typ aktivity (takt): 1 -&gt; 4; "/>
    <d v="2024-01-11T12:33:46"/>
    <d v="2024-01-11T12:06:00"/>
    <s v="0:27"/>
    <x v="0"/>
    <x v="3"/>
  </r>
  <r>
    <d v="2024-01-11T13:42:47"/>
    <s v="st3640 (?)"/>
    <x v="1"/>
    <x v="0"/>
    <s v="kll* (Lůžkové oddělení pro lékaře)"/>
    <s v="Havlíček Lubomír, číslo pojištěnce: 490521103 , pojišťovna: 211, scpac: 1321027"/>
    <s v="na uzlu 1.CH-6 J od 11.01.24 do 12.01.24, pcsled: 10552343"/>
    <s v="Kód uzlu zařízení: 2001; Datum malého překladu: 11/01/24; Čas malého překladu: 1342; Kód původního uzlu: 6225; Kód nového uzlu: 6265; "/>
    <d v="2024-01-11T13:42:47"/>
    <d v="2024-01-11T13:42:00"/>
    <s v="0:00"/>
    <x v="0"/>
    <x v="1"/>
  </r>
  <r>
    <d v="2024-01-11T13:59:13"/>
    <s v="st4764 (?)"/>
    <x v="0"/>
    <x v="0"/>
    <s v="kls* (Lůžkové oddělení pro sestru)"/>
    <s v="Bitlianyn Vladyslav, číslo pojištěnce: 7209644816, pojišťovna: 111, scpac: 1510556"/>
    <s v="na uzlu 1.CH-LU9 od 07.01.24 do 11.01.24, pcsled: 10546028"/>
    <s v="Datum konce sledování: ? -&gt; 11/01/24; Čas konce sledování:  -&gt; 1358; Příznak fnzis: 0 -&gt; 1; Typ aktivity (takt): 1 -&gt; 4; "/>
    <d v="2024-01-11T13:59:13"/>
    <d v="2024-01-11T13:58:00"/>
    <s v="0:01"/>
    <x v="0"/>
    <x v="1"/>
  </r>
  <r>
    <d v="2024-01-11T13:59:41"/>
    <s v="st4764 (?)"/>
    <x v="0"/>
    <x v="0"/>
    <s v="kls* (Lůžkové oddělení pro sestru)"/>
    <s v="Kajfoszová Jana, číslo pojištěnce: 6152261874, pojišťovna: 205, scpac: 1397640"/>
    <s v="na uzlu 1.CH-LU9 od 07.01.24 do 11.01.24, pcsled: 10546034"/>
    <s v="Datum konce sledování: ? -&gt; 11/01/24; Čas konce sledování:  -&gt; 1359; Příznak fnzis: 0 -&gt; 1; Typ aktivity (takt): 1 -&gt; 4; "/>
    <d v="2024-01-11T13:59:41"/>
    <d v="2024-01-11T13:59:00"/>
    <s v="0:00"/>
    <x v="0"/>
    <x v="1"/>
  </r>
  <r>
    <d v="2024-01-12T10:08:20"/>
    <s v="st3640 (?)"/>
    <x v="1"/>
    <x v="0"/>
    <s v="kll* (Lůžkové oddělení pro lékaře)"/>
    <s v="Marková Anna, číslo pojištěnce: 435103460 , pojišťovna: 211, scpac: 134872"/>
    <s v="na uzlu 1.CH-LU8 od 11.01.24 do 17.01.24, pcsled: 10552360"/>
    <s v="Kód uzlu zařízení: 2001; Datum malého překladu: 12/01/24; Čas malého překladu: 1008; Kód původního uzlu: 6225; Kód nového uzlu: 6265; "/>
    <d v="2024-01-12T10:08:20"/>
    <d v="2024-01-12T10:08:00"/>
    <s v="0:00"/>
    <x v="0"/>
    <x v="1"/>
  </r>
  <r>
    <d v="2024-01-12T10:19:25"/>
    <s v="st4764 (?)"/>
    <x v="0"/>
    <x v="0"/>
    <s v="kls* (Lůžkové oddělení pro sestru)"/>
    <s v="Pončík Emil, číslo pojištěnce: 5712091473, pojišťovna: 201, scpac: 1012919"/>
    <s v="na uzlu KAR-LU51 od 09.01.24 do 12.01.24, pcsled: 10550044"/>
    <s v="Datum konce sledování: ? -&gt; 12/01/24; Čas konce sledování:  -&gt; 0937; Příznak fnzis: 0 -&gt; 1; Typ aktivity (takt): 1 -&gt; 5; "/>
    <d v="2024-01-12T10:19:25"/>
    <d v="2024-01-12T09:37:00"/>
    <s v="0:42"/>
    <x v="0"/>
    <x v="4"/>
  </r>
  <r>
    <d v="2024-01-12T13:25:10"/>
    <s v="st4764 (?)"/>
    <x v="8"/>
    <x v="0"/>
    <s v="kls* (Lůžkové oddělení pro sestru)"/>
    <s v="Řehová Irena, číslo pojištěnce: 446207131 , pojišťovna: 111, scpac: 1546400"/>
    <s v="na uzlu 1.CH-LU9 od 11.01.24 do 12.01.24, pcsled: 10553346"/>
    <s v="Datum žádosti: 12/01/24; Čas žádosti: 132510; Datum překladu: 12/01/24; Čas překladu: 1324; Žádající uzel: 6225; Žádající uživatel: 63874; Přijímající uzel: 6515; Text žádosti: Žádost o překlad; Stav žádosti: 500; "/>
    <d v="2024-01-12T13:25:10"/>
    <d v="2024-01-12T13:24:00"/>
    <s v="0:01"/>
    <x v="0"/>
    <x v="1"/>
  </r>
  <r>
    <d v="2024-01-12T14:03:06"/>
    <s v="st4764 (?)"/>
    <x v="0"/>
    <x v="0"/>
    <s v="kls* (Lůžkové oddělení pro sestru)"/>
    <s v="Grajcárová Dana, číslo pojištěnce: 6052141722, pojišťovna: 111, scpac: 1537922"/>
    <s v="na uzlu 1.CH-LU9 od 11.01.24 do 12.01.24, pcsled: 10552406"/>
    <s v="Datum konce sledování: ? -&gt; 12/01/24; Čas konce sledování:  -&gt; 1402; Příznak fnzis: 0 -&gt; 1; Typ aktivity (takt): 1 -&gt; 4; "/>
    <d v="2024-01-12T14:03:06"/>
    <d v="2024-01-12T14:02:00"/>
    <s v="0:01"/>
    <x v="0"/>
    <x v="1"/>
  </r>
  <r>
    <d v="2024-01-12T14:03:35"/>
    <s v="st4764 (?)"/>
    <x v="0"/>
    <x v="0"/>
    <s v="kls* (Lůžkové oddělení pro sestru)"/>
    <s v="Rozsívalová Danuše , číslo pojištěnce: 305704432 , pojišťovna: 205, scpac: 225278"/>
    <s v="na uzlu 1.CH-LU9 od 04.01.24 do 12.01.24, pcsled: 10542482"/>
    <s v="Datum konce sledování: ? -&gt; 12/01/24; Čas konce sledování:  -&gt; 1403; Příznak fnzis: 0 -&gt; 1; Typ aktivity (takt): 1 -&gt; 5; "/>
    <d v="2024-01-12T14:03:35"/>
    <d v="2024-01-12T14:03:00"/>
    <s v="0:00"/>
    <x v="0"/>
    <x v="1"/>
  </r>
  <r>
    <d v="2024-01-13T12:59:08"/>
    <s v="st4764 (?)"/>
    <x v="2"/>
    <x v="0"/>
    <s v="kls* (Lůžkové oddělení pro sestru)"/>
    <s v="Kadlec Jiří, Ing., číslo pojištěnce: 440502440 , pojišťovna: 201, scpac: 952279"/>
    <s v="na uzlu 1.CH-LU9 od 04.01.24 do 13.01.24, pcsled: 10541753"/>
    <s v="Datum konce sledování: ? -&gt; 13/01/24; Čas konce sledování:  -&gt; 1257; Příznak fnzis: 0 -&gt; 1; Typ aktivity (takt): 1 -&gt; 4; "/>
    <d v="2024-01-13T12:59:08"/>
    <d v="2024-01-13T12:57:00"/>
    <s v="0:02"/>
    <x v="0"/>
    <x v="1"/>
  </r>
  <r>
    <d v="2024-01-13T12:59:41"/>
    <s v="st4764 (?)"/>
    <x v="2"/>
    <x v="0"/>
    <s v="kls* (Lůžkové oddělení pro sestru)"/>
    <s v="Nguyen Van Nam, číslo pojištěnce: 8004239914, pojišťovna: 211, scpac: 1136389"/>
    <s v="na uzlu 1.CH-LU9 od 10.01.24 do 13.01.24, pcsled: 10550436"/>
    <s v="Datum konce sledování: ? -&gt; 13/01/24; Čas konce sledování:  -&gt; 1259; Příznak fnzis: 0 -&gt; 1; Typ aktivity (takt): 1 -&gt; 4; "/>
    <d v="2024-01-13T12:59:41"/>
    <d v="2024-01-13T12:59:00"/>
    <s v="0:00"/>
    <x v="0"/>
    <x v="1"/>
  </r>
  <r>
    <d v="2024-01-13T13:00:16"/>
    <s v="st4764 (?)"/>
    <x v="2"/>
    <x v="0"/>
    <s v="kls* (Lůžkové oddělení pro sestru)"/>
    <s v="Raška Ladislav , číslo pojištěnce: 371121461 , pojišťovna: 111, scpac: 219981"/>
    <s v="na uzlu 1.CH-LU9 od 03.01.24 do 13.01.24, pcsled: 10540691"/>
    <s v="Datum konce sledování: ? -&gt; 13/01/24; Čas konce sledování:  -&gt; 1259; Příznak fnzis: 0 -&gt; 1; Typ aktivity (takt): 1 -&gt; 4; "/>
    <d v="2024-01-13T13:00:16"/>
    <d v="2024-01-13T12:59:00"/>
    <s v="0:01"/>
    <x v="0"/>
    <x v="1"/>
  </r>
  <r>
    <d v="2024-01-14T13:26:37"/>
    <s v="st3818 (?)"/>
    <x v="9"/>
    <x v="0"/>
    <s v="kll* (Lůžkové oddělení pro lékaře)"/>
    <s v="Řehová Irena, číslo pojištěnce: 446207131 , pojišťovna: 111, scpac: 1546400"/>
    <s v="na uzlu KAR-LU51 od 12.01.24 do 14.01.24, pcsled: 10555063"/>
    <s v="Datum konce sledování: ? -&gt; 14/01/24; Čas konce sledování:  -&gt; 1305; Příznak fnzis: 0 -&gt; 1; Typ aktivity (takt): 1 -&gt; 6; Příznak aktivity (ftakt): yes -&gt; no; "/>
    <d v="2024-01-14T13:26:37"/>
    <d v="2024-01-14T13:05:00"/>
    <s v="0:21"/>
    <x v="0"/>
    <x v="3"/>
  </r>
  <r>
    <d v="2024-01-15T11:55:08"/>
    <s v="st4764 (?)"/>
    <x v="0"/>
    <x v="0"/>
    <s v="kls* (Lůžkové oddělení pro sestru)"/>
    <s v="Pražáková Svatava, číslo pojištěnce: 7161055429, pojišťovna: 205, scpac: 1505107"/>
    <s v="na uzlu 1.CH-LU9 od 14.01.24 do 15.01.24, pcsled: 10556201"/>
    <s v="Datum žádosti: 15/01/24; Čas žádosti: 115508; Datum překladu: 15/01/24; Čas překladu: 1153; Žádající uzel: 6225; Žádající uživatel: 45562; Přijímající uzel: 6515; Text žádosti: Žádost o překlad; Stav žádosti: 500; "/>
    <d v="2024-01-15T11:55:08"/>
    <d v="2024-01-15T11:53:00"/>
    <s v="0:02"/>
    <x v="0"/>
    <x v="1"/>
  </r>
  <r>
    <d v="2024-01-15T15:52:59"/>
    <s v="st3640 (?)"/>
    <x v="10"/>
    <x v="0"/>
    <s v="kll* (Lůžkové oddělení pro lékaře)"/>
    <s v="Nebes Jan , číslo pojištěnce: 490206166 , pojišťovna: 111, scpac: 1363092"/>
    <s v="na uzlu 1.CH-LU9 od 14.01.24 do 23.01.24, pcsled: 10556255"/>
    <s v="Kód uzlu zařízení: 2001; Datum malého překladu: 15/01/24; Čas malého překladu: 1552; Kód původního uzlu: 6225; Kód nového uzlu: 6265; "/>
    <d v="2024-01-15T15:52:59"/>
    <d v="2024-01-15T15:52:00"/>
    <s v="0:00"/>
    <x v="0"/>
    <x v="1"/>
  </r>
  <r>
    <d v="2024-01-16T12:25:12"/>
    <s v="st4764 (?)"/>
    <x v="11"/>
    <x v="0"/>
    <s v="kls* (Lůžkové oddělení pro sestru)"/>
    <s v="Greplová Klára, Bc., číslo pojištěnce: 9060035699, pojišťovna: 201, scpac: 890644"/>
    <s v="na uzlu 1.CH-LU9 od 15.01.24 do 16.01.24, pcsled: 10556979"/>
    <s v="Datum konce sledování: ? -&gt; 16/01/24; Čas konce sledování:  -&gt; 1224; Příznak fnzis: 0 -&gt; 1; Typ aktivity (takt): 1 -&gt; 5; "/>
    <d v="2024-01-16T12:25:12"/>
    <d v="2024-01-16T12:24:00"/>
    <s v="0:01"/>
    <x v="0"/>
    <x v="1"/>
  </r>
  <r>
    <d v="2024-01-16T13:54:19"/>
    <s v="st4764 (?)"/>
    <x v="0"/>
    <x v="0"/>
    <s v="kls* (Lůžkové oddělení pro sestru)"/>
    <s v="Hejná Marcela, číslo pojištěnce: 505205069 , pojišťovna: 111, scpac: 1359967"/>
    <s v="na uzlu 1.CH-LU9 od 15.01.24 do 16.01.24, pcsled: 10556975"/>
    <s v="Datum žádosti: 16/01/24; Čas žádosti: 135419; Datum překladu: 16/01/24; Čas překladu: 1353; Žádající uzel: 6225; Žádající uživatel: 45562; Přijímající uzel: 6515; Text žádosti: Žádost o překlad; Stav žádosti: 500; "/>
    <d v="2024-01-16T13:54:19"/>
    <d v="2024-01-16T13:53:00"/>
    <s v="0:01"/>
    <x v="0"/>
    <x v="1"/>
  </r>
  <r>
    <d v="2024-01-17T12:09:33"/>
    <s v="st4764 (?)"/>
    <x v="0"/>
    <x v="0"/>
    <s v="kls* (Lůžkové oddělení pro sestru)"/>
    <s v="Řehová Irena, číslo pojištěnce: 446207131 , pojišťovna: 111, scpac: 1546400"/>
    <s v="na uzlu 1.CH-LU9 od 14.01.24 do 17.01.24, pcsled: 10556497"/>
    <s v="Datum konce sledování: ? -&gt; 17/01/24; Čas konce sledování:  -&gt; 1208; Příznak fnzis: 0 -&gt; 1; Typ aktivity (takt): 1 -&gt; 4; "/>
    <d v="2024-01-17T12:09:33"/>
    <d v="2024-01-17T12:08:00"/>
    <s v="0:01"/>
    <x v="0"/>
    <x v="1"/>
  </r>
  <r>
    <d v="2024-01-17T12:24:29"/>
    <s v="st4764 (?)"/>
    <x v="0"/>
    <x v="0"/>
    <s v="kls* (Lůžkové oddělení pro sestru)"/>
    <s v="Pražáková Svatava, číslo pojištěnce: 7161055429, pojišťovna: 205, scpac: 1505107"/>
    <s v="na uzlu KAR-LU51 od 15.01.24 do 17.01.24, pcsled: 10558060"/>
    <s v="Datum konce sledování: ? -&gt; 17/01/24; Čas konce sledování:  -&gt; 0843; Příznak fnzis: 0 -&gt; 1; Typ aktivity (takt): 1 -&gt; 4; "/>
    <d v="2024-01-17T12:24:29"/>
    <d v="2024-01-17T08:43:00"/>
    <s v="3:41"/>
    <x v="0"/>
    <x v="5"/>
  </r>
  <r>
    <d v="2024-01-17T13:29:03"/>
    <s v="st4764 (?)"/>
    <x v="0"/>
    <x v="0"/>
    <s v="kls* (Lůžkové oddělení pro sestru)"/>
    <s v="Pončík Emil, číslo pojištěnce: 5712091473, pojišťovna: 201, scpac: 1012919"/>
    <s v="na uzlu 1.CH-LU9 od 12.01.24 do 17.01.24, pcsled: 10554616"/>
    <s v="Datum konce sledování: ? -&gt; 17/01/24; Čas konce sledování:  -&gt; 1328; Příznak fnzis: 0 -&gt; 1; Typ aktivity (takt): 1 -&gt; 4; "/>
    <d v="2024-01-17T13:29:03"/>
    <d v="2024-01-17T13:28:00"/>
    <s v="0:01"/>
    <x v="0"/>
    <x v="1"/>
  </r>
  <r>
    <d v="2024-01-17T13:30:44"/>
    <s v="st4764 (?)"/>
    <x v="0"/>
    <x v="0"/>
    <s v="kls* (Lůžkové oddělení pro sestru)"/>
    <s v="Skácel Rostislav, číslo pojištěnce: 460508178 , pojišťovna: 205, scpac: 429764"/>
    <s v="na uzlu 1.CH-LU9 od 08.01.24 do 17.01.24, pcsled: 10548407"/>
    <s v="Datum konce sledování: ? -&gt; 17/01/24; Čas konce sledování:  -&gt; 1329; Příznak fnzis: 0 -&gt; 1; Typ aktivity (takt): 1 -&gt; 5; "/>
    <d v="2024-01-17T13:30:44"/>
    <d v="2024-01-17T13:29:00"/>
    <s v="0:01"/>
    <x v="0"/>
    <x v="1"/>
  </r>
  <r>
    <d v="2024-01-17T18:18:52"/>
    <s v="st4764 (?)"/>
    <x v="2"/>
    <x v="0"/>
    <s v="kls* (Lůžkové oddělení pro sestru)"/>
    <s v="Vychodilová Božena, číslo pojištěnce: 525513031 , pojišťovna: 205, scpac: 404836"/>
    <s v="na uzlu 1.CH-LU9 od 17.01.24 do 17.01.24, pcsled: 10562018"/>
    <s v="Datum žádosti: 17/01/24; Čas žádosti: 181852; Datum překladu: 17/01/24; Čas překladu: 1816; Žádající uzel: 6225; Žádající uživatel: 60175; Přijímající uzel: 6515; Text žádosti: Žádost o překlad; Stav žádosti: 500; "/>
    <d v="2024-01-17T18:18:52"/>
    <d v="2024-01-17T18:16:00"/>
    <s v="0:02"/>
    <x v="0"/>
    <x v="1"/>
  </r>
  <r>
    <d v="2024-01-17T19:41:26"/>
    <s v="st4764 (?)"/>
    <x v="11"/>
    <x v="0"/>
    <s v="kls* (Lůžkové oddělení pro sestru)"/>
    <s v="Uhrová Emílie, číslo pojištěnce: 6153301847, pojišťovna: 207, scpac: 1539989"/>
    <s v="na uzlu 1.CH-LU9 od 16.01.24 do 17.01.24, pcsled: 10558860"/>
    <s v="Datum žádosti: 17/01/24; Čas žádosti: 194126; Datum překladu: 17/01/24; Čas překladu: 1940; Žádající uzel: 6225; Žádající uživatel: 60709; Přijímající uzel: 6073; Text žádosti: Žádost o překlad; Stav žádosti: 500; "/>
    <d v="2024-01-17T19:41:26"/>
    <d v="2024-01-17T19:40:00"/>
    <s v="0:01"/>
    <x v="0"/>
    <x v="1"/>
  </r>
  <r>
    <d v="2024-01-18T09:49:52"/>
    <s v="st4764 (?)"/>
    <x v="0"/>
    <x v="0"/>
    <s v="kls* (Lůžkové oddělení pro sestru)"/>
    <s v="Hejná Marcela, číslo pojištěnce: 505205069 , pojišťovna: 111, scpac: 1359967"/>
    <s v="na uzlu KAR-LU51 od 16.01.24 do 18.01.24, pcsled: 10560047"/>
    <s v="Datum konce sledování: ? -&gt; 18/01/24; Čas konce sledování:  -&gt; 0849; Příznak fnzis: 0 -&gt; 1; Typ aktivity (takt): 1 -&gt; 5; "/>
    <d v="2024-01-18T09:49:52"/>
    <d v="2024-01-18T08:49:00"/>
    <s v="1:00"/>
    <x v="0"/>
    <x v="6"/>
  </r>
  <r>
    <d v="2024-01-18T10:45:11"/>
    <s v="st4764 (?)"/>
    <x v="0"/>
    <x v="0"/>
    <s v="kls* (Lůžkové oddělení pro sestru)"/>
    <s v="Vychodilová Božena, číslo pojištěnce: 525513031 , pojišťovna: 205, scpac: 404836"/>
    <s v="na uzlu KAR-LU51 od 17.01.24 do 18.01.24, pcsled: 10562237"/>
    <s v="Datum konce sledování: ? -&gt; 18/01/24; Čas konce sledování:  -&gt; 1044; Příznak fnzis: 0 -&gt; 1; Typ aktivity (takt): 1 -&gt; 5; "/>
    <d v="2024-01-18T10:45:11"/>
    <d v="2024-01-18T10:44:00"/>
    <s v="0:01"/>
    <x v="0"/>
    <x v="1"/>
  </r>
  <r>
    <d v="2024-01-18T12:01:15"/>
    <s v="st4764 (?)"/>
    <x v="0"/>
    <x v="0"/>
    <s v="kls* (Lůžkové oddělení pro sestru)"/>
    <s v="Kopp Jaroslav, číslo pojištěnce: 5407053751, pojišťovna: 111, scpac: 981702"/>
    <s v="na uzlu 1.CH-LU9 od 17.01.24 do 18.01.24, pcsled: 10561170"/>
    <s v="Datum žádosti: 18/01/24; Čas žádosti: 120115; Datum překladu: 18/01/24; Čas překladu: 1200; Žádající uzel: 6225; Žádající uživatel: 45562; Přijímající uzel: 6515; Text žádosti: Žádost o překlad; Stav žádosti: 500; "/>
    <d v="2024-01-18T12:01:15"/>
    <d v="2024-01-18T12:00:00"/>
    <s v="0:01"/>
    <x v="0"/>
    <x v="1"/>
  </r>
  <r>
    <d v="2024-01-18T13:23:18"/>
    <s v="st4764 (?)"/>
    <x v="0"/>
    <x v="0"/>
    <s v="kls* (Lůžkové oddělení pro sestru)"/>
    <s v="Přidal Jan, číslo pojištěnce: 8502265684, pojišťovna: 201, scpac: 1534234"/>
    <s v="na uzlu 1.CH-LU9 od 10.01.24 do 18.01.24, pcsled: 10550723"/>
    <s v="Datum konce sledování: ? -&gt; 18/01/24; Čas konce sledování:  -&gt; 1322; Příznak fnzis: 0 -&gt; 1; Typ aktivity (takt): 1 -&gt; 5; "/>
    <d v="2024-01-18T13:23:18"/>
    <d v="2024-01-18T13:22:00"/>
    <s v="0:01"/>
    <x v="0"/>
    <x v="1"/>
  </r>
  <r>
    <d v="2024-01-18T17:12:06"/>
    <s v="st3818 (?)"/>
    <x v="12"/>
    <x v="0"/>
    <s v="kls* (Lůžkové oddělení pro sestru)"/>
    <s v="Kubová Marie , číslo pojištěnce: 416202415 , pojišťovna: 111, scpac: 242310"/>
    <s v="na uzlu 1.CH-LU9 od 17.01.24 do 22.01.24, pcsled: 10561041"/>
    <s v="Kód uzlu zařízení: 2001; Datum malého překladu: 18/01/24; Čas malého překladu: 1711; Kód původního uzlu: 6225; Kód nového uzlu: 6272; "/>
    <d v="2024-01-18T17:12:06"/>
    <d v="2024-01-18T17:11:00"/>
    <s v="0:01"/>
    <x v="0"/>
    <x v="1"/>
  </r>
  <r>
    <d v="2024-01-19T10:41:44"/>
    <s v="st4764 (?)"/>
    <x v="0"/>
    <x v="0"/>
    <s v="kls* (Lůžkové oddělení pro sestru)"/>
    <s v="Kopp Jaroslav, číslo pojištěnce: 5407053751, pojišťovna: 111, scpac: 981702"/>
    <s v="na uzlu KAR-LU51 od 18.01.24 do 19.01.24, pcsled: 10563536"/>
    <s v="Datum konce sledování: ? -&gt; 19/01/24; Čas konce sledování:  -&gt; 1035; Příznak fnzis: 0 -&gt; 1; Typ aktivity (takt): 1 -&gt; 5; "/>
    <d v="2024-01-19T10:41:44"/>
    <d v="2024-01-19T10:35:00"/>
    <s v="0:06"/>
    <x v="0"/>
    <x v="1"/>
  </r>
  <r>
    <d v="2024-01-19T11:45:30"/>
    <s v="st4764 (?)"/>
    <x v="0"/>
    <x v="0"/>
    <s v="kls* (Lůžkové oddělení pro sestru)"/>
    <s v="Fišnerová Renata , číslo pojištěnce: 515902070 , pojišťovna: 205, scpac: 912534"/>
    <s v="na uzlu 1.CH-LU9 od 02.01.24 do 19.01.24, pcsled: 10539645"/>
    <s v="Datum konce sledování: ? -&gt; 19/01/24; Čas konce sledování:  -&gt; 1145; Příznak fnzis: 0 -&gt; 1; Typ aktivity (takt): 1 -&gt; 5; "/>
    <d v="2024-01-19T11:45:30"/>
    <d v="2024-01-19T11:45:00"/>
    <s v="0:00"/>
    <x v="0"/>
    <x v="1"/>
  </r>
  <r>
    <d v="2024-01-19T13:44:52"/>
    <s v="st4764 (?)"/>
    <x v="0"/>
    <x v="0"/>
    <s v="kls* (Lůžkové oddělení pro sestru)"/>
    <s v="Bartoňková Jiřina, číslo pojištěnce: 5451142367, pojišťovna: 205, scpac: 1203520"/>
    <s v="na uzlu 1.CH-LU9 od 15.01.24 do 19.01.24, pcsled: 10556972"/>
    <s v="Datum konce sledování: ? -&gt; 19/01/24; Čas konce sledování:  -&gt; 1344; Příznak fnzis: 0 -&gt; 1; Typ aktivity (takt): 1 -&gt; 5; "/>
    <d v="2024-01-19T13:44:52"/>
    <d v="2024-01-19T13:44:00"/>
    <s v="0:00"/>
    <x v="0"/>
    <x v="1"/>
  </r>
  <r>
    <d v="2024-01-19T13:45:16"/>
    <s v="st4764 (?)"/>
    <x v="0"/>
    <x v="0"/>
    <s v="kls* (Lůžkové oddělení pro sestru)"/>
    <s v="Lýsková Jana, Mgr., číslo pojištěnce: 536210201 , pojišťovna: 201, scpac: 498108"/>
    <s v="na uzlu 1.CH-LU9 od 14.01.24 do 19.01.24, pcsled: 10556704"/>
    <s v="Datum konce sledování: ? -&gt; 19/01/24; Čas konce sledování:  -&gt; 1345; Příznak fnzis: 0 -&gt; 1; Typ aktivity (takt): 1 -&gt; 4; "/>
    <d v="2024-01-19T13:45:16"/>
    <d v="2024-01-19T13:45:00"/>
    <s v="0:00"/>
    <x v="0"/>
    <x v="1"/>
  </r>
  <r>
    <d v="2024-01-19T13:45:34"/>
    <s v="st4764 (?)"/>
    <x v="0"/>
    <x v="0"/>
    <s v="kls* (Lůžkové oddělení pro sestru)"/>
    <s v="Purketova Zuzana, číslo pojištěnce: 9960043269, pojišťovna: 111, scpac: 1548870"/>
    <s v="na uzlu 1.CH-LU9 od 16.01.24 do 19.01.24, pcsled: 10560377"/>
    <s v="Datum konce sledování: ? -&gt; 19/01/24; Čas konce sledování:  -&gt; 1345; Příznak fnzis: 0 -&gt; 1; Typ aktivity (takt): 1 -&gt; 4; "/>
    <d v="2024-01-19T13:45:34"/>
    <d v="2024-01-19T13:45:00"/>
    <s v="0:00"/>
    <x v="0"/>
    <x v="1"/>
  </r>
  <r>
    <d v="2024-01-20T14:58:55"/>
    <s v="st3818 (?)"/>
    <x v="13"/>
    <x v="0"/>
    <s v="kls* (Lůžkové oddělení pro sestru)"/>
    <s v="Bartoněk Vratislav, číslo pojištěnce: 0509263238, pojišťovna: 205, scpac: 482144"/>
    <s v="na uzlu 1.CH-LU9 od 11.01.24 do 20.01.24, pcsled: 10553023"/>
    <s v="Datum konce sledování: ? -&gt; 20/01/24; Čas konce sledování:  -&gt; 1457; Příznak fnzis: 0 -&gt; 1; Typ aktivity (takt): 1 -&gt; 4; "/>
    <d v="2024-01-20T14:58:55"/>
    <d v="2024-01-20T14:57:00"/>
    <s v="0:01"/>
    <x v="0"/>
    <x v="1"/>
  </r>
  <r>
    <d v="2024-01-21T09:24:40"/>
    <s v="st4338 (?)"/>
    <x v="14"/>
    <x v="0"/>
    <s v="kls* (Lůžkové oddělení pro sestru)"/>
    <s v="Krejčířová Zdenka, číslo pojištěnce: 5559042159, pojišťovna: 111, scpac: 436393"/>
    <s v="na uzlu 2IK-30m od 18.01.24 do 21.01.24, pcsled: 10563655"/>
    <s v="Datum konce sledování: ? -&gt; 21/01/24; Čas konce sledování:  -&gt; 0854; Příznak fnzis: 0 -&gt; 1; Typ aktivity (takt): 1 -&gt; 4; "/>
    <d v="2024-01-21T09:24:40"/>
    <d v="2024-01-21T08:54:00"/>
    <s v="0:30"/>
    <x v="0"/>
    <x v="7"/>
  </r>
  <r>
    <d v="2024-01-21T10:27:29"/>
    <s v="st4764 (?)"/>
    <x v="5"/>
    <x v="0"/>
    <s v="kls* (Lůžkové oddělení pro sestru)"/>
    <s v="Uhrová Emílie, číslo pojištěnce: 6153301847, pojišťovna: 207, scpac: 1539989"/>
    <s v="na uzlu KAR-LU15 od 17.01.24 do 21.01.24, pcsled: 10562273"/>
    <s v="Datum konce sledování: ? -&gt; 21/01/24; Čas konce sledování:  -&gt; 0856; Příznak fnzis: 0 -&gt; 1; Typ aktivity (takt): 1 -&gt; 4; "/>
    <d v="2024-01-21T10:27:29"/>
    <d v="2024-01-21T08:56:00"/>
    <s v="1:31"/>
    <x v="0"/>
    <x v="8"/>
  </r>
  <r>
    <d v="2024-01-21T12:43:01"/>
    <s v="st4764 (?)"/>
    <x v="5"/>
    <x v="0"/>
    <s v="kls* (Lůžkové oddělení pro sestru)"/>
    <s v="Šulc Filip, číslo pojištěnce: 9805115716, pojišťovna: 211, scpac: 151828"/>
    <s v="na uzlu 1.CH-LU9 od 18.01.24 do 21.01.24, pcsled: 10562511"/>
    <s v="Datum konce sledování: ? -&gt; 21/01/24; Čas konce sledování:  -&gt; 1242; Příznak fnzis: 0 -&gt; 1; Typ aktivity (takt): 1 -&gt; 5; "/>
    <d v="2024-01-21T12:43:01"/>
    <d v="2024-01-21T12:42:00"/>
    <s v="0:01"/>
    <x v="0"/>
    <x v="1"/>
  </r>
  <r>
    <d v="2024-01-21T14:45:46"/>
    <s v="st3818 (?)"/>
    <x v="12"/>
    <x v="0"/>
    <s v="kls* (Lůžkové oddělení pro sestru)"/>
    <s v="Bláhová Radka, číslo pojištěnce: 7862064364, pojišťovna: 111, scpac: 872047"/>
    <s v="na uzlu 1.CH-LU9 od 19.01.24 do 21.01.24, pcsled: 10564042"/>
    <s v="Datum konce sledování: ? -&gt; 21/01/24; Čas konce sledování:  -&gt; 1445; Příznak fnzis: 0 -&gt; 1; Typ aktivity (takt): 1 -&gt; 5; "/>
    <d v="2024-01-21T14:45:46"/>
    <d v="2024-01-21T14:45:00"/>
    <s v="0:00"/>
    <x v="0"/>
    <x v="1"/>
  </r>
  <r>
    <d v="2024-01-22T11:35:37"/>
    <s v="st3640 (?)"/>
    <x v="10"/>
    <x v="0"/>
    <s v="kll* (Lůžkové oddělení pro lékaře)"/>
    <s v="Čecháková Olga, číslo pojištěnce: 6658181805, pojišťovna: 111, scpac: 713071"/>
    <s v="na uzlu 1.CH-LU9 od 21.01.24 do 04.02.24, pcsled: 10566284"/>
    <s v="Kód uzlu zařízení: 2001; Datum malého překladu: 22/01/24; Čas malého překladu: 1120; Kód původního uzlu: 6225; Kód nového uzlu: 6265; "/>
    <d v="2024-01-22T11:35:37"/>
    <d v="2024-01-22T11:20:00"/>
    <s v="0:15"/>
    <x v="0"/>
    <x v="0"/>
  </r>
  <r>
    <d v="2024-01-22T13:03:19"/>
    <s v="st4764 (?)"/>
    <x v="0"/>
    <x v="0"/>
    <s v="kls* (Lůžkové oddělení pro sestru)"/>
    <s v="Bureš Petr, číslo pojištěnce: 8009085304, pojišťovna: 205, scpac: 326009"/>
    <s v="na uzlu 1.CH-LU9 od 18.01.24 do 22.01.24, pcsled: 10562518"/>
    <s v="Datum konce sledování: ? -&gt; 22/01/24; Čas konce sledování:  -&gt; 1302; Příznak fnzis: 0 -&gt; 1; Typ aktivity (takt): 1 -&gt; 5; "/>
    <d v="2024-01-22T13:03:19"/>
    <d v="2024-01-22T13:02:00"/>
    <s v="0:01"/>
    <x v="0"/>
    <x v="1"/>
  </r>
  <r>
    <d v="2024-01-22T13:04:11"/>
    <s v="st4764 (?)"/>
    <x v="0"/>
    <x v="0"/>
    <s v="kls* (Lůžkové oddělení pro sestru)"/>
    <s v="Hejná Marcela, číslo pojištěnce: 505205069 , pojišťovna: 111, scpac: 1359967"/>
    <s v="na uzlu 1.CH-LU9 od 18.01.24 do 22.01.24, pcsled: 10563122"/>
    <s v="Datum konce sledování: ? -&gt; 22/01/24; Čas konce sledování:  -&gt; 1303; Příznak fnzis: 0 -&gt; 1; Typ aktivity (takt): 1 -&gt; 4; "/>
    <d v="2024-01-22T13:04:11"/>
    <d v="2024-01-22T13:03:00"/>
    <s v="0:01"/>
    <x v="0"/>
    <x v="1"/>
  </r>
  <r>
    <d v="2024-01-22T13:05:15"/>
    <s v="st4764 (?)"/>
    <x v="0"/>
    <x v="0"/>
    <s v="kls* (Lůžkové oddělení pro sestru)"/>
    <s v="Kasl Rodan, číslo pojištěnce: 5705091777, pojišťovna: 111, scpac: 485276"/>
    <s v="na uzlu 1.CH-LU9 od 19.01.24 do 22.01.24, pcsled: 10564132"/>
    <s v="Datum konce sledování: ? -&gt; 22/01/24; Čas konce sledování:  -&gt; 1304; Příznak fnzis: 0 -&gt; 1; Typ aktivity (takt): 1 -&gt; 5; "/>
    <d v="2024-01-22T13:05:15"/>
    <d v="2024-01-22T13:04:00"/>
    <s v="0:01"/>
    <x v="0"/>
    <x v="1"/>
  </r>
  <r>
    <d v="2024-01-22T13:05:46"/>
    <s v="st4764 (?)"/>
    <x v="0"/>
    <x v="0"/>
    <s v="kls* (Lůžkové oddělení pro sestru)"/>
    <s v="Kubová Marie , číslo pojištěnce: 416202415 , pojišťovna: 111, scpac: 242310"/>
    <s v="na uzlu 1.CH-LU9 od 17.01.24 do 22.01.24, pcsled: 10561041"/>
    <s v="Datum konce sledování: ? -&gt; 22/01/24; Čas konce sledování:  -&gt; 1305; Příznak fnzis: 0 -&gt; 1; Typ aktivity (takt): 1 -&gt; 5; "/>
    <d v="2024-01-22T13:05:46"/>
    <d v="2024-01-22T13:05:00"/>
    <s v="0:00"/>
    <x v="0"/>
    <x v="1"/>
  </r>
  <r>
    <d v="2024-01-22T13:06:38"/>
    <s v="st4764 (?)"/>
    <x v="0"/>
    <x v="0"/>
    <s v="kls* (Lůžkové oddělení pro sestru)"/>
    <s v="Motliček Jan, číslo pojištěnce: 500524153 , pojišťovna: 111, scpac: 119976"/>
    <s v="na uzlu 1.CH-LU9 od 18.01.24 do 22.01.24, pcsled: 10562522"/>
    <s v="Datum konce sledování: ? -&gt; 22/01/24; Čas konce sledování:  -&gt; 1306; Příznak fnzis: 0 -&gt; 1; Typ aktivity (takt): 1 -&gt; 5; "/>
    <d v="2024-01-22T13:06:38"/>
    <d v="2024-01-22T13:06:00"/>
    <s v="0:00"/>
    <x v="0"/>
    <x v="1"/>
  </r>
  <r>
    <d v="2024-01-22T13:07:32"/>
    <s v="st4764 (?)"/>
    <x v="0"/>
    <x v="0"/>
    <s v="kls* (Lůžkové oddělení pro sestru)"/>
    <s v="Vychodilová Božena, číslo pojištěnce: 525513031 , pojišťovna: 205, scpac: 404836"/>
    <s v="na uzlu 1.CH-LU9 od 18.01.24 do 22.01.24, pcsled: 10563318"/>
    <s v="Datum konce sledování: ? -&gt; 22/01/24; Čas konce sledování:  -&gt; 1306; Příznak fnzis: 0 -&gt; 1; Typ aktivity (takt): 1 -&gt; 5; "/>
    <d v="2024-01-22T13:07:32"/>
    <d v="2024-01-22T13:06:00"/>
    <s v="0:01"/>
    <x v="0"/>
    <x v="1"/>
  </r>
  <r>
    <d v="2024-01-22T17:44:26"/>
    <s v="st4764 (?)"/>
    <x v="15"/>
    <x v="0"/>
    <s v="kls* (Lůžkové oddělení pro sestru)"/>
    <s v="Kaspřík Petr, číslo pojištěnce: 7401215459, pojišťovna: 205, scpac: 1504199"/>
    <s v="na uzlu 1.CH-LU9 od 21.01.24 do 22.01.24, pcsled: 10566216"/>
    <s v="Datum žádosti: 22/01/24; Čas žádosti: 174426; Datum překladu: 22/01/24; Čas překladu: 1743; Žádající uzel: 6225; Žádající uživatel: 61525; Přijímající uzel: 6515; Text žádosti: Žádost o překlad; Stav žádosti: 500; "/>
    <d v="2024-01-22T17:44:26"/>
    <d v="2024-01-22T17:43:00"/>
    <s v="0:01"/>
    <x v="0"/>
    <x v="1"/>
  </r>
  <r>
    <d v="2024-01-23T13:10:44"/>
    <s v="st4764 (?)"/>
    <x v="0"/>
    <x v="0"/>
    <s v="kls* (Lůžkové oddělení pro sestru)"/>
    <s v="Pražáková Svatava, číslo pojištěnce: 7161055429, pojišťovna: 205, scpac: 1505107"/>
    <s v="na uzlu 1.CH-LU9 od 17.01.24 do 23.01.24, pcsled: 10561754"/>
    <s v="Datum konce sledování: ? -&gt; 23/01/24; Čas konce sledování:  -&gt; 1310; Příznak fnzis: 0 -&gt; 1; Typ aktivity (takt): 1 -&gt; 4; "/>
    <d v="2024-01-23T13:10:44"/>
    <d v="2024-01-23T13:10:00"/>
    <s v="0:00"/>
    <x v="0"/>
    <x v="1"/>
  </r>
  <r>
    <d v="2024-01-23T13:11:20"/>
    <s v="st4764 (?)"/>
    <x v="0"/>
    <x v="0"/>
    <s v="kls* (Lůžkové oddělení pro sestru)"/>
    <s v="Kopp Jaroslav, číslo pojištěnce: 5407053751, pojišťovna: 111, scpac: 981702"/>
    <s v="na uzlu 1.CH-LU9 od 19.01.24 do 23.01.24, pcsled: 10564798"/>
    <s v="Datum konce sledování: ? -&gt; 23/01/24; Čas konce sledování:  -&gt; 1310; Příznak fnzis: 0 -&gt; 1; Typ aktivity (takt): 1 -&gt; 5; "/>
    <d v="2024-01-23T13:11:20"/>
    <d v="2024-01-23T13:10:00"/>
    <s v="0:01"/>
    <x v="0"/>
    <x v="1"/>
  </r>
  <r>
    <d v="2024-01-23T13:11:52"/>
    <s v="st4764 (?)"/>
    <x v="0"/>
    <x v="0"/>
    <s v="kls* (Lůžkové oddělení pro sestru)"/>
    <s v="Nebes Jan , číslo pojištěnce: 490206166 , pojišťovna: 111, scpac: 1363092"/>
    <s v="na uzlu 1.CH-LU9 od 14.01.24 do 23.01.24, pcsled: 10556255"/>
    <s v="Datum konce sledování: ? -&gt; 23/01/24; Čas konce sledování:  -&gt; 1311; Příznak fnzis: 0 -&gt; 1; Typ aktivity (takt): 1 -&gt; 4; "/>
    <d v="2024-01-23T13:11:52"/>
    <d v="2024-01-23T13:11:00"/>
    <s v="0:00"/>
    <x v="0"/>
    <x v="1"/>
  </r>
  <r>
    <d v="2024-01-23T16:00:51"/>
    <s v="st4764 (?)"/>
    <x v="4"/>
    <x v="0"/>
    <s v="kls* (Lůžkové oddělení pro sestru)"/>
    <s v="Káňa Petr, číslo pojištěnce: 8012174973, pojišťovna: 213, scpac: 1539767"/>
    <s v="na uzlu 1.CH-LU9 od 22.01.24 do 23.01.24, pcsled: 10566954"/>
    <s v="Datum žádosti: 23/01/24; Čas žádosti: 160051; Datum překladu: 23/01/24; Čas překladu: 1600; Žádající uzel: 6225; Žádající uživatel: 60469; Přijímající uzel: 6515; Text žádosti: Žádost o překlad; Stav žádosti: 500; "/>
    <d v="2024-01-23T16:00:51"/>
    <d v="2024-01-23T16:00:00"/>
    <s v="0:00"/>
    <x v="0"/>
    <x v="1"/>
  </r>
  <r>
    <d v="2024-01-24T10:46:51"/>
    <s v="st3558 (?)"/>
    <x v="16"/>
    <x v="0"/>
    <s v="kls* (Lůžkové oddělení pro sestru)"/>
    <s v="Havlík Josef, číslo pojištěnce: 390322455 , pojišťovna: 205, scpac: 128179"/>
    <s v="na uzlu 1.CH-LU8 od 23.01.24 do 24.01.24, pcsled: 10568892"/>
    <s v="Kód uzlu zařízení: 2001; Datum malého překladu: 24/01/24; Čas malého překladu: 1046; Kód původního uzlu: 6225; Kód nového uzlu: 6272; "/>
    <d v="2024-01-24T10:46:51"/>
    <d v="2024-01-24T10:46:00"/>
    <s v="0:00"/>
    <x v="0"/>
    <x v="1"/>
  </r>
  <r>
    <d v="2024-01-24T11:15:00"/>
    <s v="st4415 (?)"/>
    <x v="17"/>
    <x v="0"/>
    <s v="klp* (Lůžkové oddělení pro primáře)"/>
    <s v="Pekařová Věra, číslo pojištěnce: 515826039 , pojišťovna: 111, scpac: 752216"/>
    <s v="na uzlu 1.CH-LU9 od 23.01.24 do 24.01.24, pcsled: 10568885"/>
    <s v="Datum žádosti: 24/01/24; Čas žádosti: 111500; Datum překladu: 24/01/24; Čas překladu: 1114; Žádající uzel: 6225; Žádající uživatel: 59790; Přijímající uzel: 6515; Text žádosti: Žádost o překlad; Stav žádosti: 500; "/>
    <d v="2024-01-24T11:15:00"/>
    <d v="2024-01-24T11:14:00"/>
    <s v="0:01"/>
    <x v="0"/>
    <x v="1"/>
  </r>
  <r>
    <d v="2024-01-24T14:04:47"/>
    <s v="st4764 (?)"/>
    <x v="0"/>
    <x v="0"/>
    <s v="kls* (Lůžkové oddělení pro sestru)"/>
    <s v="Krejčířová Zdenka, číslo pojištěnce: 5559042159, pojišťovna: 111, scpac: 436393"/>
    <s v="na uzlu 1.CH-LU9 od 21.01.24 do 24.01.24, pcsled: 10566176"/>
    <s v="Datum konce sledování: ? -&gt; 24/01/24; Čas konce sledování:  -&gt; 1404; Příznak fnzis: 0 -&gt; 1; Typ aktivity (takt): 1 -&gt; 4; "/>
    <d v="2024-01-24T14:04:47"/>
    <d v="2024-01-24T14:04:00"/>
    <s v="0:00"/>
    <x v="0"/>
    <x v="1"/>
  </r>
  <r>
    <d v="2024-01-24T17:11:42"/>
    <s v="st2088 (?)"/>
    <x v="18"/>
    <x v="0"/>
    <s v="kls* (Lůžkové oddělení pro sestru)"/>
    <s v="Valenta Josef , číslo pojištěnce: 6505271047, pojišťovna: 111, scpac: 1422340"/>
    <s v="na uzlu 1.CH-LU9 od 23.01.24 do 28.01.24, pcsled: 10568842"/>
    <s v="Kód uzlu zařízení: 2001; Datum malého překladu: 24/01/24; Čas malého překladu: 1711; Kód původního uzlu: 6225; Kód nového uzlu: 6272; "/>
    <d v="2024-01-24T17:11:42"/>
    <d v="2024-01-24T17:11:00"/>
    <s v="0:00"/>
    <x v="0"/>
    <x v="1"/>
  </r>
  <r>
    <d v="2024-01-24T20:17:18"/>
    <s v="st4764 (?)"/>
    <x v="15"/>
    <x v="0"/>
    <s v="kls* (Lůžkové oddělení pro sestru)"/>
    <s v="Kaspřík Petr, číslo pojištěnce: 7401215459, pojišťovna: 205, scpac: 1504199"/>
    <s v="na uzlu KAR-LU51 od 22.01.24 do 24.01.24, pcsled: 10568510"/>
    <s v="Datum konce sledování: ? -&gt; 24/01/24; Čas konce sledování:  -&gt; 2015; Příznak fnzis: 0 -&gt; 1; Typ aktivity (takt): 1 -&gt; 4; "/>
    <d v="2024-01-24T20:17:18"/>
    <d v="2024-01-24T20:15:00"/>
    <s v="0:02"/>
    <x v="0"/>
    <x v="1"/>
  </r>
  <r>
    <d v="2024-01-25T11:23:27"/>
    <s v="st3640 (?)"/>
    <x v="10"/>
    <x v="0"/>
    <s v="kll* (Lůžkové oddělení pro lékaře)"/>
    <s v="Michalíková Ivana, číslo pojištěnce: 5457121032, pojišťovna: 111, scpac: 867055"/>
    <s v="na uzlu 1.CH-LU9 od 24.01.24 do 29.01.24, pcsled: 10570885"/>
    <s v="Kód uzlu zařízení: 2001; Datum malého překladu: 25/01/24; Čas malého překladu: 1122; Kód původního uzlu: 6225; Kód nového uzlu: 6265; "/>
    <d v="2024-01-25T11:23:27"/>
    <d v="2024-01-25T11:22:00"/>
    <s v="0:01"/>
    <x v="0"/>
    <x v="1"/>
  </r>
  <r>
    <d v="2024-01-25T12:36:15"/>
    <s v="st4764 (?)"/>
    <x v="0"/>
    <x v="0"/>
    <s v="kls* (Lůžkové oddělení pro sestru)"/>
    <s v="Lampíř Michal, číslo pojištěnce: 8404135311, pojišťovna: 111, scpac: 166579"/>
    <s v="na uzlu 1.CH-LU9 od 22.01.24 do 25.01.24, pcsled: 10566945"/>
    <s v="Datum konce sledování: ? -&gt; 25/01/24; Čas konce sledování:  -&gt; 1236; Příznak fnzis: 0 -&gt; 1; Typ aktivity (takt): 1 -&gt; 5; "/>
    <d v="2024-01-25T12:36:15"/>
    <d v="2024-01-25T12:36:00"/>
    <s v="0:00"/>
    <x v="0"/>
    <x v="1"/>
  </r>
  <r>
    <d v="2024-01-26T09:58:06"/>
    <s v="st3640 (?)"/>
    <x v="10"/>
    <x v="0"/>
    <s v="kll* (Lůžkové oddělení pro lékaře)"/>
    <s v="Fučík Petr, Ing., číslo pojištěnce: 6807280293, pojišťovna: 111, scpac: 484452"/>
    <s v="na uzlu 1.CH-LU9 od 25.01.24 do 31.01.24, pcsled: 10572766"/>
    <s v="Kód uzlu zařízení: 2001; Datum malého překladu: 26/01/24; Čas malého překladu: 0957; Kód původního uzlu: 6225; Kód nového uzlu: 6265; "/>
    <d v="2024-01-26T09:58:06"/>
    <d v="2024-01-26T09:57:00"/>
    <s v="0:01"/>
    <x v="0"/>
    <x v="1"/>
  </r>
  <r>
    <d v="2024-01-26T10:13:19"/>
    <s v="st4764 (?)"/>
    <x v="0"/>
    <x v="0"/>
    <s v="kls* (Lůžkové oddělení pro sestru)"/>
    <s v="Káňa Petr, číslo pojištěnce: 8012174973, pojišťovna: 213, scpac: 1539767"/>
    <s v="na uzlu KAR-LU51 od 23.01.24 do 26.01.24, pcsled: 10570376"/>
    <s v="Datum konce sledování: ? -&gt; 26/01/24; Čas konce sledování:  -&gt; 1007; Příznak fnzis: 0 -&gt; 1; Typ aktivity (takt): 1 -&gt; 4; "/>
    <d v="2024-01-26T10:13:19"/>
    <d v="2024-01-26T10:07:00"/>
    <s v="0:06"/>
    <x v="0"/>
    <x v="1"/>
  </r>
  <r>
    <d v="2024-01-26T12:40:36"/>
    <s v="st4764 (?)"/>
    <x v="0"/>
    <x v="0"/>
    <s v="kls* (Lůžkové oddělení pro sestru)"/>
    <s v="Gajdůšek Miroslav, číslo pojištěnce: 6907055694, pojišťovna: 111, scpac: 484512"/>
    <s v="na uzlu 1.CH-LU9 od 23.01.24 do 26.01.24, pcsled: 10568836"/>
    <s v="Datum konce sledování: ? -&gt; 26/01/24; Čas konce sledování:  -&gt; 1240; Příznak fnzis: 0 -&gt; 1; Typ aktivity (takt): 1 -&gt; 4; "/>
    <d v="2024-01-26T12:40:36"/>
    <d v="2024-01-26T12:40:00"/>
    <s v="0:00"/>
    <x v="0"/>
    <x v="1"/>
  </r>
  <r>
    <d v="2024-01-26T13:07:01"/>
    <s v="st4764 (?)"/>
    <x v="0"/>
    <x v="0"/>
    <s v="kls* (Lůžkové oddělení pro sestru)"/>
    <s v="Levá Blanka, číslo pojištěnce: 8557095789, pojišťovna: 211, scpac: 431721"/>
    <s v="na uzlu 1.CH-LU9 od 22.01.24 do 26.01.24, pcsled: 10566941"/>
    <s v="Datum konce sledování: ? -&gt; 26/01/24; Čas konce sledování:  -&gt; 1306; Příznak fnzis: 0 -&gt; 1; Typ aktivity (takt): 1 -&gt; 4; "/>
    <d v="2024-01-26T13:07:01"/>
    <d v="2024-01-26T13:06:00"/>
    <s v="0:01"/>
    <x v="0"/>
    <x v="1"/>
  </r>
  <r>
    <d v="2024-01-26T13:07:33"/>
    <s v="st4764 (?)"/>
    <x v="0"/>
    <x v="0"/>
    <s v="kls* (Lůžkové oddělení pro sestru)"/>
    <s v="Hrabal Jan, číslo pojištěnce: 480317413 , pojišťovna: 205, scpac: 209357"/>
    <s v="na uzlu 1.CH-LU9 od 25.01.24 do 26.01.24, pcsled: 10572764"/>
    <s v="Datum konce sledování: ? -&gt; 26/01/24; Čas konce sledování:  -&gt; 1307; Příznak fnzis: 0 -&gt; 1; Typ aktivity (takt): 1 -&gt; 5; "/>
    <d v="2024-01-26T13:07:33"/>
    <d v="2024-01-26T13:07:00"/>
    <s v="0:00"/>
    <x v="0"/>
    <x v="1"/>
  </r>
  <r>
    <d v="2024-01-26T13:08:28"/>
    <s v="st4764 (?)"/>
    <x v="0"/>
    <x v="0"/>
    <s v="kls* (Lůžkové oddělení pro sestru)"/>
    <s v="Paláková Iveta, číslo pojištěnce: 6761260022, pojišťovna: 205, scpac: 1502763"/>
    <s v="na uzlu 1.CH-LU9 od 06.01.24 do 26.01.24, pcsled: 10545532"/>
    <s v="Datum konce sledování: ? -&gt; 26/01/24; Čas konce sledování:  -&gt; 1307; Příznak fnzis: 0 -&gt; 1; Typ aktivity (takt): 1 -&gt; 5; "/>
    <d v="2024-01-26T13:08:28"/>
    <d v="2024-01-26T13:07:00"/>
    <s v="0:01"/>
    <x v="0"/>
    <x v="1"/>
  </r>
  <r>
    <d v="2024-01-26T13:09:49"/>
    <s v="st4764 (?)"/>
    <x v="0"/>
    <x v="0"/>
    <s v="kls* (Lůžkové oddělení pro sestru)"/>
    <s v="Sekereš Emil, číslo pojištěnce: 520214311 , pojišťovna: 111, scpac: 1539944"/>
    <s v="na uzlu 1.CH-LU9 od 04.01.24 do 26.01.24, pcsled: 10542796"/>
    <s v="Datum konce sledování: ? -&gt; 26/01/24; Čas konce sledování:  -&gt; 1309; Příznak fnzis: 0 -&gt; 1; Typ aktivity (takt): 1 -&gt; 5; "/>
    <d v="2024-01-26T13:09:49"/>
    <d v="2024-01-26T13:09:00"/>
    <s v="0:00"/>
    <x v="0"/>
    <x v="1"/>
  </r>
  <r>
    <d v="2024-01-27T13:18:13"/>
    <s v="st4764 (?)"/>
    <x v="11"/>
    <x v="0"/>
    <s v="kls* (Lůžkové oddělení pro sestru)"/>
    <s v="Illek Vladařová Yvon, číslo pojištěnce: 6951145707, pojišťovna: 205, scpac: 187149"/>
    <s v="na uzlu 1.CH-LU9 od 25.01.24 do 27.01.24, pcsled: 10572724"/>
    <s v="Datum konce sledování: ? -&gt; 27/01/24; Čas konce sledování:  -&gt; 1317; Příznak fnzis: 0 -&gt; 1; Typ aktivity (takt): 1 -&gt; 4; "/>
    <d v="2024-01-27T13:18:13"/>
    <d v="2024-01-27T13:17:00"/>
    <s v="0:01"/>
    <x v="0"/>
    <x v="1"/>
  </r>
  <r>
    <d v="2024-01-27T13:18:59"/>
    <s v="st4764 (?)"/>
    <x v="11"/>
    <x v="0"/>
    <s v="kls* (Lůžkové oddělení pro sestru)"/>
    <s v="Ševčíková Zdislava, číslo pojištěnce: 7352284632, pojišťovna: 211, scpac: 344476"/>
    <s v="na uzlu 1.CH-LU9 od 24.01.24 do 27.01.24, pcsled: 10572122"/>
    <s v="Datum konce sledování: ? -&gt; 27/01/24; Čas konce sledování:  -&gt; 1318; Příznak fnzis: 0 -&gt; 1; Typ aktivity (takt): 1 -&gt; 4; "/>
    <d v="2024-01-27T13:18:59"/>
    <d v="2024-01-27T13:18:00"/>
    <s v="0:00"/>
    <x v="0"/>
    <x v="1"/>
  </r>
  <r>
    <d v="2024-01-28T09:23:33"/>
    <s v="st3653 (?)"/>
    <x v="19"/>
    <x v="0"/>
    <s v="kls* (Lůžkové oddělení pro sestru)"/>
    <s v="Hrdina Roman, číslo pojištěnce: 7402084140, pojišťovna: 111, scpac: 372373"/>
    <s v="na uzlu 1.CH-LU9 od 25.01.24 do 31.01.24, pcsled: 10572770"/>
    <s v="Kód uzlu zařízení: 2001; Datum malého překladu: 28/01/24; Čas malého překladu: 0923; Kód původního uzlu: 6225; Kód nového uzlu: 6265; "/>
    <d v="2024-01-28T09:23:33"/>
    <d v="2024-01-28T09:23:00"/>
    <s v="0:00"/>
    <x v="0"/>
    <x v="1"/>
  </r>
  <r>
    <d v="2024-01-28T17:03:37"/>
    <s v="st4764 (?)"/>
    <x v="6"/>
    <x v="0"/>
    <s v="kls* (Lůžkové oddělení pro sestru)"/>
    <s v="Brixová Jarmila , číslo pojištěnce: 525901034 , pojišťovna: 111, scpac: 128310"/>
    <s v="na uzlu 1.CH-LU9 od 25.01.24 do 28.01.24, pcsled: 10573434"/>
    <s v="Datum konce sledování: ? -&gt; 28/01/24; Čas konce sledování:  -&gt; 1702; Příznak fnzis: 0 -&gt; 1; Typ aktivity (takt): 1 -&gt; 4; "/>
    <d v="2024-01-28T17:03:37"/>
    <d v="2024-01-28T17:02:00"/>
    <s v="0:01"/>
    <x v="0"/>
    <x v="1"/>
  </r>
  <r>
    <d v="2024-01-28T17:05:36"/>
    <s v="st4764 (?)"/>
    <x v="6"/>
    <x v="0"/>
    <s v="kls* (Lůžkové oddělení pro sestru)"/>
    <s v="Valenta Josef , číslo pojištěnce: 6505271047, pojišťovna: 111, scpac: 1422340"/>
    <s v="na uzlu 1.CH-LU9 od 23.01.24 do 28.01.24, pcsled: 10568842"/>
    <s v="Datum konce sledování: ? -&gt; 28/01/24; Čas konce sledování:  -&gt; 1703; Příznak fnzis: 0 -&gt; 1; Typ aktivity (takt): 1 -&gt; 5; "/>
    <d v="2024-01-28T17:05:36"/>
    <d v="2024-01-28T17:03:00"/>
    <s v="0:02"/>
    <x v="0"/>
    <x v="1"/>
  </r>
  <r>
    <d v="2024-01-28T18:49:03"/>
    <s v="st3640 (?)"/>
    <x v="7"/>
    <x v="0"/>
    <s v="kll* (Lůžkové oddělení pro lékaře)"/>
    <s v="Uhrová Emílie, číslo pojištěnce: 6153301847, pojišťovna: 207, scpac: 1539989"/>
    <s v="na uzlu 1.CH-6 J od 21.01.24 do 03.02.24, pcsled: 10566273"/>
    <s v="Kód uzlu zařízení: 2001; Datum malého překladu: 28/01/24; Čas malého překladu: 1848; Kód původního uzlu: 6225; Kód nového uzlu: 6265; "/>
    <d v="2024-01-28T18:49:03"/>
    <d v="2024-01-28T18:48:00"/>
    <s v="0:01"/>
    <x v="0"/>
    <x v="1"/>
  </r>
  <r>
    <d v="2024-01-29T13:03:16"/>
    <s v="st3982 (?)"/>
    <x v="20"/>
    <x v="0"/>
    <s v="kll* (Lůžkové oddělení pro lékaře)"/>
    <s v="Brázdová Mária, číslo pojištěnce: 515928189 , pojišťovna: 111, scpac: 122251"/>
    <s v="na uzlu 1.CH-LU9 od 28.01.24 do 04.02.24, pcsled: 10576868"/>
    <s v="Kód uzlu zařízení: 2001; Datum malého překladu: 29/01/24; Čas malého překladu: 1303; Kód původního uzlu: 6225; Kód nového uzlu: 6265; "/>
    <d v="2024-01-29T13:03:16"/>
    <d v="2024-01-29T13:03:00"/>
    <s v="0:00"/>
    <x v="0"/>
    <x v="1"/>
  </r>
  <r>
    <d v="2024-01-29T13:14:47"/>
    <s v="st4764 (?)"/>
    <x v="0"/>
    <x v="0"/>
    <s v="kls* (Lůžkové oddělení pro sestru)"/>
    <s v="Michalíková Ivana, číslo pojištěnce: 5457121032, pojišťovna: 111, scpac: 867055"/>
    <s v="na uzlu 1.CH-LU9 od 24.01.24 do 29.01.24, pcsled: 10570885"/>
    <s v="Datum konce sledování: ? -&gt; 29/01/24; Čas konce sledování:  -&gt; 1314; Příznak fnzis: 0 -&gt; 1; Typ aktivity (takt): 1 -&gt; 4; "/>
    <d v="2024-01-29T13:14:47"/>
    <d v="2024-01-29T13:14:00"/>
    <s v="0:00"/>
    <x v="0"/>
    <x v="1"/>
  </r>
  <r>
    <d v="2024-01-29T18:00:58"/>
    <s v="st4764 (?)"/>
    <x v="15"/>
    <x v="0"/>
    <s v="kls* (Lůžkové oddělení pro sestru)"/>
    <s v="Černíková Věra PaeDr, číslo pojištěnce: 5453120332, pojišťovna: 111, scpac: 706055"/>
    <s v="na uzlu 1.CH-LU9 od 27.01.24 do 29.01.24, pcsled: 10576610"/>
    <s v="Datum žádosti: 29/01/24; Čas žádosti: 180058; Datum překladu: 29/01/24; Čas překladu: 1800; Žádající uzel: 6225; Žádající uživatel: 61525; Přijímající uzel: 6515; Text žádosti: Žádost o překlad; Stav žádosti: 500; "/>
    <d v="2024-01-29T18:00:58"/>
    <d v="2024-01-29T18:00:00"/>
    <s v="0:00"/>
    <x v="0"/>
    <x v="1"/>
  </r>
  <r>
    <d v="2024-01-30T11:50:10"/>
    <s v="st3640 (?)"/>
    <x v="1"/>
    <x v="0"/>
    <s v="kll* (Lůžkové oddělení pro lékaře)"/>
    <s v="Dubová Božena, číslo pojištěnce: 506205218 , pojišťovna: 205, scpac: 132589"/>
    <s v="na uzlu 1.CH-LU9 od 29.01.24 do 19.02.24, pcsled: 10578605"/>
    <s v="Kód uzlu zařízení: 2001; Datum malého překladu: 30/01/24; Čas malého překladu: 1150; Kód původního uzlu: 6225; Kód nového uzlu: 6265; "/>
    <d v="2024-01-30T11:50:10"/>
    <d v="2024-01-30T11:50:00"/>
    <s v="0:00"/>
    <x v="0"/>
    <x v="1"/>
  </r>
  <r>
    <d v="2024-01-30T12:34:35"/>
    <s v="st4764 (?)"/>
    <x v="0"/>
    <x v="0"/>
    <s v="kls* (Lůžkové oddělení pro sestru)"/>
    <s v="Pončík Adam , číslo pojištěnce: 9003306235, pojišťovna: 211, scpac: 1366182"/>
    <s v="na uzlu 1.CH-LU9 od 29.01.24 do 30.01.24, pcsled: 10577702"/>
    <s v="Datum žádosti: 30/01/24; Čas žádosti: 123435; Datum překladu: 30/01/24; Čas překladu: 1234; Žádající uzel: 6225; Žádající uživatel: 45562; Přijímající uzel: 6515; Text žádosti: Žádost o překlad; Stav žádosti: 500; "/>
    <d v="2024-01-30T12:34:35"/>
    <d v="2024-01-30T12:34:00"/>
    <s v="0:00"/>
    <x v="0"/>
    <x v="1"/>
  </r>
  <r>
    <d v="2024-01-30T13:45:49"/>
    <s v="st4764 (?)"/>
    <x v="0"/>
    <x v="0"/>
    <s v="kls* (Lůžkové oddělení pro sestru)"/>
    <s v="Grimová Jarmila, číslo pojištěnce: 495822139 , pojišťovna: 205, scpac: 1532334"/>
    <s v="na uzlu 1.CH-LU9 od 23.01.24 do 30.01.24, pcsled: 10569638"/>
    <s v="Datum konce sledování: ? -&gt; 30/01/24; Čas konce sledování:  -&gt; 1345; Příznak fnzis: 0 -&gt; 1; Typ aktivity (takt): 1 -&gt; 5; "/>
    <d v="2024-01-30T13:45:49"/>
    <d v="2024-01-30T13:45:00"/>
    <s v="0:00"/>
    <x v="0"/>
    <x v="1"/>
  </r>
  <r>
    <d v="2024-01-30T13:46:20"/>
    <s v="st4764 (?)"/>
    <x v="0"/>
    <x v="0"/>
    <s v="kls* (Lůžkové oddělení pro sestru)"/>
    <s v="Karas Pavel, číslo pojištěnce: 6308121952, pojišťovna: 211, scpac: 1032600"/>
    <s v="na uzlu 1.CH-LU9 od 24.01.24 do 30.01.24, pcsled: 10571140"/>
    <s v="Datum konce sledování: ? -&gt; 30/01/24; Čas konce sledování:  -&gt; 1345; Příznak fnzis: 0 -&gt; 1; Typ aktivity (takt): 1 -&gt; 4; "/>
    <d v="2024-01-30T13:46:20"/>
    <d v="2024-01-30T13:45:00"/>
    <s v="0:01"/>
    <x v="0"/>
    <x v="1"/>
  </r>
  <r>
    <d v="2024-01-31T10:24:53"/>
    <s v="st4764 (?)"/>
    <x v="0"/>
    <x v="0"/>
    <s v="kls* (Lůžkové oddělení pro sestru)"/>
    <s v="Pončík Adam , číslo pojištěnce: 9003306235, pojišťovna: 211, scpac: 1366182"/>
    <s v="na uzlu KAR-LU51 od 30.01.24 do 31.01.24, pcsled: 10580893"/>
    <s v="Datum konce sledování: ? -&gt; 31/01/24; Čas konce sledování:  -&gt; 1012; Příznak fnzis: 0 -&gt; 1; Typ aktivity (takt): 1 -&gt; 4; "/>
    <d v="2024-01-31T10:24:53"/>
    <d v="2024-01-31T10:12:00"/>
    <s v="0:12"/>
    <x v="0"/>
    <x v="0"/>
  </r>
  <r>
    <d v="2024-01-31T13:30:56"/>
    <s v="st4764 (?)"/>
    <x v="15"/>
    <x v="0"/>
    <s v="kls* (Lůžkové oddělení pro sestru)"/>
    <s v="Hrdina Roman, číslo pojištěnce: 7402084140, pojišťovna: 111, scpac: 372373"/>
    <s v="na uzlu 1.CH-LU9 od 25.01.24 do 31.01.24, pcsled: 10572770"/>
    <s v="Datum konce sledování: ? -&gt; 31/01/24; Čas konce sledování:  -&gt; 1330; Příznak fnzis: 0 -&gt; 1; Typ aktivity (takt): 1 -&gt; 4; "/>
    <d v="2024-01-31T13:30:56"/>
    <d v="2024-01-31T13:30:00"/>
    <s v="0:00"/>
    <x v="0"/>
    <x v="1"/>
  </r>
  <r>
    <d v="2024-01-31T13:32:32"/>
    <s v="st4764 (?)"/>
    <x v="15"/>
    <x v="0"/>
    <s v="kls* (Lůžkové oddělení pro sestru)"/>
    <s v="Fučík Petr, Ing., číslo pojištěnce: 6807280293, pojišťovna: 111, scpac: 484452"/>
    <s v="na uzlu 1.CH-LU9 od 25.01.24 do 31.01.24, pcsled: 10572766"/>
    <s v="Datum konce sledování: ? -&gt; 31/01/24; Čas konce sledování:  -&gt; 1331; Příznak fnzis: 0 -&gt; 1; Typ aktivity (takt): 1 -&gt; 5; "/>
    <d v="2024-01-31T13:32:32"/>
    <d v="2024-01-31T13:31:00"/>
    <s v="0:01"/>
    <x v="0"/>
    <x v="1"/>
  </r>
  <r>
    <d v="2024-01-31T13:33:29"/>
    <s v="st4764 (?)"/>
    <x v="15"/>
    <x v="0"/>
    <s v="kls* (Lůžkové oddělení pro sestru)"/>
    <s v="Kaspřík Petr, číslo pojištěnce: 7401215459, pojišťovna: 205, scpac: 1504199"/>
    <s v="na uzlu 1.CH-LU9 od 24.01.24 do 31.01.24, pcsled: 10572521"/>
    <s v="Datum konce sledování: ? -&gt; 31/01/24; Čas konce sledování:  -&gt; 1332; Příznak fnzis: 0 -&gt; 1; Typ aktivity (takt): 1 -&gt; 5; "/>
    <d v="2024-01-31T13:33:29"/>
    <d v="2024-01-31T13:32:00"/>
    <s v="0:01"/>
    <x v="0"/>
    <x v="1"/>
  </r>
  <r>
    <d v="2024-01-31T13:36:46"/>
    <s v="st4764 (?)"/>
    <x v="15"/>
    <x v="0"/>
    <s v="kls* (Lůžkové oddělení pro sestru)"/>
    <s v="Spáčil Jan , číslo pojištěnce: 6910105367, pojišťovna: 111, scpac: 349511"/>
    <s v="na uzlu 1.CH-LU9 od 28.01.24 do 31.01.24, pcsled: 10577325"/>
    <s v="Datum konce sledování: ? -&gt; 31/01/24; Čas konce sledování:  -&gt; 1334; Příznak fnzis: 0 -&gt; 1; Typ aktivity (takt): 1 -&gt; 4; "/>
    <d v="2024-01-31T13:36:46"/>
    <d v="2024-01-31T13:34:00"/>
    <s v="0:02"/>
    <x v="0"/>
    <x v="1"/>
  </r>
  <r>
    <d v="2024-01-31T15:25:13"/>
    <s v="st3640 (?)"/>
    <x v="21"/>
    <x v="0"/>
    <s v="kll* (Lůžkové oddělení pro lékaře)"/>
    <s v="Horký Zdeněk, Mgr., číslo pojištěnce: 6804060142, pojišťovna: 211, scpac: 404870"/>
    <s v="na uzlu 1.CH-LU9 od 30.01.24 do 08.02.24, pcsled: 10579696"/>
    <s v="Kód uzlu zařízení: 2001; Datum malého překladu: 31/01/24; Čas malého překladu: 1525; Kód původního uzlu: 6225; Kód nového uzlu: 6265; "/>
    <d v="2024-01-31T15:25:13"/>
    <d v="2024-01-31T15:25:00"/>
    <s v="0:00"/>
    <x v="0"/>
    <x v="1"/>
  </r>
  <r>
    <d v="2024-01-31T18:55:56"/>
    <s v="st3640 (?)"/>
    <x v="21"/>
    <x v="0"/>
    <s v="kll* (Lůžkové oddělení pro lékaře)"/>
    <s v="Štefková Veronika, číslo pojištěnce: 8161305152, pojišťovna: 213, scpac: 1538311"/>
    <s v="na uzlu 1.CH-LU9 od 30.01.24 do 07.02.24, pcsled: 10579692"/>
    <s v="Kód uzlu zařízení: 2001; Datum malého překladu: 31/01/24; Čas malého překladu: 1855; Kód původního uzlu: 6225; Kód nového uzlu: 6265; "/>
    <d v="2024-01-31T18:55:56"/>
    <d v="2024-01-31T18:55:00"/>
    <s v="0:00"/>
    <x v="0"/>
    <x v="1"/>
  </r>
  <r>
    <d v="2024-02-01T12:08:03"/>
    <s v="st4764 (?)"/>
    <x v="0"/>
    <x v="0"/>
    <s v="kls* (Lůžkové oddělení pro sestru)"/>
    <s v="Černíková Věra PaeDr, číslo pojištěnce: 5453120332, pojišťovna: 111, scpac: 706055"/>
    <s v="na uzlu KAR-LU51 od 29.01.24 do 01.02.24, pcsled: 10579390"/>
    <s v="Datum konce sledování: ? -&gt; 01/02/24; Čas konce sledování:  -&gt; 1155; Příznak fnzis: 0 -&gt; 1; Typ aktivity (takt): 1 -&gt; 5; "/>
    <d v="2024-02-01T12:08:03"/>
    <d v="2024-02-01T11:55:00"/>
    <s v="0:13"/>
    <x v="0"/>
    <x v="0"/>
  </r>
  <r>
    <d v="2024-02-01T12:54:58"/>
    <s v="st3640 (?)"/>
    <x v="1"/>
    <x v="0"/>
    <s v="kll* (Lůžkové oddělení pro lékaře)"/>
    <s v="Havlíková Jana , číslo pojištěnce: 506002196 , pojišťovna: 205, scpac: 336851"/>
    <s v="na uzlu 1.CH-LU9 od 31.01.24 do 10.02.24, pcsled: 10583218"/>
    <s v="Kód uzlu zařízení: 2001; Datum malého překladu: 01/02/24; Čas malého překladu: 1254; Kód původního uzlu: 6225; Kód nového uzlu: 6265; "/>
    <d v="2024-02-01T12:54:58"/>
    <d v="2024-02-01T12:54:00"/>
    <s v="0:00"/>
    <x v="0"/>
    <x v="1"/>
  </r>
  <r>
    <d v="2024-02-01T13:20:39"/>
    <s v="st4764 (?)"/>
    <x v="0"/>
    <x v="0"/>
    <s v="kls* (Lůžkové oddělení pro sestru)"/>
    <s v="Hrabal Jan, číslo pojištěnce: 480317413 , pojišťovna: 205, scpac: 209357"/>
    <s v="na uzlu 1.CH-LU9 od 29.01.24 do 01.02.24, pcsled: 10577611"/>
    <s v="Datum konce sledování: ? -&gt; 01/02/24; Čas konce sledování:  -&gt; 1319; Příznak fnzis: 0 -&gt; 1; Typ aktivity (takt): 1 -&gt; 4; "/>
    <d v="2024-02-01T13:20:39"/>
    <d v="2024-02-01T13:19:00"/>
    <s v="0:01"/>
    <x v="0"/>
    <x v="1"/>
  </r>
  <r>
    <d v="2024-02-01T13:21:34"/>
    <s v="st4764 (?)"/>
    <x v="0"/>
    <x v="0"/>
    <s v="kls* (Lůžkové oddělení pro sestru)"/>
    <s v="Kvítek Karel , číslo pojištěnce: 5509272450, pojišťovna: 111, scpac: 926110"/>
    <s v="na uzlu 1.CH-LU9 od 29.01.24 do 01.02.24, pcsled: 10577691"/>
    <s v="Datum konce sledování: ? -&gt; 01/02/24; Čas konce sledování:  -&gt; 1321; Příznak fnzis: 0 -&gt; 1; Typ aktivity (takt): 1 -&gt; 4; "/>
    <d v="2024-02-01T13:21:34"/>
    <d v="2024-02-01T13:21:00"/>
    <s v="0:00"/>
    <x v="0"/>
    <x v="1"/>
  </r>
  <r>
    <d v="2024-02-01T13:22:10"/>
    <s v="st4764 (?)"/>
    <x v="0"/>
    <x v="0"/>
    <s v="kls* (Lůžkové oddělení pro sestru)"/>
    <s v="Pouč Jiří Mgr., číslo pojištěnce: 8605206214, pojišťovna: 111, scpac: 686387"/>
    <s v="na uzlu 1.CH-LU9 od 29.01.24 do 01.02.24, pcsled: 10577696"/>
    <s v="Datum konce sledování: ? -&gt; 01/02/24; Čas konce sledování:  -&gt; 1321; Příznak fnzis: 0 -&gt; 1; Typ aktivity (takt): 1 -&gt; 4; "/>
    <d v="2024-02-01T13:22:10"/>
    <d v="2024-02-01T13:21:00"/>
    <s v="0:01"/>
    <x v="0"/>
    <x v="1"/>
  </r>
  <r>
    <d v="2024-02-01T16:43:52"/>
    <s v="st4764 (?)"/>
    <x v="5"/>
    <x v="0"/>
    <s v="kls* (Lůžkové oddělení pro sestru)"/>
    <s v="Richterová Alena, číslo pojištěnce: 5953020788, pojišťovna: 213, scpac: 1541003"/>
    <s v="na uzlu 1.CH-LU9 od 31.01.24 do 01.02.24, pcsled: 10581674"/>
    <s v="Datum žádosti: 01/02/24; Čas žádosti: 164352; Datum překladu: 01/02/24; Čas překladu: 1642; Žádající uzel: 6225; Žádající uživatel: 64920; Přijímající uzel: 6515; Text žádosti: Žádost o překlad; Stav žádosti: 500; "/>
    <d v="2024-02-01T16:43:52"/>
    <d v="2024-02-01T16:42:00"/>
    <s v="0:01"/>
    <x v="0"/>
    <x v="1"/>
  </r>
  <r>
    <d v="2024-02-02T07:20:13"/>
    <s v="st4338 (?)"/>
    <x v="22"/>
    <x v="0"/>
    <s v="kls* (Lůžkové oddělení pro sestru)"/>
    <s v="Horák Jiří, číslo pojištěnce: 530806003 , pojišťovna: 111, scpac: 1194471"/>
    <s v="na uzlu HOK-5B-J od 31.01.24 do 02.02.24, pcsled: 10582933"/>
    <s v="Datum konce sledování: ? -&gt; 02/02/24; Čas konce sledování:  -&gt; 0718; Příznak fnzis: 0 -&gt; 1; Typ aktivity (takt): 1 -&gt; 4; "/>
    <d v="2024-02-02T07:20:13"/>
    <d v="2024-02-02T07:18:00"/>
    <s v="0:02"/>
    <x v="0"/>
    <x v="1"/>
  </r>
  <r>
    <d v="2024-02-02T15:14:59"/>
    <s v="st3640 (?)"/>
    <x v="23"/>
    <x v="0"/>
    <s v="klp* (Lůžkové oddělení pro primáře)"/>
    <s v="Horák Jiří, číslo pojištěnce: 530806003 , pojišťovna: 111, scpac: 1194471"/>
    <s v="na uzlu 1.CH-LU8 od 02.02.24 do 09.02.24, pcsled: 10585064"/>
    <s v="Kód uzlu zařízení: 2001; Datum malého překladu: 02/02/24; Čas malého překladu: 1514; Kód původního uzlu: 6225; Kód nového uzlu: 6265; "/>
    <d v="2024-02-02T15:14:59"/>
    <d v="2024-02-02T15:14:00"/>
    <s v="0:00"/>
    <x v="0"/>
    <x v="1"/>
  </r>
  <r>
    <d v="2024-02-03T09:54:22"/>
    <s v="st4764 (?)"/>
    <x v="15"/>
    <x v="0"/>
    <s v="kls* (Lůžkové oddělení pro sestru)"/>
    <s v="Káňa Petr, číslo pojištěnce: 8012174973, pojišťovna: 213, scpac: 1539767"/>
    <s v="na uzlu 1.CH-LU9 od 26.01.24 do 03.02.24, pcsled: 10575197"/>
    <s v="Datum konce sledování: ? -&gt; 03/02/24; Čas konce sledování:  -&gt; 0952; Příznak fnzis: 0 -&gt; 1; Typ aktivity (takt): 1 -&gt; 4; "/>
    <d v="2024-02-03T09:54:22"/>
    <d v="2024-02-03T09:52:00"/>
    <s v="0:02"/>
    <x v="0"/>
    <x v="1"/>
  </r>
  <r>
    <d v="2024-02-03T10:06:50"/>
    <s v="st4764 (?)"/>
    <x v="15"/>
    <x v="0"/>
    <s v="kls* (Lůžkové oddělení pro sestru)"/>
    <s v="Smolíková Eva, číslo pojištěnce: 8156194486, pojišťovna: 205, scpac: 416981"/>
    <s v="na uzlu 1.CH-LU9 od 31.01.24 do 03.02.24, pcsled: 10582640"/>
    <s v="Datum konce sledování: ? -&gt; 03/02/24; Čas konce sledování:  -&gt; 1005; Příznak fnzis: 0 -&gt; 1; Typ aktivity (takt): 1 -&gt; 5; "/>
    <d v="2024-02-03T10:06:50"/>
    <d v="2024-02-03T10:05:00"/>
    <s v="0:01"/>
    <x v="0"/>
    <x v="1"/>
  </r>
  <r>
    <d v="2024-02-03T10:09:35"/>
    <s v="st4764 (?)"/>
    <x v="15"/>
    <x v="0"/>
    <s v="kls* (Lůžkové oddělení pro sestru)"/>
    <s v="Dřímalková Olga, číslo pojištěnce: 6461240456, pojišťovna: 201, scpac: 192283"/>
    <s v="na uzlu 1.CH-LU9 od 31.01.24 do 03.02.24, pcsled: 10582467"/>
    <s v="Datum konce sledování: ? -&gt; 03/02/24; Čas konce sledování:  -&gt; 1009; Příznak fnzis: 0 -&gt; 1; Typ aktivity (takt): 1 -&gt; 4; "/>
    <d v="2024-02-03T10:09:35"/>
    <d v="2024-02-03T10:09:00"/>
    <s v="0:00"/>
    <x v="0"/>
    <x v="1"/>
  </r>
  <r>
    <d v="2024-02-03T12:37:01"/>
    <s v="st4415 (?)"/>
    <x v="17"/>
    <x v="0"/>
    <s v="klp* (Lůžkové oddělení pro primáře)"/>
    <s v="Škardová Lenka Mgr., číslo pojištěnce: 8255242446, pojišťovna: 111, scpac: 486475"/>
    <s v="na uzlu 1.CH-LU9 od 28.01.24 do 03.02.24, pcsled: 10577475"/>
    <s v="Datum žádosti: 03/02/24; Čas žádosti: 123701; Datum překladu: 03/02/24; Čas překladu: 1236; Žádající uzel: 6225; Žádající uživatel: 59790; Přijímající uzel: 6515; Text žádosti: Žádost o překlad; Stav žádosti: 500; "/>
    <d v="2024-02-03T12:37:01"/>
    <d v="2024-02-03T12:36:00"/>
    <s v="0:01"/>
    <x v="0"/>
    <x v="1"/>
  </r>
  <r>
    <d v="2024-02-04T13:50:59"/>
    <s v="st4764 (?)"/>
    <x v="5"/>
    <x v="0"/>
    <s v="kls* (Lůžkové oddělení pro sestru)"/>
    <s v="Brázdová Mária, číslo pojištěnce: 515928189 , pojišťovna: 111, scpac: 122251"/>
    <s v="na uzlu 1.CH-LU9 od 28.01.24 do 04.02.24, pcsled: 10576868"/>
    <s v="Datum konce sledování: ? -&gt; 04/02/24; Čas konce sledování:  -&gt; 1350; Příznak fnzis: 0 -&gt; 1; Typ aktivity (takt): 1 -&gt; 5; "/>
    <d v="2024-02-04T13:50:59"/>
    <d v="2024-02-04T13:50:00"/>
    <s v="0:00"/>
    <x v="0"/>
    <x v="1"/>
  </r>
  <r>
    <d v="2024-02-04T13:52:10"/>
    <s v="st4764 (?)"/>
    <x v="5"/>
    <x v="0"/>
    <s v="kls* (Lůžkové oddělení pro sestru)"/>
    <s v="Čecháková Olga, číslo pojištěnce: 6658181805, pojišťovna: 111, scpac: 713071"/>
    <s v="na uzlu 1.CH-LU9 od 21.01.24 do 04.02.24, pcsled: 10566284"/>
    <s v="Datum konce sledování: ? -&gt; 04/02/24; Čas konce sledování:  -&gt; 1351; Příznak fnzis: 0 -&gt; 1; Typ aktivity (takt): 1 -&gt; 5; "/>
    <d v="2024-02-04T13:52:10"/>
    <d v="2024-02-04T13:51:00"/>
    <s v="0:01"/>
    <x v="0"/>
    <x v="1"/>
  </r>
  <r>
    <d v="2024-02-04T13:52:54"/>
    <s v="st4764 (?)"/>
    <x v="5"/>
    <x v="0"/>
    <s v="kls* (Lůžkové oddělení pro sestru)"/>
    <s v="Čunderlová Andrea, číslo pojištěnce: 7460205324, pojišťovna: 211, scpac: 178146"/>
    <s v="na uzlu 1.CH-LU9 od 01.02.24 do 04.02.24, pcsled: 10583455"/>
    <s v="Datum konce sledování: ? -&gt; 04/02/24; Čas konce sledování:  -&gt; 1352; Příznak fnzis: 0 -&gt; 1; Typ aktivity (takt): 1 -&gt; 5; "/>
    <d v="2024-02-04T13:52:54"/>
    <d v="2024-02-04T13:52:00"/>
    <s v="0:00"/>
    <x v="0"/>
    <x v="1"/>
  </r>
  <r>
    <d v="2024-02-05T11:18:18"/>
    <s v="st4764 (?)"/>
    <x v="0"/>
    <x v="0"/>
    <s v="kls* (Lůžkové oddělení pro sestru)"/>
    <s v="Richterová Alena, číslo pojištěnce: 5953020788, pojišťovna: 213, scpac: 1541003"/>
    <s v="na uzlu KAR-LU51 od 01.02.24 do 05.02.24, pcsled: 10584893"/>
    <s v="Datum konce sledování: ? -&gt; 05/02/24; Čas konce sledování:  -&gt; 1110; Příznak fnzis: 0 -&gt; 1; Typ aktivity (takt): 1 -&gt; 4; "/>
    <d v="2024-02-05T11:18:18"/>
    <d v="2024-02-05T11:10:00"/>
    <s v="0:08"/>
    <x v="0"/>
    <x v="1"/>
  </r>
  <r>
    <d v="2024-02-05T14:01:48"/>
    <s v="st4764 (?)"/>
    <x v="0"/>
    <x v="0"/>
    <s v="kls* (Lůžkové oddělení pro sestru)"/>
    <s v="Klein Radoslav , číslo pojištěnce: 6204181555, pojišťovna: 205, scpac: 429900"/>
    <s v="na uzlu 1.CH-LU9 od 30.01.24 do 05.02.24, pcsled: 10579512"/>
    <s v="Datum konce sledování: ? -&gt; 05/02/24; Čas konce sledování:  -&gt; 1401; Příznak fnzis: 0 -&gt; 1; Typ aktivity (takt): 1 -&gt; 5; "/>
    <d v="2024-02-05T14:01:48"/>
    <d v="2024-02-05T14:01:00"/>
    <s v="0:00"/>
    <x v="0"/>
    <x v="1"/>
  </r>
  <r>
    <d v="2024-02-05T14:02:31"/>
    <s v="st4764 (?)"/>
    <x v="0"/>
    <x v="0"/>
    <s v="kls* (Lůžkové oddělení pro sestru)"/>
    <s v="Kostelecká Marie, číslo pojištěnce: 535908255 , pojišťovna: 205, scpac: 1135334"/>
    <s v="na uzlu 1.CH-LU9 od 29.01.24 do 05.02.24, pcsled: 10578375"/>
    <s v="Datum konce sledování: ? -&gt; 05/02/24; Čas konce sledování:  -&gt; 1401; Příznak fnzis: 0 -&gt; 1; Typ aktivity (takt): 1 -&gt; 5; "/>
    <d v="2024-02-05T14:02:31"/>
    <d v="2024-02-05T14:01:00"/>
    <s v="0:01"/>
    <x v="0"/>
    <x v="1"/>
  </r>
  <r>
    <d v="2024-02-06T09:13:52"/>
    <s v="st3640 (?)"/>
    <x v="1"/>
    <x v="0"/>
    <s v="kll* (Lůžkové oddělení pro lékaře)"/>
    <s v="Mrázek Marek, číslo pojištěnce: 7106065164, pojišťovna: 111, scpac: 1543788"/>
    <s v="na uzlu 1.CH-LU9 od 04.02.24 do 03.03.24, pcsled: 10587315"/>
    <s v="Kód uzlu zařízení: 2001; Datum malého překladu: 06/02/24; Čas malého překladu: 0913; Kód původního uzlu: 6225; Kód nového uzlu: 6265; "/>
    <d v="2024-02-06T09:13:52"/>
    <d v="2024-02-06T09:13:00"/>
    <s v="0:00"/>
    <x v="0"/>
    <x v="1"/>
  </r>
  <r>
    <d v="2024-02-06T13:44:17"/>
    <s v="st4764 (?)"/>
    <x v="3"/>
    <x v="0"/>
    <s v="kls* (Lůžkové oddělení pro sestru)"/>
    <s v="Pončík Adam , číslo pojištěnce: 9003306235, pojišťovna: 211, scpac: 1366182"/>
    <s v="na uzlu 1.CH-LU9 od 31.01.24 do 06.02.24, pcsled: 10582370"/>
    <s v="Datum konce sledování: ? -&gt; 06/02/24; Čas konce sledování:  -&gt; 1343; Příznak fnzis: 0 -&gt; 1; Typ aktivity (takt): 1 -&gt; 6; Příznak aktivity (ftakt): yes -&gt; no; "/>
    <d v="2024-02-06T13:44:17"/>
    <d v="2024-02-06T13:43:00"/>
    <s v="0:01"/>
    <x v="0"/>
    <x v="1"/>
  </r>
  <r>
    <d v="2024-02-06T13:45:06"/>
    <s v="st4764 (?)"/>
    <x v="3"/>
    <x v="0"/>
    <s v="kls* (Lůžkové oddělení pro sestru)"/>
    <s v="Kluková Tereza, číslo pojištěnce: 0258086147, pojišťovna: 205, scpac: 966501"/>
    <s v="na uzlu 1.CH-LU9 od 04.02.24 do 06.02.24, pcsled: 10587733"/>
    <s v="Datum konce sledování: ? -&gt; 06/02/24; Čas konce sledování:  -&gt; 1344; Příznak fnzis: 0 -&gt; 1; Typ aktivity (takt): 1 -&gt; 5; "/>
    <d v="2024-02-06T13:45:06"/>
    <d v="2024-02-06T13:44:00"/>
    <s v="0:01"/>
    <x v="0"/>
    <x v="1"/>
  </r>
  <r>
    <d v="2024-02-06T13:45:53"/>
    <s v="st4764 (?)"/>
    <x v="3"/>
    <x v="0"/>
    <s v="kls* (Lůžkové oddělení pro sestru)"/>
    <s v="Horáčková Šárka, číslo pojištěnce: 7654035367, pojišťovna: 201, scpac: 175183"/>
    <s v="na uzlu 1.CH-LU9 od 04.02.24 do 06.02.24, pcsled: 10587837"/>
    <s v="Datum konce sledování: ? -&gt; 06/02/24; Čas konce sledování:  -&gt; 1345; Příznak fnzis: 0 -&gt; 1; Typ aktivity (takt): 1 -&gt; 5; "/>
    <d v="2024-02-06T13:45:53"/>
    <d v="2024-02-06T13:45:00"/>
    <s v="0:00"/>
    <x v="0"/>
    <x v="1"/>
  </r>
  <r>
    <d v="2024-02-06T16:06:30"/>
    <s v="st2088 (?)"/>
    <x v="24"/>
    <x v="0"/>
    <s v="kls* (Lůžkové oddělení pro sestru)"/>
    <s v="Oršulík Pavel, Ing., číslo pojištěnce: 5409050955, pojišťovna: 111, scpac: 935779"/>
    <s v="na uzlu 1.CH-LU9 od 05.02.24 do 10.02.24, pcsled: 10588228"/>
    <s v="Kód uzlu zařízení: 2001; Datum malého překladu: 06/02/24; Čas malého překladu: 1606; Kód původního uzlu: 6225; Kód nového uzlu: 6272; "/>
    <d v="2024-02-06T16:06:30"/>
    <d v="2024-02-06T16:06:00"/>
    <s v="0:00"/>
    <x v="0"/>
    <x v="1"/>
  </r>
  <r>
    <d v="2024-02-07T13:34:16"/>
    <s v="st4764 (?)"/>
    <x v="3"/>
    <x v="0"/>
    <s v="kls* (Lůžkové oddělení pro sestru)"/>
    <s v="Štefková Veronika, číslo pojištěnce: 8161305152, pojišťovna: 213, scpac: 1538311"/>
    <s v="na uzlu 1.CH-LU9 od 30.01.24 do 07.02.24, pcsled: 10579692"/>
    <s v="Datum konce sledování: ? -&gt; 07/02/24; Čas konce sledování:  -&gt; 1333; Příznak fnzis: 0 -&gt; 1; Typ aktivity (takt): 1 -&gt; 5; "/>
    <d v="2024-02-07T13:34:16"/>
    <d v="2024-02-07T13:33:00"/>
    <s v="0:01"/>
    <x v="0"/>
    <x v="1"/>
  </r>
  <r>
    <d v="2024-02-07T13:35:02"/>
    <s v="st4764 (?)"/>
    <x v="3"/>
    <x v="0"/>
    <s v="kls* (Lůžkové oddělení pro sestru)"/>
    <s v="Valouch Ludvík, číslo pojištěnce: 5612311463, pojišťovna: 211, scpac: 1191015"/>
    <s v="na uzlu 1.CH-LU9 od 04.02.24 do 07.02.24, pcsled: 10587354"/>
    <s v="Datum konce sledování: ? -&gt; 07/02/24; Čas konce sledování:  -&gt; 1334; Příznak fnzis: 0 -&gt; 1; Typ aktivity (takt): 1 -&gt; 4; "/>
    <d v="2024-02-07T13:35:02"/>
    <d v="2024-02-07T13:34:00"/>
    <s v="0:01"/>
    <x v="0"/>
    <x v="1"/>
  </r>
  <r>
    <d v="2024-02-07T13:37:32"/>
    <s v="st4764 (?)"/>
    <x v="3"/>
    <x v="0"/>
    <s v="kls* (Lůžkové oddělení pro sestru)"/>
    <s v="Outratová Ludmila, číslo pojištěnce: 6058080017, pojišťovna: 207, scpac: 146528"/>
    <s v="na uzlu 1.CH-LU9 od 04.02.24 do 07.02.24, pcsled: 10587112"/>
    <s v="Datum konce sledování: ? -&gt; 07/02/24; Čas konce sledování:  -&gt; 1335; Příznak fnzis: 0 -&gt; 1; Typ aktivity (takt): 1 -&gt; 5; "/>
    <d v="2024-02-07T13:37:32"/>
    <d v="2024-02-07T13:35:00"/>
    <s v="0:02"/>
    <x v="0"/>
    <x v="1"/>
  </r>
  <r>
    <d v="2024-02-07T17:11:58"/>
    <s v="st4764 (?)"/>
    <x v="25"/>
    <x v="0"/>
    <s v="kls* (Lůžkové oddělení pro sestru)"/>
    <s v="Viková Karla, číslo pojištěnce: 495714168 , pojišťovna: 111, scpac: 1551416"/>
    <s v="na uzlu 1.CH-LU9 od 06.02.24 do 07.02.24, pcsled: 10590008"/>
    <s v="Datum žádosti: 07/02/24; Čas žádosti: 171158; Datum překladu: 07/02/24; Čas překladu: 1711; Žádající uzel: 6225; Žádající uživatel: 65619; Přijímající uzel: 6515; Text žádosti: Žádost o překlad; Stav žádosti: 500; "/>
    <d v="2024-02-07T17:11:58"/>
    <d v="2024-02-07T17:11:00"/>
    <s v="0:00"/>
    <x v="0"/>
    <x v="1"/>
  </r>
  <r>
    <d v="2024-02-07T19:34:58"/>
    <s v="st4764 (?)"/>
    <x v="26"/>
    <x v="0"/>
    <s v="kls* (Lůžkové oddělení pro sestru)"/>
    <s v="Vaňková Jitka, číslo pojištěnce: 6060090366, pojišťovna: 205, scpac: 460802"/>
    <s v="na uzlu 1.CH-LU9 od 06.02.24 do 07.02.24, pcsled: 10591566"/>
    <s v="Datum žádosti: 07/02/24; Čas žádosti: 193458; Datum překladu: 07/02/24; Čas překladu: 1934; Žádající uzel: 6225; Žádající uživatel: 61526; Přijímající uzel: 6515; Text žádosti: Žádost o překlad; Stav žádosti: 500; "/>
    <d v="2024-02-07T19:34:58"/>
    <d v="2024-02-07T19:34:00"/>
    <s v="0:00"/>
    <x v="0"/>
    <x v="1"/>
  </r>
  <r>
    <d v="2024-02-08T11:32:39"/>
    <s v="st4764 (?)"/>
    <x v="3"/>
    <x v="0"/>
    <s v="kls* (Lůžkové oddělení pro sestru)"/>
    <s v="Škardová Lenka Mgr., číslo pojištěnce: 8255242446, pojišťovna: 111, scpac: 486475"/>
    <s v="na uzlu KAR-LU51 od 03.02.24 do 08.02.24, pcsled: 10586862"/>
    <s v="Datum konce sledování: ? -&gt; 08/02/24; Čas konce sledování:  -&gt; 1130; Příznak fnzis: 0 -&gt; 1; Typ aktivity (takt): 1 -&gt; 4; "/>
    <d v="2024-02-08T11:32:39"/>
    <d v="2024-02-08T11:30:00"/>
    <s v="0:02"/>
    <x v="0"/>
    <x v="1"/>
  </r>
  <r>
    <d v="2024-02-08T13:57:56"/>
    <s v="st4764 (?)"/>
    <x v="3"/>
    <x v="0"/>
    <s v="kls* (Lůžkové oddělení pro sestru)"/>
    <s v="Burdová Jana, Dis., číslo pojištěnce: 7952194492, pojišťovna: 205, scpac: 710031"/>
    <s v="na uzlu 1.CH-LU9 od 04.02.24 do 08.02.24, pcsled: 10587297"/>
    <s v="Datum konce sledování: ? -&gt; 08/02/24; Čas konce sledování:  -&gt; 1357; Příznak fnzis: 0 -&gt; 1; Typ aktivity (takt): 1 -&gt; 5; "/>
    <d v="2024-02-08T13:57:56"/>
    <d v="2024-02-08T13:57:00"/>
    <s v="0:00"/>
    <x v="0"/>
    <x v="1"/>
  </r>
  <r>
    <d v="2024-02-08T13:58:41"/>
    <s v="st4764 (?)"/>
    <x v="3"/>
    <x v="0"/>
    <s v="kls* (Lůžkové oddělení pro sestru)"/>
    <s v="Černíková Věra PaeDr, číslo pojištěnce: 5453120332, pojišťovna: 111, scpac: 706055"/>
    <s v="na uzlu 1.CH-LU9 od 01.02.24 do 08.02.24, pcsled: 10584505"/>
    <s v="Datum konce sledování: ? -&gt; 08/02/24; Čas konce sledování:  -&gt; 1358; Příznak fnzis: 0 -&gt; 1; Typ aktivity (takt): 1 -&gt; 5; "/>
    <d v="2024-02-08T13:58:41"/>
    <d v="2024-02-08T13:58:00"/>
    <s v="0:00"/>
    <x v="0"/>
    <x v="1"/>
  </r>
  <r>
    <d v="2024-02-08T13:59:11"/>
    <s v="st4764 (?)"/>
    <x v="3"/>
    <x v="0"/>
    <s v="kls* (Lůžkové oddělení pro sestru)"/>
    <s v="Horký Zdeněk, Mgr., číslo pojištěnce: 6804060142, pojišťovna: 211, scpac: 404870"/>
    <s v="na uzlu 1.CH-LU9 od 30.01.24 do 08.02.24, pcsled: 10579696"/>
    <s v="Datum konce sledování: ? -&gt; 08/02/24; Čas konce sledování:  -&gt; 1358; Příznak fnzis: 0 -&gt; 1; Typ aktivity (takt): 1 -&gt; 5; "/>
    <d v="2024-02-08T13:59:11"/>
    <d v="2024-02-08T13:58:00"/>
    <s v="0:01"/>
    <x v="0"/>
    <x v="1"/>
  </r>
  <r>
    <d v="2024-02-08T14:27:12"/>
    <s v="st3640 (?)"/>
    <x v="1"/>
    <x v="0"/>
    <s v="kll* (Lůžkové oddělení pro lékaře)"/>
    <s v="Němcová Kateřina, číslo pojištěnce: 8756125774, pojišťovna: 205, scpac: 164026"/>
    <s v="na uzlu 1.CH-LU9 od 07.02.24 do 14.02.24, pcsled: 10592179"/>
    <s v="Kód uzlu zařízení: 2001; Datum malého překladu: 08/02/24; Čas malého překladu: 1427; Kód původního uzlu: 6225; Kód nového uzlu: 6265; "/>
    <d v="2024-02-08T14:27:12"/>
    <d v="2024-02-08T14:27:00"/>
    <s v="0:00"/>
    <x v="0"/>
    <x v="1"/>
  </r>
  <r>
    <d v="2024-02-08T20:06:45"/>
    <s v="st4764 (?)"/>
    <x v="26"/>
    <x v="0"/>
    <s v="kls* (Lůžkové oddělení pro sestru)"/>
    <s v="Jiříčková Jitka , číslo pojištěnce: 6351311131, pojišťovna: 205, scpac: 687886"/>
    <s v="na uzlu 1.CH-LU9 od 08.02.24 do 08.02.24, pcsled: 10595000"/>
    <s v="Datum žádosti: 08/02/24; Čas žádosti: 200645; Datum překladu: 08/02/24; Čas překladu: 2005; Žádající uzel: 6225; Žádající uživatel: 61526; Přijímající uzel: 6515; Text žádosti: Žádost o překlad; Stav žádosti: 500; "/>
    <d v="2024-02-08T20:06:45"/>
    <d v="2024-02-08T20:05:00"/>
    <s v="0:01"/>
    <x v="0"/>
    <x v="1"/>
  </r>
  <r>
    <d v="2024-02-09T10:54:40"/>
    <s v="st4764 (?)"/>
    <x v="3"/>
    <x v="0"/>
    <s v="kls* (Lůžkové oddělení pro sestru)"/>
    <s v="Uhrová Emílie, číslo pojištěnce: 6153301847, pojišťovna: 207, scpac: 1539989"/>
    <s v="na uzlu KAR-LU51 od 03.02.24 do 09.02.24, pcsled: 10586953"/>
    <s v="Datum konce sledování: ? -&gt; 09/02/24; Čas konce sledování:  -&gt; 1015; Příznak fnzis: 0 -&gt; 1; Typ aktivity (takt): 1 -&gt; 5; "/>
    <d v="2024-02-09T10:54:40"/>
    <d v="2024-02-09T10:15:00"/>
    <s v="0:39"/>
    <x v="0"/>
    <x v="7"/>
  </r>
  <r>
    <d v="2024-02-10T12:15:30"/>
    <s v="st4764 (?)"/>
    <x v="3"/>
    <x v="0"/>
    <s v="kls* (Lůžkové oddělení pro sestru)"/>
    <s v="Havlíková Jana , číslo pojištěnce: 506002196 , pojišťovna: 205, scpac: 336851"/>
    <s v="na uzlu 1.CH-LU9 od 31.01.24 do 10.02.24, pcsled: 10583218"/>
    <s v="Datum konce sledování: ? -&gt; 10/02/24; Čas konce sledování:  -&gt; 1214; Příznak fnzis: 0 -&gt; 1; Typ aktivity (takt): 1 -&gt; 5; "/>
    <d v="2024-02-10T12:15:30"/>
    <d v="2024-02-10T12:14:00"/>
    <s v="0:01"/>
    <x v="0"/>
    <x v="1"/>
  </r>
  <r>
    <d v="2024-02-10T14:39:10"/>
    <s v="st4764 (?)"/>
    <x v="3"/>
    <x v="0"/>
    <s v="kls* (Lůžkové oddělení pro sestru)"/>
    <s v="Šlampa Ondřej, číslo pojištěnce: 8104104679, pojišťovna: 111, scpac: 1079066"/>
    <s v="na uzlu 1.CH-LU9 od 07.02.24 do 10.02.24, pcsled: 10592351"/>
    <s v="Datum konce sledování: ? -&gt; 10/02/24; Čas konce sledování:  -&gt; 1438; Příznak fnzis: 0 -&gt; 1; Typ aktivity (takt): 1 -&gt; 4; "/>
    <d v="2024-02-10T14:39:10"/>
    <d v="2024-02-10T14:38:00"/>
    <s v="0:01"/>
    <x v="0"/>
    <x v="1"/>
  </r>
  <r>
    <d v="2024-02-10T14:39:51"/>
    <s v="st4764 (?)"/>
    <x v="3"/>
    <x v="0"/>
    <s v="kls* (Lůžkové oddělení pro sestru)"/>
    <s v="Oršulík Pavel, Ing., číslo pojištěnce: 5409050955, pojišťovna: 111, scpac: 935779"/>
    <s v="na uzlu 1.CH-LU9 od 05.02.24 do 10.02.24, pcsled: 10588228"/>
    <s v="Datum konce sledování: ? -&gt; 10/02/24; Čas konce sledování:  -&gt; 1439; Příznak fnzis: 0 -&gt; 1; Typ aktivity (takt): 1 -&gt; 5; "/>
    <d v="2024-02-10T14:39:51"/>
    <d v="2024-02-10T14:39:00"/>
    <s v="0:00"/>
    <x v="0"/>
    <x v="1"/>
  </r>
  <r>
    <d v="2024-02-10T17:17:01"/>
    <s v="st3818 (?)"/>
    <x v="3"/>
    <x v="0"/>
    <s v="kls* (Lůžkové oddělení pro sestru)"/>
    <s v="Černá Hana, Mgr., číslo pojištěnce: 9757095733, pojišťovna: 205, scpac: 152588"/>
    <s v="na uzlu 1.CH-LU9 od 09.02.24 do 10.02.24, pcsled: 10595265"/>
    <s v="Datum konce sledování: ? -&gt; 10/02/24; Čas konce sledování:  -&gt; 1715; Příznak fnzis: 0 -&gt; 1; Typ aktivity (takt): 1 -&gt; 4; "/>
    <d v="2024-02-10T17:17:01"/>
    <d v="2024-02-10T17:15:00"/>
    <s v="0:02"/>
    <x v="0"/>
    <x v="1"/>
  </r>
  <r>
    <d v="2024-02-11T00:47:09"/>
    <s v="st4994 (?)"/>
    <x v="27"/>
    <x v="0"/>
    <s v="kll* (Lůžkové oddělení pro lékaře)"/>
    <s v="Frantíková Marie, číslo pojištěnce: 6858080988, pojišťovna: 111, scpac: 1072933"/>
    <s v="na uzlu 1.CH-LU3 od 10.02.24 do 22.02.24, pcsled: 10597379"/>
    <s v="Kód uzlu zařízení: 2001; Datum malého překladu: 11/02/24; Čas malého překladu: 0047; Kód původního uzlu: 6225; Kód nového uzlu: 6265; "/>
    <d v="2024-02-11T00:47:09"/>
    <d v="2024-02-11T00:47:00"/>
    <s v="0:00"/>
    <x v="0"/>
    <x v="1"/>
  </r>
  <r>
    <d v="2024-02-11T11:08:18"/>
    <s v="st4764 (?)"/>
    <x v="4"/>
    <x v="0"/>
    <s v="kls* (Lůžkové oddělení pro sestru)"/>
    <s v="Viková Karla, číslo pojištěnce: 495714168 , pojišťovna: 111, scpac: 1551416"/>
    <s v="na uzlu KAR-LU51 od 07.02.24 do 11.02.24, pcsled: 10593290"/>
    <s v="Datum konce sledování: ? -&gt; 11/02/24; Čas konce sledování:  -&gt; 0815; Příznak fnzis: 0 -&gt; 1; Typ aktivity (takt): 1 -&gt; 5; "/>
    <d v="2024-02-11T11:08:18"/>
    <d v="2024-02-11T08:15:00"/>
    <s v="2:53"/>
    <x v="0"/>
    <x v="9"/>
  </r>
  <r>
    <d v="2024-02-12T16:27:01"/>
    <s v="st4994 (?)"/>
    <x v="28"/>
    <x v="0"/>
    <s v="kll* (Lůžkové oddělení pro lékaře)"/>
    <s v="Kondlerová Irena, číslo pojištěnce: 6154190966, pojišťovna: 205, scpac: 124177"/>
    <s v="na uzlu 1.CH-LU9 od 11.02.24 do 12.02.24, pcsled: 10597602"/>
    <s v="Datum žádosti: 12/02/24; Čas žádosti: 162700; Datum překladu: 12/02/24; Čas překladu: 1625; Žádající uzel: 6225; Žádající uživatel: 64416; Přijímající uzel: 6515; Text žádosti: Žádost o překlad; Stav žádosti: 500; "/>
    <d v="2024-02-12T16:27:01"/>
    <d v="2024-02-12T16:25:00"/>
    <s v="0:02"/>
    <x v="0"/>
    <x v="1"/>
  </r>
  <r>
    <d v="2024-02-13T13:00:22"/>
    <s v="st4764 (?)"/>
    <x v="0"/>
    <x v="0"/>
    <s v="kls* (Lůžkové oddělení pro sestru)"/>
    <s v="Frýba Miroslav, číslo pojištěnce: 6707180370, pojišťovna: 205, scpac: 189653"/>
    <s v="na uzlu 1.CH-LU9 od 04.02.24 do 13.02.24, pcsled: 10587726"/>
    <s v="Datum konce sledování: ? -&gt; 13/02/24; Čas konce sledování:  -&gt; 1259; Příznak fnzis: 0 -&gt; 1; Typ aktivity (takt): 1 -&gt; 5; "/>
    <d v="2024-02-13T13:00:22"/>
    <d v="2024-02-13T12:59:00"/>
    <s v="0:01"/>
    <x v="0"/>
    <x v="1"/>
  </r>
  <r>
    <d v="2024-02-13T13:01:46"/>
    <s v="st4764 (?)"/>
    <x v="0"/>
    <x v="0"/>
    <s v="kls* (Lůžkové oddělení pro sestru)"/>
    <s v="Pokorná Anna, číslo pojištěnce: 405102456 , pojišťovna: 211, scpac: 662811"/>
    <s v="na uzlu 1.CH-LU9 od 11.02.24 do 13.02.24, pcsled: 10597569"/>
    <s v="Datum konce sledování: ? -&gt; 13/02/24; Čas konce sledování:  -&gt; 1301; Příznak fnzis: 0 -&gt; 1; Typ aktivity (takt): 1 -&gt; 5; "/>
    <d v="2024-02-13T13:01:46"/>
    <d v="2024-02-13T13:01:00"/>
    <s v="0:00"/>
    <x v="0"/>
    <x v="1"/>
  </r>
  <r>
    <d v="2024-02-13T13:03:16"/>
    <s v="st4764 (?)"/>
    <x v="0"/>
    <x v="0"/>
    <s v="kls* (Lůžkové oddělení pro sestru)"/>
    <s v="Vrtělová Milena, číslo pojištěnce: 7056185697, pojišťovna: 111, scpac: 1218381"/>
    <s v="na uzlu 1.CH-LU9 od 11.02.24 do 13.02.24, pcsled: 10597688"/>
    <s v="Datum konce sledování: ? -&gt; 13/02/24; Čas konce sledování:  -&gt; 1302; Příznak fnzis: 0 -&gt; 1; Typ aktivity (takt): 1 -&gt; 5; "/>
    <d v="2024-02-13T13:03:16"/>
    <d v="2024-02-13T13:02:00"/>
    <s v="0:01"/>
    <x v="0"/>
    <x v="1"/>
  </r>
  <r>
    <d v="2024-02-13T14:30:42"/>
    <s v="st4764 (?)"/>
    <x v="15"/>
    <x v="0"/>
    <s v="kls* (Lůžkové oddělení pro sestru)"/>
    <s v="Barcuch Josef, Ing., číslo pojištěnce: 460204426 , pojišťovna: 111, scpac: 1508027"/>
    <s v="na uzlu 1.CH-LU9 od 12.02.24 do 13.02.24, pcsled: 10598765"/>
    <s v="Datum žádosti: 13/02/24; Čas žádosti: 143042; Datum překladu: 13/02/24; Čas překladu: 1429; Žádající uzel: 6225; Žádající uživatel: 61525; Přijímající uzel: 6515; Text žádosti: Žádost o překlad; Stav žádosti: 500; "/>
    <d v="2024-02-13T14:30:42"/>
    <d v="2024-02-13T14:29:00"/>
    <s v="0:01"/>
    <x v="0"/>
    <x v="1"/>
  </r>
  <r>
    <d v="2024-02-13T20:44:51"/>
    <s v="st4764 (?)"/>
    <x v="5"/>
    <x v="0"/>
    <s v="kls* (Lůžkové oddělení pro sestru)"/>
    <s v="Gregor Petr, číslo pojištěnce: 500824036 , pojišťovna: 111, scpac: 484070"/>
    <s v="na uzlu 1.CH-LU9 od 13.02.24 do 13.02.24, pcsled: 10601743"/>
    <s v="Datum žádosti: 13/02/24; Čas žádosti: 204451; Datum překladu: 13/02/24; Čas překladu: 2043; Žádající uzel: 6225; Žádající uživatel: 64920; Přijímající uzel: 6515; Text žádosti: Žádost o překlad; Stav žádosti: 500; "/>
    <d v="2024-02-13T20:44:51"/>
    <d v="2024-02-13T20:43:00"/>
    <s v="0:01"/>
    <x v="0"/>
    <x v="1"/>
  </r>
  <r>
    <d v="2024-02-14T08:37:56"/>
    <s v="st2088 (?)"/>
    <x v="29"/>
    <x v="0"/>
    <s v="kls* (Lůžkové oddělení pro sestru)"/>
    <s v="Zamazal Přemysl, číslo pojištěnce: 7907315889, pojišťovna: 201, scpac: 1083734"/>
    <s v="na uzlu 1.CH-LU9 od 13.02.24 do 16.02.24, pcsled: 10600362"/>
    <s v="Kód uzlu zařízení: 2001; Datum malého překladu: 14/02/24; Čas malého překladu: 0837; Kód původního uzlu: 6225; Kód nového uzlu: 6272; "/>
    <d v="2024-02-14T08:37:56"/>
    <d v="2024-02-14T08:37:00"/>
    <s v="0:00"/>
    <x v="0"/>
    <x v="1"/>
  </r>
  <r>
    <d v="2024-02-14T10:49:10"/>
    <s v="st4764 (?)"/>
    <x v="0"/>
    <x v="0"/>
    <s v="kls* (Lůžkové oddělení pro sestru)"/>
    <s v="Kondlerová Irena, číslo pojištěnce: 6154190966, pojišťovna: 205, scpac: 124177"/>
    <s v="na uzlu KAR-LU51 od 12.02.24 do 14.02.24, pcsled: 10599975"/>
    <s v="Datum konce sledování: ? -&gt; 14/02/24; Čas konce sledování:  -&gt; 0944; Příznak fnzis: 0 -&gt; 1; Typ aktivity (takt): 1 -&gt; 5; "/>
    <d v="2024-02-14T10:49:10"/>
    <d v="2024-02-14T09:44:00"/>
    <s v="1:05"/>
    <x v="0"/>
    <x v="6"/>
  </r>
  <r>
    <d v="2024-02-14T13:27:43"/>
    <s v="st4764 (?)"/>
    <x v="0"/>
    <x v="0"/>
    <s v="kls* (Lůžkové oddělení pro sestru)"/>
    <s v="Kuchař Martin, číslo pojištěnce: 7008095303, pojišťovna: 211, scpac: 433544"/>
    <s v="na uzlu 1.CH-LU9 od 11.02.24 do 14.02.24, pcsled: 10597713"/>
    <s v="Datum konce sledování: ? -&gt; 14/02/24; Čas konce sledování:  -&gt; 1327; Příznak fnzis: 0 -&gt; 1; Typ aktivity (takt): 1 -&gt; 4; "/>
    <d v="2024-02-14T13:27:43"/>
    <d v="2024-02-14T13:27:00"/>
    <s v="0:00"/>
    <x v="0"/>
    <x v="1"/>
  </r>
  <r>
    <d v="2024-02-14T13:28:35"/>
    <s v="st4764 (?)"/>
    <x v="0"/>
    <x v="0"/>
    <s v="kls* (Lůžkové oddělení pro sestru)"/>
    <s v="Němcová Kateřina, číslo pojištěnce: 8756125774, pojišťovna: 205, scpac: 164026"/>
    <s v="na uzlu 1.CH-LU9 od 07.02.24 do 14.02.24, pcsled: 10592179"/>
    <s v="Datum konce sledování: ? -&gt; 14/02/24; Čas konce sledování:  -&gt; 1328; Příznak fnzis: 0 -&gt; 1; Typ aktivity (takt): 1 -&gt; 4; "/>
    <d v="2024-02-14T13:28:35"/>
    <d v="2024-02-14T13:28:00"/>
    <s v="0:00"/>
    <x v="0"/>
    <x v="1"/>
  </r>
  <r>
    <d v="2024-02-15T13:16:24"/>
    <s v="st4764 (?)"/>
    <x v="0"/>
    <x v="0"/>
    <s v="kls* (Lůžkové oddělení pro sestru)"/>
    <s v="Novák David, číslo pojištěnce: 7111184487, pojišťovna: 205, scpac: 289761"/>
    <s v="na uzlu 1.CH-LU9 od 12.02.24 do 15.02.24, pcsled: 10599109"/>
    <s v="Datum konce sledování: ? -&gt; 15/02/24; Čas konce sledování:  -&gt; 1316; Příznak fnzis: 0 -&gt; 1; Typ aktivity (takt): 1 -&gt; 5; "/>
    <d v="2024-02-15T13:16:24"/>
    <d v="2024-02-15T13:16:00"/>
    <s v="0:00"/>
    <x v="0"/>
    <x v="1"/>
  </r>
  <r>
    <d v="2024-02-15T13:17:03"/>
    <s v="st4764 (?)"/>
    <x v="0"/>
    <x v="0"/>
    <s v="kls* (Lůžkové oddělení pro sestru)"/>
    <s v="Viková Karla, číslo pojištěnce: 495714168 , pojišťovna: 111, scpac: 1551416"/>
    <s v="na uzlu 1.CH-LU9 od 11.02.24 do 15.02.24, pcsled: 10597717"/>
    <s v="Datum konce sledování: ? -&gt; 15/02/24; Čas konce sledování:  -&gt; 1316; Příznak fnzis: 0 -&gt; 1; Typ aktivity (takt): 1 -&gt; 5; "/>
    <d v="2024-02-15T13:17:03"/>
    <d v="2024-02-15T13:16:00"/>
    <s v="0:01"/>
    <x v="0"/>
    <x v="1"/>
  </r>
  <r>
    <d v="2024-02-15T15:18:23"/>
    <s v="st4764 (?)"/>
    <x v="6"/>
    <x v="0"/>
    <s v="kls* (Lůžkové oddělení pro sestru)"/>
    <s v="Čonková Ĺubuša, číslo pojištěnce: 6058046984, pojišťovna: 205, scpac: 1550365"/>
    <s v="na uzlu 1.CH-LU9 od 14.02.24 do 15.02.24, pcsled: 10602449"/>
    <s v="Datum žádosti: 15/02/24; Čas žádosti: 151823; Datum překladu: 15/02/24; Čas překladu: 1517; Žádající uzel: 6225; Žádající uživatel: 60039; Přijímající uzel: 6515; Text žádosti: Žádost o překlad; Stav žádosti: 500; "/>
    <d v="2024-02-15T15:18:23"/>
    <d v="2024-02-15T15:17:00"/>
    <s v="0:01"/>
    <x v="0"/>
    <x v="1"/>
  </r>
  <r>
    <d v="2024-02-15T18:14:34"/>
    <s v="st4764 (?)"/>
    <x v="5"/>
    <x v="0"/>
    <s v="kls* (Lůžkové oddělení pro sestru)"/>
    <s v="Soušek Pavel, číslo pojištěnce: 470608408 , pojišťovna: 201, scpac: 210453"/>
    <s v="na uzlu 1.CH-LU9 od 15.02.24 do 15.02.24, pcsled: 10605248"/>
    <s v="Datum žádosti: 15/02/24; Čas žádosti: 181434; Datum překladu: 15/02/24; Čas překladu: 1813; Žádající uzel: 6225; Žádající uživatel: 64920; Přijímající uzel: 6515; Text žádosti: Žádost o překlad; Stav žádosti: 500; "/>
    <d v="2024-02-15T18:14:34"/>
    <d v="2024-02-15T18:13:00"/>
    <s v="0:01"/>
    <x v="0"/>
    <x v="1"/>
  </r>
  <r>
    <d v="2024-02-16T09:07:56"/>
    <s v="st4764 (?)"/>
    <x v="0"/>
    <x v="0"/>
    <s v="kls* (Lůžkové oddělení pro sestru)"/>
    <s v="Soušek Pavel, číslo pojištěnce: 470608408 , pojišťovna: 201, scpac: 210453"/>
    <s v="na uzlu KAR-LU51 od 15.02.24 do 16.02.24, pcsled: 10605410"/>
    <s v="Datum konce sledování: ? -&gt; 16/02/24; Čas konce sledování:  -&gt; 0902; Příznak fnzis: 0 -&gt; 1; Typ aktivity (takt): 1 -&gt; 5; "/>
    <d v="2024-02-16T09:07:56"/>
    <d v="2024-02-16T09:02:00"/>
    <s v="0:05"/>
    <x v="0"/>
    <x v="1"/>
  </r>
  <r>
    <d v="2024-02-16T13:05:10"/>
    <s v="st4764 (?)"/>
    <x v="0"/>
    <x v="0"/>
    <s v="kls* (Lůžkové oddělení pro sestru)"/>
    <s v="Kubáňová Zdenka, číslo pojištěnce: 436209446 , pojišťovna: 111, scpac: 1552991"/>
    <s v="na uzlu 1.CH-LU9 od 13.02.24 do 16.02.24, pcsled: 10600348"/>
    <s v="Datum konce sledování: ? -&gt; 16/02/24; Čas konce sledování:  -&gt; 1304; Příznak fnzis: 0 -&gt; 1; Typ aktivity (takt): 1 -&gt; 5; "/>
    <d v="2024-02-16T13:05:10"/>
    <d v="2024-02-16T13:04:00"/>
    <s v="0:01"/>
    <x v="0"/>
    <x v="1"/>
  </r>
  <r>
    <d v="2024-02-16T13:05:54"/>
    <s v="st4764 (?)"/>
    <x v="0"/>
    <x v="0"/>
    <s v="kls* (Lůžkové oddělení pro sestru)"/>
    <s v="Richterová Alena, číslo pojištěnce: 5953020788, pojišťovna: 213, scpac: 1541003"/>
    <s v="na uzlu 1.CH-LU9 od 05.02.24 do 16.02.24, pcsled: 10589075"/>
    <s v="Datum konce sledování: ? -&gt; 16/02/24; Čas konce sledování:  -&gt; 1305; Příznak fnzis: 0 -&gt; 1; Typ aktivity (takt): 1 -&gt; 5; "/>
    <d v="2024-02-16T13:05:54"/>
    <d v="2024-02-16T13:05:00"/>
    <s v="0:00"/>
    <x v="0"/>
    <x v="1"/>
  </r>
  <r>
    <d v="2024-02-16T16:41:29"/>
    <s v="st4764 (?)"/>
    <x v="25"/>
    <x v="0"/>
    <s v="kls* (Lůžkové oddělení pro sestru)"/>
    <s v="Zamazal Přemysl, číslo pojištěnce: 7907315889, pojišťovna: 201, scpac: 1083734"/>
    <s v="na uzlu 1.CH-LU9 od 13.02.24 do 16.02.24, pcsled: 10600362"/>
    <s v="Datum konce sledování: ? -&gt; 16/02/24; Čas konce sledování:  -&gt; 1640; Příznak fnzis: 0 -&gt; 1; Typ aktivity (takt): 1 -&gt; 5; "/>
    <d v="2024-02-16T16:41:29"/>
    <d v="2024-02-16T16:40:00"/>
    <s v="0:01"/>
    <x v="0"/>
    <x v="1"/>
  </r>
  <r>
    <d v="2024-02-16T17:51:15"/>
    <s v="st3653 (?)"/>
    <x v="30"/>
    <x v="0"/>
    <s v="kls* (Lůžkové oddělení pro sestru)"/>
    <s v="Kubíčková Martina, číslo pojištěnce: 8453234460, pojišťovna: 111, scpac: 894099"/>
    <s v="na uzlu 1.CH-LU9 od 15.02.24 do 19.02.24, pcsled: 10603990"/>
    <s v="Kód uzlu zařízení: 2001; Datum malého překladu: 16/02/24; Čas malého překladu: 1751; Kód původního uzlu: 6225; Kód nového uzlu: 6265; "/>
    <d v="2024-02-16T17:51:15"/>
    <d v="2024-02-16T17:51:00"/>
    <s v="0:00"/>
    <x v="0"/>
    <x v="1"/>
  </r>
  <r>
    <d v="2024-02-17T13:43:59"/>
    <s v="st4764 (?)"/>
    <x v="31"/>
    <x v="0"/>
    <s v="kls* (Lůžkové oddělení pro sestru)"/>
    <s v="Přikryl Pavel, číslo pojištěnce: 5705311491, pojišťovna: 111, scpac: 425794"/>
    <s v="na uzlu 1.CH-LU9 od 15.02.24 do 17.02.24, pcsled: 10603945"/>
    <s v="Datum konce sledování: ? -&gt; 17/02/24; Čas konce sledování:  -&gt; 1343; Příznak fnzis: 0 -&gt; 1; Typ aktivity (takt): 1 -&gt; 4; "/>
    <d v="2024-02-17T13:43:59"/>
    <d v="2024-02-17T13:43:00"/>
    <s v="0:00"/>
    <x v="0"/>
    <x v="1"/>
  </r>
  <r>
    <d v="2024-02-17T13:50:22"/>
    <s v="st4764 (?)"/>
    <x v="31"/>
    <x v="0"/>
    <s v="kls* (Lůžkové oddělení pro sestru)"/>
    <s v="Škardová Lenka Mgr., číslo pojištěnce: 8255242446, pojišťovna: 111, scpac: 486475"/>
    <s v="na uzlu 1.CH-LU9 od 08.02.24 do 17.02.24, pcsled: 10594502"/>
    <s v="Datum konce sledování: ? -&gt; 17/02/24; Čas konce sledování:  -&gt; 1344; Příznak fnzis: 0 -&gt; 1; Typ aktivity (takt): 1 -&gt; 5; "/>
    <d v="2024-02-17T13:50:22"/>
    <d v="2024-02-17T13:44:00"/>
    <s v="0:06"/>
    <x v="0"/>
    <x v="1"/>
  </r>
  <r>
    <d v="2024-02-17T13:51:19"/>
    <s v="st4764 (?)"/>
    <x v="31"/>
    <x v="0"/>
    <s v="kls* (Lůžkové oddělení pro sestru)"/>
    <s v="Winkler Radek, Mgr., číslo pojištěnce: 6705150177, pojišťovna: 211, scpac: 1134582"/>
    <s v="na uzlu 1.CH-LU9 od 14.02.24 do 17.02.24, pcsled: 10603001"/>
    <s v="Datum konce sledování: ? -&gt; 17/02/24; Čas konce sledování:  -&gt; 1350; Příznak fnzis: 0 -&gt; 1; Typ aktivity (takt): 1 -&gt; 5; "/>
    <d v="2024-02-17T13:51:19"/>
    <d v="2024-02-17T13:50:00"/>
    <s v="0:01"/>
    <x v="0"/>
    <x v="1"/>
  </r>
  <r>
    <d v="2024-02-17T13:51:28"/>
    <s v="st4764 (?)"/>
    <x v="31"/>
    <x v="0"/>
    <s v="kls* (Lůžkové oddělení pro sestru)"/>
    <s v="Gregor Petr, číslo pojištěnce: 500824036 , pojišťovna: 111, scpac: 484070"/>
    <s v="na uzlu KAR-LU51 od 13.02.24 do 17.02.24, pcsled: 10602007"/>
    <s v="Datum konce sledování: ? -&gt; 17/02/24; Čas konce sledování:  -&gt; 1258; Příznak fnzis: 0 -&gt; 1; Typ aktivity (takt): 1 -&gt; 4; "/>
    <d v="2024-02-17T13:51:28"/>
    <d v="2024-02-17T12:58:00"/>
    <s v="0:53"/>
    <x v="0"/>
    <x v="10"/>
  </r>
  <r>
    <d v="2024-02-17T13:57:06"/>
    <s v="st4995 (?)"/>
    <x v="17"/>
    <x v="0"/>
    <s v="klp* (Lůžkové oddělení pro primáře)"/>
    <s v="Roller František, číslo pojištěnce: 5712011437, pojišťovna: 211, scpac: 259618"/>
    <s v="na uzlu 1.CH-LU9 od 16.02.24 do 17.02.24, pcsled: 10607089"/>
    <s v="Datum žádosti: 17/02/24; Čas žádosti: 135706; Datum překladu: 17/02/24; Čas překladu: 1356; Žádající uzel: 6225; Žádající uživatel: 59790; Přijímající uzel: 6515; Text žádosti: Žádost o překlad; Stav žádosti: 500; "/>
    <d v="2024-02-17T13:57:06"/>
    <d v="2024-02-17T13:56:00"/>
    <s v="0:01"/>
    <x v="0"/>
    <x v="1"/>
  </r>
  <r>
    <d v="2024-02-19T10:29:09"/>
    <s v="st3818 (?)"/>
    <x v="3"/>
    <x v="0"/>
    <s v="kls* (Lůžkové oddělení pro sestru)"/>
    <s v="Čonková Ĺubuša, číslo pojištěnce: 6058046984, pojišťovna: 205, scpac: 1550365"/>
    <s v="na uzlu KAR-LU51 od 15.02.24 do 19.02.24, pcsled: 10605308"/>
    <s v="Datum konce sledování: ? -&gt; 19/02/24; Čas konce sledování:  -&gt; 0827; Příznak fnzis: 0 -&gt; 1; Typ aktivity (takt): 1 -&gt; 4; "/>
    <d v="2024-02-19T10:29:09"/>
    <d v="2024-02-19T08:27:00"/>
    <s v="2:02"/>
    <x v="0"/>
    <x v="11"/>
  </r>
  <r>
    <d v="2024-02-19T10:51:38"/>
    <s v="st4764 (?)"/>
    <x v="0"/>
    <x v="0"/>
    <s v="kls* (Lůžkové oddělení pro sestru)"/>
    <s v="Roller František, číslo pojištěnce: 5712011437, pojišťovna: 211, scpac: 259618"/>
    <s v="na uzlu KAR-LU51 od 17.02.24 do 19.02.24, pcsled: 10607573"/>
    <s v="Datum konce sledování: ? -&gt; 19/02/24; Čas konce sledování:  -&gt; 1043; Příznak fnzis: 0 -&gt; 1; Typ aktivity (takt): 1 -&gt; 4; "/>
    <d v="2024-02-19T10:51:38"/>
    <d v="2024-02-19T10:43:00"/>
    <s v="0:08"/>
    <x v="0"/>
    <x v="1"/>
  </r>
  <r>
    <d v="2024-02-19T12:08:50"/>
    <s v="st3818 (?)"/>
    <x v="3"/>
    <x v="0"/>
    <s v="kls* (Lůžkové oddělení pro sestru)"/>
    <s v="Jílek Zdenek , číslo pojištěnce: 6003152133, pojišťovna: 111, scpac: 427821"/>
    <s v="na uzlu 1.CH-LU9 od 18.02.24 do 19.02.24, pcsled: 10607941"/>
    <s v="Datum žádosti: 19/02/24; Čas žádosti: 120850; Datum překladu: 19/02/24; Čas překladu: 1207; Žádající uzel: 6225; Žádající uživatel: 60741; Přijímající uzel: 6515; Text žádosti: Žádost o překlad; Stav žádosti: 500; "/>
    <d v="2024-02-19T12:08:50"/>
    <d v="2024-02-19T12:07:00"/>
    <s v="0:01"/>
    <x v="0"/>
    <x v="1"/>
  </r>
  <r>
    <d v="2024-02-19T13:13:07"/>
    <s v="st4764 (?)"/>
    <x v="0"/>
    <x v="0"/>
    <s v="kls* (Lůžkové oddělení pro sestru)"/>
    <s v="Dubová Božena, číslo pojištěnce: 506205218 , pojišťovna: 205, scpac: 132589"/>
    <s v="na uzlu 1.CH-LU9 od 29.01.24 do 19.02.24, pcsled: 10578605"/>
    <s v="Datum konce sledování: ? -&gt; 19/02/24; Čas konce sledování:  -&gt; 1312; Příznak fnzis: 0 -&gt; 1; Typ aktivity (takt): 1 -&gt; 4; "/>
    <d v="2024-02-19T13:13:07"/>
    <d v="2024-02-19T13:12:00"/>
    <s v="0:01"/>
    <x v="0"/>
    <x v="1"/>
  </r>
  <r>
    <d v="2024-02-19T13:13:54"/>
    <s v="st4764 (?)"/>
    <x v="0"/>
    <x v="0"/>
    <s v="kls* (Lůžkové oddělení pro sestru)"/>
    <s v="Kondlerová Irena, číslo pojištěnce: 6154190966, pojišťovna: 205, scpac: 124177"/>
    <s v="na uzlu 1.CH-LU9 od 14.02.24 do 19.02.24, pcsled: 10603114"/>
    <s v="Datum konce sledování: ? -&gt; 19/02/24; Čas konce sledování:  -&gt; 1313; Příznak fnzis: 0 -&gt; 1; Typ aktivity (takt): 1 -&gt; 4; "/>
    <d v="2024-02-19T13:13:54"/>
    <d v="2024-02-19T13:13:00"/>
    <s v="0:00"/>
    <x v="0"/>
    <x v="1"/>
  </r>
  <r>
    <d v="2024-02-19T13:14:32"/>
    <s v="st4764 (?)"/>
    <x v="0"/>
    <x v="0"/>
    <s v="kls* (Lůžkové oddělení pro sestru)"/>
    <s v="Kubíčková Martina, číslo pojištěnce: 8453234460, pojišťovna: 111, scpac: 894099"/>
    <s v="na uzlu 1.CH-LU9 od 15.02.24 do 19.02.24, pcsled: 10603990"/>
    <s v="Datum konce sledování: ? -&gt; 19/02/24; Čas konce sledování:  -&gt; 1314; Příznak fnzis: 0 -&gt; 1; Typ aktivity (takt): 1 -&gt; 4; "/>
    <d v="2024-02-19T13:14:32"/>
    <d v="2024-02-19T13:14:00"/>
    <s v="0:00"/>
    <x v="0"/>
    <x v="1"/>
  </r>
  <r>
    <d v="2024-02-19T13:15:06"/>
    <s v="st4764 (?)"/>
    <x v="0"/>
    <x v="0"/>
    <s v="kls* (Lůžkové oddělení pro sestru)"/>
    <s v="Omelková Zuzana, číslo pojištěnce: 8159115371, pojišťovna: 211, scpac: 168444"/>
    <s v="na uzlu 1.CH-LU9 od 16.02.24 do 19.02.24, pcsled: 10606479"/>
    <s v="Datum konce sledování: ? -&gt; 19/02/24; Čas konce sledování:  -&gt; 1314; Příznak fnzis: 0 -&gt; 1; Typ aktivity (takt): 1 -&gt; 4; "/>
    <d v="2024-02-19T13:15:06"/>
    <d v="2024-02-19T13:14:00"/>
    <s v="0:01"/>
    <x v="0"/>
    <x v="1"/>
  </r>
  <r>
    <d v="2024-02-19T13:15:57"/>
    <s v="st4764 (?)"/>
    <x v="0"/>
    <x v="0"/>
    <s v="kls* (Lůžkové oddělení pro sestru)"/>
    <s v="Soušek Pavel, číslo pojištěnce: 470608408 , pojišťovna: 201, scpac: 210453"/>
    <s v="na uzlu 1.CH-LU9 od 16.02.24 do 19.02.24, pcsled: 10606027"/>
    <s v="Datum konce sledování: ? -&gt; 19/02/24; Čas konce sledování:  -&gt; 1315; Příznak fnzis: 0 -&gt; 1; Typ aktivity (takt): 1 -&gt; 4; "/>
    <d v="2024-02-19T13:15:57"/>
    <d v="2024-02-19T13:15:00"/>
    <s v="0:00"/>
    <x v="0"/>
    <x v="1"/>
  </r>
  <r>
    <d v="2024-02-19T15:39:15"/>
    <s v="st4152 (?)"/>
    <x v="32"/>
    <x v="0"/>
    <s v="kls* (Lůžkové oddělení pro sestru)"/>
    <s v="Lužný František, číslo pojištěnce: 6702150125, pojišťovna: 205, scpac: 1066031"/>
    <s v="na uzlu 1.CH-LU9 od 18.02.24 do 24.02.24, pcsled: 10608006"/>
    <s v="Kód uzlu zařízení: 2001; Datum malého překladu: 19/02/24; Čas malého překladu: 1539; Kód původního uzlu: 6225; Kód nového uzlu: 6265; "/>
    <d v="2024-02-19T15:39:15"/>
    <d v="2024-02-19T15:39:00"/>
    <s v="0:00"/>
    <x v="0"/>
    <x v="1"/>
  </r>
  <r>
    <d v="2024-02-20T09:13:12"/>
    <s v="st4764 (?)"/>
    <x v="0"/>
    <x v="0"/>
    <s v="kls* (Lůžkové oddělení pro sestru)"/>
    <s v="Prejza Antonín, číslo pojištěnce: 430505473 , pojišťovna: 207, scpac: 215040"/>
    <s v="na uzlu 1.CH-LU9 od 10.02.24 do 20.02.24, pcsled: 10597219"/>
    <s v="Datum žádosti: 20/02/24; Čas žádosti: 091312; Datum překladu: 20/02/24; Čas překladu: 0911; Žádající uzel: 6225; Žádající uživatel: 45562; Přijímající uzel: 6004; Text žádosti: Žádost o překlad; Stav žádosti: 500; "/>
    <d v="2024-02-20T09:13:12"/>
    <d v="2024-02-20T09:11:00"/>
    <s v="0:02"/>
    <x v="0"/>
    <x v="1"/>
  </r>
  <r>
    <d v="2024-02-20T14:10:02"/>
    <s v="st4764 (?)"/>
    <x v="0"/>
    <x v="0"/>
    <s v="kls* (Lůžkové oddělení pro sestru)"/>
    <s v="Gregor Petr, číslo pojištěnce: 500824036 , pojišťovna: 111, scpac: 484070"/>
    <s v="na uzlu 1.CH-LU9 od 17.02.24 do 20.02.24, pcsled: 10607558"/>
    <s v="Datum konce sledování: ? -&gt; 20/02/24; Čas konce sledování:  -&gt; 1409; Příznak fnzis: 0 -&gt; 1; Typ aktivity (takt): 1 -&gt; 4; "/>
    <d v="2024-02-20T14:10:02"/>
    <d v="2024-02-20T14:09:00"/>
    <s v="0:01"/>
    <x v="0"/>
    <x v="1"/>
  </r>
  <r>
    <d v="2024-02-20T14:10:22"/>
    <s v="st4764 (?)"/>
    <x v="0"/>
    <x v="0"/>
    <s v="kls* (Lůžkové oddělení pro sestru)"/>
    <s v="Mariánková Jindřiška, číslo pojištěnce: 525612337 , pojišťovna: 201, scpac: 682903"/>
    <s v="na uzlu 1.CH-LU9 od 13.02.24 do 20.02.24, pcsled: 10601671"/>
    <s v="Datum konce sledování: ? -&gt; 20/02/24; Čas konce sledování:  -&gt; 1410; Příznak fnzis: 0 -&gt; 1; Typ aktivity (takt): 1 -&gt; 4; "/>
    <d v="2024-02-20T14:10:22"/>
    <d v="2024-02-20T14:10:00"/>
    <s v="0:00"/>
    <x v="0"/>
    <x v="1"/>
  </r>
  <r>
    <d v="2024-02-20T14:10:37"/>
    <s v="st4764 (?)"/>
    <x v="0"/>
    <x v="0"/>
    <s v="kls* (Lůžkové oddělení pro sestru)"/>
    <s v="Klapuchová Alena, číslo pojištěnce: 7958145338, pojišťovna: 211, scpac: 344797"/>
    <s v="na uzlu 1.CH-LU9 od 18.02.24 do 20.02.24, pcsled: 10608083"/>
    <s v="Datum konce sledování: ? -&gt; 20/02/24; Čas konce sledování:  -&gt; 1410; Příznak fnzis: 0 -&gt; 1; Typ aktivity (takt): 1 -&gt; 4; "/>
    <d v="2024-02-20T14:10:37"/>
    <d v="2024-02-20T14:10:00"/>
    <s v="0:00"/>
    <x v="0"/>
    <x v="1"/>
  </r>
  <r>
    <d v="2024-02-20T14:22:47"/>
    <s v="st3640 (?)"/>
    <x v="1"/>
    <x v="0"/>
    <s v="kll* (Lůžkové oddělení pro lékaře)"/>
    <s v="Bartáková Lenka Mgr., číslo pojištěnce: 7759264931, pojišťovna: 205, scpac: 324400"/>
    <s v="na uzlu 1.CH-LU3 od 20.02.24 do 26.02.24, pcsled: 10611517"/>
    <s v="Kód uzlu zařízení: 2001; Datum malého překladu: 20/02/24; Čas malého překladu: 1422; Kód původního uzlu: 6225; Kód nového uzlu: 6265; "/>
    <d v="2024-02-20T14:22:47"/>
    <d v="2024-02-20T14:22:00"/>
    <s v="0:00"/>
    <x v="0"/>
    <x v="1"/>
  </r>
  <r>
    <d v="2024-02-21T10:23:14"/>
    <s v="st4764 (?)"/>
    <x v="0"/>
    <x v="0"/>
    <s v="kls* (Lůžkové oddělení pro sestru)"/>
    <s v="Jílek Zdenek , číslo pojištěnce: 6003152133, pojišťovna: 111, scpac: 427821"/>
    <s v="na uzlu KAR-LU51 od 19.02.24 do 21.02.24, pcsled: 10609738"/>
    <s v="Datum konce sledování: ? -&gt; 21/02/24; Čas konce sledování:  -&gt; 1020; Příznak fnzis: 0 -&gt; 1; Typ aktivity (takt): 1 -&gt; 5; "/>
    <d v="2024-02-21T10:23:14"/>
    <d v="2024-02-21T10:20:00"/>
    <s v="0:03"/>
    <x v="0"/>
    <x v="1"/>
  </r>
  <r>
    <d v="2024-02-21T13:03:01"/>
    <s v="st4764 (?)"/>
    <x v="0"/>
    <x v="0"/>
    <s v="kls* (Lůžkové oddělení pro sestru)"/>
    <s v="Paláková Iveta, číslo pojištěnce: 6761260022, pojišťovna: 205, scpac: 1502763"/>
    <s v="na uzlu 1.CH-LU9 od 11.02.24 do 21.02.24, pcsled: 10598055"/>
    <s v="Datum konce sledování: ? -&gt; 21/02/24; Čas konce sledování:  -&gt; 1302; Příznak fnzis: 0 -&gt; 1; Typ aktivity (takt): 1 -&gt; 5; "/>
    <d v="2024-02-21T13:03:01"/>
    <d v="2024-02-21T13:02:00"/>
    <s v="0:01"/>
    <x v="0"/>
    <x v="1"/>
  </r>
  <r>
    <d v="2024-02-21T13:03:40"/>
    <s v="st4764 (?)"/>
    <x v="0"/>
    <x v="0"/>
    <s v="kls* (Lůžkové oddělení pro sestru)"/>
    <s v="Menšíková Veronika, číslo pojištěnce: 9158024480, pojišťovna: 111, scpac: 1504504"/>
    <s v="na uzlu 1.CH-LU9 od 18.02.24 do 21.02.24, pcsled: 10608104"/>
    <s v="Datum konce sledování: ? -&gt; 21/02/24; Čas konce sledování:  -&gt; 1303; Příznak fnzis: 0 -&gt; 1; Typ aktivity (takt): 1 -&gt; 4; "/>
    <d v="2024-02-21T13:03:40"/>
    <d v="2024-02-21T13:03:00"/>
    <s v="0:00"/>
    <x v="0"/>
    <x v="1"/>
  </r>
  <r>
    <d v="2024-02-23T13:13:14"/>
    <s v="st4764 (?)"/>
    <x v="0"/>
    <x v="0"/>
    <s v="kls* (Lůžkové oddělení pro sestru)"/>
    <s v="Blaške Rostislav, číslo pojištěnce: 7508165533, pojišťovna: 211, scpac: 1500767"/>
    <s v="na uzlu 1.CH-LU9 od 20.02.24 do 23.02.24, pcsled: 10610561"/>
    <s v="Datum konce sledování: ? -&gt; 23/02/24; Čas konce sledování:  -&gt; 1312; Příznak fnzis: 0 -&gt; 1; Typ aktivity (takt): 1 -&gt; 4; "/>
    <d v="2024-02-23T13:13:14"/>
    <d v="2024-02-23T13:12:00"/>
    <s v="0:01"/>
    <x v="0"/>
    <x v="1"/>
  </r>
  <r>
    <d v="2024-02-23T13:13:49"/>
    <s v="st4764 (?)"/>
    <x v="0"/>
    <x v="0"/>
    <s v="kls* (Lůžkové oddělení pro sestru)"/>
    <s v="Frencl Jan , číslo pojištěnce: 6102271703, pojišťovna: 205, scpac: 1313941"/>
    <s v="na uzlu 1.CH-LU9 od 19.02.24 do 23.02.24, pcsled: 10608725"/>
    <s v="Datum konce sledování: ? -&gt; 23/02/24; Čas konce sledování:  -&gt; 1313; Příznak fnzis: 0 -&gt; 1; Typ aktivity (takt): 1 -&gt; 4; "/>
    <d v="2024-02-23T13:13:49"/>
    <d v="2024-02-23T13:13:00"/>
    <s v="0:00"/>
    <x v="0"/>
    <x v="1"/>
  </r>
  <r>
    <d v="2024-02-23T13:14:47"/>
    <s v="st4764 (?)"/>
    <x v="0"/>
    <x v="0"/>
    <s v="kls* (Lůžkové oddělení pro sestru)"/>
    <s v="Klapetková Drahomíra, číslo pojištěnce: 5562140144, pojišťovna: 111, scpac: 107572"/>
    <s v="na uzlu 1.CH-LU9 od 19.02.24 do 23.02.24, pcsled: 10610078"/>
    <s v="Datum konce sledování: ? -&gt; 23/02/24; Čas konce sledování:  -&gt; 1313; Příznak fnzis: 0 -&gt; 1; Typ aktivity (takt): 1 -&gt; 4; "/>
    <d v="2024-02-23T13:14:47"/>
    <d v="2024-02-23T13:13:00"/>
    <s v="0:01"/>
    <x v="0"/>
    <x v="1"/>
  </r>
  <r>
    <d v="2024-02-23T13:15:25"/>
    <s v="st4764 (?)"/>
    <x v="0"/>
    <x v="0"/>
    <s v="kls* (Lůžkové oddělení pro sestru)"/>
    <s v="Králík Pavel, číslo pojištěnce: 8404170489, pojišťovna: 201, scpac: 166574"/>
    <s v="na uzlu 1.CH-LU9 od 20.02.24 do 23.02.24, pcsled: 10610553"/>
    <s v="Datum konce sledování: ? -&gt; 23/02/24; Čas konce sledování:  -&gt; 1314; Příznak fnzis: 0 -&gt; 1; Typ aktivity (takt): 1 -&gt; 4; "/>
    <d v="2024-02-23T13:15:25"/>
    <d v="2024-02-23T13:14:00"/>
    <s v="0:01"/>
    <x v="0"/>
    <x v="1"/>
  </r>
  <r>
    <d v="2024-02-23T13:17:16"/>
    <s v="st4764 (?)"/>
    <x v="0"/>
    <x v="0"/>
    <s v="kls* (Lůžkové oddělení pro sestru)"/>
    <s v="Petrová Hana , číslo pojištěnce: 5552211247, pojišťovna: 205, scpac: 105898"/>
    <s v="na uzlu 1.CH-LU9 od 20.02.24 do 23.02.24, pcsled: 10610532"/>
    <s v="Datum konce sledování: ? -&gt; 23/02/24; Čas konce sledování:  -&gt; 1316; Příznak fnzis: 0 -&gt; 1; Typ aktivity (takt): 1 -&gt; 4; "/>
    <d v="2024-02-23T13:17:16"/>
    <d v="2024-02-23T13:16:00"/>
    <s v="0:01"/>
    <x v="0"/>
    <x v="1"/>
  </r>
  <r>
    <d v="2024-02-23T13:17:49"/>
    <s v="st4764 (?)"/>
    <x v="0"/>
    <x v="0"/>
    <s v="kls* (Lůžkové oddělení pro sestru)"/>
    <s v="Štajgl David, číslo pojištěnce: 0104106167, pojišťovna: 205, scpac: 1371425"/>
    <s v="na uzlu 1.CH-LU9 od 20.02.24 do 23.02.24, pcsled: 10610508"/>
    <s v="Datum konce sledování: ? -&gt; 23/02/24; Čas konce sledování:  -&gt; 1317; Příznak fnzis: 0 -&gt; 1; Typ aktivity (takt): 1 -&gt; 4; "/>
    <d v="2024-02-23T13:17:49"/>
    <d v="2024-02-23T13:17:00"/>
    <s v="0:00"/>
    <x v="0"/>
    <x v="1"/>
  </r>
  <r>
    <d v="2024-02-23T13:19:16"/>
    <s v="st4764 (?)"/>
    <x v="0"/>
    <x v="0"/>
    <s v="kls* (Lůžkové oddělení pro sestru)"/>
    <s v="Šimek Miroslav , číslo pojištěnce: 6201071261, pojišťovna: 205, scpac: 137792"/>
    <s v="na uzlu 1.CH-LU9 od 20.02.24 do 23.02.24, pcsled: 10610538"/>
    <s v="Datum konce sledování: ? -&gt; 23/02/24; Čas konce sledování:  -&gt; 1318; Příznak fnzis: 0 -&gt; 1; Typ aktivity (takt): 1 -&gt; 4; "/>
    <d v="2024-02-23T13:19:16"/>
    <d v="2024-02-23T13:18:00"/>
    <s v="0:01"/>
    <x v="0"/>
    <x v="1"/>
  </r>
  <r>
    <d v="2024-02-24T16:38:34"/>
    <s v="st4764 (?)"/>
    <x v="11"/>
    <x v="0"/>
    <s v="kls* (Lůžkové oddělení pro sestru)"/>
    <s v="Lužný František, číslo pojištěnce: 6702150125, pojišťovna: 205, scpac: 1066031"/>
    <s v="na uzlu 1.CH-LU9 od 18.02.24 do 24.02.24, pcsled: 10608006"/>
    <s v="Datum konce sledování: ? -&gt; 24/02/24; Čas konce sledování:  -&gt; 1638; Příznak fnzis: 0 -&gt; 1; Typ aktivity (takt): 1 -&gt; 5; "/>
    <d v="2024-02-24T16:38:34"/>
    <d v="2024-02-24T16:38:00"/>
    <s v="0:00"/>
    <x v="0"/>
    <x v="1"/>
  </r>
  <r>
    <d v="2024-02-25T16:40:51"/>
    <s v="st4764 (?)"/>
    <x v="33"/>
    <x v="0"/>
    <s v="kls* (Lůžkové oddělení pro sestru)"/>
    <s v="Nádvorníková Iva, číslo pojištěnce: 5855250225, pojišťovna: 201, scpac: 490903"/>
    <s v="na uzlu 1.CH-LU9 od 17.02.24 do 25.02.24, pcsled: 10607746"/>
    <s v="Datum konce sledování: ? -&gt; 25/02/24; Čas konce sledování:  -&gt; 1640; Příznak fnzis: 0 -&gt; 1; Typ aktivity (takt): 1 -&gt; 4; "/>
    <d v="2024-02-25T16:40:51"/>
    <d v="2024-02-25T16:40:00"/>
    <s v="0:00"/>
    <x v="0"/>
    <x v="1"/>
  </r>
  <r>
    <d v="2024-02-25T16:41:30"/>
    <s v="st4764 (?)"/>
    <x v="33"/>
    <x v="0"/>
    <s v="kls* (Lůžkové oddělení pro sestru)"/>
    <s v="Kubaščík Július, číslo pojištěnce: 5611307042, pojišťovna: 211, scpac: 1214114"/>
    <s v="na uzlu 1.CH-LU9 od 23.02.24 do 25.02.24, pcsled: 10615876"/>
    <s v="Datum konce sledování: ? -&gt; 25/02/24; Čas konce sledování:  -&gt; 1641; Příznak fnzis: 0 -&gt; 1; Typ aktivity (takt): 1 -&gt; 4; "/>
    <d v="2024-02-25T16:41:30"/>
    <d v="2024-02-25T16:41:00"/>
    <s v="0:00"/>
    <x v="0"/>
    <x v="1"/>
  </r>
  <r>
    <d v="2024-02-26T11:20:14"/>
    <s v="st4764 (?)"/>
    <x v="0"/>
    <x v="0"/>
    <s v="kls* (Lůžkové oddělení pro sestru)"/>
    <s v="Čonková Ĺubuša, číslo pojištěnce: 6058046984, pojišťovna: 205, scpac: 1550365"/>
    <s v="na uzlu 1.CH-LU9 od 19.02.24 do 26.02.24, pcsled: 10609433"/>
    <s v="Datum konce sledování: ? -&gt; 26/02/24; Čas konce sledování:  -&gt; 1119; Příznak fnzis: 0 -&gt; 1; Typ aktivity (takt): 1 -&gt; 5; "/>
    <d v="2024-02-26T11:20:14"/>
    <d v="2024-02-26T11:19:00"/>
    <s v="0:01"/>
    <x v="0"/>
    <x v="1"/>
  </r>
  <r>
    <d v="2024-02-26T12:47:32"/>
    <s v="st4764 (?)"/>
    <x v="2"/>
    <x v="0"/>
    <s v="kls* (Lůžkové oddělení pro sestru)"/>
    <s v="Janeček Jiří, číslo pojištěnce: 500902040 , pojišťovna: 111, scpac: 293562"/>
    <s v="na uzlu 1.CH-LU9 od 25.02.24 do 26.02.24, pcsled: 10618405"/>
    <s v="Datum žádosti: 26/02/24; Čas žádosti: 124732; Datum překladu: 26/02/24; Čas překladu: 1246; Žádající uzel: 6225; Žádající uživatel: 60175; Přijímající uzel: 6515; Text žádosti: Žádost o překlad; Stav žádosti: 500; "/>
    <d v="2024-02-26T12:47:32"/>
    <d v="2024-02-26T12:46:00"/>
    <s v="0:01"/>
    <x v="0"/>
    <x v="1"/>
  </r>
  <r>
    <d v="2024-02-26T13:19:48"/>
    <s v="st4764 (?)"/>
    <x v="0"/>
    <x v="0"/>
    <s v="kls* (Lůžkové oddělení pro sestru)"/>
    <s v="Jílek Zdenek , číslo pojištěnce: 6003152133, pojišťovna: 111, scpac: 427821"/>
    <s v="na uzlu 1.CH-LU9 od 21.02.24 do 26.02.24, pcsled: 10613132"/>
    <s v="Datum konce sledování: ? -&gt; 26/02/24; Čas konce sledování:  -&gt; 1318; Příznak fnzis: 0 -&gt; 1; Typ aktivity (takt): 1 -&gt; 4; "/>
    <d v="2024-02-26T13:19:48"/>
    <d v="2024-02-26T13:18:00"/>
    <s v="0:01"/>
    <x v="0"/>
    <x v="1"/>
  </r>
  <r>
    <d v="2024-02-26T13:20:30"/>
    <s v="st4764 (?)"/>
    <x v="0"/>
    <x v="0"/>
    <s v="kls* (Lůžkové oddělení pro sestru)"/>
    <s v="Kutý Tomáš, číslo pojištěnce: 7907135313, pojišťovna: 205, scpac: 386137"/>
    <s v="na uzlu 1.CH-LU9 od 23.02.24 do 26.02.24, pcsled: 10615854"/>
    <s v="Datum konce sledování: ? -&gt; 26/02/24; Čas konce sledování:  -&gt; 1319; Příznak fnzis: 0 -&gt; 1; Typ aktivity (takt): 1 -&gt; 4; "/>
    <d v="2024-02-26T13:20:30"/>
    <d v="2024-02-26T13:19:00"/>
    <s v="0:01"/>
    <x v="0"/>
    <x v="1"/>
  </r>
  <r>
    <d v="2024-02-26T13:21:00"/>
    <s v="st4764 (?)"/>
    <x v="0"/>
    <x v="0"/>
    <s v="kls* (Lůžkové oddělení pro sestru)"/>
    <s v="Pechová Věra, číslo pojištěnce: 395501434 , pojišťovna: 111, scpac: 1012028"/>
    <s v="na uzlu 1.CH-LU9 od 21.02.24 do 26.02.24, pcsled: 10612726"/>
    <s v="Datum konce sledování: ? -&gt; 26/02/24; Čas konce sledování:  -&gt; 1320; Příznak fnzis: 0 -&gt; 1; Typ aktivity (takt): 1 -&gt; 4; "/>
    <d v="2024-02-26T13:21:00"/>
    <d v="2024-02-26T13:20:00"/>
    <s v="0:01"/>
    <x v="0"/>
    <x v="1"/>
  </r>
  <r>
    <d v="2024-02-26T13:21:32"/>
    <s v="st4764 (?)"/>
    <x v="0"/>
    <x v="0"/>
    <s v="kls* (Lůžkové oddělení pro sestru)"/>
    <s v="Roller František, číslo pojištěnce: 5712011437, pojišťovna: 211, scpac: 259618"/>
    <s v="na uzlu 1.CH-LU9 od 19.02.24 do 26.02.24, pcsled: 10609542"/>
    <s v="Datum konce sledování: ? -&gt; 26/02/24; Čas konce sledování:  -&gt; 1321; Příznak fnzis: 0 -&gt; 1; Typ aktivity (takt): 1 -&gt; 5; "/>
    <d v="2024-02-26T13:21:32"/>
    <d v="2024-02-26T13:21:00"/>
    <s v="0:00"/>
    <x v="0"/>
    <x v="1"/>
  </r>
  <r>
    <d v="2024-02-27T13:46:26"/>
    <s v="st4764 (?)"/>
    <x v="0"/>
    <x v="0"/>
    <s v="kls* (Lůžkové oddělení pro sestru)"/>
    <s v="Leško Ján , číslo pojištěnce: 6608277335, pojišťovna: 201, scpac: 421011"/>
    <s v="na uzlu 1.CH-LU9 od 24.02.24 do 27.02.24, pcsled: 10618077"/>
    <s v="Datum konce sledování: ? -&gt; 27/02/24; Čas konce sledování:  -&gt; 1345; Příznak fnzis: 0 -&gt; 1; Typ aktivity (takt): 1 -&gt; 5; "/>
    <d v="2024-02-27T13:46:26"/>
    <d v="2024-02-27T13:45:00"/>
    <s v="0:01"/>
    <x v="0"/>
    <x v="1"/>
  </r>
  <r>
    <d v="2024-02-27T13:47:40"/>
    <s v="st4764 (?)"/>
    <x v="0"/>
    <x v="0"/>
    <s v="kls* (Lůžkové oddělení pro sestru)"/>
    <s v="Hrabcová Lenka, DiS, číslo pojištěnce: 8058215429, pojišťovna: 205, scpac: 444587"/>
    <s v="na uzlu 1.CH-LU9 od 23.02.24 do 27.02.24, pcsled: 10617411"/>
    <s v="Datum konce sledování: ? -&gt; 27/02/24; Čas konce sledování:  -&gt; 1346; Příznak fnzis: 0 -&gt; 1; Typ aktivity (takt): 1 -&gt; 5; "/>
    <d v="2024-02-27T13:47:40"/>
    <d v="2024-02-27T13:46:00"/>
    <s v="0:01"/>
    <x v="0"/>
    <x v="1"/>
  </r>
  <r>
    <d v="2024-02-28T10:14:23"/>
    <s v="st4764 (?)"/>
    <x v="0"/>
    <x v="0"/>
    <s v="kls* (Lůžkové oddělení pro sestru)"/>
    <s v="Janeček Jiří, číslo pojištěnce: 500902040 , pojišťovna: 111, scpac: 293562"/>
    <s v="na uzlu KAR-LU51 od 26.02.24 do 28.02.24, pcsled: 10620583"/>
    <s v="Datum konce sledování: ? -&gt; 28/02/24; Čas konce sledování:  -&gt; 1000; Příznak fnzis: 0 -&gt; 1; Typ aktivity (takt): 1 -&gt; 5; "/>
    <d v="2024-02-28T10:14:23"/>
    <d v="2024-02-28T10:00:00"/>
    <s v="0:14"/>
    <x v="0"/>
    <x v="0"/>
  </r>
  <r>
    <d v="2024-02-28T15:44:02"/>
    <s v="st3640 (?)"/>
    <x v="7"/>
    <x v="0"/>
    <s v="kll* (Lůžkové oddělení pro lékaře)"/>
    <s v="Linhart Nicol, číslo pojištěnce: 9451136145, pojišťovna: 205, scpac: 920311"/>
    <s v="na uzlu 1.CH-LU9 od 27.02.24 do 04.03.24, pcsled: 10621343"/>
    <s v="Kód uzlu zařízení: 2001; Datum malého překladu: 28/02/24; Čas malého překladu: 1543; Kód původního uzlu: 6225; Kód nového uzlu: 6265; "/>
    <d v="2024-02-28T15:44:02"/>
    <d v="2024-02-28T15:43:00"/>
    <s v="0:01"/>
    <x v="0"/>
    <x v="1"/>
  </r>
  <r>
    <d v="2024-02-28T18:44:34"/>
    <s v="st4989 (?)"/>
    <x v="28"/>
    <x v="0"/>
    <s v="kll* (Lůžkové oddělení pro lékaře)"/>
    <s v="Jurčíková Hana, číslo pojištěnce: 5951151778, pojišťovna: 111, scpac: 1551721"/>
    <s v="na uzlu 1.CH-LU9 od 27.02.24 do 28.02.24, pcsled: 10621353"/>
    <s v="Datum žádosti: 28/02/24; Čas žádosti: 184434; Datum překladu: 28/02/24; Čas překladu: 1843; Žádající uzel: 6225; Žádající uživatel: 64416; Přijímající uzel: 6515; Text žádosti: Žádost o překlad; Stav žádosti: 500; "/>
    <d v="2024-02-28T18:44:34"/>
    <d v="2024-02-28T18:43:00"/>
    <s v="0:01"/>
    <x v="0"/>
    <x v="1"/>
  </r>
  <r>
    <d v="2024-02-29T08:08:22"/>
    <s v="st4764 (?)"/>
    <x v="0"/>
    <x v="0"/>
    <s v="kls* (Lůžkové oddělení pro sestru)"/>
    <s v="Sklenářová Františka, číslo pojištěnce: 415202455 , pojišťovna: 111, scpac: 216516"/>
    <s v="na uzlu 1.CH-LU9 od 26.02.24 do 29.02.24, pcsled: 10621051"/>
    <s v="Datum konce sledování: ? -&gt; 29/02/24; Čas konce sledování:  -&gt; 0807; Příznak fnzis: 0 -&gt; 1; Typ aktivity (takt): 1 -&gt; 5; "/>
    <d v="2024-02-29T08:08:22"/>
    <d v="2024-02-29T08:07:00"/>
    <s v="0:01"/>
    <x v="0"/>
    <x v="1"/>
  </r>
  <r>
    <d v="2024-02-29T11:44:09"/>
    <s v="st4338 (?)"/>
    <x v="22"/>
    <x v="0"/>
    <s v="kls* (Lůžkové oddělení pro sestru)"/>
    <s v="Vítek Tomáš, Ing., číslo pojištěnce: 6706161011, pojišťovna: 205, scpac: 1549069"/>
    <s v="na uzlu 2IK-30m od 25.02.24 do 29.02.24, pcsled: 10618834"/>
    <s v="Datum konce sledování: ? -&gt; 29/02/24; Čas konce sledování:  -&gt; 1125; Příznak fnzis: 0 -&gt; 1; Typ aktivity (takt): 1 -&gt; 4; "/>
    <d v="2024-02-29T11:44:09"/>
    <d v="2024-02-29T11:25:00"/>
    <s v="0:19"/>
    <x v="0"/>
    <x v="0"/>
  </r>
  <r>
    <d v="2024-02-29T13:42:25"/>
    <s v="st4764 (?)"/>
    <x v="0"/>
    <x v="0"/>
    <s v="kls* (Lůžkové oddělení pro sestru)"/>
    <s v="Slavíček Vít , číslo pojištěnce: 9405235730, pojišťovna: 205, scpac: 157869"/>
    <s v="na uzlu 1.CH-LU9 od 26.02.24 do 29.02.24, pcsled: 10619366"/>
    <s v="Datum konce sledování: ? -&gt; 29/02/24; Čas konce sledování:  -&gt; 1342; Příznak fnzis: 0 -&gt; 1; Typ aktivity (takt): 1 -&gt; 5; "/>
    <d v="2024-02-29T13:42:25"/>
    <d v="2024-02-29T13:42:00"/>
    <s v="0:00"/>
    <x v="0"/>
    <x v="1"/>
  </r>
  <r>
    <d v="2024-02-29T13:46:18"/>
    <s v="st4764 (?)"/>
    <x v="0"/>
    <x v="0"/>
    <s v="kls* (Lůžkové oddělení pro sestru)"/>
    <s v="Szlachta Tomáš, číslo pojištěnce: 7208285227, pojišťovna: 111, scpac: 1545239"/>
    <s v="na uzlu 1.CH-LU9 od 28.02.24 do 29.02.24, pcsled: 10623341"/>
    <s v="Datum žádosti: 29/02/24; Čas žádosti: 134618; Datum překladu: 29/02/24; Čas překladu: 1345; Žádající uzel: 6225; Žádající uživatel: 45562; Přijímající uzel: 6515; Text žádosti: Žádost o překlad; Stav žádosti: 500; "/>
    <d v="2024-02-29T13:46:18"/>
    <d v="2024-02-29T13:45:00"/>
    <s v="0:01"/>
    <x v="0"/>
    <x v="1"/>
  </r>
  <r>
    <d v="2024-02-29T17:11:41"/>
    <s v="st2088 (?)"/>
    <x v="24"/>
    <x v="0"/>
    <s v="kls* (Lůžkové oddělení pro sestru)"/>
    <s v="Valentová Dagmar, číslo pojištěnce: 536001050 , pojišťovna: 205, scpac: 1098795"/>
    <s v="na uzlu 1.CH-LU9 od 28.02.24 do 02.03.24, pcsled: 10623499"/>
    <s v="Kód uzlu zařízení: 2001; Datum malého překladu: 29/02/24; Čas malého překladu: 1711; Kód původního uzlu: 6225; Kód nového uzlu: 6272; "/>
    <d v="2024-02-29T17:11:41"/>
    <d v="2024-02-29T17:11:00"/>
    <s v="0:00"/>
    <x v="0"/>
    <x v="1"/>
  </r>
  <r>
    <d v="2024-03-01T10:18:44"/>
    <s v="st4764 (?)"/>
    <x v="0"/>
    <x v="0"/>
    <s v="kls* (Lůžkové oddělení pro sestru)"/>
    <s v="Jurčíková Hana, číslo pojištěnce: 5951151778, pojišťovna: 111, scpac: 1551721"/>
    <s v="na uzlu KAR-LU51 od 28.02.24 do 01.03.24, pcsled: 10624953"/>
    <s v="Datum konce sledování: ? -&gt; 01/03/24; Čas konce sledování:  -&gt; 1000; Příznak fnzis: 0 -&gt; 1; Typ aktivity (takt): 1 -&gt; 5; "/>
    <d v="2024-03-01T10:18:44"/>
    <d v="2024-03-01T10:00:00"/>
    <s v="0:18"/>
    <x v="0"/>
    <x v="0"/>
  </r>
  <r>
    <d v="2024-03-01T13:14:21"/>
    <s v="st4764 (?)"/>
    <x v="0"/>
    <x v="0"/>
    <s v="kls* (Lůžkové oddělení pro sestru)"/>
    <s v="Barcuch Josef, Ing., číslo pojištěnce: 460204426 , pojišťovna: 111, scpac: 1508027"/>
    <s v="na uzlu 1.CH-LU9 od 15.02.24 do 01.03.24, pcsled: 10605085"/>
    <s v="Datum konce sledování: ? -&gt; 01/03/24; Čas konce sledování:  -&gt; 1313; Příznak fnzis: 0 -&gt; 1; Typ aktivity (takt): 1 -&gt; 5; "/>
    <d v="2024-03-01T13:14:21"/>
    <d v="2024-03-01T13:13:00"/>
    <s v="0:01"/>
    <x v="0"/>
    <x v="1"/>
  </r>
  <r>
    <d v="2024-03-01T13:14:40"/>
    <s v="st4764 (?)"/>
    <x v="0"/>
    <x v="0"/>
    <s v="kls* (Lůžkové oddělení pro sestru)"/>
    <s v="Dostál Stanislav, číslo pojištěnce: 530814136 , pojišťovna: 205, scpac: 646629"/>
    <s v="na uzlu 1.CH-LU9 od 26.02.24 do 01.03.24, pcsled: 10619325"/>
    <s v="Datum konce sledování: ? -&gt; 01/03/24; Čas konce sledování:  -&gt; 1314; Příznak fnzis: 0 -&gt; 1; Typ aktivity (takt): 1 -&gt; 4; "/>
    <d v="2024-03-01T13:14:40"/>
    <d v="2024-03-01T13:14:00"/>
    <s v="0:00"/>
    <x v="0"/>
    <x v="1"/>
  </r>
  <r>
    <d v="2024-03-02T13:42:09"/>
    <s v="st3818 (?)"/>
    <x v="13"/>
    <x v="0"/>
    <s v="kls* (Lůžkové oddělení pro sestru)"/>
    <s v="Procházka Zdeněk, číslo pojištěnce: 6802020599, pojišťovna: 205, scpac: 1018708"/>
    <s v="na uzlu 1.CH-LU9 od 27.02.24 do 02.03.24, pcsled: 10621338"/>
    <s v="Datum konce sledování: ? -&gt; 02/03/24; Čas konce sledování:  -&gt; 1340; Příznak fnzis: 0 -&gt; 1; Typ aktivity (takt): 1 -&gt; 4; "/>
    <d v="2024-03-02T13:42:09"/>
    <d v="2024-03-02T13:40:00"/>
    <s v="0:02"/>
    <x v="0"/>
    <x v="1"/>
  </r>
  <r>
    <d v="2024-03-02T15:32:06"/>
    <s v="st3818 (?)"/>
    <x v="13"/>
    <x v="0"/>
    <s v="kls* (Lůžkové oddělení pro sestru)"/>
    <s v="Valentová Dagmar, číslo pojištěnce: 536001050 , pojišťovna: 205, scpac: 1098795"/>
    <s v="na uzlu 1.CH-LU9 od 28.02.24 do 02.03.24, pcsled: 10623499"/>
    <s v="Datum konce sledování: ? -&gt; 02/03/24; Čas konce sledování:  -&gt; 1530; Příznak fnzis: 0 -&gt; 1; Typ aktivity (takt): 1 -&gt; 4; "/>
    <d v="2024-03-02T15:32:06"/>
    <d v="2024-03-02T15:30:00"/>
    <s v="0:02"/>
    <x v="0"/>
    <x v="1"/>
  </r>
  <r>
    <d v="2024-03-03T13:35:26"/>
    <s v="st4764 (?)"/>
    <x v="2"/>
    <x v="0"/>
    <s v="kls* (Lůžkové oddělení pro sestru)"/>
    <s v="Szlachta Tomáš, číslo pojištěnce: 7208285227, pojišťovna: 111, scpac: 1545239"/>
    <s v="na uzlu KAR-LU51 od 29.02.24 do 03.03.24, pcsled: 10626673"/>
    <s v="Datum konce sledování: ? -&gt; 03/03/24; Čas konce sledování:  -&gt; 1310; Příznak fnzis: 0 -&gt; 1; Typ aktivity (takt): 1 -&gt; 5; "/>
    <d v="2024-03-03T13:35:26"/>
    <d v="2024-03-03T13:10:00"/>
    <s v="0:25"/>
    <x v="0"/>
    <x v="3"/>
  </r>
  <r>
    <d v="2024-03-03T14:09:29"/>
    <s v="st4764 (?)"/>
    <x v="2"/>
    <x v="0"/>
    <s v="kls* (Lůžkové oddělení pro sestru)"/>
    <s v="Železňák Bedřich, číslo pojištěnce: 5603080846, pojišťovna: 205, scpac: 959890"/>
    <s v="na uzlu 1.CH-LU9 od 29.02.24 do 03.03.24, pcsled: 10625332"/>
    <s v="Datum konce sledování: ? -&gt; 03/03/24; Čas konce sledování:  -&gt; 1408; Příznak fnzis: 0 -&gt; 1; Typ aktivity (takt): 1 -&gt; 4; "/>
    <d v="2024-03-03T14:09:29"/>
    <d v="2024-03-03T14:08:00"/>
    <s v="0:01"/>
    <x v="0"/>
    <x v="1"/>
  </r>
  <r>
    <d v="2024-03-03T14:10:31"/>
    <s v="st4764 (?)"/>
    <x v="2"/>
    <x v="0"/>
    <s v="kls* (Lůžkové oddělení pro sestru)"/>
    <s v="Mrázek Marek, číslo pojištěnce: 7106065164, pojišťovna: 111, scpac: 1543788"/>
    <s v="na uzlu 1.CH-LU9 od 04.02.24 do 03.03.24, pcsled: 10587315"/>
    <s v="Datum konce sledování: ? -&gt; 03/03/24; Čas konce sledování:  -&gt; 1409; Příznak fnzis: 0 -&gt; 1; Typ aktivity (takt): 1 -&gt; 4; "/>
    <d v="2024-03-03T14:10:31"/>
    <d v="2024-03-03T14:09:00"/>
    <s v="0:01"/>
    <x v="0"/>
    <x v="1"/>
  </r>
  <r>
    <d v="2024-03-04T13:40:38"/>
    <s v="st4764 (?)"/>
    <x v="0"/>
    <x v="0"/>
    <s v="kls* (Lůžkové oddělení pro sestru)"/>
    <s v="Linhart Nicol, číslo pojištěnce: 9451136145, pojišťovna: 205, scpac: 920311"/>
    <s v="na uzlu 1.CH-LU9 od 27.02.24 do 04.03.24, pcsled: 10621343"/>
    <s v="Datum konce sledování: ? -&gt; 04/03/24; Čas konce sledování:  -&gt; 1340; Příznak fnzis: 0 -&gt; 1; Typ aktivity (takt): 1 -&gt; 5; "/>
    <d v="2024-03-04T13:40:38"/>
    <d v="2024-03-04T13:40:00"/>
    <s v="0:00"/>
    <x v="0"/>
    <x v="1"/>
  </r>
  <r>
    <d v="2024-03-04T13:41:35"/>
    <s v="st4764 (?)"/>
    <x v="0"/>
    <x v="0"/>
    <s v="kls* (Lůžkové oddělení pro sestru)"/>
    <s v="Vítek Tomáš, Ing., číslo pojištěnce: 6706161011, pojišťovna: 205, scpac: 1549069"/>
    <s v="na uzlu 1.CH-LU9 od 29.02.24 do 04.03.24, pcsled: 10626404"/>
    <s v="Datum konce sledování: ? -&gt; 04/03/24; Čas konce sledování:  -&gt; 1340; Příznak fnzis: 0 -&gt; 1; Typ aktivity (takt): 1 -&gt; 5; "/>
    <d v="2024-03-04T13:41:35"/>
    <d v="2024-03-04T13:40:00"/>
    <s v="0:01"/>
    <x v="0"/>
    <x v="1"/>
  </r>
  <r>
    <d v="2024-03-05T14:06:16"/>
    <s v="st4764 (?)"/>
    <x v="0"/>
    <x v="0"/>
    <s v="kls* (Lůžkové oddělení pro sestru)"/>
    <s v="Kadlček Vladimír, číslo pojištěnce: 7411185386, pojišťovna: 201, scpac: 481444"/>
    <s v="na uzlu 1.CH-LU9 od 01.03.24 do 05.03.24, pcsled: 10628098"/>
    <s v="Datum konce sledování: ? -&gt; 05/03/24; Čas konce sledování:  -&gt; 1405; Příznak fnzis: 0 -&gt; 1; Typ aktivity (takt): 1 -&gt; 5; "/>
    <d v="2024-03-05T14:06:16"/>
    <d v="2024-03-05T14:05:00"/>
    <s v="0:01"/>
    <x v="0"/>
    <x v="1"/>
  </r>
  <r>
    <d v="2024-03-05T14:06:49"/>
    <s v="st4764 (?)"/>
    <x v="0"/>
    <x v="0"/>
    <s v="kls* (Lůžkové oddělení pro sestru)"/>
    <s v="Marek Stanislav, číslo pojištěnce: 7202275377, pojišťovna: 211, scpac: 321238"/>
    <s v="na uzlu 1.CH-LU9 od 29.02.24 do 05.03.24, pcsled: 10625330"/>
    <s v="Datum konce sledování: ? -&gt; 05/03/24; Čas konce sledování:  -&gt; 1406; Příznak fnzis: 0 -&gt; 1; Typ aktivity (takt): 1 -&gt; 4; "/>
    <d v="2024-03-05T14:06:49"/>
    <d v="2024-03-05T14:06:00"/>
    <s v="0:00"/>
    <x v="0"/>
    <x v="1"/>
  </r>
  <r>
    <d v="2024-03-05T14:07:14"/>
    <s v="st4764 (?)"/>
    <x v="0"/>
    <x v="0"/>
    <s v="kls* (Lůžkové oddělení pro sestru)"/>
    <s v="Schwacha Miloš, číslo pojištěnce: 7501225424, pojišťovna: 205, scpac: 1507291"/>
    <s v="na uzlu 1.CH-LU9 od 29.02.24 do 05.03.24, pcsled: 10625369"/>
    <s v="Datum konce sledování: ? -&gt; 05/03/24; Čas konce sledování:  -&gt; 1406; Příznak fnzis: 0 -&gt; 1; Typ aktivity (takt): 1 -&gt; 5; "/>
    <d v="2024-03-05T14:07:14"/>
    <d v="2024-03-05T14:06:00"/>
    <s v="0:01"/>
    <x v="0"/>
    <x v="1"/>
  </r>
  <r>
    <d v="2024-03-06T13:08:28"/>
    <s v="st4764 (?)"/>
    <x v="0"/>
    <x v="0"/>
    <s v="kls* (Lůžkové oddělení pro sestru)"/>
    <s v="Konečný Martin, číslo pojištěnce: 8305143495, pojišťovna: 205, scpac: 471996"/>
    <s v="na uzlu 1.CH-LU9 od 04.03.24 do 06.03.24, pcsled: 10630210"/>
    <s v="Datum konce sledování: ? -&gt; 06/03/24; Čas konce sledování:  -&gt; 1307; Příznak fnzis: 0 -&gt; 1; Typ aktivity (takt): 1 -&gt; 4; "/>
    <d v="2024-03-06T13:08:28"/>
    <d v="2024-03-06T13:07:00"/>
    <s v="0:01"/>
    <x v="0"/>
    <x v="1"/>
  </r>
  <r>
    <d v="2024-03-06T13:09:20"/>
    <s v="st4764 (?)"/>
    <x v="0"/>
    <x v="0"/>
    <s v="kls* (Lůžkové oddělení pro sestru)"/>
    <s v="Kriegerová Iveta, číslo pojištěnce: 7362034482, pojišťovna: 205, scpac: 1541346"/>
    <s v="na uzlu 1.CH-LU9 od 03.03.24 do 06.03.24, pcsled: 10629356"/>
    <s v="Datum konce sledování: ? -&gt; 06/03/24; Čas konce sledování:  -&gt; 1308; Příznak fnzis: 0 -&gt; 1; Typ aktivity (takt): 1 -&gt; 4; "/>
    <d v="2024-03-06T13:09:20"/>
    <d v="2024-03-06T13:08:00"/>
    <s v="0:01"/>
    <x v="0"/>
    <x v="1"/>
  </r>
  <r>
    <d v="2024-03-06T13:10:48"/>
    <s v="st4764 (?)"/>
    <x v="0"/>
    <x v="0"/>
    <s v="kls* (Lůžkové oddělení pro sestru)"/>
    <s v="Styborová Iva, číslo pojištěnce: 6958113844, pojišťovna: 201, scpac: 305398"/>
    <s v="na uzlu 1.CH-LU9 od 04.03.24 do 06.03.24, pcsled: 10629835"/>
    <s v="Datum konce sledování: ? -&gt; 06/03/24; Čas konce sledování:  -&gt; 1309; Příznak fnzis: 0 -&gt; 1; Typ aktivity (takt): 1 -&gt; 4; "/>
    <d v="2024-03-06T13:10:48"/>
    <d v="2024-03-06T13:09:00"/>
    <s v="0:01"/>
    <x v="0"/>
    <x v="1"/>
  </r>
  <r>
    <d v="2024-03-06T15:09:58"/>
    <s v="st3818 (?)"/>
    <x v="13"/>
    <x v="0"/>
    <s v="kls* (Lůžkové oddělení pro sestru)"/>
    <s v="Jurčíková Hana, číslo pojištěnce: 5951151778, pojišťovna: 111, scpac: 1551721"/>
    <s v="na uzlu 1.CH-LU9 od 01.03.24 do 06.03.24, pcsled: 10627806"/>
    <s v="Datum konce sledování: ? -&gt; 06/03/24; Čas konce sledování:  -&gt; 1507; Příznak fnzis: 0 -&gt; 1; Typ aktivity (takt): 1 -&gt; 4; "/>
    <d v="2024-03-06T15:09:58"/>
    <d v="2024-03-06T15:07:00"/>
    <s v="0:02"/>
    <x v="0"/>
    <x v="1"/>
  </r>
  <r>
    <d v="2024-03-08T12:34:32"/>
    <s v="st4764 (?)"/>
    <x v="0"/>
    <x v="0"/>
    <s v="kls* (Lůžkové oddělení pro sestru)"/>
    <s v="Bahúlová Lenka Ing., číslo pojištěnce: 6455281800, pojišťovna: 205, scpac: 105906"/>
    <s v="na uzlu 1.CH-LU9 od 01.03.24 do 08.03.24, pcsled: 10628167"/>
    <s v="Datum konce sledování: ? -&gt; 08/03/24; Čas konce sledování:  -&gt; 1233; Příznak fnzis: 0 -&gt; 1; Typ aktivity (takt): 1 -&gt; 5; "/>
    <d v="2024-03-08T12:34:32"/>
    <d v="2024-03-08T12:33:00"/>
    <s v="0:01"/>
    <x v="0"/>
    <x v="1"/>
  </r>
  <r>
    <d v="2024-03-09T16:34:09"/>
    <s v="st4764 (?)"/>
    <x v="3"/>
    <x v="0"/>
    <s v="kls* (Lůžkové oddělení pro sestru)"/>
    <s v="Steigerwaldová Isabe, číslo pojištěnce: 8155165315, pojišťovna: 111, scpac: 168614"/>
    <s v="na uzlu 1.CH-LU9 od 05.03.24 do 09.03.24, pcsled: 10631687"/>
    <s v="Datum konce sledování: ? -&gt; 09/03/24; Čas konce sledování:  -&gt; 1633; Příznak fnzis: 0 -&gt; 1; Typ aktivity (takt): 1 -&gt; 5; "/>
    <d v="2024-03-09T16:34:09"/>
    <d v="2024-03-09T16:33:00"/>
    <s v="0:01"/>
    <x v="0"/>
    <x v="1"/>
  </r>
  <r>
    <d v="2024-03-09T16:35:03"/>
    <s v="st4764 (?)"/>
    <x v="3"/>
    <x v="0"/>
    <s v="kls* (Lůžkové oddělení pro sestru)"/>
    <s v="Vidlička Milan, číslo pojištěnce: 6302151372, pojišťovna: 201, scpac: 1551244"/>
    <s v="na uzlu 1.CH-LU9 od 07.03.24 do 09.03.24, pcsled: 10634958"/>
    <s v="Datum konce sledování: ? -&gt; 09/03/24; Čas konce sledování:  -&gt; 1634; Příznak fnzis: 0 -&gt; 1; Typ aktivity (takt): 1 -&gt; 5; "/>
    <d v="2024-03-09T16:35:03"/>
    <d v="2024-03-09T16:34:00"/>
    <s v="0:01"/>
    <x v="0"/>
    <x v="1"/>
  </r>
  <r>
    <d v="2024-03-10T16:10:49"/>
    <s v="st4764 (?)"/>
    <x v="25"/>
    <x v="0"/>
    <s v="kls* (Lůžkové oddělení pro sestru)"/>
    <s v="Huták Pavel , číslo pojištěnce: 5405061992, pojišťovna: 207, scpac: 140854"/>
    <s v="na uzlu 1.CH-LU9 od 07.03.24 do 10.03.24, pcsled: 10634903"/>
    <s v="Datum konce sledování: ? -&gt; 10/03/24; Čas konce sledování:  -&gt; 1609; Příznak fnzis: 0 -&gt; 1; Typ aktivity (takt): 1 -&gt; 5; "/>
    <d v="2024-03-10T16:10:49"/>
    <d v="2024-03-10T16:09:00"/>
    <s v="0:01"/>
    <x v="0"/>
    <x v="1"/>
  </r>
  <r>
    <d v="2024-03-11T10:33:43"/>
    <s v="st3640 (?)"/>
    <x v="1"/>
    <x v="0"/>
    <s v="kll* (Lůžkové oddělení pro lékaře)"/>
    <s v="Spilka František, číslo pojištěnce: 520611316 , pojišťovna: 205, scpac: 204453"/>
    <s v="na uzlu 1.CH-LU9 od 10.03.24 do 15.03.24, pcsled: 10637601"/>
    <s v="Kód uzlu zařízení: 2001; Datum malého překladu: 11/03/24; Čas malého překladu: 1033; Kód původního uzlu: 6225; Kód nového uzlu: 6265; "/>
    <d v="2024-03-11T10:33:43"/>
    <d v="2024-03-11T10:33:00"/>
    <s v="0:00"/>
    <x v="0"/>
    <x v="1"/>
  </r>
  <r>
    <d v="2024-03-11T12:15:38"/>
    <s v="st4764 (?)"/>
    <x v="0"/>
    <x v="0"/>
    <s v="kls* (Lůžkové oddělení pro sestru)"/>
    <s v="Janeček Jiří, číslo pojištěnce: 500902040 , pojišťovna: 111, scpac: 293562"/>
    <s v="na uzlu 1.CH-LU9 od 28.02.24 do 11.03.24, pcsled: 10624006"/>
    <s v="Datum konce sledování: ? -&gt; 11/03/24; Čas konce sledování:  -&gt; 1214; Příznak fnzis: 0 -&gt; 1; Typ aktivity (takt): 1 -&gt; 4; "/>
    <d v="2024-03-11T12:15:38"/>
    <d v="2024-03-11T12:14:00"/>
    <s v="0:01"/>
    <x v="0"/>
    <x v="1"/>
  </r>
  <r>
    <d v="2024-03-11T12:16:08"/>
    <s v="st4764 (?)"/>
    <x v="0"/>
    <x v="0"/>
    <s v="kls* (Lůžkové oddělení pro sestru)"/>
    <s v="Kohoutová Kateřina, číslo pojištěnce: 7660225353, pojišťovna: 205, scpac: 428126"/>
    <s v="na uzlu 1.CH-LU9 od 07.03.24 do 11.03.24, pcsled: 10634572"/>
    <s v="Datum konce sledování: ? -&gt; 11/03/24; Čas konce sledování:  -&gt; 1215; Příznak fnzis: 0 -&gt; 1; Typ aktivity (takt): 1 -&gt; 4; "/>
    <d v="2024-03-11T12:16:08"/>
    <d v="2024-03-11T12:15:00"/>
    <s v="0:01"/>
    <x v="0"/>
    <x v="1"/>
  </r>
  <r>
    <d v="2024-03-11T12:16:56"/>
    <s v="st4764 (?)"/>
    <x v="0"/>
    <x v="0"/>
    <s v="kls* (Lůžkové oddělení pro sestru)"/>
    <s v="Szlachta Tomáš, číslo pojištěnce: 7208285227, pojišťovna: 111, scpac: 1545239"/>
    <s v="na uzlu 1.CH-LU9 od 03.03.24 do 11.03.24, pcsled: 10629578"/>
    <s v="Datum konce sledování: ? -&gt; 11/03/24; Čas konce sledování:  -&gt; 1216; Příznak fnzis: 0 -&gt; 1; Typ aktivity (takt): 1 -&gt; 5; "/>
    <d v="2024-03-11T12:16:56"/>
    <d v="2024-03-11T12:16:00"/>
    <s v="0:00"/>
    <x v="0"/>
    <x v="1"/>
  </r>
  <r>
    <d v="2024-03-11T15:11:38"/>
    <s v="st4764 (?)"/>
    <x v="12"/>
    <x v="0"/>
    <s v="kls* (Lůžkové oddělení pro sestru)"/>
    <s v="Janků Alois, číslo pojištěnce: 5910180111, pojišťovna: 111, scpac: 1467856"/>
    <s v="na uzlu 1.CH-LU9 od 10.03.24 do 11.03.24, pcsled: 10637596"/>
    <s v="Datum žádosti: 11/03/24; Čas žádosti: 151138; Datum překladu: 11/03/24; Čas překladu: 1505; Žádající uzel: 6225; Žádající uživatel: 66814; Přijímající uzel: 6515; Text žádosti: Žádost o překlad; Stav žádosti: 500; "/>
    <d v="2024-03-11T15:11:38"/>
    <d v="2024-03-11T15:05:00"/>
    <s v="0:06"/>
    <x v="0"/>
    <x v="1"/>
  </r>
  <r>
    <d v="2024-03-12T13:34:47"/>
    <s v="st4764 (?)"/>
    <x v="0"/>
    <x v="0"/>
    <s v="kls* (Lůžkové oddělení pro sestru)"/>
    <s v="Rašťák Marek , číslo pojištěnce: 9312165808, pojišťovna: 111, scpac: 331542"/>
    <s v="na uzlu 1.CH-LU9 od 08.03.24 do 12.03.24, pcsled: 10636358"/>
    <s v="Datum konce sledování: ? -&gt; 12/03/24; Čas konce sledování:  -&gt; 1333; Příznak fnzis: 0 -&gt; 1; Typ aktivity (takt): 1 -&gt; 4; "/>
    <d v="2024-03-12T13:34:47"/>
    <d v="2024-03-12T13:33:00"/>
    <s v="0:01"/>
    <x v="0"/>
    <x v="1"/>
  </r>
  <r>
    <d v="2024-03-12T13:35:33"/>
    <s v="st4764 (?)"/>
    <x v="0"/>
    <x v="0"/>
    <s v="kls* (Lůžkové oddělení pro sestru)"/>
    <s v="Uhrová Emílie, číslo pojištěnce: 6153301847, pojišťovna: 207, scpac: 1539989"/>
    <s v="na uzlu 1.CH-LU9 od 09.02.24 do 12.03.24, pcsled: 10596104"/>
    <s v="Datum konce sledování: ? -&gt; 12/03/24; Čas konce sledování:  -&gt; 1334; Příznak fnzis: 0 -&gt; 1; Typ aktivity (takt): 1 -&gt; 5; "/>
    <d v="2024-03-12T13:35:33"/>
    <d v="2024-03-12T13:34:00"/>
    <s v="0:01"/>
    <x v="0"/>
    <x v="1"/>
  </r>
  <r>
    <d v="2024-03-12T14:12:06"/>
    <s v="st4764 (?)"/>
    <x v="0"/>
    <x v="0"/>
    <s v="kls* (Lůžkové oddělení pro sestru)"/>
    <s v="Kakáč Jakub, číslo pojištěnce: 8407243746, pojišťovna: 111, scpac: 1557362"/>
    <s v="na uzlu 1.CH-LU9 od 04.03.24 do 12.03.24, pcsled: 10630579"/>
    <s v="Datum konce sledování: ? -&gt; 12/03/24; Čas konce sledování:  -&gt; 1411; Příznak fnzis: 0 -&gt; 1; Typ aktivity (takt): 1 -&gt; 4; "/>
    <d v="2024-03-12T14:12:06"/>
    <d v="2024-03-12T14:11:00"/>
    <s v="0:01"/>
    <x v="0"/>
    <x v="1"/>
  </r>
  <r>
    <d v="2024-03-12T17:53:40"/>
    <s v="st2088 (?)"/>
    <x v="34"/>
    <x v="0"/>
    <s v="kls* (Lůžkové oddělení pro sestru)"/>
    <s v="Krejdlová Marie, číslo pojištěnce: 506110059 , pojišťovna: 111, scpac: 717271"/>
    <s v="na uzlu 1.CH-LU9 od 11.03.24 do 15.03.24, pcsled: 10638281"/>
    <s v="Kód uzlu zařízení: 2001; Datum malého překladu: 12/03/24; Čas malého překladu: 1753; Kód původního uzlu: 6225; Kód nového uzlu: 6272; "/>
    <d v="2024-03-12T17:53:40"/>
    <d v="2024-03-12T17:53:00"/>
    <s v="0:00"/>
    <x v="0"/>
    <x v="1"/>
  </r>
  <r>
    <d v="2024-03-13T12:35:35"/>
    <s v="st4764 (?)"/>
    <x v="0"/>
    <x v="0"/>
    <s v="kls* (Lůžkové oddělení pro sestru)"/>
    <s v="Kalmanová Lenka, číslo pojištěnce: 5959080237, pojišťovna: 213, scpac: 1549165"/>
    <s v="na uzlu 1.CH-LU9 od 12.03.24 do 13.03.24, pcsled: 10640214"/>
    <s v="Datum žádosti: 13/03/24; Čas žádosti: 123534; Datum překladu: 13/03/24; Čas překladu: 1235; Žádající uzel: 6225; Žádající uživatel: 45562; Přijímající uzel: 6515; Text žádosti: Žádost o překlad; Stav žádosti: 500; "/>
    <d v="2024-03-13T12:35:35"/>
    <d v="2024-03-13T12:35:00"/>
    <s v="0:00"/>
    <x v="0"/>
    <x v="1"/>
  </r>
  <r>
    <d v="2024-03-13T13:23:22"/>
    <s v="st4764 (?)"/>
    <x v="0"/>
    <x v="0"/>
    <s v="kls* (Lůžkové oddělení pro sestru)"/>
    <s v="Růžičková Hana, číslo pojištěnce: 7460205335, pojišťovna: 205, scpac: 178145"/>
    <s v="na uzlu 1.CH-LU9 od 10.03.24 do 13.03.24, pcsled: 10637899"/>
    <s v="Datum konce sledování: ? -&gt; 13/03/24; Čas konce sledování:  -&gt; 1322; Příznak fnzis: 0 -&gt; 1; Typ aktivity (takt): 1 -&gt; 4; "/>
    <d v="2024-03-13T13:23:22"/>
    <d v="2024-03-13T13:22:00"/>
    <s v="0:01"/>
    <x v="0"/>
    <x v="1"/>
  </r>
  <r>
    <d v="2024-03-13T13:24:42"/>
    <s v="st4764 (?)"/>
    <x v="0"/>
    <x v="0"/>
    <s v="kls* (Lůžkové oddělení pro sestru)"/>
    <s v="Kornelová Emilie, číslo pojištěnce: 5762311159, pojišťovna: 111, scpac: 1303171"/>
    <s v="na uzlu 1.CH-LU9 od 12.03.24 do 13.03.24, pcsled: 10640239"/>
    <s v="Datum konce sledování: ? -&gt; 13/03/24; Čas konce sledování:  -&gt; 1323; Příznak fnzis: 0 -&gt; 1; Typ aktivity (takt): 1 -&gt; 4; "/>
    <d v="2024-03-13T13:24:42"/>
    <d v="2024-03-13T13:23:00"/>
    <s v="0:01"/>
    <x v="0"/>
    <x v="1"/>
  </r>
  <r>
    <d v="2024-03-14T09:37:55"/>
    <s v="st4764 (?)"/>
    <x v="0"/>
    <x v="0"/>
    <s v="kls* (Lůžkové oddělení pro sestru)"/>
    <s v="Polínková Eliška, číslo pojištěnce: 6453261353, pojišťovna: 201, scpac: 192709"/>
    <s v="na uzlu 1.CH-LU9 od 13.03.24 do 14.03.24, pcsled: 10643780"/>
    <s v="Datum žádosti: 14/03/24; Čas žádosti: 093755; Datum překladu: 14/03/24; Čas překladu: 0937; Žádající uzel: 6225; Žádající uživatel: 45562; Přijímající uzel: 6037; Text žádosti: Žádost o překlad; Stav žádosti: 500; "/>
    <d v="2024-03-14T09:37:55"/>
    <d v="2024-03-14T09:37:00"/>
    <s v="0:00"/>
    <x v="0"/>
    <x v="1"/>
  </r>
  <r>
    <d v="2024-03-14T10:30:19"/>
    <s v="st4764 (?)"/>
    <x v="0"/>
    <x v="0"/>
    <s v="kls* (Lůžkové oddělení pro sestru)"/>
    <s v="Janků Alois, číslo pojištěnce: 5910180111, pojišťovna: 111, scpac: 1467856"/>
    <s v="na uzlu KAR-LU51 od 11.03.24 do 14.03.24, pcsled: 10639801"/>
    <s v="Datum konce sledování: ? -&gt; 14/03/24; Čas konce sledování:  -&gt; 0949; Příznak fnzis: 0 -&gt; 1; Typ aktivity (takt): 1 -&gt; 5; "/>
    <d v="2024-03-14T10:30:19"/>
    <d v="2024-03-14T09:49:00"/>
    <s v="0:41"/>
    <x v="0"/>
    <x v="4"/>
  </r>
  <r>
    <d v="2024-03-14T14:02:57"/>
    <s v="st4764 (?)"/>
    <x v="0"/>
    <x v="0"/>
    <s v="kls* (Lůžkové oddělení pro sestru)"/>
    <s v="Peterek Jiří, Ing., číslo pojištěnce: 5406223339, pojišťovna: 205, scpac: 1552541"/>
    <s v="na uzlu 1.CH-LU9 od 13.03.24 do 14.03.24, pcsled: 10642880"/>
    <s v="Datum žádosti: 14/03/24; Čas žádosti: 140257; Datum překladu: 14/03/24; Čas překladu: 1402; Žádající uzel: 6225; Žádající uživatel: 45562; Přijímající uzel: 6515; Text žádosti: Žádost o překlad; Stav žádosti: 500; "/>
    <d v="2024-03-14T14:02:57"/>
    <d v="2024-03-14T14:02:00"/>
    <s v="0:00"/>
    <x v="0"/>
    <x v="1"/>
  </r>
  <r>
    <d v="2024-03-15T13:04:22"/>
    <s v="st4764 (?)"/>
    <x v="0"/>
    <x v="0"/>
    <s v="kls* (Lůžkové oddělení pro sestru)"/>
    <s v="Mclean Donald Murray, číslo pojištěnce: 5910107544, pojišťovna: 111, scpac: 1500287"/>
    <s v="na uzlu 1.CH-LU9 od 11.03.24 do 15.03.24, pcsled: 10639546"/>
    <s v="Datum konce sledování: ? -&gt; 15/03/24; Čas konce sledování:  -&gt; 1303; Příznak fnzis: 0 -&gt; 1; Typ aktivity (takt): 1 -&gt; 5; "/>
    <d v="2024-03-15T13:04:22"/>
    <d v="2024-03-15T13:03:00"/>
    <s v="0:01"/>
    <x v="0"/>
    <x v="1"/>
  </r>
  <r>
    <d v="2024-03-15T13:05:26"/>
    <s v="st4764 (?)"/>
    <x v="0"/>
    <x v="0"/>
    <s v="kls* (Lůžkové oddělení pro sestru)"/>
    <s v="Bajaník Martin, číslo pojištěnce: 0207065320, pojišťovna: 111, scpac: 415026"/>
    <s v="na uzlu 1.CH-LU9 od 14.03.24 do 15.03.24, pcsled: 10645407"/>
    <s v="Datum konce sledování: ? -&gt; 15/03/24; Čas konce sledování:  -&gt; 1304; Příznak fnzis: 0 -&gt; 1; Typ aktivity (takt): 1 -&gt; 5; "/>
    <d v="2024-03-15T13:05:26"/>
    <d v="2024-03-15T13:04:00"/>
    <s v="0:01"/>
    <x v="0"/>
    <x v="1"/>
  </r>
  <r>
    <d v="2024-03-15T13:06:16"/>
    <s v="st4764 (?)"/>
    <x v="0"/>
    <x v="0"/>
    <s v="kls* (Lůžkové oddělení pro sestru)"/>
    <s v="Fiurášková Pavla, číslo pojištěnce: 7553075706, pojišťovna: 211, scpac: 323077"/>
    <s v="na uzlu 1.CH-LU9 od 13.03.24 do 15.03.24, pcsled: 10643374"/>
    <s v="Datum konce sledování: ? -&gt; 15/03/24; Čas konce sledování:  -&gt; 1305; Příznak fnzis: 0 -&gt; 1; Typ aktivity (takt): 1 -&gt; 4; "/>
    <d v="2024-03-15T13:06:16"/>
    <d v="2024-03-15T13:05:00"/>
    <s v="0:01"/>
    <x v="0"/>
    <x v="1"/>
  </r>
  <r>
    <d v="2024-03-15T13:07:08"/>
    <s v="st4764 (?)"/>
    <x v="0"/>
    <x v="0"/>
    <s v="kls* (Lůžkové oddělení pro sestru)"/>
    <s v="Krejdlová Marie, číslo pojištěnce: 506110059 , pojišťovna: 111, scpac: 717271"/>
    <s v="na uzlu 1.CH-LU9 od 11.03.24 do 15.03.24, pcsled: 10638281"/>
    <s v="Datum konce sledování: ? -&gt; 15/03/24; Čas konce sledování:  -&gt; 1306; Příznak fnzis: 0 -&gt; 1; Typ aktivity (takt): 1 -&gt; 4; "/>
    <d v="2024-03-15T13:07:08"/>
    <d v="2024-03-15T13:06:00"/>
    <s v="0:01"/>
    <x v="0"/>
    <x v="1"/>
  </r>
  <r>
    <d v="2024-03-15T13:09:01"/>
    <s v="st4764 (?)"/>
    <x v="0"/>
    <x v="0"/>
    <s v="kls* (Lůžkové oddělení pro sestru)"/>
    <s v="Spilka František, číslo pojištěnce: 520611316 , pojišťovna: 205, scpac: 204453"/>
    <s v="na uzlu 1.CH-LU9 od 10.03.24 do 15.03.24, pcsled: 10637601"/>
    <s v="Datum konce sledování: ? -&gt; 15/03/24; Čas konce sledování:  -&gt; 1308; Příznak fnzis: 0 -&gt; 1; Typ aktivity (takt): 1 -&gt; 4; "/>
    <d v="2024-03-15T13:09:01"/>
    <d v="2024-03-15T13:08:00"/>
    <s v="0:01"/>
    <x v="0"/>
    <x v="1"/>
  </r>
  <r>
    <d v="2024-03-15T14:11:05"/>
    <s v="st4764 (?)"/>
    <x v="0"/>
    <x v="0"/>
    <s v="kls* (Lůžkové oddělení pro sestru)"/>
    <s v="Kalmanová Lenka, číslo pojištěnce: 5959080237, pojišťovna: 213, scpac: 1549165"/>
    <s v="na uzlu KAR-LU51 od 13.03.24 do 15.03.24, pcsled: 10643322"/>
    <s v="Datum konce sledování: ? -&gt; 15/03/24; Čas konce sledování:  -&gt; 1410; Příznak fnzis: 0 -&gt; 1; Typ aktivity (takt): 1 -&gt; 5; "/>
    <d v="2024-03-15T14:11:05"/>
    <d v="2024-03-15T14:10:00"/>
    <s v="0:01"/>
    <x v="0"/>
    <x v="1"/>
  </r>
  <r>
    <d v="2024-03-15T14:45:35"/>
    <s v="st4367 (?)"/>
    <x v="15"/>
    <x v="0"/>
    <s v="kls* (Lůžkové oddělení pro sestru)"/>
    <s v="Bolfová Lucie, číslo pojištěnce: 8352144999, pojišťovna: 213, scpac: 1553954"/>
    <s v="na uzlu 1.CH-LU9 od 14.03.24 do 15.03.24, pcsled: 10644020"/>
    <s v="Datum žádosti: 15/03/24; Čas žádosti: 144535; Datum překladu: 15/03/24; Čas překladu: 1445; Žádající uzel: 6225; Žádající uživatel: 61525; Přijímající uzel: 6073; Text žádosti: Žádost o překlad; Stav žádosti: 500; "/>
    <d v="2024-03-15T14:45:35"/>
    <d v="2024-03-15T14:45:00"/>
    <s v="0:00"/>
    <x v="0"/>
    <x v="1"/>
  </r>
  <r>
    <d v="2024-03-16T11:14:54"/>
    <s v="st4764 (?)"/>
    <x v="35"/>
    <x v="0"/>
    <s v="kls* (Lůžkové oddělení pro sestru)"/>
    <s v="Peterek Jiří, Ing., číslo pojištěnce: 5406223339, pojišťovna: 205, scpac: 1552541"/>
    <s v="na uzlu KAR-LU51 od 14.03.24 do 16.03.24, pcsled: 10645381"/>
    <s v="Datum konce sledování: ? -&gt; 16/03/24; Čas konce sledování:  -&gt; 1049; Příznak fnzis: 0 -&gt; 1; Typ aktivity (takt): 1 -&gt; 5; "/>
    <d v="2024-03-16T11:14:54"/>
    <d v="2024-03-16T10:49:00"/>
    <s v="0:25"/>
    <x v="0"/>
    <x v="3"/>
  </r>
  <r>
    <d v="2024-03-16T11:27:38"/>
    <s v="st4764 (?)"/>
    <x v="35"/>
    <x v="0"/>
    <s v="kls* (Lůžkové oddělení pro sestru)"/>
    <s v="Tichá Libuše, číslo pojištěnce: 5652211334, pojišťovna: 201, scpac: 111117"/>
    <s v="na uzlu 1.CH-LU9 od 14.03.24 do 16.03.24, pcsled: 10643941"/>
    <s v="Datum konce sledování: ? -&gt; 16/03/24; Čas konce sledování:  -&gt; 1126; Příznak fnzis: 0 -&gt; 1; Typ aktivity (takt): 1 -&gt; 5; "/>
    <d v="2024-03-16T11:27:38"/>
    <d v="2024-03-16T11:26:00"/>
    <s v="0:01"/>
    <x v="0"/>
    <x v="1"/>
  </r>
  <r>
    <d v="2024-03-16T11:28:22"/>
    <s v="st4764 (?)"/>
    <x v="35"/>
    <x v="0"/>
    <s v="kls* (Lůžkové oddělení pro sestru)"/>
    <s v="Konečná Miriam, číslo pojištěnce: 7362316390, pojišťovna: 207, scpac: 179882"/>
    <s v="na uzlu 1.CH-LU9 od 12.03.24 do 16.03.24, pcsled: 10640212"/>
    <s v="Datum konce sledování: ? -&gt; 16/03/24; Čas konce sledování:  -&gt; 1127; Příznak fnzis: 0 -&gt; 1; Typ aktivity (takt): 1 -&gt; 5; "/>
    <d v="2024-03-16T11:28:22"/>
    <d v="2024-03-16T11:27:00"/>
    <s v="0:01"/>
    <x v="0"/>
    <x v="1"/>
  </r>
  <r>
    <d v="2024-03-17T16:23:57"/>
    <s v="st3818 (?)"/>
    <x v="33"/>
    <x v="0"/>
    <s v="kls* (Lůžkové oddělení pro sestru)"/>
    <s v="Beneš Antonín, číslo pojištěnce: 9807185542, pojišťovna: 205, scpac: 1342180"/>
    <s v="na uzlu 1.CH-LU9 od 14.03.24 do 17.03.24, pcsled: 10644244"/>
    <s v="Datum konce sledování: ? -&gt; 17/03/24; Čas konce sledování:  -&gt; 1623; Příznak fnzis: 0 -&gt; 1; Typ aktivity (takt): 1 -&gt; 5; "/>
    <d v="2024-03-17T16:23:57"/>
    <d v="2024-03-17T16:23:00"/>
    <s v="0:00"/>
    <x v="0"/>
    <x v="1"/>
  </r>
  <r>
    <d v="2024-03-18T10:16:08"/>
    <s v="st4764 (?)"/>
    <x v="0"/>
    <x v="0"/>
    <s v="kls* (Lůžkové oddělení pro sestru)"/>
    <s v="Bolfová Lucie, číslo pojištěnce: 8352144999, pojišťovna: 213, scpac: 1553954"/>
    <s v="na uzlu KAR-LU15 od 15.03.24 do 18.03.24, pcsled: 10646933"/>
    <s v="Datum konce sledování: ? -&gt; 18/03/24; Čas konce sledování:  -&gt; 1010; Příznak fnzis: 0 -&gt; 1; Typ aktivity (takt): 1 -&gt; 4; "/>
    <d v="2024-03-18T10:16:08"/>
    <d v="2024-03-18T10:10:00"/>
    <s v="0:06"/>
    <x v="0"/>
    <x v="1"/>
  </r>
  <r>
    <d v="2024-03-18T12:02:25"/>
    <s v="st4764 (?)"/>
    <x v="0"/>
    <x v="0"/>
    <s v="kls* (Lůžkové oddělení pro sestru)"/>
    <s v="Juroš René, číslo pojištěnce: 7210224967, pojišťovna: 205, scpac: 1547761"/>
    <s v="na uzlu 1.CH-LU9 od 17.03.24 do 18.03.24, pcsled: 10647960"/>
    <s v="Datum žádosti: 18/03/24; Čas žádosti: 120225; Datum překladu: 18/03/24; Čas překladu: 1201; Žádající uzel: 6225; Žádající uživatel: 45562; Přijímající uzel: 6515; Text žádosti: Žádost o překlad; Stav žádosti: 500; "/>
    <d v="2024-03-18T12:02:25"/>
    <d v="2024-03-18T12:01:00"/>
    <s v="0:01"/>
    <x v="0"/>
    <x v="1"/>
  </r>
  <r>
    <d v="2024-03-18T13:03:14"/>
    <s v="st3818 (?)"/>
    <x v="25"/>
    <x v="0"/>
    <s v="kls* (Lůžkové oddělení pro sestru)"/>
    <s v="Fritscher Josef, číslo pojištěnce: 520114243 , pojišťovna: 211, scpac: 315409"/>
    <s v="na uzlu 1.CH-LU9 od 17.03.24 do 18.03.24, pcsled: 10647873"/>
    <s v="Datum žádosti: 18/03/24; Čas žádosti: 130314; Datum překladu: 18/03/24; Čas překladu: 1302; Žádající uzel: 6225; Žádající uživatel: 65619; Přijímající uzel: 6515; Text žádosti: Žádost o překlad; Stav žádosti: 500; "/>
    <d v="2024-03-18T13:03:14"/>
    <d v="2024-03-18T13:02:00"/>
    <s v="0:01"/>
    <x v="0"/>
    <x v="1"/>
  </r>
  <r>
    <d v="2024-03-18T13:16:03"/>
    <s v="st4764 (?)"/>
    <x v="0"/>
    <x v="0"/>
    <s v="kls* (Lůžkové oddělení pro sestru)"/>
    <s v="Přindišová Eliška, číslo pojištěnce: 0655193231, pojišťovna: 205, scpac: 496724"/>
    <s v="na uzlu 1.CH-LU9 od 14.03.24 do 18.03.24, pcsled: 10645622"/>
    <s v="Datum konce sledování: ? -&gt; 18/03/24; Čas konce sledování:  -&gt; 1315; Příznak fnzis: 0 -&gt; 1; Typ aktivity (takt): 1 -&gt; 4; "/>
    <d v="2024-03-18T13:16:03"/>
    <d v="2024-03-18T13:15:00"/>
    <s v="0:01"/>
    <x v="0"/>
    <x v="1"/>
  </r>
  <r>
    <d v="2024-03-18T13:17:09"/>
    <s v="st4764 (?)"/>
    <x v="0"/>
    <x v="0"/>
    <s v="kls* (Lůžkové oddělení pro sestru)"/>
    <s v="Šišma Milan, číslo pojištěnce: 7303315338, pojišťovna: 111, scpac: 181538"/>
    <s v="na uzlu 1.CH-LU9 od 12.03.24 do 18.03.24, pcsled: 10641889"/>
    <s v="Datum konce sledování: ? -&gt; 18/03/24; Čas konce sledování:  -&gt; 1316; Příznak fnzis: 0 -&gt; 1; Typ aktivity (takt): 1 -&gt; 4; "/>
    <d v="2024-03-18T13:17:09"/>
    <d v="2024-03-18T13:16:00"/>
    <s v="0:01"/>
    <x v="0"/>
    <x v="1"/>
  </r>
  <r>
    <d v="2024-03-19T11:41:14"/>
    <s v="st3640 (?)"/>
    <x v="1"/>
    <x v="0"/>
    <s v="kll* (Lůžkové oddělení pro lékaře)"/>
    <s v="Kraťochová Simona, číslo pojištěnce: 7353215705, pojišťovna: 211, scpac: 1542478"/>
    <s v="na uzlu 1.CH-LU9 od 18.03.24 do 03.04.24, pcsled: 10648738"/>
    <s v="Kód uzlu zařízení: 2001; Datum malého překladu: 19/03/24; Čas malého překladu: 1141; Kód původního uzlu: 6225; Kód nového uzlu: 6265; "/>
    <d v="2024-03-19T11:41:14"/>
    <d v="2024-03-19T11:41:00"/>
    <s v="0:00"/>
    <x v="0"/>
    <x v="1"/>
  </r>
  <r>
    <d v="2024-03-20T09:36:51"/>
    <s v="st3640 (?)"/>
    <x v="1"/>
    <x v="0"/>
    <s v="kll* (Lůžkové oddělení pro lékaře)"/>
    <s v="Vojtková Helena, číslo pojištěnce: 6256080457, pojišťovna: 201, scpac: 293156"/>
    <s v="na uzlu 1.CH-LU9 od 19.03.24 do 24.03.24, pcsled: 10650655"/>
    <s v="Kód uzlu zařízení: 2001; Datum malého překladu: 20/03/24; Čas malého překladu: 0936; Kód původního uzlu: 6225; Kód nového uzlu: 6265; "/>
    <d v="2024-03-20T09:36:51"/>
    <d v="2024-03-20T09:36:00"/>
    <s v="0:00"/>
    <x v="0"/>
    <x v="1"/>
  </r>
  <r>
    <d v="2024-03-20T10:39:27"/>
    <s v="st4764 (?)"/>
    <x v="0"/>
    <x v="0"/>
    <s v="kls* (Lůžkové oddělení pro sestru)"/>
    <s v="Juroš René, číslo pojištěnce: 7210224967, pojišťovna: 205, scpac: 1547761"/>
    <s v="na uzlu KAR-LU51 od 18.03.24 do 20.03.24, pcsled: 10649779"/>
    <s v="Datum konce sledování: ? -&gt; 20/03/24; Čas konce sledování:  -&gt; 1038; Příznak fnzis: 0 -&gt; 1; Typ aktivity (takt): 1 -&gt; 5; "/>
    <d v="2024-03-20T10:39:27"/>
    <d v="2024-03-20T10:38:00"/>
    <s v="0:01"/>
    <x v="0"/>
    <x v="1"/>
  </r>
  <r>
    <d v="2024-03-20T12:26:36"/>
    <s v="st4764 (?)"/>
    <x v="0"/>
    <x v="0"/>
    <s v="kls* (Lůžkové oddělení pro sestru)"/>
    <s v="Kalmanová Lenka, číslo pojištěnce: 5959080237, pojišťovna: 213, scpac: 1549165"/>
    <s v="na uzlu 1.CH-LU9 od 15.03.24 do 20.03.24, pcsled: 10646903"/>
    <s v="Datum konce sledování: ? -&gt; 20/03/24; Čas konce sledování:  -&gt; 1225; Příznak fnzis: 0 -&gt; 1; Typ aktivity (takt): 1 -&gt; 5; "/>
    <d v="2024-03-20T12:26:36"/>
    <d v="2024-03-20T12:25:00"/>
    <s v="0:01"/>
    <x v="0"/>
    <x v="1"/>
  </r>
  <r>
    <d v="2024-03-20T12:27:15"/>
    <s v="st4764 (?)"/>
    <x v="0"/>
    <x v="0"/>
    <s v="kls* (Lůžkové oddělení pro sestru)"/>
    <s v="Polák Richard, číslo pojištěnce: 7606275677, pojišťovna: 207, scpac: 497744"/>
    <s v="na uzlu 1.CH-LU9 od 17.03.24 do 20.03.24, pcsled: 10648001"/>
    <s v="Datum konce sledování: ? -&gt; 20/03/24; Čas konce sledování:  -&gt; 1226; Příznak fnzis: 0 -&gt; 1; Typ aktivity (takt): 1 -&gt; 4; "/>
    <d v="2024-03-20T12:27:15"/>
    <d v="2024-03-20T12:26:00"/>
    <s v="0:01"/>
    <x v="0"/>
    <x v="1"/>
  </r>
  <r>
    <d v="2024-03-20T12:27:48"/>
    <s v="st4764 (?)"/>
    <x v="0"/>
    <x v="0"/>
    <s v="kls* (Lůžkové oddělení pro sestru)"/>
    <s v="Zádrapa Jaroslav, číslo pojištěnce: 5707161427, pojišťovna: 205, scpac: 1501077"/>
    <s v="na uzlu 1.CH-LU9 od 17.03.24 do 20.03.24, pcsled: 10648008"/>
    <s v="Datum konce sledování: ? -&gt; 20/03/24; Čas konce sledování:  -&gt; 1227; Příznak fnzis: 0 -&gt; 1; Typ aktivity (takt): 1 -&gt; 4; "/>
    <d v="2024-03-20T12:27:48"/>
    <d v="2024-03-20T12:27:00"/>
    <s v="0:00"/>
    <x v="0"/>
    <x v="1"/>
  </r>
  <r>
    <d v="2024-03-21T10:34:25"/>
    <s v="st4764 (?)"/>
    <x v="0"/>
    <x v="0"/>
    <s v="kls* (Lůžkové oddělení pro sestru)"/>
    <s v="Fritscher Josef, číslo pojištěnce: 520114243 , pojišťovna: 211, scpac: 315409"/>
    <s v="na uzlu KAR-LU51 od 18.03.24 do 21.03.24, pcsled: 10649945"/>
    <s v="Datum konce sledování: ? -&gt; 21/03/24; Čas konce sledování:  -&gt; 1030; Příznak fnzis: 0 -&gt; 1; Typ aktivity (takt): 1 -&gt; 5; "/>
    <d v="2024-03-21T10:34:25"/>
    <d v="2024-03-21T10:30:00"/>
    <s v="0:04"/>
    <x v="0"/>
    <x v="1"/>
  </r>
  <r>
    <d v="2024-03-21T12:29:31"/>
    <s v="st4764 (?)"/>
    <x v="0"/>
    <x v="0"/>
    <s v="kls* (Lůžkové oddělení pro sestru)"/>
    <s v="Valouch Ludvík, číslo pojištěnce: 5612311463, pojišťovna: 211, scpac: 1191015"/>
    <s v="na uzlu 1.CH-LU9 od 20.03.24 do 21.03.24, pcsled: 10652898"/>
    <s v="Datum žádosti: 21/03/24; Čas žádosti: 122931; Datum překladu: 21/03/24; Čas překladu: 1229; Žádající uzel: 6225; Žádající uživatel: 45562; Přijímající uzel: 6515; Text žádosti: Žádost o překlad; Stav žádosti: 500; "/>
    <d v="2024-03-21T12:29:31"/>
    <d v="2024-03-21T12:29:00"/>
    <s v="0:00"/>
    <x v="0"/>
    <x v="1"/>
  </r>
  <r>
    <d v="2024-03-21T12:59:29"/>
    <s v="st4764 (?)"/>
    <x v="0"/>
    <x v="0"/>
    <s v="kls* (Lůžkové oddělení pro sestru)"/>
    <s v="Pindor František , číslo pojištěnce: 7410285520, pojišťovna: 205, scpac: 941722"/>
    <s v="na uzlu 1.CH-LU9 od 18.03.24 do 21.03.24, pcsled: 10648756"/>
    <s v="Datum konce sledování: ? -&gt; 21/03/24; Čas konce sledování:  -&gt; 1258; Příznak fnzis: 0 -&gt; 1; Typ aktivity (takt): 1 -&gt; 4; "/>
    <d v="2024-03-21T12:59:29"/>
    <d v="2024-03-21T12:58:00"/>
    <s v="0:01"/>
    <x v="0"/>
    <x v="1"/>
  </r>
  <r>
    <d v="2024-03-21T13:00:26"/>
    <s v="st4764 (?)"/>
    <x v="0"/>
    <x v="0"/>
    <s v="kls* (Lůžkové oddělení pro sestru)"/>
    <s v="Janků Alois, číslo pojištěnce: 5910180111, pojišťovna: 111, scpac: 1467856"/>
    <s v="na uzlu 1.CH-LU9 od 14.03.24 do 21.03.24, pcsled: 10644843"/>
    <s v="Datum konce sledování: ? -&gt; 21/03/24; Čas konce sledování:  -&gt; 1259; Příznak fnzis: 0 -&gt; 1; Typ aktivity (takt): 1 -&gt; 4; "/>
    <d v="2024-03-21T13:00:26"/>
    <d v="2024-03-21T12:59:00"/>
    <s v="0:01"/>
    <x v="0"/>
    <x v="1"/>
  </r>
  <r>
    <d v="2024-03-21T14:17:12"/>
    <s v="st3640 (?)"/>
    <x v="1"/>
    <x v="0"/>
    <s v="kll* (Lůžkové oddělení pro lékaře)"/>
    <s v="Pavelek Karel, Mgr., číslo pojištěnce: 8006145422, pojišťovna: 111, scpac: 1376479"/>
    <s v="na uzlu 1.CH-LU9 od 20.03.24 do 02.04.24, pcsled: 10652968"/>
    <s v="Kód uzlu zařízení: 2001; Datum malého překladu: 21/03/24; Čas malého překladu: 1417; Kód původního uzlu: 6225; Kód nového uzlu: 6265; "/>
    <d v="2024-03-21T14:17:12"/>
    <d v="2024-03-21T14:17:00"/>
    <s v="0:00"/>
    <x v="0"/>
    <x v="1"/>
  </r>
  <r>
    <d v="2024-03-22T13:43:59"/>
    <s v="st4764 (?)"/>
    <x v="0"/>
    <x v="0"/>
    <s v="kls* (Lůžkové oddělení pro sestru)"/>
    <s v="Bolfová Lucie, číslo pojištěnce: 8352144999, pojišťovna: 213, scpac: 1553954"/>
    <s v="na uzlu 1.CH-LU9 od 18.03.24 do 22.03.24, pcsled: 10649411"/>
    <s v="Datum konce sledování: ? -&gt; 22/03/24; Čas konce sledování:  -&gt; 1343; Příznak fnzis: 0 -&gt; 1; Typ aktivity (takt): 1 -&gt; 4; "/>
    <d v="2024-03-22T13:43:59"/>
    <d v="2024-03-22T13:43:00"/>
    <s v="0:00"/>
    <x v="0"/>
    <x v="1"/>
  </r>
  <r>
    <d v="2024-03-22T13:44:34"/>
    <s v="st4764 (?)"/>
    <x v="0"/>
    <x v="0"/>
    <s v="kls* (Lůžkové oddělení pro sestru)"/>
    <s v="Urban Jakub, číslo pojištěnce: 8909154485, pojišťovna: 111, scpac: 1261303"/>
    <s v="na uzlu 1.CH-LU9 od 15.03.24 do 22.03.24, pcsled: 10646606"/>
    <s v="Datum konce sledování: ? -&gt; 22/03/24; Čas konce sledování:  -&gt; 1344; Příznak fnzis: 0 -&gt; 1; Typ aktivity (takt): 1 -&gt; 5; "/>
    <d v="2024-03-22T13:44:34"/>
    <d v="2024-03-22T13:44:00"/>
    <s v="0:00"/>
    <x v="0"/>
    <x v="1"/>
  </r>
  <r>
    <d v="2024-03-22T13:46:39"/>
    <s v="st4764 (?)"/>
    <x v="0"/>
    <x v="0"/>
    <s v="kls* (Lůžkové oddělení pro sestru)"/>
    <s v="Valouch Ludvík, číslo pojištěnce: 5612311463, pojišťovna: 211, scpac: 1191015"/>
    <s v="na uzlu KAR-LU51 od 21.03.24 do 22.03.24, pcsled: 10655416"/>
    <s v="Datum konce sledování: ? -&gt; 22/03/24; Čas konce sledování:  -&gt; 1300; Příznak fnzis: 0 -&gt; 1; Typ aktivity (takt): 1 -&gt; 4; "/>
    <d v="2024-03-22T13:46:39"/>
    <d v="2024-03-22T13:00:00"/>
    <s v="0:46"/>
    <x v="0"/>
    <x v="4"/>
  </r>
  <r>
    <d v="2024-03-23T12:44:25"/>
    <s v="st4764 (?)"/>
    <x v="8"/>
    <x v="0"/>
    <s v="kls* (Lůžkové oddělení pro sestru)"/>
    <s v="Čepová Hana, Bc., číslo pojištěnce: 8659185766, pojišťovna: 211, scpac: 164662"/>
    <s v="na uzlu 1.CH-LU9 od 21.03.24 do 23.03.24, pcsled: 10654245"/>
    <s v="Datum konce sledování: ? -&gt; 23/03/24; Čas konce sledování:  -&gt; 1244; Příznak fnzis: 0 -&gt; 1; Typ aktivity (takt): 1 -&gt; 5; "/>
    <d v="2024-03-23T12:44:25"/>
    <d v="2024-03-23T12:44:00"/>
    <s v="0:00"/>
    <x v="0"/>
    <x v="1"/>
  </r>
  <r>
    <d v="2024-03-24T13:17:22"/>
    <s v="st4764 (?)"/>
    <x v="12"/>
    <x v="0"/>
    <s v="kls* (Lůžkové oddělení pro sestru)"/>
    <s v="Matějová Jitka, číslo pojištěnce: 6458111572, pojišťovna: 211, scpac: 307626"/>
    <s v="na uzlu 1.CH-LU9 od 20.03.24 do 24.03.24, pcsled: 10653099"/>
    <s v="Datum konce sledování: ? -&gt; 24/03/24; Čas konce sledování:  -&gt; 1316; Příznak fnzis: 0 -&gt; 1; Typ aktivity (takt): 1 -&gt; 5; "/>
    <d v="2024-03-24T13:17:22"/>
    <d v="2024-03-24T13:16:00"/>
    <s v="0:01"/>
    <x v="0"/>
    <x v="1"/>
  </r>
  <r>
    <d v="2024-03-24T13:17:56"/>
    <s v="st4764 (?)"/>
    <x v="12"/>
    <x v="0"/>
    <s v="kls* (Lůžkové oddělení pro sestru)"/>
    <s v="Vojtková Helena, číslo pojištěnce: 6256080457, pojišťovna: 201, scpac: 293156"/>
    <s v="na uzlu 1.CH-LU9 od 19.03.24 do 24.03.24, pcsled: 10650655"/>
    <s v="Datum konce sledování: ? -&gt; 24/03/24; Čas konce sledování:  -&gt; 1317; Příznak fnzis: 0 -&gt; 1; Typ aktivity (takt): 1 -&gt; 5; "/>
    <d v="2024-03-24T13:17:56"/>
    <d v="2024-03-24T13:17:00"/>
    <s v="0:00"/>
    <x v="0"/>
    <x v="1"/>
  </r>
  <r>
    <d v="2024-03-24T19:46:28"/>
    <s v="st4764 (?)"/>
    <x v="6"/>
    <x v="0"/>
    <s v="kls* (Lůžkové oddělení pro sestru)"/>
    <s v="Roman Josef Ing., číslo pojištěnce: 441229467 , pojišťovna: 211, scpac: 302186"/>
    <s v="na uzlu 1.CH-LU9 od 24.03.24 do 24.03.24, pcsled: 10658662"/>
    <s v="Datum žádosti: 24/03/24; Čas žádosti: 194628; Datum překladu: 24/03/24; Čas překladu: 1943; Žádající uzel: 6225; Žádající uživatel: 60039; Přijímající uzel: 6515; Text žádosti: Žádost o překlad; Stav žádosti: 500; "/>
    <d v="2024-03-24T19:46:28"/>
    <d v="2024-03-24T19:43:00"/>
    <s v="0:03"/>
    <x v="0"/>
    <x v="1"/>
  </r>
  <r>
    <d v="2024-03-25T11:38:23"/>
    <s v="st4338 (?)"/>
    <x v="22"/>
    <x v="0"/>
    <s v="kls* (Lůžkové oddělení pro sestru)"/>
    <s v="Dao Xuan Luu, číslo pojištěnce: 6112262277, pojišťovna: 111, scpac: 1556369"/>
    <s v="na uzlu 2IK-30m od 21.03.24 do 25.03.24, pcsled: 10655224"/>
    <s v="Datum konce sledování: ? -&gt; 25/03/24; Čas konce sledování:  -&gt; 1132; Příznak fnzis: 0 -&gt; 1; Typ aktivity (takt): 1 -&gt; 4; "/>
    <d v="2024-03-25T11:38:23"/>
    <d v="2024-03-25T11:32:00"/>
    <s v="0:06"/>
    <x v="0"/>
    <x v="1"/>
  </r>
  <r>
    <d v="2024-03-25T13:34:45"/>
    <s v="st4764 (?)"/>
    <x v="0"/>
    <x v="0"/>
    <s v="kls* (Lůžkové oddělení pro sestru)"/>
    <s v="Šebestíková Věra, číslo pojištěnce: 435206459 , pojišťovna: 111, scpac: 214642"/>
    <s v="na uzlu 1.CH-LU9 od 24.03.24 do 25.03.24, pcsled: 10658165"/>
    <s v="Datum žádosti: 25/03/24; Čas žádosti: 133445; Datum překladu: 25/03/24; Čas překladu: 1333; Žádající uzel: 6225; Žádající uživatel: 45562; Přijímající uzel: 6515; Text žádosti: Žádost o překlad; Stav žádosti: 500; "/>
    <d v="2024-03-25T13:34:45"/>
    <d v="2024-03-25T13:33:00"/>
    <s v="0:01"/>
    <x v="0"/>
    <x v="1"/>
  </r>
  <r>
    <d v="2024-03-25T15:08:37"/>
    <s v="st4764 (?)"/>
    <x v="33"/>
    <x v="0"/>
    <s v="kls* (Lůžkové oddělení pro sestru)"/>
    <s v="Stryja Pavel, PhDr., číslo pojištěnce: 5403280894, pojišťovna: 201, scpac: 395717"/>
    <s v="na uzlu 1.CH-LU9 od 24.03.24 do 25.03.24, pcsled: 10658146"/>
    <s v="Datum žádosti: 25/03/24; Čas žádosti: 150837; Datum překladu: 25/03/24; Čas překladu: 1507; Žádající uzel: 6225; Žádající uživatel: 68220; Přijímající uzel: 6515; Text žádosti: Žádost o překlad; Stav žádosti: 500; "/>
    <d v="2024-03-25T15:08:37"/>
    <d v="2024-03-25T15:07:00"/>
    <s v="0:01"/>
    <x v="0"/>
    <x v="1"/>
  </r>
  <r>
    <d v="2024-03-26T11:56:37"/>
    <s v="st3558 (?)"/>
    <x v="16"/>
    <x v="0"/>
    <s v="kls* (Lůžkové oddělení pro sestru)"/>
    <s v="Zatloukal František, číslo pojištěnce: 401110403 , pojišťovna: 205, scpac: 1310360"/>
    <s v="na uzlu 1.CH-LU9 od 25.03.24 do 28.03.24, pcsled: 10659303"/>
    <s v="Kód uzlu zařízení: 2001; Datum malého překladu: 26/03/24; Čas malého překladu: 1156; Kód původního uzlu: 6225; Kód nového uzlu: 6272; "/>
    <d v="2024-03-26T11:56:37"/>
    <d v="2024-03-26T11:56:00"/>
    <s v="0:00"/>
    <x v="0"/>
    <x v="1"/>
  </r>
  <r>
    <d v="2024-03-26T11:57:34"/>
    <s v="st4415 (?)"/>
    <x v="17"/>
    <x v="0"/>
    <s v="klp* (Lůžkové oddělení pro primáře)"/>
    <s v="Horňanová Tatiana, číslo pojištěnce: SK-5851177035-F, pojišťovna: 400, scpac: 1556740"/>
    <s v="na uzlu 1.CH-LU9 od 25.03.24 do 26.03.24, pcsled: 10659536"/>
    <s v="Datum žádosti: 26/03/24; Čas žádosti: 115734; Datum překladu: 26/03/24; Čas překladu: 1157; Žádající uzel: 6225; Žádající uživatel: 59790; Přijímající uzel: 6515; Text žádosti: Žádost o překlad; Stav žádosti: 500; "/>
    <d v="2024-03-26T11:57:34"/>
    <d v="2024-03-26T11:57:00"/>
    <s v="0:00"/>
    <x v="0"/>
    <x v="1"/>
  </r>
  <r>
    <d v="2024-03-26T16:27:10"/>
    <s v="st3640 (?)"/>
    <x v="36"/>
    <x v="0"/>
    <s v="klp* (Lůžkové oddělení pro primáře)"/>
    <s v="Dostál Miloš, číslo pojištěnce: 5810301387, pojišťovna: 213, scpac: 198199"/>
    <s v="na uzlu 1.CH-LU9 od 25.03.24 do 11.04.24, pcsled: 10659942"/>
    <s v="Kód uzlu zařízení: 2001; Datum malého překladu: 26/03/24; Čas malého překladu: 1627; Kód původního uzlu: 6225; Kód nového uzlu: 6265; "/>
    <d v="2024-03-26T16:27:10"/>
    <d v="2024-03-26T16:27:00"/>
    <s v="0:00"/>
    <x v="0"/>
    <x v="1"/>
  </r>
  <r>
    <d v="2024-03-27T10:19:12"/>
    <s v="st4764 (?)"/>
    <x v="0"/>
    <x v="0"/>
    <s v="kls* (Lůžkové oddělení pro sestru)"/>
    <s v="Stryja Pavel, PhDr., číslo pojištěnce: 5403280894, pojišťovna: 201, scpac: 395717"/>
    <s v="na uzlu KAR-LU51 od 25.03.24 do 27.03.24, pcsled: 10660586"/>
    <s v="Datum konce sledování: ? -&gt; 27/03/24; Čas konce sledování:  -&gt; 1017; Příznak fnzis: 0 -&gt; 1; Typ aktivity (takt): 1 -&gt; 4; "/>
    <d v="2024-03-27T10:19:12"/>
    <d v="2024-03-27T10:17:00"/>
    <s v="0:02"/>
    <x v="0"/>
    <x v="1"/>
  </r>
  <r>
    <d v="2024-03-27T11:35:43"/>
    <s v="st4415 (?)"/>
    <x v="17"/>
    <x v="0"/>
    <s v="klp* (Lůžkové oddělení pro primáře)"/>
    <s v="Opravilová Ivanka, číslo pojištěnce: 535404333 , pojišťovna: 111, scpac: 1554111"/>
    <s v="na uzlu 1.CH-LU9 od 26.03.24 do 27.03.24, pcsled: 10660930"/>
    <s v="Datum žádosti: 27/03/24; Čas žádosti: 113543; Datum překladu: 27/03/24; Čas překladu: 1135; Žádající uzel: 6225; Žádající uživatel: 59790; Přijímající uzel: 6515; Text žádosti: Žádost o překlad; Stav žádosti: 500; "/>
    <d v="2024-03-27T11:35:43"/>
    <d v="2024-03-27T11:35:00"/>
    <s v="0:00"/>
    <x v="0"/>
    <x v="1"/>
  </r>
  <r>
    <d v="2024-03-27T11:54:11"/>
    <s v="st4764 (?)"/>
    <x v="0"/>
    <x v="0"/>
    <s v="kls* (Lůžkové oddělení pro sestru)"/>
    <s v="Pospíchal Lubomír, číslo pojištěnce: 500624122 , pojišťovna: 111, scpac: 1169144"/>
    <s v="na uzlu 1.CH-LU9 od 26.03.24 do 27.03.24, pcsled: 10661263"/>
    <s v="Datum žádosti: 27/03/24; Čas žádosti: 115411; Datum překladu: 27/03/24; Čas překladu: 1153; Žádající uzel: 6225; Žádající uživatel: 45562; Přijímající uzel: 6515; Text žádosti: Žádost o překlad; Stav žádosti: 500; "/>
    <d v="2024-03-27T11:54:11"/>
    <d v="2024-03-27T11:53:00"/>
    <s v="0:01"/>
    <x v="0"/>
    <x v="1"/>
  </r>
  <r>
    <d v="2024-03-27T12:32:39"/>
    <s v="st4764 (?)"/>
    <x v="0"/>
    <x v="0"/>
    <s v="kls* (Lůžkové oddělení pro sestru)"/>
    <s v="Juroš René, číslo pojištěnce: 7210224967, pojišťovna: 205, scpac: 1547761"/>
    <s v="na uzlu 1.CH-LU9 od 20.03.24 do 27.03.24, pcsled: 10653195"/>
    <s v="Datum konce sledování: ? -&gt; 27/03/24; Čas konce sledování:  -&gt; 1232; Příznak fnzis: 0 -&gt; 1; Typ aktivity (takt): 1 -&gt; 5; "/>
    <d v="2024-03-27T12:32:39"/>
    <d v="2024-03-27T12:32:00"/>
    <s v="0:00"/>
    <x v="0"/>
    <x v="1"/>
  </r>
  <r>
    <d v="2024-03-27T12:33:21"/>
    <s v="st4764 (?)"/>
    <x v="0"/>
    <x v="0"/>
    <s v="kls* (Lůžkové oddělení pro sestru)"/>
    <s v="Nyklová Ester, číslo pojištěnce: 0560066067, pojišťovna: 211, scpac: 491344"/>
    <s v="na uzlu 1.CH-LU9 od 24.03.24 do 27.03.24, pcsled: 10658340"/>
    <s v="Datum konce sledování: ? -&gt; 27/03/24; Čas konce sledování:  -&gt; 1232; Příznak fnzis: 0 -&gt; 1; Typ aktivity (takt): 1 -&gt; 4; "/>
    <d v="2024-03-27T12:33:21"/>
    <d v="2024-03-27T12:32:00"/>
    <s v="0:01"/>
    <x v="0"/>
    <x v="1"/>
  </r>
  <r>
    <d v="2024-03-27T12:34:07"/>
    <s v="st4764 (?)"/>
    <x v="0"/>
    <x v="0"/>
    <s v="kls* (Lůžkové oddělení pro sestru)"/>
    <s v="Peterek Jiří, Ing., číslo pojištěnce: 5406223339, pojišťovna: 205, scpac: 1552541"/>
    <s v="na uzlu 1.CH-LU9 od 16.03.24 do 27.03.24, pcsled: 10647435"/>
    <s v="Datum konce sledování: ? -&gt; 27/03/24; Čas konce sledování:  -&gt; 1233; Příznak fnzis: 0 -&gt; 1; Typ aktivity (takt): 1 -&gt; 5; "/>
    <d v="2024-03-27T12:34:07"/>
    <d v="2024-03-27T12:33:00"/>
    <s v="0:01"/>
    <x v="0"/>
    <x v="1"/>
  </r>
  <r>
    <d v="2024-03-27T12:34:55"/>
    <s v="st4764 (?)"/>
    <x v="0"/>
    <x v="0"/>
    <s v="kls* (Lůžkové oddělení pro sestru)"/>
    <s v="Šlampa Ondřej, číslo pojištěnce: 8104104679, pojišťovna: 111, scpac: 1079066"/>
    <s v="na uzlu 1.CH-LU9 od 20.03.24 do 27.03.24, pcsled: 10653307"/>
    <s v="Datum konce sledování: ? -&gt; 27/03/24; Čas konce sledování:  -&gt; 1234; Příznak fnzis: 0 -&gt; 1; Typ aktivity (takt): 1 -&gt; 5; "/>
    <d v="2024-03-27T12:34:55"/>
    <d v="2024-03-27T12:34:00"/>
    <s v="0:00"/>
    <x v="0"/>
    <x v="1"/>
  </r>
  <r>
    <d v="2024-03-27T12:35:57"/>
    <s v="st4764 (?)"/>
    <x v="0"/>
    <x v="0"/>
    <s v="kls* (Lůžkové oddělení pro sestru)"/>
    <s v="Valouch Ludvík, číslo pojištěnce: 5612311463, pojišťovna: 211, scpac: 1191015"/>
    <s v="na uzlu 1.CH-LU9 od 22.03.24 do 27.03.24, pcsled: 10657121"/>
    <s v="Datum konce sledování: ? -&gt; 27/03/24; Čas konce sledování:  -&gt; 1235; Příznak fnzis: 0 -&gt; 1; Typ aktivity (takt): 1 -&gt; 5; "/>
    <d v="2024-03-27T12:35:57"/>
    <d v="2024-03-27T12:35:00"/>
    <s v="0:00"/>
    <x v="0"/>
    <x v="1"/>
  </r>
  <r>
    <d v="2024-03-28T09:52:33"/>
    <s v="st3818 (?)"/>
    <x v="8"/>
    <x v="0"/>
    <s v="kls* (Lůžkové oddělení pro sestru)"/>
    <s v="Glonková Hana, číslo pojištěnce: 495928220 , pojišťovna: 211, scpac: 659372"/>
    <s v="na uzlu 1.CH-LU9 od 27.03.24 do 28.03.24, pcsled: 10663570"/>
    <s v="Datum žádosti: 28/03/24; Čas žádosti: 095233; Datum překladu: 28/03/24; Čas překladu: 0952; Žádající uzel: 6225; Žádající uživatel: 63874; Přijímající uzel: 6515; Text žádosti: Žádost o překlad; Stav žádosti: 500; "/>
    <d v="2024-03-28T09:52:33"/>
    <d v="2024-03-28T09:52:00"/>
    <s v="0:00"/>
    <x v="0"/>
    <x v="1"/>
  </r>
  <r>
    <d v="2024-03-28T10:43:29"/>
    <s v="st4764 (?)"/>
    <x v="0"/>
    <x v="0"/>
    <s v="kls* (Lůžkové oddělení pro sestru)"/>
    <s v="Brázdil František, číslo pojištěnce: 470707401 , pojišťovna: 111, scpac: 1154104"/>
    <s v="na uzlu KAR-LU51 od 25.03.24 do 28.03.24, pcsled: 10660726"/>
    <s v="Datum konce sledování: ? -&gt; 28/03/24; Čas konce sledování:  -&gt; 0858; Příznak fnzis: 0 -&gt; 1; Typ aktivity (takt): 1 -&gt; 4; "/>
    <d v="2024-03-28T10:43:29"/>
    <d v="2024-03-28T08:58:00"/>
    <s v="1:45"/>
    <x v="0"/>
    <x v="12"/>
  </r>
  <r>
    <d v="2024-03-28T10:59:51"/>
    <s v="st4764 (?)"/>
    <x v="0"/>
    <x v="0"/>
    <s v="kls* (Lůžkové oddělení pro sestru)"/>
    <s v="Pospíchal Lubomír, číslo pojištěnce: 500624122 , pojišťovna: 111, scpac: 1169144"/>
    <s v="na uzlu KAR-LU51 od 27.03.24 do 28.03.24, pcsled: 10663805"/>
    <s v="Datum konce sledování: ? -&gt; 28/03/24; Čas konce sledování:  -&gt; 0941; Příznak fnzis: 0 -&gt; 1; Typ aktivity (takt): 1 -&gt; 5; "/>
    <d v="2024-03-28T10:59:51"/>
    <d v="2024-03-28T09:41:00"/>
    <s v="1:18"/>
    <x v="0"/>
    <x v="13"/>
  </r>
  <r>
    <d v="2024-03-28T12:15:42"/>
    <s v="st4764 (?)"/>
    <x v="0"/>
    <x v="0"/>
    <s v="kls* (Lůžkové oddělení pro sestru)"/>
    <s v="Bačuvčík Pavel, číslo pojištěnce: 6310190524, pojišťovna: 211, scpac: 318439"/>
    <s v="na uzlu 1.CH-LU9 od 27.03.24 do 28.03.24, pcsled: 10663213"/>
    <s v="Datum konce sledování: ? -&gt; 28/03/24; Čas konce sledování:  -&gt; 1215; Příznak fnzis: 0 -&gt; 1; Typ aktivity (takt): 1 -&gt; 5; "/>
    <d v="2024-03-28T12:15:42"/>
    <d v="2024-03-28T12:15:00"/>
    <s v="0:00"/>
    <x v="0"/>
    <x v="1"/>
  </r>
  <r>
    <d v="2024-03-28T12:16:07"/>
    <s v="st4764 (?)"/>
    <x v="0"/>
    <x v="0"/>
    <s v="kls* (Lůžkové oddělení pro sestru)"/>
    <s v="Kováčová Šárka, číslo pojištěnce: 7152115322, pojišťovna: 211, scpac: 124357"/>
    <s v="na uzlu 1.CH-LU9 od 27.03.24 do 28.03.24, pcsled: 10663742"/>
    <s v="Datum konce sledování: ? -&gt; 28/03/24; Čas konce sledování:  -&gt; 1216; Příznak fnzis: 0 -&gt; 1; Typ aktivity (takt): 1 -&gt; 4; "/>
    <d v="2024-03-28T12:16:07"/>
    <d v="2024-03-28T12:16:00"/>
    <s v="0:00"/>
    <x v="0"/>
    <x v="1"/>
  </r>
  <r>
    <d v="2024-03-28T12:16:34"/>
    <s v="st4764 (?)"/>
    <x v="0"/>
    <x v="0"/>
    <s v="kls* (Lůžkové oddělení pro sestru)"/>
    <s v="Pazderová Pavla, číslo pojištěnce: 6053021678, pojišťovna: 205, scpac: 483351"/>
    <s v="na uzlu 1.CH-LU9 od 25.03.24 do 28.03.24, pcsled: 10659570"/>
    <s v="Datum konce sledování: ? -&gt; 28/03/24; Čas konce sledování:  -&gt; 1216; Příznak fnzis: 0 -&gt; 1; Typ aktivity (takt): 1 -&gt; 4; "/>
    <d v="2024-03-28T12:16:34"/>
    <d v="2024-03-28T12:16:00"/>
    <s v="0:00"/>
    <x v="0"/>
    <x v="1"/>
  </r>
  <r>
    <d v="2024-03-28T12:17:06"/>
    <s v="st4764 (?)"/>
    <x v="0"/>
    <x v="0"/>
    <s v="kls* (Lůžkové oddělení pro sestru)"/>
    <s v="Slepičková Jana , číslo pojištěnce: 0458196079, pojišťovna: 205, scpac: 970156"/>
    <s v="na uzlu 1.CH-LU9 od 24.03.24 do 28.03.24, pcsled: 10658273"/>
    <s v="Datum konce sledování: ? -&gt; 28/03/24; Čas konce sledování:  -&gt; 1216; Příznak fnzis: 0 -&gt; 1; Typ aktivity (takt): 1 -&gt; 5; "/>
    <d v="2024-03-28T12:17:06"/>
    <d v="2024-03-28T12:16:00"/>
    <s v="0:01"/>
    <x v="0"/>
    <x v="1"/>
  </r>
  <r>
    <d v="2024-03-28T12:17:30"/>
    <s v="st4764 (?)"/>
    <x v="0"/>
    <x v="0"/>
    <s v="kls* (Lůžkové oddělení pro sestru)"/>
    <s v="Zatloukal František, číslo pojištěnce: 401110403 , pojišťovna: 205, scpac: 1310360"/>
    <s v="na uzlu 1.CH-LU9 od 25.03.24 do 28.03.24, pcsled: 10659303"/>
    <s v="Datum konce sledování: ? -&gt; 28/03/24; Čas konce sledování:  -&gt; 1217; Příznak fnzis: 0 -&gt; 1; Typ aktivity (takt): 1 -&gt; 5; "/>
    <d v="2024-03-28T12:17:30"/>
    <d v="2024-03-28T12:17:00"/>
    <s v="0:00"/>
    <x v="0"/>
    <x v="1"/>
  </r>
  <r>
    <d v="2024-03-29T07:53:41"/>
    <s v="st4994 (?)"/>
    <x v="23"/>
    <x v="0"/>
    <s v="klp* (Lůžkové oddělení pro primáře)"/>
    <s v="Pospíchal Lubomír, číslo pojištěnce: 500624122 , pojišťovna: 111, scpac: 1169144"/>
    <s v="na uzlu 1.CH-LU9 od 28.03.24 do 09.04.24, pcsled: 10665278"/>
    <s v="Kód uzlu zařízení: 2001; Datum malého překladu: 29/03/24; Čas malého překladu: 0753; Kód původního uzlu: 6225; Kód nového uzlu: 6265; "/>
    <d v="2024-03-29T07:53:41"/>
    <d v="2024-03-29T07:53:00"/>
    <s v="0:00"/>
    <x v="0"/>
    <x v="1"/>
  </r>
  <r>
    <d v="2024-03-29T10:19:43"/>
    <s v="st4764 (?)"/>
    <x v="15"/>
    <x v="0"/>
    <s v="kls* (Lůžkové oddělení pro sestru)"/>
    <s v="Glonková Hana, číslo pojištěnce: 495928220 , pojišťovna: 211, scpac: 659372"/>
    <s v="na uzlu KAR-LU51 od 28.03.24 do 29.03.24, pcsled: 10665048"/>
    <s v="Datum konce sledování: ? -&gt; 29/03/24; Čas konce sledování:  -&gt; 1000; Příznak fnzis: 0 -&gt; 1; Typ aktivity (takt): 1 -&gt; 5; "/>
    <d v="2024-03-29T10:19:43"/>
    <d v="2024-03-29T10:00:00"/>
    <s v="0:19"/>
    <x v="0"/>
    <x v="0"/>
  </r>
  <r>
    <d v="2024-03-29T10:25:11"/>
    <s v="st4764 (?)"/>
    <x v="15"/>
    <x v="0"/>
    <s v="kls* (Lůžkové oddělení pro sestru)"/>
    <s v="Dao Xuan Luu, číslo pojištěnce: 6112262277, pojišťovna: 111, scpac: 1556369"/>
    <s v="na uzlu 1.CH-LU9 od 25.03.24 do 29.03.24, pcsled: 10660093"/>
    <s v="Datum konce sledování: ? -&gt; 29/03/24; Čas konce sledování:  -&gt; 1023; Příznak fnzis: 0 -&gt; 1; Typ aktivity (takt): 1 -&gt; 4; "/>
    <d v="2024-03-29T10:25:11"/>
    <d v="2024-03-29T10:23:00"/>
    <s v="0:02"/>
    <x v="0"/>
    <x v="1"/>
  </r>
  <r>
    <d v="2024-03-29T10:26:17"/>
    <s v="st4764 (?)"/>
    <x v="15"/>
    <x v="0"/>
    <s v="kls* (Lůžkové oddělení pro sestru)"/>
    <s v="Hejkrlíková Jana , číslo pojištěnce: 495808001 , pojišťovna: 111, scpac: 117412"/>
    <s v="na uzlu 1.CH-LU9 od 22.03.24 do 29.03.24, pcsled: 10657345"/>
    <s v="Datum konce sledování: ? -&gt; 29/03/24; Čas konce sledování:  -&gt; 1025; Příznak fnzis: 0 -&gt; 1; Typ aktivity (takt): 1 -&gt; 5; "/>
    <d v="2024-03-29T10:26:17"/>
    <d v="2024-03-29T10:25:00"/>
    <s v="0:01"/>
    <x v="0"/>
    <x v="1"/>
  </r>
  <r>
    <d v="2024-03-29T11:14:03"/>
    <s v="st4764 (?)"/>
    <x v="15"/>
    <x v="0"/>
    <s v="kls* (Lůžkové oddělení pro sestru)"/>
    <s v="Horňanová Tatiana, číslo pojištěnce: SK-5851177035-F, pojišťovna: 400, scpac: 1556740"/>
    <s v="na uzlu KAR-LU51 od 26.03.24 do 29.03.24, pcsled: 10662226"/>
    <s v="Datum konce sledování: ? -&gt; 29/03/24; Čas konce sledování:  -&gt; 1045; Příznak fnzis: 0 -&gt; 1; Typ aktivity (takt): 1 -&gt; 5; "/>
    <d v="2024-03-29T11:14:03"/>
    <d v="2024-03-29T10:45:00"/>
    <s v="0:29"/>
    <x v="0"/>
    <x v="3"/>
  </r>
  <r>
    <d v="2024-03-29T13:56:43"/>
    <s v="st4764 (?)"/>
    <x v="15"/>
    <x v="0"/>
    <s v="kls* (Lůžkové oddělení pro sestru)"/>
    <s v="Fritscher Josef, číslo pojištěnce: 520114243 , pojišťovna: 211, scpac: 315409"/>
    <s v="na uzlu 1.CH-LU9 od 21.03.24 do 29.03.24, pcsled: 10655088"/>
    <s v="Datum konce sledování: ? -&gt; 29/03/24; Čas konce sledování:  -&gt; 1356; Příznak fnzis: 0 -&gt; 1; Typ aktivity (takt): 1 -&gt; 5; "/>
    <d v="2024-03-29T13:56:43"/>
    <d v="2024-03-29T13:56:00"/>
    <s v="0:00"/>
    <x v="0"/>
    <x v="1"/>
  </r>
  <r>
    <d v="2024-03-29T13:57:14"/>
    <s v="st4764 (?)"/>
    <x v="15"/>
    <x v="0"/>
    <s v="kls* (Lůžkové oddělení pro sestru)"/>
    <s v="Dvořáková Drahomíra , číslo pojištěnce: 525703303 , pojišťovna: 111, scpac: 388560"/>
    <s v="na uzlu 1.CH-LU9 od 27.03.24 do 29.03.24, pcsled: 10663407"/>
    <s v="Datum konce sledování: ? -&gt; 29/03/24; Čas konce sledování:  -&gt; 1356; Příznak fnzis: 0 -&gt; 1; Typ aktivity (takt): 1 -&gt; 5; "/>
    <d v="2024-03-29T13:57:14"/>
    <d v="2024-03-29T13:56:00"/>
    <s v="0:01"/>
    <x v="0"/>
    <x v="1"/>
  </r>
  <r>
    <d v="2024-03-29T13:57:43"/>
    <s v="st4764 (?)"/>
    <x v="15"/>
    <x v="0"/>
    <s v="kls* (Lůžkové oddělení pro sestru)"/>
    <s v="Kubíčková Marcela Mg, číslo pojištěnce: 5856090273, pojišťovna: 201, scpac: 123472"/>
    <s v="na uzlu 1.CH-LU9 od 26.03.24 do 29.03.24, pcsled: 10661428"/>
    <s v="Datum konce sledování: ? -&gt; 29/03/24; Čas konce sledování:  -&gt; 1357; Příznak fnzis: 0 -&gt; 1; Typ aktivity (takt): 1 -&gt; 5; "/>
    <d v="2024-03-29T13:57:43"/>
    <d v="2024-03-29T13:57:00"/>
    <s v="0:00"/>
    <x v="0"/>
    <x v="1"/>
  </r>
  <r>
    <d v="2024-03-30T12:12:26"/>
    <s v="st4764 (?)"/>
    <x v="33"/>
    <x v="0"/>
    <s v="kls* (Lůžkové oddělení pro sestru)"/>
    <s v="Šebestíková Věra, číslo pojištěnce: 435206459 , pojišťovna: 111, scpac: 214642"/>
    <s v="na uzlu KAR-LU51 od 25.03.24 do 30.03.24, pcsled: 10660406"/>
    <s v="Datum konce sledování: ? -&gt; 30/03/24; Čas konce sledování:  -&gt; 1120; Příznak fnzis: 0 -&gt; 1; Typ aktivity (takt): 1 -&gt; 5; "/>
    <d v="2024-03-30T12:12:26"/>
    <d v="2024-03-30T11:20:00"/>
    <s v="0:52"/>
    <x v="0"/>
    <x v="10"/>
  </r>
  <r>
    <d v="2024-03-30T14:53:17"/>
    <s v="st4764 (?)"/>
    <x v="33"/>
    <x v="0"/>
    <s v="kls* (Lůžkové oddělení pro sestru)"/>
    <s v="Kociánová Zuzana, číslo pojištěnce: 8654065794, pojišťovna: 205, scpac: 373460"/>
    <s v="na uzlu 1.CH-LU9 od 27.03.24 do 30.03.24, pcsled: 10663758"/>
    <s v="Datum konce sledování: ? -&gt; 30/03/24; Čas konce sledování:  -&gt; 1452; Příznak fnzis: 0 -&gt; 1; Typ aktivity (takt): 1 -&gt; 4; "/>
    <d v="2024-03-30T14:53:17"/>
    <d v="2024-03-30T14:52:00"/>
    <s v="0:01"/>
    <x v="0"/>
    <x v="1"/>
  </r>
  <r>
    <d v="2024-03-30T14:53:56"/>
    <s v="st4764 (?)"/>
    <x v="33"/>
    <x v="0"/>
    <s v="kls* (Lůžkové oddělení pro sestru)"/>
    <s v="Linhartová Marta , číslo pojištěnce: 485421416 , pojišťovna: 205, scpac: 208739"/>
    <s v="na uzlu 1.CH-LU9 od 27.03.24 do 30.03.24, pcsled: 10663517"/>
    <s v="Datum konce sledování: ? -&gt; 30/03/24; Čas konce sledování:  -&gt; 1453; Příznak fnzis: 0 -&gt; 1; Typ aktivity (takt): 1 -&gt; 4; "/>
    <d v="2024-03-30T14:53:56"/>
    <d v="2024-03-30T14:53:00"/>
    <s v="0:00"/>
    <x v="0"/>
    <x v="1"/>
  </r>
  <r>
    <d v="2024-04-01T12:13:27"/>
    <s v="st4764 (?)"/>
    <x v="5"/>
    <x v="0"/>
    <s v="kls* (Lůžkové oddělení pro sestru)"/>
    <s v="Brázdil František, číslo pojištěnce: 470707401 , pojišťovna: 111, scpac: 1154104"/>
    <s v="na uzlu 1.CH-LU9 od 28.03.24 do 01.04.24, pcsled: 10665218"/>
    <s v="Datum konce sledování: ? -&gt; 01/04/24; Čas konce sledování:  -&gt; 1212; Příznak fnzis: 0 -&gt; 1; Typ aktivity (takt): 1 -&gt; 4; "/>
    <d v="2024-04-01T12:13:27"/>
    <d v="2024-04-01T12:12:00"/>
    <s v="0:01"/>
    <x v="0"/>
    <x v="1"/>
  </r>
  <r>
    <d v="2024-04-01T12:14:44"/>
    <s v="st4764 (?)"/>
    <x v="5"/>
    <x v="0"/>
    <s v="kls* (Lůžkové oddělení pro sestru)"/>
    <s v="Weise Jiří, Ing., číslo pojištěnce: 6406271234, pojišťovna: 205, scpac: 318704"/>
    <s v="na uzlu 1.CH-LU9 od 29.03.24 do 01.04.24, pcsled: 10666360"/>
    <s v="Datum konce sledování: ? -&gt; 01/04/24; Čas konce sledování:  -&gt; 1213; Příznak fnzis: 0 -&gt; 1; Typ aktivity (takt): 1 -&gt; 5; "/>
    <d v="2024-04-01T12:14:44"/>
    <d v="2024-04-01T12:13:00"/>
    <s v="0:01"/>
    <x v="0"/>
    <x v="1"/>
  </r>
  <r>
    <d v="2024-04-02T10:24:17"/>
    <s v="st4764 (?)"/>
    <x v="6"/>
    <x v="0"/>
    <s v="kls* (Lůžkové oddělení pro sestru)"/>
    <s v="Opravilová Ivanka, číslo pojištěnce: 535404333 , pojišťovna: 111, scpac: 1554111"/>
    <s v="na uzlu KAR-LU51 od 27.03.24 do 02.04.24, pcsled: 10664034"/>
    <s v="Datum konce sledování: ? -&gt; 02/04/24; Čas konce sledování:  -&gt; 1023; Příznak fnzis: 0 -&gt; 1; Typ aktivity (takt): 1 -&gt; 5; "/>
    <d v="2024-04-02T10:24:17"/>
    <d v="2024-04-02T10:23:00"/>
    <s v="0:01"/>
    <x v="0"/>
    <x v="1"/>
  </r>
  <r>
    <d v="2024-04-02T12:27:32"/>
    <s v="st4764 (?)"/>
    <x v="0"/>
    <x v="0"/>
    <s v="kls* (Lůžkové oddělení pro sestru)"/>
    <s v="Pavelek Karel, Mgr., číslo pojištěnce: 8006145422, pojišťovna: 111, scpac: 1376479"/>
    <s v="na uzlu 1.CH-LU9 od 20.03.24 do 02.04.24, pcsled: 10652968"/>
    <s v="Datum konce sledování: ? -&gt; 02/04/24; Čas konce sledování:  -&gt; 1227; Příznak fnzis: 0 -&gt; 1; Typ aktivity (takt): 1 -&gt; 4; "/>
    <d v="2024-04-02T12:27:32"/>
    <d v="2024-04-02T12:27:00"/>
    <s v="0:00"/>
    <x v="0"/>
    <x v="1"/>
  </r>
  <r>
    <d v="2024-04-02T13:19:58"/>
    <s v="st4764 (?)"/>
    <x v="15"/>
    <x v="0"/>
    <s v="kls* (Lůžkové oddělení pro sestru)"/>
    <s v="Vítková Ludmila, číslo pojištěnce: 445704436 , pojišťovna: 205, scpac: 1557132"/>
    <s v="na uzlu 1.CH-LU9 od 01.04.24 do 02.04.24, pcsled: 10667940"/>
    <s v="Datum žádosti: 02/04/24; Čas žádosti: 131958; Datum překladu: 02/04/24; Čas překladu: 1319; Žádající uzel: 6225; Žádající uživatel: 61525; Přijímající uzel: 6515; Text žádosti: Žádost o překlad; Stav žádosti: 500; "/>
    <d v="2024-04-02T13:19:58"/>
    <d v="2024-04-02T13:19:00"/>
    <s v="0:00"/>
    <x v="0"/>
    <x v="1"/>
  </r>
  <r>
    <d v="2024-04-03T15:04:50"/>
    <s v="st3640 (?)"/>
    <x v="1"/>
    <x v="0"/>
    <s v="kll* (Lůžkové oddělení pro lékaře)"/>
    <s v="Švecová Jaroslava, číslo pojištěnce: 445425457 , pojišťovna: 201, scpac: 147680"/>
    <s v="na uzlu 1.CH-LU9 od 02.04.24 do 05.04.24, pcsled: 10668770"/>
    <s v="Kód uzlu zařízení: 2001; Datum malého překladu: 03/04/24; Čas malého překladu: 1504; Kód původního uzlu: 6225; Kód nového uzlu: 6265; "/>
    <d v="2024-04-03T15:04:50"/>
    <d v="2024-04-03T15:04:00"/>
    <s v="0:00"/>
    <x v="0"/>
    <x v="1"/>
  </r>
  <r>
    <d v="2024-04-03T20:40:50"/>
    <s v="st4764 (?)"/>
    <x v="15"/>
    <x v="0"/>
    <s v="kls* (Lůžkové oddělení pro sestru)"/>
    <s v="Kraťochová Simona, číslo pojištěnce: 7353215705, pojišťovna: 211, scpac: 1542478"/>
    <s v="na uzlu 1.CH-LU9 od 18.03.24 do 03.04.24, pcsled: 10648738"/>
    <s v="Datum konce sledování: ? -&gt; 03/04/24; Čas konce sledování:  -&gt; 2040; Příznak fnzis: 0 -&gt; 1; Typ aktivity (takt): 1 -&gt; 4; "/>
    <d v="2024-04-03T20:40:50"/>
    <d v="2024-04-03T20:40:00"/>
    <s v="0:00"/>
    <x v="0"/>
    <x v="1"/>
  </r>
  <r>
    <d v="2024-04-04T12:33:41"/>
    <s v="st3818 (?)"/>
    <x v="8"/>
    <x v="0"/>
    <s v="kls* (Lůžkové oddělení pro sestru)"/>
    <s v="Vlková Anna, číslo pojištěnce: 465723480 , pojišťovna: 213, scpac: 1556857"/>
    <s v="na uzlu 1.CH-LU9 od 03.04.24 do 04.04.24, pcsled: 10671071"/>
    <s v="Datum žádosti: 04/04/24; Čas žádosti: 123341; Datum překladu: 04/04/24; Čas překladu: 1232; Žádající uzel: 6225; Žádající uživatel: 63874; Přijímající uzel: 6515; Text žádosti: Žádost o překlad; Stav žádosti: 500; "/>
    <d v="2024-04-04T12:33:41"/>
    <d v="2024-04-04T12:32:00"/>
    <s v="0:01"/>
    <x v="0"/>
    <x v="1"/>
  </r>
  <r>
    <d v="2024-04-04T12:46:59"/>
    <s v="st4764 (?)"/>
    <x v="0"/>
    <x v="0"/>
    <s v="kls* (Lůžkové oddělení pro sestru)"/>
    <s v="Glonková Hana, číslo pojištěnce: 495928220 , pojišťovna: 211, scpac: 659372"/>
    <s v="na uzlu 1.CH-LU9 od 29.03.24 do 04.04.24, pcsled: 10666038"/>
    <s v="Datum konce sledování: ? -&gt; 04/04/24; Čas konce sledování:  -&gt; 1246; Příznak fnzis: 0 -&gt; 1; Typ aktivity (takt): 1 -&gt; 4; "/>
    <d v="2024-04-04T12:46:59"/>
    <d v="2024-04-04T12:46:00"/>
    <s v="0:00"/>
    <x v="0"/>
    <x v="1"/>
  </r>
  <r>
    <d v="2024-04-04T12:47:41"/>
    <s v="st4764 (?)"/>
    <x v="0"/>
    <x v="0"/>
    <s v="kls* (Lůžkové oddělení pro sestru)"/>
    <s v="Horňanová Tatiana, číslo pojištěnce: SK-5851177035-F, pojišťovna: 400, scpac: 1556740"/>
    <s v="na uzlu 1.CH-LU9 od 29.03.24 do 04.04.24, pcsled: 10666124"/>
    <s v="Datum konce sledování: ? -&gt; 04/04/24; Čas konce sledování:  -&gt; 1247; Příznak fnzis: 0 -&gt; 1; Typ aktivity (takt): 1 -&gt; 4; "/>
    <d v="2024-04-04T12:47:41"/>
    <d v="2024-04-04T12:47:00"/>
    <s v="0:00"/>
    <x v="0"/>
    <x v="1"/>
  </r>
  <r>
    <d v="2024-04-04T12:48:09"/>
    <s v="st4764 (?)"/>
    <x v="0"/>
    <x v="0"/>
    <s v="kls* (Lůžkové oddělení pro sestru)"/>
    <s v="Pflegerová Marie, číslo pojištěnce: 8358164958, pojišťovna: 205, scpac: 1432285"/>
    <s v="na uzlu 1.CH-LU9 od 02.04.24 do 04.04.24, pcsled: 10668565"/>
    <s v="Datum konce sledování: ? -&gt; 04/04/24; Čas konce sledování:  -&gt; 1247; Příznak fnzis: 0 -&gt; 1; Typ aktivity (takt): 1 -&gt; 4; "/>
    <d v="2024-04-04T12:48:09"/>
    <d v="2024-04-04T12:47:00"/>
    <s v="0:01"/>
    <x v="0"/>
    <x v="1"/>
  </r>
  <r>
    <d v="2024-04-04T12:49:16"/>
    <s v="st4764 (?)"/>
    <x v="0"/>
    <x v="0"/>
    <s v="kls* (Lůžkové oddělení pro sestru)"/>
    <s v="Vaculín František, číslo pojištěnce: 450104450 , pojišťovna: 207, scpac: 313963"/>
    <s v="na uzlu 1.CH-LU9 od 26.03.24 do 04.04.24, pcsled: 10661856"/>
    <s v="Datum konce sledování: ? -&gt; 04/04/24; Čas konce sledování:  -&gt; 1248; Příznak fnzis: 0 -&gt; 1; Typ aktivity (takt): 1 -&gt; 5; "/>
    <d v="2024-04-04T12:49:16"/>
    <d v="2024-04-04T12:48:00"/>
    <s v="0:01"/>
    <x v="0"/>
    <x v="1"/>
  </r>
  <r>
    <d v="2024-04-05T09:21:44"/>
    <s v="st1845 (?)"/>
    <x v="37"/>
    <x v="0"/>
    <s v="kll* (Lůžkové oddělení pro lékaře)"/>
    <s v="Ludva Oldřich, číslo pojištěnce: 450421420 , pojišťovna: 111, scpac: 1506692"/>
    <s v="na uzlu 1.CH-LU9 od 04.04.24 do 09.04.24, pcsled: 10673167"/>
    <s v="Kód uzlu zařízení: 2001; Datum malého překladu: 05/04/24; Čas malého překladu: 0921; Kód původního uzlu: 6225; Kód nového uzlu: 6265; "/>
    <d v="2024-04-05T09:21:44"/>
    <d v="2024-04-05T09:21:00"/>
    <s v="0:00"/>
    <x v="0"/>
    <x v="1"/>
  </r>
  <r>
    <d v="2024-04-05T12:22:25"/>
    <s v="st4764 (?)"/>
    <x v="0"/>
    <x v="0"/>
    <s v="kls* (Lůžkové oddělení pro sestru)"/>
    <s v="Stryja Pavel, PhDr., číslo pojištěnce: 5403280894, pojišťovna: 201, scpac: 395717"/>
    <s v="na uzlu 1.CH-LU9 od 27.03.24 do 05.04.24, pcsled: 10663486"/>
    <s v="Datum konce sledování: ? -&gt; 05/04/24; Čas konce sledování:  -&gt; 1221; Příznak fnzis: 0 -&gt; 1; Typ aktivity (takt): 1 -&gt; 4; "/>
    <d v="2024-04-05T12:22:25"/>
    <d v="2024-04-05T12:21:00"/>
    <s v="0:01"/>
    <x v="0"/>
    <x v="1"/>
  </r>
  <r>
    <d v="2024-04-05T12:23:28"/>
    <s v="st4764 (?)"/>
    <x v="0"/>
    <x v="0"/>
    <s v="kls* (Lůžkové oddělení pro sestru)"/>
    <s v="Šenk Vlastimil, číslo pojištěnce: 481117411 , pojišťovna: 205, scpac: 311818"/>
    <s v="na uzlu 1.CH-LU9 od 01.04.24 do 05.04.24, pcsled: 10668068"/>
    <s v="Datum konce sledování: ? -&gt; 05/04/24; Čas konce sledování:  -&gt; 1223; Příznak fnzis: 0 -&gt; 1; Typ aktivity (takt): 1 -&gt; 4; "/>
    <d v="2024-04-05T12:23:28"/>
    <d v="2024-04-05T12:23:00"/>
    <s v="0:00"/>
    <x v="0"/>
    <x v="1"/>
  </r>
  <r>
    <d v="2024-04-05T12:38:45"/>
    <s v="st4764 (?)"/>
    <x v="0"/>
    <x v="0"/>
    <s v="kls* (Lůžkové oddělení pro sestru)"/>
    <s v="Šebestíková Věra, číslo pojištěnce: 435206459 , pojišťovna: 111, scpac: 214642"/>
    <s v="na uzlu 1.CH-LU9 od 30.03.24 do 05.04.24, pcsled: 10666723"/>
    <s v="Datum konce sledování: ? -&gt; 05/04/24; Čas konce sledování:  -&gt; 1238; Příznak fnzis: 0 -&gt; 1; Typ aktivity (takt): 1 -&gt; 4; "/>
    <d v="2024-04-05T12:38:45"/>
    <d v="2024-04-05T12:38:00"/>
    <s v="0:00"/>
    <x v="0"/>
    <x v="1"/>
  </r>
  <r>
    <d v="2024-04-05T12:39:14"/>
    <s v="st4764 (?)"/>
    <x v="0"/>
    <x v="0"/>
    <s v="kls* (Lůžkové oddělení pro sestru)"/>
    <s v="Švecová Jaroslava, číslo pojištěnce: 445425457 , pojišťovna: 201, scpac: 147680"/>
    <s v="na uzlu 1.CH-LU9 od 02.04.24 do 05.04.24, pcsled: 10668770"/>
    <s v="Datum konce sledování: ? -&gt; 05/04/24; Čas konce sledování:  -&gt; 1238; Příznak fnzis: 0 -&gt; 1; Typ aktivity (takt): 1 -&gt; 4; "/>
    <d v="2024-04-05T12:39:14"/>
    <d v="2024-04-05T12:38:00"/>
    <s v="0:01"/>
    <x v="0"/>
    <x v="1"/>
  </r>
  <r>
    <d v="2024-04-05T14:01:16"/>
    <s v="st3640 (?)"/>
    <x v="1"/>
    <x v="0"/>
    <s v="kll* (Lůžkové oddělení pro lékaře)"/>
    <s v="Coufal Jan, Mgr., číslo pojištěnce: 5911190153, pojišťovna: 211, scpac: 931034"/>
    <s v="na uzlu 1.CH-LU9 od 01.04.24 do 11.04.24, pcsled: 10668334"/>
    <s v="Kód uzlu zařízení: 2001; Datum malého překladu: 05/04/24; Čas malého překladu: 1400; Kód původního uzlu: 6225; Kód nového uzlu: 6265; "/>
    <d v="2024-04-05T14:01:16"/>
    <d v="2024-04-05T14:00:00"/>
    <s v="0:01"/>
    <x v="0"/>
    <x v="1"/>
  </r>
  <r>
    <d v="2024-04-05T15:45:52"/>
    <s v="st4764 (?)"/>
    <x v="0"/>
    <x v="0"/>
    <s v="kls* (Lůžkové oddělení pro sestru)"/>
    <s v="Vítková Ludmila, číslo pojištěnce: 445704436 , pojišťovna: 205, scpac: 1557132"/>
    <s v="na uzlu KAR-LU51 od 02.04.24 do 05.04.24, pcsled: 10670091"/>
    <s v="Datum konce sledování: ? -&gt; 05/04/24; Čas konce sledování:  -&gt; 1530; Příznak fnzis: 0 -&gt; 1; Typ aktivity (takt): 1 -&gt; 5; "/>
    <d v="2024-04-05T15:45:52"/>
    <d v="2024-04-05T15:30:00"/>
    <s v="0:15"/>
    <x v="0"/>
    <x v="0"/>
  </r>
  <r>
    <d v="2024-04-06T12:40:48"/>
    <s v="st3818 (?)"/>
    <x v="3"/>
    <x v="0"/>
    <s v="kls* (Lůžkové oddělení pro sestru)"/>
    <s v="Mrtvý Robin , číslo pojištěnce: 8904306070, pojišťovna: 111, scpac: 830045"/>
    <s v="na uzlu 1.CH-LU9 od 30.03.24 do 06.04.24, pcsled: 10666435"/>
    <s v="Datum konce sledování: ? -&gt; 06/04/24; Čas konce sledování:  -&gt; 1239; Příznak fnzis: 0 -&gt; 1; Typ aktivity (takt): 1 -&gt; 4; "/>
    <d v="2024-04-06T12:40:48"/>
    <d v="2024-04-06T12:39:00"/>
    <s v="0:01"/>
    <x v="0"/>
    <x v="1"/>
  </r>
  <r>
    <d v="2024-04-06T12:41:43"/>
    <s v="st3818 (?)"/>
    <x v="3"/>
    <x v="0"/>
    <s v="kls* (Lůžkové oddělení pro sestru)"/>
    <s v="Petřeková Irena, číslo pojištěnce: 6653302590, pojišťovna: 211, scpac: 131240"/>
    <s v="na uzlu 1.CH-LU9 od 03.04.24 do 06.04.24, pcsled: 10671499"/>
    <s v="Datum konce sledování: ? -&gt; 06/04/24; Čas konce sledování:  -&gt; 1241; Příznak fnzis: 0 -&gt; 1; Typ aktivity (takt): 1 -&gt; 4; "/>
    <d v="2024-04-06T12:41:43"/>
    <d v="2024-04-06T12:41:00"/>
    <s v="0:00"/>
    <x v="0"/>
    <x v="1"/>
  </r>
  <r>
    <d v="2024-04-07T13:56:02"/>
    <s v="st3818 (?)"/>
    <x v="25"/>
    <x v="0"/>
    <s v="kls* (Lůžkové oddělení pro sestru)"/>
    <s v="Václavek Petr, číslo pojištěnce: 9003026208, pojišťovna: 111, scpac: 1549176"/>
    <s v="na uzlu 1.CH-LU9 od 05.04.24 do 07.04.24, pcsled: 10674381"/>
    <s v="Datum konce sledování: ? -&gt; 07/04/24; Čas konce sledování:  -&gt; 1355; Příznak fnzis: 0 -&gt; 1; Typ aktivity (takt): 1 -&gt; 4; "/>
    <d v="2024-04-07T13:56:02"/>
    <d v="2024-04-07T13:55:00"/>
    <s v="0:01"/>
    <x v="0"/>
    <x v="1"/>
  </r>
  <r>
    <d v="2024-04-08T13:07:54"/>
    <s v="st4764 (?)"/>
    <x v="0"/>
    <x v="0"/>
    <s v="kls* (Lůžkové oddělení pro sestru)"/>
    <s v="Vlková Anna, číslo pojištěnce: 465723480 , pojišťovna: 213, scpac: 1556857"/>
    <s v="na uzlu KAR-LU51 od 04.04.24 do 08.04.24, pcsled: 10673723"/>
    <s v="Datum konce sledování: ? -&gt; 08/04/24; Čas konce sledování:  -&gt; 1259; Příznak fnzis: 0 -&gt; 1; Typ aktivity (takt): 1 -&gt; 5; "/>
    <d v="2024-04-08T13:07:54"/>
    <d v="2024-04-08T12:59:00"/>
    <s v="0:08"/>
    <x v="0"/>
    <x v="1"/>
  </r>
  <r>
    <d v="2024-04-08T13:18:24"/>
    <s v="st4764 (?)"/>
    <x v="0"/>
    <x v="0"/>
    <s v="kls* (Lůžkové oddělení pro sestru)"/>
    <s v="Melichárková Helena, číslo pojištěnce: 485818110 , pojišťovna: 211, scpac: 1206038"/>
    <s v="na uzlu 1.CH-LU9 od 05.04.24 do 08.04.24, pcsled: 10674306"/>
    <s v="Datum konce sledování: ? -&gt; 08/04/24; Čas konce sledování:  -&gt; 1317; Příznak fnzis: 0 -&gt; 1; Typ aktivity (takt): 1 -&gt; 4; "/>
    <d v="2024-04-08T13:18:24"/>
    <d v="2024-04-08T13:17:00"/>
    <s v="0:01"/>
    <x v="0"/>
    <x v="1"/>
  </r>
  <r>
    <d v="2024-04-08T13:19:36"/>
    <s v="st4764 (?)"/>
    <x v="0"/>
    <x v="0"/>
    <s v="kls* (Lůžkové oddělení pro sestru)"/>
    <s v="Sladká Alena, číslo pojištěnce: 8758105840, pojišťovna: 211, scpac: 329509"/>
    <s v="na uzlu 1.CH-LU9 od 05.04.24 do 08.04.24, pcsled: 10675254"/>
    <s v="Datum konce sledování: ? -&gt; 08/04/24; Čas konce sledování:  -&gt; 1318; Příznak fnzis: 0 -&gt; 1; Typ aktivity (takt): 1 -&gt; 4; "/>
    <d v="2024-04-08T13:19:36"/>
    <d v="2024-04-08T13:18:00"/>
    <s v="0:01"/>
    <x v="0"/>
    <x v="1"/>
  </r>
  <r>
    <d v="2024-04-08T14:39:26"/>
    <s v="st4764 (?)"/>
    <x v="11"/>
    <x v="0"/>
    <s v="kls* (Lůžkové oddělení pro sestru)"/>
    <s v="Čmielová Vanda, číslo pojištěnce: 515620188 , pojišťovna: 213, scpac: 1557808"/>
    <s v="na uzlu 1.CH-LU9 od 07.04.24 do 08.04.24, pcsled: 10676573"/>
    <s v="Datum žádosti: 08/04/24; Čas žádosti: 143926; Datum překladu: 08/04/24; Čas překladu: 1438; Žádající uzel: 6225; Žádající uživatel: 60709; Přijímající uzel: 6515; Text žádosti: Žádost o překlad; Stav žádosti: 500; "/>
    <d v="2024-04-08T14:39:26"/>
    <d v="2024-04-08T14:38:00"/>
    <s v="0:01"/>
    <x v="0"/>
    <x v="1"/>
  </r>
  <r>
    <d v="2024-04-08T17:37:10"/>
    <s v="st3640 (?)"/>
    <x v="23"/>
    <x v="0"/>
    <s v="klp* (Lůžkové oddělení pro primáře)"/>
    <s v="Dolívka Jaromír, číslo pojištěnce: 6705211513, pojišťovna: 205, scpac: 827493"/>
    <s v="na uzlu 1.CH-LU9 od 07.04.24 do 15.04.24, pcsled: 10676737"/>
    <s v="Kód uzlu zařízení: 2001; Datum malého překladu: 08/04/24; Čas malého překladu: 1737; Kód původního uzlu: 6225; Kód nového uzlu: 6265; "/>
    <d v="2024-04-08T17:37:10"/>
    <d v="2024-04-08T17:37:00"/>
    <s v="0:00"/>
    <x v="0"/>
    <x v="1"/>
  </r>
  <r>
    <d v="2024-04-09T13:12:40"/>
    <s v="st4764 (?)"/>
    <x v="0"/>
    <x v="0"/>
    <s v="kls* (Lůžkové oddělení pro sestru)"/>
    <s v="Sikorová Stanislava, číslo pojištěnce: 465523072 , pojišťovna: 111, scpac: 1557811"/>
    <s v="na uzlu 1.CH-LU9 od 08.04.24 do 09.04.24, pcsled: 10677483"/>
    <s v="Datum žádosti: 09/04/24; Čas žádosti: 131240; Datum překladu: 09/04/24; Čas překladu: 1312; Žádající uzel: 6225; Žádající uživatel: 45562; Přijímající uzel: 6515; Text žádosti: Žádost o překlad; Stav žádosti: 500; "/>
    <d v="2024-04-09T13:12:40"/>
    <d v="2024-04-09T13:12:00"/>
    <s v="0:00"/>
    <x v="0"/>
    <x v="1"/>
  </r>
  <r>
    <d v="2024-04-09T14:09:46"/>
    <s v="st4764 (?)"/>
    <x v="0"/>
    <x v="0"/>
    <s v="kls* (Lůžkové oddělení pro sestru)"/>
    <s v="Ludva Oldřich, číslo pojištěnce: 450421420 , pojišťovna: 111, scpac: 1506692"/>
    <s v="na uzlu 1.CH-LU9 od 04.04.24 do 09.04.24, pcsled: 10673167"/>
    <s v="Datum konce sledování: ? -&gt; 09/04/24; Čas konce sledování:  -&gt; 1409; Příznak fnzis: 0 -&gt; 1; Typ aktivity (takt): 1 -&gt; 4; "/>
    <d v="2024-04-09T14:09:46"/>
    <d v="2024-04-09T14:09:00"/>
    <s v="0:00"/>
    <x v="0"/>
    <x v="1"/>
  </r>
  <r>
    <d v="2024-04-09T14:11:04"/>
    <s v="st4764 (?)"/>
    <x v="0"/>
    <x v="0"/>
    <s v="kls* (Lůžkové oddělení pro sestru)"/>
    <s v="Pospíchal Lubomír, číslo pojištěnce: 500624122 , pojišťovna: 111, scpac: 1169144"/>
    <s v="na uzlu 1.CH-LU9 od 28.03.24 do 09.04.24, pcsled: 10665278"/>
    <s v="Datum konce sledování: ? -&gt; 09/04/24; Čas konce sledování:  -&gt; 1410; Příznak fnzis: 0 -&gt; 1; Typ aktivity (takt): 1 -&gt; 4; "/>
    <d v="2024-04-09T14:11:04"/>
    <d v="2024-04-09T14:10:00"/>
    <s v="0:01"/>
    <x v="0"/>
    <x v="1"/>
  </r>
  <r>
    <d v="2024-04-10T13:03:28"/>
    <s v="st4764 (?)"/>
    <x v="0"/>
    <x v="0"/>
    <s v="kls* (Lůžkové oddělení pro sestru)"/>
    <s v="Bednaříková Marie, číslo pojištěnce: 5662291173, pojišťovna: 205, scpac: 1082046"/>
    <s v="na uzlu 1.CH-LU9 od 07.04.24 do 10.04.24, pcsled: 10676644"/>
    <s v="Datum konce sledování: ? -&gt; 10/04/24; Čas konce sledování:  -&gt; 1302; Příznak fnzis: 0 -&gt; 1; Typ aktivity (takt): 1 -&gt; 5; "/>
    <d v="2024-04-10T13:03:28"/>
    <d v="2024-04-10T13:02:00"/>
    <s v="0:01"/>
    <x v="0"/>
    <x v="1"/>
  </r>
  <r>
    <d v="2024-04-10T13:04:07"/>
    <s v="st4764 (?)"/>
    <x v="0"/>
    <x v="0"/>
    <s v="kls* (Lůžkové oddělení pro sestru)"/>
    <s v="Ptačovská Eva, číslo pojištěnce: 6053221438, pojišťovna: 211, scpac: 143408"/>
    <s v="na uzlu 1.CH-LU9 od 07.04.24 do 10.04.24, pcsled: 10676793"/>
    <s v="Datum konce sledování: ? -&gt; 10/04/24; Čas konce sledování:  -&gt; 1303; Příznak fnzis: 0 -&gt; 1; Typ aktivity (takt): 1 -&gt; 5; "/>
    <d v="2024-04-10T13:04:07"/>
    <d v="2024-04-10T13:03:00"/>
    <s v="0:01"/>
    <x v="0"/>
    <x v="1"/>
  </r>
  <r>
    <d v="2024-04-10T17:23:04"/>
    <s v="st3558 (?)"/>
    <x v="38"/>
    <x v="0"/>
    <s v="kls* (Lůžkové oddělení pro sestru)"/>
    <s v="Hejkrlíková Jana , číslo pojištěnce: 495808001 , pojišťovna: 111, scpac: 117412"/>
    <s v="na uzlu 1.CH-LU9 od 06.04.24 do 17.04.24, pcsled: 10676351"/>
    <s v="Kód uzlu zařízení: 2001; Datum malého překladu: 10/04/24; Čas malého překladu: 1722; Kód původního uzlu: 6225; Kód nového uzlu: 6272; "/>
    <d v="2024-04-10T17:23:04"/>
    <d v="2024-04-10T17:22:00"/>
    <s v="0:01"/>
    <x v="0"/>
    <x v="1"/>
  </r>
  <r>
    <d v="2024-04-10T18:17:13"/>
    <s v="st3818 (?)"/>
    <x v="2"/>
    <x v="0"/>
    <s v="kls* (Lůžkové oddělení pro sestru)"/>
    <s v="Barčák Radek, Dis., číslo pojištěnce: 7812065569, pojišťovna: 213, scpac: 1561355"/>
    <s v="na uzlu 1.CH-LU9 od 09.04.24 do 10.04.24, pcsled: 10679359"/>
    <s v="Datum žádosti: 10/04/24; Čas žádosti: 181713; Datum překladu: 10/04/24; Čas překladu: 1816; Žádající uzel: 6225; Žádající uživatel: 60175; Přijímající uzel: 6515; Text žádosti: Žádost o překlad; Stav žádosti: 500; "/>
    <d v="2024-04-10T18:17:13"/>
    <d v="2024-04-10T18:16:00"/>
    <s v="0:01"/>
    <x v="0"/>
    <x v="1"/>
  </r>
  <r>
    <d v="2024-04-11T10:20:04"/>
    <s v="st4764 (?)"/>
    <x v="0"/>
    <x v="0"/>
    <s v="kls* (Lůžkové oddělení pro sestru)"/>
    <s v="Čmielová Vanda, číslo pojištěnce: 515620188 , pojišťovna: 213, scpac: 1557808"/>
    <s v="na uzlu KAR-LU51 od 08.04.24 do 11.04.24, pcsled: 10678911"/>
    <s v="Datum konce sledování: ? -&gt; 11/04/24; Čas konce sledování:  -&gt; 0825; Příznak fnzis: 0 -&gt; 1; Typ aktivity (takt): 1 -&gt; 4; "/>
    <d v="2024-04-11T10:20:04"/>
    <d v="2024-04-11T08:25:00"/>
    <s v="1:55"/>
    <x v="0"/>
    <x v="2"/>
  </r>
  <r>
    <d v="2024-04-11T13:10:39"/>
    <s v="st4764 (?)"/>
    <x v="0"/>
    <x v="0"/>
    <s v="kls* (Lůžkové oddělení pro sestru)"/>
    <s v="Běhal Petr, Ing., číslo pojištěnce: 7905145358, pojišťovna: 111, scpac: 252343"/>
    <s v="na uzlu 1.CH-LU9 od 08.04.24 do 11.04.24, pcsled: 10677456"/>
    <s v="Datum konce sledování: ? -&gt; 11/04/24; Čas konce sledování:  -&gt; 1309; Příznak fnzis: 0 -&gt; 1; Typ aktivity (takt): 1 -&gt; 5; "/>
    <d v="2024-04-11T13:10:39"/>
    <d v="2024-04-11T13:09:00"/>
    <s v="0:01"/>
    <x v="0"/>
    <x v="1"/>
  </r>
  <r>
    <d v="2024-04-11T13:12:03"/>
    <s v="st4764 (?)"/>
    <x v="0"/>
    <x v="0"/>
    <s v="kls* (Lůžkové oddělení pro sestru)"/>
    <s v="Havlíková Jana , číslo pojištěnce: 506002196 , pojišťovna: 205, scpac: 336851"/>
    <s v="na uzlu 1.CH-LU9 od 31.03.24 do 11.04.24, pcsled: 10667485"/>
    <s v="Datum konce sledování: ? -&gt; 11/04/24; Čas konce sledování:  -&gt; 1311; Příznak fnzis: 0 -&gt; 1; Typ aktivity (takt): 1 -&gt; 5; "/>
    <d v="2024-04-11T13:12:03"/>
    <d v="2024-04-11T13:11:00"/>
    <s v="0:01"/>
    <x v="0"/>
    <x v="1"/>
  </r>
  <r>
    <d v="2024-04-11T13:13:04"/>
    <s v="st4764 (?)"/>
    <x v="0"/>
    <x v="0"/>
    <s v="kls* (Lůžkové oddělení pro sestru)"/>
    <s v="Coufal Jan, Mgr., číslo pojištěnce: 5911190153, pojišťovna: 211, scpac: 931034"/>
    <s v="na uzlu 1.CH-LU9 od 01.04.24 do 11.04.24, pcsled: 10668334"/>
    <s v="Datum konce sledování: ? -&gt; 11/04/24; Čas konce sledování:  -&gt; 1312; Příznak fnzis: 0 -&gt; 1; Typ aktivity (takt): 1 -&gt; 5; "/>
    <d v="2024-04-11T13:13:04"/>
    <d v="2024-04-11T13:12:00"/>
    <s v="0:01"/>
    <x v="0"/>
    <x v="1"/>
  </r>
  <r>
    <d v="2024-04-11T13:14:11"/>
    <s v="st4764 (?)"/>
    <x v="0"/>
    <x v="0"/>
    <s v="kls* (Lůžkové oddělení pro sestru)"/>
    <s v="Dostál Miloš, číslo pojištěnce: 5810301387, pojišťovna: 213, scpac: 198199"/>
    <s v="na uzlu 1.CH-LU9 od 25.03.24 do 11.04.24, pcsled: 10659942"/>
    <s v="Datum konce sledování: ? -&gt; 11/04/24; Čas konce sledování:  -&gt; 1313; Příznak fnzis: 0 -&gt; 1; Typ aktivity (takt): 1 -&gt; 5; "/>
    <d v="2024-04-11T13:14:11"/>
    <d v="2024-04-11T13:13:00"/>
    <s v="0:01"/>
    <x v="0"/>
    <x v="1"/>
  </r>
  <r>
    <d v="2024-04-11T13:15:42"/>
    <s v="st4764 (?)"/>
    <x v="0"/>
    <x v="0"/>
    <s v="kls* (Lůžkové oddělení pro sestru)"/>
    <s v="Paprskářová Ivanka, číslo pojištěnce: 496113235 , pojišťovna: 111, scpac: 444754"/>
    <s v="na uzlu 1.CH-LU9 od 05.04.24 do 11.04.24, pcsled: 10675313"/>
    <s v="Datum konce sledování: ? -&gt; 11/04/24; Čas konce sledování:  -&gt; 1314; Příznak fnzis: 0 -&gt; 1; Typ aktivity (takt): 1 -&gt; 4; "/>
    <d v="2024-04-11T13:15:42"/>
    <d v="2024-04-11T13:14:00"/>
    <s v="0:01"/>
    <x v="0"/>
    <x v="1"/>
  </r>
  <r>
    <d v="2024-04-11T17:23:19"/>
    <s v="st4764 (?)"/>
    <x v="4"/>
    <x v="0"/>
    <s v="kls* (Lůžkové oddělení pro sestru)"/>
    <s v="Býmová Věra, číslo pojištěnce: 486007161 , pojišťovna: 111, scpac: 1557950"/>
    <s v="na uzlu 1.CH-LU9 od 10.04.24 do 11.04.24, pcsled: 10681678"/>
    <s v="Datum žádosti: 11/04/24; Čas žádosti: 172319; Datum překladu: 11/04/24; Čas překladu: 1722; Žádající uzel: 6225; Žádající uživatel: 60469; Přijímající uzel: 6515; Text žádosti: Žádost o překlad; Stav žádosti: 500; "/>
    <d v="2024-04-11T17:23:19"/>
    <d v="2024-04-11T17:22:00"/>
    <s v="0:01"/>
    <x v="0"/>
    <x v="1"/>
  </r>
  <r>
    <d v="2024-04-12T10:26:14"/>
    <s v="st4764 (?)"/>
    <x v="0"/>
    <x v="0"/>
    <s v="kls* (Lůžkové oddělení pro sestru)"/>
    <s v="Barčák Radek, Dis., číslo pojištěnce: 7812065569, pojišťovna: 213, scpac: 1561355"/>
    <s v="na uzlu KAR-LU51 od 10.04.24 do 12.04.24, pcsled: 10682444"/>
    <s v="Datum konce sledování: ? -&gt; 12/04/24; Čas konce sledování:  -&gt; 1025; Příznak fnzis: 0 -&gt; 1; Typ aktivity (takt): 1 -&gt; 5; "/>
    <d v="2024-04-12T10:26:14"/>
    <d v="2024-04-12T10:25:00"/>
    <s v="0:01"/>
    <x v="0"/>
    <x v="1"/>
  </r>
  <r>
    <d v="2024-04-13T13:37:30"/>
    <s v="st4764 (?)"/>
    <x v="5"/>
    <x v="0"/>
    <s v="kls* (Lůžkové oddělení pro sestru)"/>
    <s v="Mušková Renata, číslo pojištěnce: 6658201550, pojišťovna: 111, scpac: 190140"/>
    <s v="na uzlu 1.CH-LU9 od 11.04.24 do 13.04.24, pcsled: 10682859"/>
    <s v="Datum konce sledování: ? -&gt; 13/04/24; Čas konce sledování:  -&gt; 1336; Příznak fnzis: 0 -&gt; 1; Typ aktivity (takt): 1 -&gt; 5; "/>
    <d v="2024-04-13T13:37:30"/>
    <d v="2024-04-13T13:36:00"/>
    <s v="0:01"/>
    <x v="0"/>
    <x v="1"/>
  </r>
  <r>
    <d v="2024-04-13T13:44:47"/>
    <s v="st3818 (?)"/>
    <x v="13"/>
    <x v="0"/>
    <s v="kls* (Lůžkové oddělení pro sestru)"/>
    <s v="Chrástecká Karolína, číslo pojištěnce: 0059194091, pojišťovna: 111, scpac: 1553050"/>
    <s v="na uzlu 1.CH-LU9 od 10.04.24 do 13.04.24, pcsled: 10681574"/>
    <s v="Datum konce sledování: ? -&gt; 13/04/24; Čas konce sledování:  -&gt; 1344; Příznak fnzis: 0 -&gt; 1; Typ aktivity (takt): 1 -&gt; 4; "/>
    <d v="2024-04-13T13:44:47"/>
    <d v="2024-04-13T13:44:00"/>
    <s v="0:00"/>
    <x v="0"/>
    <x v="1"/>
  </r>
  <r>
    <d v="2024-04-13T13:46:32"/>
    <s v="st3818 (?)"/>
    <x v="13"/>
    <x v="0"/>
    <s v="kls* (Lůžkové oddělení pro sestru)"/>
    <s v="Klimovičová Andrea, číslo pojištěnce: 8961215714, pojišťovna: 205, scpac: 433963"/>
    <s v="na uzlu 1.CH-LU9 od 12.04.24 do 13.04.24, pcsled: 10684373"/>
    <s v="Datum konce sledování: ? -&gt; 13/04/24; Čas konce sledování:  -&gt; 1345; Příznak fnzis: 0 -&gt; 1; Typ aktivity (takt): 1 -&gt; 4; "/>
    <d v="2024-04-13T13:46:32"/>
    <d v="2024-04-13T13:45:00"/>
    <s v="0:01"/>
    <x v="0"/>
    <x v="1"/>
  </r>
  <r>
    <d v="2024-04-14T12:59:59"/>
    <s v="st4764 (?)"/>
    <x v="35"/>
    <x v="0"/>
    <s v="kls* (Lůžkové oddělení pro sestru)"/>
    <s v="Bartošová Zuzana , číslo pojištěnce: 8357215361, pojišťovna: 213, scpac: 282590"/>
    <s v="na uzlu 1.CH-LU9 od 11.04.24 do 14.04.24, pcsled: 10682590"/>
    <s v="Datum konce sledování: ? -&gt; 14/04/24; Čas konce sledování:  -&gt; 1259; Příznak fnzis: 0 -&gt; 1; Typ aktivity (takt): 1 -&gt; 4; "/>
    <d v="2024-04-14T12:59:59"/>
    <d v="2024-04-14T12:59:00"/>
    <s v="0:00"/>
    <x v="0"/>
    <x v="1"/>
  </r>
  <r>
    <d v="2024-04-15T11:00:05"/>
    <s v="st4764 (?)"/>
    <x v="0"/>
    <x v="0"/>
    <s v="kls* (Lůžkové oddělení pro sestru)"/>
    <s v="Býmová Věra, číslo pojištěnce: 486007161 , pojišťovna: 111, scpac: 1557950"/>
    <s v="na uzlu KAR-LU51 od 11.04.24 do 15.04.24, pcsled: 10684210"/>
    <s v="Datum konce sledování: ? -&gt; 15/04/24; Čas konce sledování:  -&gt; 1018; Příznak fnzis: 0 -&gt; 1; Typ aktivity (takt): 1 -&gt; 5; "/>
    <d v="2024-04-15T11:00:05"/>
    <d v="2024-04-15T10:18:00"/>
    <s v="0:42"/>
    <x v="0"/>
    <x v="4"/>
  </r>
  <r>
    <d v="2024-04-15T12:17:53"/>
    <s v="st4764 (?)"/>
    <x v="0"/>
    <x v="0"/>
    <s v="kls* (Lůžkové oddělení pro sestru)"/>
    <s v="Dolívka Jaromír, číslo pojištěnce: 6705211513, pojišťovna: 205, scpac: 827493"/>
    <s v="na uzlu 1.CH-LU9 od 07.04.24 do 15.04.24, pcsled: 10676737"/>
    <s v="Datum konce sledování: ? -&gt; 15/04/24; Čas konce sledování:  -&gt; 1217; Příznak fnzis: 0 -&gt; 1; Typ aktivity (takt): 1 -&gt; 5; "/>
    <d v="2024-04-15T12:17:53"/>
    <d v="2024-04-15T12:17:00"/>
    <s v="0:00"/>
    <x v="0"/>
    <x v="1"/>
  </r>
  <r>
    <d v="2024-04-15T12:18:39"/>
    <s v="st4764 (?)"/>
    <x v="0"/>
    <x v="0"/>
    <s v="kls* (Lůžkové oddělení pro sestru)"/>
    <s v="Součková Hedvika, Bc, číslo pojištěnce: 7761024854, pojišťovna: 111, scpac: 240970"/>
    <s v="na uzlu 1.CH-LU9 od 12.04.24 do 15.04.24, pcsled: 10685633"/>
    <s v="Datum konce sledování: ? -&gt; 15/04/24; Čas konce sledování:  -&gt; 1218; Příznak fnzis: 0 -&gt; 1; Typ aktivity (takt): 1 -&gt; 4; "/>
    <d v="2024-04-15T12:18:39"/>
    <d v="2024-04-15T12:18:00"/>
    <s v="0:00"/>
    <x v="0"/>
    <x v="1"/>
  </r>
  <r>
    <d v="2024-04-15T14:56:29"/>
    <s v="st4764 (?)"/>
    <x v="12"/>
    <x v="0"/>
    <s v="kls* (Lůžkové oddělení pro sestru)"/>
    <s v="Bolf Stanislav, číslo pojištěnce: 500207199 , pojišťovna: 111, scpac: 1539755"/>
    <s v="na uzlu 1.CH-LU9 od 14.04.24 do 15.04.24, pcsled: 10686685"/>
    <s v="Datum žádosti: 15/04/24; Čas žádosti: 145629; Datum překladu: 15/04/24; Čas překladu: 1455; Žádající uzel: 6225; Žádající uživatel: 66814; Přijímající uzel: 6515; Text žádosti: Žádost o překlad; Stav žádosti: 500; "/>
    <d v="2024-04-15T14:56:29"/>
    <d v="2024-04-15T14:55:00"/>
    <s v="0:01"/>
    <x v="0"/>
    <x v="1"/>
  </r>
  <r>
    <d v="2024-04-16T10:05:48"/>
    <s v="st4764 (?)"/>
    <x v="0"/>
    <x v="0"/>
    <s v="kls* (Lůžkové oddělení pro sestru)"/>
    <s v="Sikorová Stanislava, číslo pojištěnce: 465523072 , pojišťovna: 111, scpac: 1557811"/>
    <s v="na uzlu KAR-LU51 od 09.04.24 do 16.04.24, pcsled: 10680505"/>
    <s v="Datum konce sledování: ? -&gt; 16/04/24; Čas konce sledování:  -&gt; 0908; Příznak fnzis: 0 -&gt; 1; Typ aktivity (takt): 1 -&gt; 5; "/>
    <d v="2024-04-16T10:05:48"/>
    <d v="2024-04-16T09:08:00"/>
    <s v="0:57"/>
    <x v="0"/>
    <x v="10"/>
  </r>
  <r>
    <d v="2024-04-16T12:46:02"/>
    <s v="st4764 (?)"/>
    <x v="0"/>
    <x v="0"/>
    <s v="kls* (Lůžkové oddělení pro sestru)"/>
    <s v="Barčák Radek, Dis., číslo pojištěnce: 7812065569, pojišťovna: 213, scpac: 1561355"/>
    <s v="na uzlu 1.CH-LU9 od 12.04.24 do 16.04.24, pcsled: 10685129"/>
    <s v="Datum konce sledování: ? -&gt; 16/04/24; Čas konce sledování:  -&gt; 1245; Příznak fnzis: 0 -&gt; 1; Typ aktivity (takt): 1 -&gt; 4; "/>
    <d v="2024-04-16T12:46:02"/>
    <d v="2024-04-16T12:45:00"/>
    <s v="0:01"/>
    <x v="0"/>
    <x v="1"/>
  </r>
  <r>
    <d v="2024-04-16T12:46:30"/>
    <s v="st4764 (?)"/>
    <x v="0"/>
    <x v="0"/>
    <s v="kls* (Lůžkové oddělení pro sestru)"/>
    <s v="Šenk Vlastimil, číslo pojištěnce: 481117411 , pojišťovna: 205, scpac: 311818"/>
    <s v="na uzlu 1.CH-LU9 od 09.04.24 do 16.04.24, pcsled: 10680572"/>
    <s v="Datum konce sledování: ? -&gt; 16/04/24; Čas konce sledování:  -&gt; 1246; Příznak fnzis: 0 -&gt; 1; Typ aktivity (takt): 1 -&gt; 5; "/>
    <d v="2024-04-16T12:46:30"/>
    <d v="2024-04-16T12:46:00"/>
    <s v="0:00"/>
    <x v="0"/>
    <x v="1"/>
  </r>
  <r>
    <d v="2024-04-16T14:59:47"/>
    <s v="st4764 (?)"/>
    <x v="5"/>
    <x v="0"/>
    <s v="kls* (Lůžkové oddělení pro sestru)"/>
    <s v="Otras Vilém, číslo pojištěnce: 521108055 , pojišťovna: 111, scpac: 1036517"/>
    <s v="na uzlu 1.CH-LU9 od 15.04.24 do 16.04.24, pcsled: 10687717"/>
    <s v="Datum žádosti: 16/04/24; Čas žádosti: 145947; Datum překladu: 16/04/24; Čas překladu: 1458; Žádající uzel: 6225; Žádající uživatel: 64920; Přijímající uzel: 6515; Text žádosti: Žádost o překlad; Stav žádosti: 500; "/>
    <d v="2024-04-16T14:59:47"/>
    <d v="2024-04-16T14:58:00"/>
    <s v="0:01"/>
    <x v="0"/>
    <x v="1"/>
  </r>
  <r>
    <d v="2024-04-17T12:21:26"/>
    <s v="st4764 (?)"/>
    <x v="0"/>
    <x v="0"/>
    <s v="kls* (Lůžkové oddělení pro sestru)"/>
    <s v="Uhrová Emílie, číslo pojištěnce: 6153301847, pojišťovna: 207, scpac: 1539989"/>
    <s v="na uzlu 1.CH-LU9 od 29.03.24 do 17.04.24, pcsled: 10666376"/>
    <s v="Datum konce sledování: ? -&gt; 17/04/24; Čas konce sledování:  -&gt; 1220; Příznak fnzis: 0 -&gt; 1; Typ aktivity (takt): 1 -&gt; 4; "/>
    <d v="2024-04-17T12:21:26"/>
    <d v="2024-04-17T12:20:00"/>
    <s v="0:01"/>
    <x v="0"/>
    <x v="1"/>
  </r>
  <r>
    <d v="2024-04-17T12:21:49"/>
    <s v="st4764 (?)"/>
    <x v="0"/>
    <x v="0"/>
    <s v="kls* (Lůžkové oddělení pro sestru)"/>
    <s v="Hejkrlíková Jana , číslo pojištěnce: 495808001 , pojišťovna: 111, scpac: 117412"/>
    <s v="na uzlu 1.CH-LU9 od 06.04.24 do 17.04.24, pcsled: 10676351"/>
    <s v="Datum konce sledování: ? -&gt; 17/04/24; Čas konce sledování:  -&gt; 1221; Příznak fnzis: 0 -&gt; 1; Typ aktivity (takt): 1 -&gt; 5; "/>
    <d v="2024-04-17T12:21:49"/>
    <d v="2024-04-17T12:21:00"/>
    <s v="0:00"/>
    <x v="0"/>
    <x v="1"/>
  </r>
  <r>
    <d v="2024-04-17T12:23:33"/>
    <s v="st3558 (?)"/>
    <x v="16"/>
    <x v="0"/>
    <s v="kls* (Lůžkové oddělení pro sestru)"/>
    <s v="Punčochář Ladislav, číslo pojištěnce: 7312045356, pojišťovna: 111, scpac: 478031"/>
    <s v="na uzlu 1.CH-LU9 od 16.04.24 do 20.04.24, pcsled: 10689397"/>
    <s v="Kód uzlu zařízení: 2001; Datum malého překladu: 17/04/24; Čas malého překladu: 1223; Kód původního uzlu: 6225; Kód nového uzlu: 6272; "/>
    <d v="2024-04-17T12:23:33"/>
    <d v="2024-04-17T12:23:00"/>
    <s v="0:00"/>
    <x v="0"/>
    <x v="1"/>
  </r>
  <r>
    <d v="2024-04-17T16:21:28"/>
    <s v="st3818 (?)"/>
    <x v="4"/>
    <x v="0"/>
    <s v="kls* (Lůžkové oddělení pro sestru)"/>
    <s v="Hloch Josef , číslo pojištěnce: 6407221425, pojišťovna: 205, scpac: 393233"/>
    <s v="na uzlu 1.CH-LU9 od 16.04.24 do 17.04.24, pcsled: 10690027"/>
    <s v="Datum konce sledování: ? -&gt; 17/04/24; Čas konce sledování:  -&gt; 1620; Příznak fnzis: 0 -&gt; 1; Typ aktivity (takt): 1 -&gt; 4; "/>
    <d v="2024-04-17T16:21:28"/>
    <d v="2024-04-17T16:20:00"/>
    <s v="0:01"/>
    <x v="0"/>
    <x v="1"/>
  </r>
  <r>
    <d v="2024-04-17T17:10:44"/>
    <s v="st4764 (?)"/>
    <x v="6"/>
    <x v="0"/>
    <s v="kls* (Lůžkové oddělení pro sestru)"/>
    <s v="Vlková Anna, číslo pojištěnce: 465723480 , pojišťovna: 213, scpac: 1556857"/>
    <s v="na uzlu 1.CH-LU9 od 08.04.24 do 17.04.24, pcsled: 10678694"/>
    <s v="Datum žádosti: 17/04/24; Čas žádosti: 171044; Datum překladu: 17/04/24; Čas překladu: 1709; Žádající uzel: 6225; Žádající uživatel: 60039; Přijímající uzel: 6515; Text žádosti: Žádost o překlad; Stav žádosti: 500; "/>
    <d v="2024-04-17T17:10:44"/>
    <d v="2024-04-17T17:09:00"/>
    <s v="0:01"/>
    <x v="0"/>
    <x v="1"/>
  </r>
  <r>
    <d v="2024-04-18T11:57:56"/>
    <s v="st3558 (?)"/>
    <x v="16"/>
    <x v="0"/>
    <s v="kls* (Lůžkové oddělení pro sestru)"/>
    <s v="Plšek Josef, číslo pojištěnce: 480316405 , pojišťovna: 111, scpac: 245368"/>
    <s v="na uzlu 1.CH-LU9 od 17.04.24 do 21.04.24, pcsled: 10691603"/>
    <s v="Kód uzlu zařízení: 2001; Datum malého překladu: 18/04/24; Čas malého překladu: 1157; Kód původního uzlu: 6225; Kód nového uzlu: 6272; "/>
    <d v="2024-04-18T11:57:56"/>
    <d v="2024-04-18T11:57:00"/>
    <s v="0:00"/>
    <x v="0"/>
    <x v="1"/>
  </r>
  <r>
    <d v="2024-04-18T12:38:30"/>
    <s v="st4764 (?)"/>
    <x v="5"/>
    <x v="0"/>
    <s v="kls* (Lůžkové oddělení pro sestru)"/>
    <s v="Opravilová Ivanka, číslo pojištěnce: 535404333 , pojišťovna: 111, scpac: 1554111"/>
    <s v="na uzlu 1.CH-LU9 od 02.04.24 do 18.04.24, pcsled: 10669547"/>
    <s v="Datum konce sledování: ? -&gt; 18/04/24; Čas konce sledování:  -&gt; 1237; Příznak fnzis: 0 -&gt; 1; Typ aktivity (takt): 1 -&gt; 4; "/>
    <d v="2024-04-18T12:38:30"/>
    <d v="2024-04-18T12:37:00"/>
    <s v="0:01"/>
    <x v="0"/>
    <x v="1"/>
  </r>
  <r>
    <d v="2024-04-18T12:39:20"/>
    <s v="st4764 (?)"/>
    <x v="5"/>
    <x v="0"/>
    <s v="kls* (Lůžkové oddělení pro sestru)"/>
    <s v="Vítková Ludmila, číslo pojištěnce: 445704436 , pojišťovna: 205, scpac: 1557132"/>
    <s v="na uzlu 1.CH-LU9 od 05.04.24 do 18.04.24, pcsled: 10675741"/>
    <s v="Datum konce sledování: ? -&gt; 18/04/24; Čas konce sledování:  -&gt; 1238; Příznak fnzis: 0 -&gt; 1; Typ aktivity (takt): 1 -&gt; 4; "/>
    <d v="2024-04-18T12:39:20"/>
    <d v="2024-04-18T12:38:00"/>
    <s v="0:01"/>
    <x v="0"/>
    <x v="1"/>
  </r>
  <r>
    <d v="2024-04-18T12:39:51"/>
    <s v="st4764 (?)"/>
    <x v="5"/>
    <x v="0"/>
    <s v="kls* (Lůžkové oddělení pro sestru)"/>
    <s v="Býmová Věra, číslo pojištěnce: 486007161 , pojišťovna: 111, scpac: 1557950"/>
    <s v="na uzlu 1.CH-LU9 od 15.04.24 do 18.04.24, pcsled: 10688379"/>
    <s v="Datum konce sledování: ? -&gt; 18/04/24; Čas konce sledování:  -&gt; 1239; Příznak fnzis: 0 -&gt; 1; Typ aktivity (takt): 1 -&gt; 4; "/>
    <d v="2024-04-18T12:39:51"/>
    <d v="2024-04-18T12:39:00"/>
    <s v="0:00"/>
    <x v="0"/>
    <x v="1"/>
  </r>
  <r>
    <d v="2024-04-18T12:40:15"/>
    <s v="st4764 (?)"/>
    <x v="5"/>
    <x v="0"/>
    <s v="kls* (Lůžkové oddělení pro sestru)"/>
    <s v="Polášková Kateřina , číslo pojištěnce: 9355125296, pojišťovna: 201, scpac: 1330938"/>
    <s v="na uzlu 1.CH-LU9 od 14.04.24 do 18.04.24, pcsled: 10686723"/>
    <s v="Datum konce sledování: ? -&gt; 18/04/24; Čas konce sledování:  -&gt; 1240; Příznak fnzis: 0 -&gt; 1; Typ aktivity (takt): 1 -&gt; 4; "/>
    <d v="2024-04-18T12:40:15"/>
    <d v="2024-04-18T12:40:00"/>
    <s v="0:00"/>
    <x v="0"/>
    <x v="1"/>
  </r>
  <r>
    <d v="2024-04-19T10:32:59"/>
    <s v="st4764 (?)"/>
    <x v="0"/>
    <x v="0"/>
    <s v="kls* (Lůžkové oddělení pro sestru)"/>
    <s v="Vlková Anna, číslo pojištěnce: 465723480 , pojišťovna: 213, scpac: 1556857"/>
    <s v="na uzlu KAR-LU51 od 17.04.24 do 19.04.24, pcsled: 10692518"/>
    <s v="Datum konce sledování: ? -&gt; 19/04/24; Čas konce sledování:  -&gt; 0949; Příznak fnzis: 0 -&gt; 1; Typ aktivity (takt): 1 -&gt; 5; "/>
    <d v="2024-04-19T10:32:59"/>
    <d v="2024-04-19T09:49:00"/>
    <s v="0:43"/>
    <x v="0"/>
    <x v="4"/>
  </r>
  <r>
    <d v="2024-04-19T12:57:31"/>
    <s v="st3558 (?)"/>
    <x v="16"/>
    <x v="0"/>
    <s v="kls* (Lůžkové oddělení pro sestru)"/>
    <s v="Gajdaczková Marie , číslo pojištěnce: 376208453 , pojišťovna: 205, scpac: 1214893"/>
    <s v="na uzlu 1.CH-LU9 od 16.04.24 do 21.04.24, pcsled: 10690256"/>
    <s v="Kód uzlu zařízení: 2001; Datum malého překladu: 19/04/24; Čas malého překladu: 1257; Kód původního uzlu: 6225; Kód nového uzlu: 6272; "/>
    <d v="2024-04-19T12:57:31"/>
    <d v="2024-04-19T12:57:00"/>
    <s v="0:00"/>
    <x v="0"/>
    <x v="1"/>
  </r>
  <r>
    <d v="2024-04-19T13:57:17"/>
    <s v="st4764 (?)"/>
    <x v="0"/>
    <x v="0"/>
    <s v="kls* (Lůžkové oddělení pro sestru)"/>
    <s v="Kalabis Marek, číslo pojištěnce: 9212014845, pojišťovna: 205, scpac: 1427331"/>
    <s v="na uzlu 1.CH-LU9 od 16.04.24 do 19.04.24, pcsled: 10689406"/>
    <s v="Datum konce sledování: ? -&gt; 19/04/24; Čas konce sledování:  -&gt; 1356; Příznak fnzis: 0 -&gt; 1; Typ aktivity (takt): 1 -&gt; 4; "/>
    <d v="2024-04-19T13:57:17"/>
    <d v="2024-04-19T13:56:00"/>
    <s v="0:01"/>
    <x v="0"/>
    <x v="1"/>
  </r>
  <r>
    <d v="2024-04-19T13:59:14"/>
    <s v="st4764 (?)"/>
    <x v="0"/>
    <x v="0"/>
    <s v="kls* (Lůžkové oddělení pro sestru)"/>
    <s v="Gabrlíková Lenka Mgr, číslo pojištěnce: 8254094464, pojišťovna: 205, scpac: 1075858"/>
    <s v="na uzlu 1.CH-LU9 od 18.04.24 do 19.04.24, pcsled: 10692719"/>
    <s v="Datum konce sledování: ? -&gt; 19/04/24; Čas konce sledování:  -&gt; 1357; Příznak fnzis: 0 -&gt; 1; Typ aktivity (takt): 1 -&gt; 5; "/>
    <d v="2024-04-19T13:59:14"/>
    <d v="2024-04-19T13:57:00"/>
    <s v="0:02"/>
    <x v="0"/>
    <x v="1"/>
  </r>
  <r>
    <d v="2024-04-19T14:00:04"/>
    <s v="st4764 (?)"/>
    <x v="0"/>
    <x v="0"/>
    <s v="kls* (Lůžkové oddělení pro sestru)"/>
    <s v="Mašková Emilie, číslo pojištěnce: 456117406 , pojišťovna: 201, scpac: 290209"/>
    <s v="na uzlu 1.CH-LU9 od 16.04.24 do 19.04.24, pcsled: 10689387"/>
    <s v="Datum konce sledování: ? -&gt; 19/04/24; Čas konce sledování:  -&gt; 1359; Příznak fnzis: 0 -&gt; 1; Typ aktivity (takt): 1 -&gt; 5; "/>
    <d v="2024-04-19T14:00:04"/>
    <d v="2024-04-19T13:59:00"/>
    <s v="0:01"/>
    <x v="0"/>
    <x v="1"/>
  </r>
  <r>
    <d v="2024-04-20T11:07:17"/>
    <s v="st4764 (?)"/>
    <x v="26"/>
    <x v="0"/>
    <s v="kls* (Lůžkové oddělení pro sestru)"/>
    <s v="Otras Vilém, číslo pojištěnce: 521108055 , pojišťovna: 111, scpac: 1036517"/>
    <s v="na uzlu KAR-LU51 od 16.04.24 do 20.04.24, pcsled: 10690735"/>
    <s v="Datum konce sledování: ? -&gt; 20/04/24; Čas konce sledování:  -&gt; 1103; Příznak fnzis: 0 -&gt; 1; Typ aktivity (takt): 1 -&gt; 5; "/>
    <d v="2024-04-20T11:07:17"/>
    <d v="2024-04-20T11:03:00"/>
    <s v="0:04"/>
    <x v="0"/>
    <x v="1"/>
  </r>
  <r>
    <d v="2024-04-20T15:15:52"/>
    <s v="st4764 (?)"/>
    <x v="15"/>
    <x v="0"/>
    <s v="kls* (Lůžkové oddělení pro sestru)"/>
    <s v="Punčochář Ladislav, číslo pojištěnce: 7312045356, pojišťovna: 111, scpac: 478031"/>
    <s v="na uzlu 1.CH-LU9 od 16.04.24 do 20.04.24, pcsled: 10689397"/>
    <s v="Datum konce sledování: ? -&gt; 20/04/24; Čas konce sledování:  -&gt; 1515; Příznak fnzis: 0 -&gt; 1; Typ aktivity (takt): 1 -&gt; 5; "/>
    <d v="2024-04-20T15:15:52"/>
    <d v="2024-04-20T15:15:00"/>
    <s v="0:00"/>
    <x v="0"/>
    <x v="1"/>
  </r>
  <r>
    <d v="2024-04-20T15:16:40"/>
    <s v="st4764 (?)"/>
    <x v="15"/>
    <x v="0"/>
    <s v="kls* (Lůžkové oddělení pro sestru)"/>
    <s v="Slováková Ema, číslo pojištěnce: , pojišťovna: , scpac: 1543630"/>
    <s v="na uzlu 1.CH-LU9 od 18.04.24 do 20.04.24, pcsled: 10694090"/>
    <s v="Datum konce sledování: ? -&gt; 20/04/24; Čas konce sledování:  -&gt; 1516; Příznak fnzis: 0 -&gt; 1; Typ aktivity (takt): 1 -&gt; 5; "/>
    <d v="2024-04-20T15:16:40"/>
    <d v="2024-04-20T15:16:00"/>
    <s v="0:00"/>
    <x v="0"/>
    <x v="1"/>
  </r>
  <r>
    <d v="2024-04-21T09:31:36"/>
    <s v="st4338 (?)"/>
    <x v="39"/>
    <x v="0"/>
    <s v="kls* (Lůžkové oddělení pro sestru)"/>
    <s v="Prošková Miroslava, číslo pojištěnce: 5855210339, pojišťovna: 201, scpac: 197929"/>
    <s v="na uzlu 2IK-30c od 08.04.24 do 21.04.24, pcsled: 10679003"/>
    <s v="Datum konce sledování: ? -&gt; 21/04/24; Čas konce sledování:  -&gt; 0904; Příznak fnzis: 0 -&gt; 1; Typ aktivity (takt): 1 -&gt; 5; "/>
    <d v="2024-04-21T09:31:36"/>
    <d v="2024-04-21T09:04:00"/>
    <s v="0:27"/>
    <x v="0"/>
    <x v="3"/>
  </r>
  <r>
    <d v="2024-04-21T13:16:03"/>
    <s v="st4764 (?)"/>
    <x v="5"/>
    <x v="0"/>
    <s v="kls* (Lůžkové oddělení pro sestru)"/>
    <s v="Juroš René, číslo pojištěnce: 7210224967, pojišťovna: 205, scpac: 1547761"/>
    <s v="na uzlu 1.CH-LU9 od 19.04.24 do 21.04.24, pcsled: 10695184"/>
    <s v="Datum žádosti: 21/04/24; Čas žádosti: 131603; Datum překladu: 21/04/24; Čas překladu: 1314; Žádající uzel: 6225; Žádající uživatel: 64920; Přijímající uzel: 6515; Text žádosti: Žádost o překlad; Stav žádosti: 500; "/>
    <d v="2024-04-21T13:16:03"/>
    <d v="2024-04-21T13:14:00"/>
    <s v="0:02"/>
    <x v="0"/>
    <x v="1"/>
  </r>
  <r>
    <d v="2024-04-21T13:37:03"/>
    <s v="st3818 (?)"/>
    <x v="3"/>
    <x v="0"/>
    <s v="kls* (Lůžkové oddělení pro sestru)"/>
    <s v="Averkova Liudmyla, číslo pojištěnce: 9658584452, pojišťovna: 111, scpac: 1405779"/>
    <s v="na uzlu 1.CH-LU9 od 18.04.24 do 21.04.24, pcsled: 10692839"/>
    <s v="Datum konce sledování: ? -&gt; 21/04/24; Čas konce sledování:  -&gt; 1335; Příznak fnzis: 0 -&gt; 1; Typ aktivity (takt): 1 -&gt; 4; "/>
    <d v="2024-04-21T13:37:03"/>
    <d v="2024-04-21T13:35:00"/>
    <s v="0:02"/>
    <x v="0"/>
    <x v="1"/>
  </r>
  <r>
    <d v="2024-04-21T14:04:31"/>
    <s v="st3818 (?)"/>
    <x v="3"/>
    <x v="0"/>
    <s v="kls* (Lůžkové oddělení pro sestru)"/>
    <s v="Gajdaczková Marie , číslo pojištěnce: 376208453 , pojišťovna: 205, scpac: 1214893"/>
    <s v="na uzlu 1.CH-LU9 od 16.04.24 do 21.04.24, pcsled: 10690256"/>
    <s v="Datum konce sledování: ? -&gt; 21/04/24; Čas konce sledování:  -&gt; 1403; Příznak fnzis: 0 -&gt; 1; Typ aktivity (takt): 1 -&gt; 4; "/>
    <d v="2024-04-21T14:04:31"/>
    <d v="2024-04-21T14:03:00"/>
    <s v="0:01"/>
    <x v="0"/>
    <x v="1"/>
  </r>
  <r>
    <d v="2024-04-21T14:20:19"/>
    <s v="st4764 (?)"/>
    <x v="5"/>
    <x v="0"/>
    <s v="kls* (Lůžkové oddělení pro sestru)"/>
    <s v="Plšek Josef, číslo pojištěnce: 480316405 , pojišťovna: 111, scpac: 245368"/>
    <s v="na uzlu 1.CH-LU9 od 17.04.24 do 21.04.24, pcsled: 10691603"/>
    <s v="Datum konce sledování: ? -&gt; 21/04/24; Čas konce sledování:  -&gt; 1419; Příznak fnzis: 0 -&gt; 1; Typ aktivity (takt): 1 -&gt; 4; "/>
    <d v="2024-04-21T14:20:19"/>
    <d v="2024-04-21T14:19:00"/>
    <s v="0:01"/>
    <x v="0"/>
    <x v="1"/>
  </r>
  <r>
    <d v="2024-04-21T14:20:36"/>
    <s v="st4764 (?)"/>
    <x v="5"/>
    <x v="0"/>
    <s v="kls* (Lůžkové oddělení pro sestru)"/>
    <s v="Bolf Stanislav, číslo pojištěnce: 500207199 , pojišťovna: 111, scpac: 1539755"/>
    <s v="na uzlu KAR-LU51 od 15.04.24 do 21.04.24, pcsled: 10688919"/>
    <s v="Datum konce sledování: ? -&gt; 21/04/24; Čas konce sledování:  -&gt; 1406; Příznak fnzis: 0 -&gt; 1; Typ aktivity (takt): 1 -&gt; 5; "/>
    <d v="2024-04-21T14:20:36"/>
    <d v="2024-04-21T14:06:00"/>
    <s v="0:14"/>
    <x v="0"/>
    <x v="0"/>
  </r>
  <r>
    <d v="2024-04-21T18:11:50"/>
    <s v="st3818 (?)"/>
    <x v="3"/>
    <x v="0"/>
    <s v="kls* (Lůžkové oddělení pro sestru)"/>
    <s v="Kojecký Tomáš, číslo pojištěnce: 0612073231, pojišťovna: 201, scpac: 691934"/>
    <s v="na uzlu 1.CH-LU9 od 21.04.24 do 21.04.24, pcsled: 10696320"/>
    <s v="Datum konce sledování: ? -&gt; 21/04/24; Čas konce sledování:  -&gt; 1809; Příznak fnzis: 0 -&gt; 1; Typ aktivity (takt): 1 -&gt; 4; "/>
    <d v="2024-04-21T18:11:50"/>
    <d v="2024-04-21T18:09:00"/>
    <s v="0:02"/>
    <x v="0"/>
    <x v="1"/>
  </r>
  <r>
    <d v="2024-04-22T09:47:16"/>
    <s v="st4764 (?)"/>
    <x v="0"/>
    <x v="0"/>
    <s v="kls* (Lůžkové oddělení pro sestru)"/>
    <s v="Dostálová Dita, číslo pojištěnce: 7152185315, pojišťovna: 205, scpac: 184279"/>
    <s v="na uzlu 1.CH-LU9 od 18.04.24 do 22.04.24, pcsled: 10692855"/>
    <s v="Datum konce sledování: ? -&gt; 22/04/24; Čas konce sledování:  -&gt; 0946; Příznak fnzis: 0 -&gt; 1; Typ aktivity (takt): 1 -&gt; 5; "/>
    <d v="2024-04-22T09:47:16"/>
    <d v="2024-04-22T09:46:00"/>
    <s v="0:01"/>
    <x v="0"/>
    <x v="1"/>
  </r>
  <r>
    <d v="2024-04-22T12:03:15"/>
    <s v="st3640 (?)"/>
    <x v="1"/>
    <x v="0"/>
    <s v="kll* (Lůžkové oddělení pro lékaře)"/>
    <s v="Bolf Stanislav, číslo pojištěnce: 500207199 , pojišťovna: 111, scpac: 1539755"/>
    <s v="na uzlu 1.CH-6 J od 21.04.24 do 30.04.24, pcsled: 10696732"/>
    <s v="Kód uzlu zařízení: 2001; Datum malého překladu: 22/04/24; Čas malého překladu: 1203; Kód původního uzlu: 6225; Kód nového uzlu: 6265; "/>
    <d v="2024-04-22T12:03:15"/>
    <d v="2024-04-22T12:03:00"/>
    <s v="0:00"/>
    <x v="0"/>
    <x v="1"/>
  </r>
  <r>
    <d v="2024-04-22T12:57:43"/>
    <s v="st4764 (?)"/>
    <x v="0"/>
    <x v="0"/>
    <s v="kls* (Lůžkové oddělení pro sestru)"/>
    <s v="Prokešová Alena, číslo pojištěnce: 6655052118, pojišťovna: 111, scpac: 1473697"/>
    <s v="na uzlu 1.CH-LU9 od 17.04.24 do 22.04.24, pcsled: 10691694"/>
    <s v="Datum konce sledování: ? -&gt; 22/04/24; Čas konce sledování:  -&gt; 1257; Příznak fnzis: 0 -&gt; 1; Typ aktivity (takt): 1 -&gt; 4; "/>
    <d v="2024-04-22T12:57:43"/>
    <d v="2024-04-22T12:57:00"/>
    <s v="0:00"/>
    <x v="0"/>
    <x v="1"/>
  </r>
  <r>
    <d v="2024-04-22T13:43:06"/>
    <s v="st3640 (?)"/>
    <x v="1"/>
    <x v="0"/>
    <s v="kll* (Lůžkové oddělení pro lékaře)"/>
    <s v="Zelenij Josef, číslo pojištěnce: 6105030327, pojišťovna: 201, scpac: 420619"/>
    <s v="na uzlu 1.CH-LU9 od 21.04.24 do 30.04.24, pcsled: 10696468"/>
    <s v="Kód uzlu zařízení: 2001; Datum malého překladu: 22/04/24; Čas malého překladu: 1343; Kód původního uzlu: 6225; Kód nového uzlu: 6265; "/>
    <d v="2024-04-22T13:43:06"/>
    <d v="2024-04-22T13:43:00"/>
    <s v="0:00"/>
    <x v="0"/>
    <x v="1"/>
  </r>
  <r>
    <d v="2024-04-22T16:11:31"/>
    <s v="st4764 (?)"/>
    <x v="6"/>
    <x v="0"/>
    <s v="kls* (Lůžkové oddělení pro sestru)"/>
    <s v="Čmielová Vanda, číslo pojištěnce: 515620188 , pojišťovna: 213, scpac: 1557808"/>
    <s v="na uzlu 1.CH-LU9 od 11.04.24 do 22.04.24, pcsled: 10683475"/>
    <s v="Datum konce sledování: ? -&gt; 22/04/24; Čas konce sledování:  -&gt; 1608; Příznak fnzis: 0 -&gt; 1; Typ aktivity (takt): 1 -&gt; 4; "/>
    <d v="2024-04-22T16:11:31"/>
    <d v="2024-04-22T16:08:00"/>
    <s v="0:03"/>
    <x v="0"/>
    <x v="1"/>
  </r>
  <r>
    <d v="2024-04-23T02:05:55"/>
    <s v="st3982 (?)"/>
    <x v="20"/>
    <x v="0"/>
    <s v="kll* (Lůžkové oddělení pro lékaře)"/>
    <s v="Peterková Hana, číslo pojištěnce: 8161295439, pojišťovna: 205, scpac: 670311"/>
    <s v="na uzlu 1.CH-LU9 od 22.04.24 do 29.04.24, pcsled: 10698910"/>
    <s v="Kód uzlu zařízení: 2001; Datum malého překladu: 23/04/24; Čas malého překladu: 0205; Kód původního uzlu: 6225; Kód nového uzlu: 6265; "/>
    <d v="2024-04-23T02:05:55"/>
    <d v="2024-04-23T02:05:00"/>
    <s v="0:00"/>
    <x v="0"/>
    <x v="1"/>
  </r>
  <r>
    <d v="2024-04-23T13:11:18"/>
    <s v="st4764 (?)"/>
    <x v="0"/>
    <x v="0"/>
    <s v="kls* (Lůžkové oddělení pro sestru)"/>
    <s v="Kollárová Linda, číslo pojištěnce: 8151265364, pojišťovna: 111, scpac: 675752"/>
    <s v="na uzlu 1.CH-LU9 od 17.04.24 do 23.04.24, pcsled: 10692303"/>
    <s v="Datum konce sledování: ? -&gt; 23/04/24; Čas konce sledování:  -&gt; 1310; Příznak fnzis: 0 -&gt; 1; Typ aktivity (takt): 1 -&gt; 5; "/>
    <d v="2024-04-23T13:11:18"/>
    <d v="2024-04-23T13:10:00"/>
    <s v="0:01"/>
    <x v="0"/>
    <x v="1"/>
  </r>
  <r>
    <d v="2024-04-23T13:12:24"/>
    <s v="st4764 (?)"/>
    <x v="0"/>
    <x v="0"/>
    <s v="kls* (Lůžkové oddělení pro sestru)"/>
    <s v="Petružela Tomáš, číslo pojištěnce: 8601215799, pojišťovna: 211, scpac: 294482"/>
    <s v="na uzlu 1.CH-LU9 od 20.04.24 do 23.04.24, pcsled: 10695684"/>
    <s v="Datum konce sledování: ? -&gt; 23/04/24; Čas konce sledování:  -&gt; 1311; Příznak fnzis: 0 -&gt; 1; Typ aktivity (takt): 1 -&gt; 5; "/>
    <d v="2024-04-23T13:12:24"/>
    <d v="2024-04-23T13:11:00"/>
    <s v="0:01"/>
    <x v="0"/>
    <x v="1"/>
  </r>
  <r>
    <d v="2024-04-24T12:30:32"/>
    <s v="st4764 (?)"/>
    <x v="0"/>
    <x v="0"/>
    <s v="kls* (Lůžkové oddělení pro sestru)"/>
    <s v="Kolář Oldřich, číslo pojištěnce: 5802122381, pojišťovna: 207, scpac: 302540"/>
    <s v="na uzlu 1.CH-LU9 od 21.04.24 do 24.04.24, pcsled: 10696394"/>
    <s v="Datum konce sledování: ? -&gt; 24/04/24; Čas konce sledování:  -&gt; 1230; Příznak fnzis: 0 -&gt; 1; Typ aktivity (takt): 1 -&gt; 4; "/>
    <d v="2024-04-24T12:30:32"/>
    <d v="2024-04-24T12:30:00"/>
    <s v="0:00"/>
    <x v="0"/>
    <x v="1"/>
  </r>
  <r>
    <d v="2024-04-24T12:31:25"/>
    <s v="st4764 (?)"/>
    <x v="0"/>
    <x v="0"/>
    <s v="kls* (Lůžkové oddělení pro sestru)"/>
    <s v="Sikorová Stanislava, číslo pojištěnce: 465523072 , pojišťovna: 111, scpac: 1557811"/>
    <s v="na uzlu 1.CH-LU9 od 16.04.24 do 24.04.24, pcsled: 10690056"/>
    <s v="Datum konce sledování: ? -&gt; 24/04/24; Čas konce sledování:  -&gt; 1230; Příznak fnzis: 0 -&gt; 1; Typ aktivity (takt): 1 -&gt; 5; "/>
    <d v="2024-04-24T12:31:25"/>
    <d v="2024-04-24T12:30:00"/>
    <s v="0:01"/>
    <x v="0"/>
    <x v="1"/>
  </r>
  <r>
    <d v="2024-04-24T12:33:10"/>
    <s v="st4764 (?)"/>
    <x v="0"/>
    <x v="0"/>
    <s v="kls* (Lůžkové oddělení pro sestru)"/>
    <s v="Stryja Pavel, PhDr., číslo pojištěnce: 5403280894, pojišťovna: 201, scpac: 395717"/>
    <s v="na uzlu 1.CH-LU9 od 11.04.24 do 24.04.24, pcsled: 10683250"/>
    <s v="Datum konce sledování: ? -&gt; 24/04/24; Čas konce sledování:  -&gt; 1231; Příznak fnzis: 0 -&gt; 1; Typ aktivity (takt): 1 -&gt; 5; "/>
    <d v="2024-04-24T12:33:10"/>
    <d v="2024-04-24T12:31:00"/>
    <s v="0:02"/>
    <x v="0"/>
    <x v="1"/>
  </r>
  <r>
    <d v="2024-04-24T13:24:10"/>
    <s v="st3818 (?)"/>
    <x v="35"/>
    <x v="0"/>
    <s v="kls* (Lůžkové oddělení pro sestru)"/>
    <s v="Zácha Zbyněk, číslo pojištěnce: 6108300946, pojišťovna: 205, scpac: 422302"/>
    <s v="na uzlu 1.CH-LU9 od 23.04.24 do 24.04.24, pcsled: 10699254"/>
    <s v="Datum žádosti: 24/04/24; Čas žádosti: 132410; Datum překladu: 24/04/24; Čas překladu: 1323; Žádající uzel: 6225; Žádající uživatel: 58282; Přijímající uzel: 6515; Text žádosti: Žádost o překlad; Stav žádosti: 500; "/>
    <d v="2024-04-24T13:24:10"/>
    <d v="2024-04-24T13:23:00"/>
    <s v="0:01"/>
    <x v="0"/>
    <x v="1"/>
  </r>
  <r>
    <d v="2024-04-25T10:17:42"/>
    <s v="st4764 (?)"/>
    <x v="0"/>
    <x v="0"/>
    <s v="kls* (Lůžkové oddělení pro sestru)"/>
    <s v="Zácha Zbyněk, číslo pojištěnce: 6108300946, pojišťovna: 205, scpac: 422302"/>
    <s v="na uzlu KAR-LU51 od 24.04.24 do 25.04.24, pcsled: 10702248"/>
    <s v="Datum konce sledování: ? -&gt; 25/04/24; Čas konce sledování:  -&gt; 1015; Příznak fnzis: 0 -&gt; 1; Typ aktivity (takt): 1 -&gt; 5; "/>
    <d v="2024-04-25T10:17:42"/>
    <d v="2024-04-25T10:15:00"/>
    <s v="0:02"/>
    <x v="0"/>
    <x v="1"/>
  </r>
  <r>
    <d v="2024-04-25T11:21:09"/>
    <s v="st3818 (?)"/>
    <x v="3"/>
    <x v="0"/>
    <s v="kls* (Lůžkové oddělení pro sestru)"/>
    <s v="Dvořáková Radomíra, číslo pojištěnce: 6554211257, pojišťovna: 205, scpac: 283133"/>
    <s v="na uzlu 1.CH-LU9 od 24.04.24 do 25.04.24, pcsled: 10702481"/>
    <s v="Datum žádosti: 25/04/24; Čas žádosti: 112109; Datum překladu: 25/04/24; Čas překladu: 1119; Žádající uzel: 6225; Žádající uživatel: 60741; Přijímající uzel: 6037; Text žádosti: Žádost o překlad; Stav žádosti: 500; "/>
    <d v="2024-04-25T11:21:09"/>
    <d v="2024-04-25T11:19:00"/>
    <s v="0:02"/>
    <x v="0"/>
    <x v="1"/>
  </r>
  <r>
    <d v="2024-04-25T12:10:16"/>
    <s v="st4764 (?)"/>
    <x v="0"/>
    <x v="0"/>
    <s v="kls* (Lůžkové oddělení pro sestru)"/>
    <s v="Fišnerová Renata , číslo pojištěnce: 515902070 , pojišťovna: 205, scpac: 912534"/>
    <s v="na uzlu 1.CH-LU9 od 21.04.24 do 25.04.24, pcsled: 10696558"/>
    <s v="Datum konce sledování: ? -&gt; 25/04/24; Čas konce sledování:  -&gt; 1209; Příznak fnzis: 0 -&gt; 1; Typ aktivity (takt): 1 -&gt; 4; "/>
    <d v="2024-04-25T12:10:16"/>
    <d v="2024-04-25T12:09:00"/>
    <s v="0:01"/>
    <x v="0"/>
    <x v="1"/>
  </r>
  <r>
    <d v="2024-04-25T12:24:12"/>
    <s v="st4764 (?)"/>
    <x v="0"/>
    <x v="0"/>
    <s v="kls* (Lůžkové oddělení pro sestru)"/>
    <s v="Prošková Miroslava, číslo pojištěnce: 5855210339, pojišťovna: 201, scpac: 197929"/>
    <s v="na uzlu 1.CH-LU9 od 21.04.24 do 25.04.24, pcsled: 10696456"/>
    <s v="Datum konce sledování: ? -&gt; 25/04/24; Čas konce sledování:  -&gt; 1223; Příznak fnzis: 0 -&gt; 1; Typ aktivity (takt): 1 -&gt; 5; "/>
    <d v="2024-04-25T12:24:12"/>
    <d v="2024-04-25T12:23:00"/>
    <s v="0:01"/>
    <x v="0"/>
    <x v="1"/>
  </r>
  <r>
    <d v="2024-04-25T13:29:15"/>
    <s v="st1845 (?)"/>
    <x v="40"/>
    <x v="0"/>
    <s v="kll* (Lůžkové oddělení pro lékaře)"/>
    <s v="Šípek Vladimír, číslo pojištěnce: 6311141133, pojišťovna: 111, scpac: 1163857"/>
    <s v="na uzlu 1.CH-LU9 od 24.04.24 do 01.05.24, pcsled: 10701600"/>
    <s v="Kód uzlu zařízení: 2001; Datum malého překladu: 25/04/24; Čas malého překladu: 1329; Kód původního uzlu: 6225; Kód nového uzlu: 6265; "/>
    <d v="2024-04-25T13:29:15"/>
    <d v="2024-04-25T13:29:00"/>
    <s v="0:00"/>
    <x v="0"/>
    <x v="1"/>
  </r>
  <r>
    <d v="2024-04-25T13:54:52"/>
    <s v="st2118 (?)"/>
    <x v="16"/>
    <x v="0"/>
    <s v="kls* (Lůžkové oddělení pro sestru)"/>
    <s v="Ponížil Milan, číslo pojištěnce: 531026265 , pojišťovna: 205, scpac: 203084"/>
    <s v="na uzlu 1.CH-LU9 od 24.04.24 do 30.04.24, pcsled: 10701221"/>
    <s v="Kód uzlu zařízení: 2001; Datum malého překladu: 25/04/24; Čas malého překladu: 1354; Kód původního uzlu: 6225; Kód nového uzlu: 6272; "/>
    <d v="2024-04-25T13:54:52"/>
    <d v="2024-04-25T13:54:00"/>
    <s v="0:00"/>
    <x v="0"/>
    <x v="1"/>
  </r>
  <r>
    <d v="2024-04-25T13:58:16"/>
    <s v="st4764 (?)"/>
    <x v="0"/>
    <x v="0"/>
    <s v="kls* (Lůžkové oddělení pro sestru)"/>
    <s v="Kalianko Štěpán, číslo pojištěnce: 520107176 , pojišťovna: 201, scpac: 837982"/>
    <s v="na uzlu 1.CH-LU9 od 24.04.24 do 25.04.24, pcsled: 10701397"/>
    <s v="Datum žádosti: 25/04/24; Čas žádosti: 135816; Datum překladu: 25/04/24; Čas překladu: 1357; Žádající uzel: 6225; Žádající uživatel: 45562; Přijímající uzel: 6515; Text žádosti: Žádost o překlad; Stav žádosti: 500; "/>
    <d v="2024-04-25T13:58:16"/>
    <d v="2024-04-25T13:57:00"/>
    <s v="0:01"/>
    <x v="0"/>
    <x v="1"/>
  </r>
  <r>
    <d v="2024-04-26T09:12:52"/>
    <s v="st4764 (?)"/>
    <x v="0"/>
    <x v="0"/>
    <s v="kls* (Lůžkové oddělení pro sestru)"/>
    <s v="Coufalová Jarmila, číslo pojištěnce: 445718144 , pojišťovna: 111, scpac: 340364"/>
    <s v="na uzlu 1.CH-LU9 od 24.04.24 do 26.04.24, pcsled: 10702265"/>
    <s v="Datum žádosti: 26/04/24; Čas žádosti: 091252; Datum překladu: 26/04/24; Čas překladu: 0911; Žádající uzel: 6225; Žádající uživatel: 45562; Přijímající uzel: 6037; Text žádosti: Žádost o překlad; Stav žádosti: 500; "/>
    <d v="2024-04-26T09:12:52"/>
    <d v="2024-04-26T09:11:00"/>
    <s v="0:01"/>
    <x v="0"/>
    <x v="1"/>
  </r>
  <r>
    <d v="2024-04-26T11:27:39"/>
    <s v="st3558 (?)"/>
    <x v="16"/>
    <x v="0"/>
    <s v="kls* (Lůžkové oddělení pro sestru)"/>
    <s v="Šimáčková Maria, číslo pojištěnce: 486010091 , pojišťovna: 201, scpac: 333481"/>
    <s v="na uzlu 1.CH-LU9 od 25.04.24 do 29.04.24, pcsled: 10702800"/>
    <s v="Kód uzlu zařízení: 2001; Datum malého překladu: 26/04/24; Čas malého překladu: 1127; Kód původního uzlu: 6225; Kód nového uzlu: 6272; "/>
    <d v="2024-04-26T11:27:39"/>
    <d v="2024-04-26T11:27:00"/>
    <s v="0:00"/>
    <x v="0"/>
    <x v="1"/>
  </r>
  <r>
    <d v="2024-04-26T13:51:06"/>
    <s v="st4764 (?)"/>
    <x v="0"/>
    <x v="0"/>
    <s v="kls* (Lůžkové oddělení pro sestru)"/>
    <s v="Lengál Svatopluk, číslo pojištěnce: 6209040233, pojišťovna: 111, scpac: 898923"/>
    <s v="na uzlu 1.CH-LU9 od 23.04.24 do 26.04.24, pcsled: 10699248"/>
    <s v="Datum konce sledování: ? -&gt; 26/04/24; Čas konce sledování:  -&gt; 1350; Příznak fnzis: 0 -&gt; 1; Typ aktivity (takt): 1 -&gt; 4; "/>
    <d v="2024-04-26T13:51:06"/>
    <d v="2024-04-26T13:50:00"/>
    <s v="0:01"/>
    <x v="0"/>
    <x v="1"/>
  </r>
  <r>
    <d v="2024-04-27T13:54:52"/>
    <s v="st3818 (?)"/>
    <x v="8"/>
    <x v="0"/>
    <s v="kls* (Lůžkové oddělení pro sestru)"/>
    <s v="Otras Vilém, číslo pojištěnce: 521108055 , pojišťovna: 111, scpac: 1036517"/>
    <s v="na uzlu 1.CH-LU9 od 20.04.24 do 27.04.24, pcsled: 10695918"/>
    <s v="Datum konce sledování: ? -&gt; 27/04/24; Čas konce sledování:  -&gt; 1350; Příznak fnzis: 0 -&gt; 1; Typ aktivity (takt): 1 -&gt; 5; "/>
    <d v="2024-04-27T13:54:52"/>
    <d v="2024-04-27T13:50:00"/>
    <s v="0:04"/>
    <x v="0"/>
    <x v="1"/>
  </r>
  <r>
    <d v="2024-04-27T13:55:59"/>
    <s v="st3818 (?)"/>
    <x v="8"/>
    <x v="0"/>
    <s v="kls* (Lůžkové oddělení pro sestru)"/>
    <s v="Černochová Lenka, číslo pojištěnce: 9054215775, pojišťovna: 211, scpac: 244357"/>
    <s v="na uzlu 1.CH-LU9 od 26.04.24 do 27.04.24, pcsled: 10704437"/>
    <s v="Datum konce sledování: ? -&gt; 27/04/24; Čas konce sledování:  -&gt; 1355; Příznak fnzis: 0 -&gt; 1; Typ aktivity (takt): 1 -&gt; 4; "/>
    <d v="2024-04-27T13:55:59"/>
    <d v="2024-04-27T13:55:00"/>
    <s v="0:00"/>
    <x v="0"/>
    <x v="1"/>
  </r>
  <r>
    <d v="2024-04-27T13:56:21"/>
    <s v="st3818 (?)"/>
    <x v="8"/>
    <x v="0"/>
    <s v="kls* (Lůžkové oddělení pro sestru)"/>
    <s v="Fiala Zdeněk, číslo pojištěnce: 9603145706, pojišťovna: 201, scpac: 155927"/>
    <s v="na uzlu 1.CH-LU9 od 24.04.24 do 27.04.24, pcsled: 10701747"/>
    <s v="Datum konce sledování: ? -&gt; 27/04/24; Čas konce sledování:  -&gt; 1356; Příznak fnzis: 0 -&gt; 1; Typ aktivity (takt): 1 -&gt; 4; "/>
    <d v="2024-04-27T13:56:21"/>
    <d v="2024-04-27T13:56:00"/>
    <s v="0:00"/>
    <x v="0"/>
    <x v="1"/>
  </r>
  <r>
    <d v="2024-04-27T13:57:16"/>
    <s v="st3818 (?)"/>
    <x v="8"/>
    <x v="0"/>
    <s v="kls* (Lůžkové oddělení pro sestru)"/>
    <s v="Medková Martina, číslo pojištěnce: 5955121986, pojišťovna: 211, scpac: 387944"/>
    <s v="na uzlu 1.CH-LU9 od 23.04.24 do 27.04.24, pcsled: 10699214"/>
    <s v="Datum konce sledování: ? -&gt; 27/04/24; Čas konce sledování:  -&gt; 1356; Příznak fnzis: 0 -&gt; 1; Typ aktivity (takt): 1 -&gt; 4; "/>
    <d v="2024-04-27T13:57:16"/>
    <d v="2024-04-27T13:56:00"/>
    <s v="0:01"/>
    <x v="0"/>
    <x v="1"/>
  </r>
  <r>
    <d v="2024-04-28T18:13:49"/>
    <s v="st3818 (?)"/>
    <x v="33"/>
    <x v="0"/>
    <s v="kls* (Lůžkové oddělení pro sestru)"/>
    <s v="Zácha Zbyněk, číslo pojištěnce: 6108300946, pojišťovna: 205, scpac: 422302"/>
    <s v="na uzlu 1.CH-LU9 od 25.04.24 do 28.04.24, pcsled: 10703467"/>
    <s v="Datum konce sledování: ? -&gt; 28/04/24; Čas konce sledování:  -&gt; 1812; Příznak fnzis: 0 -&gt; 1; Typ aktivity (takt): 1 -&gt; 4; "/>
    <d v="2024-04-28T18:13:49"/>
    <d v="2024-04-28T18:12:00"/>
    <s v="0:01"/>
    <x v="0"/>
    <x v="1"/>
  </r>
  <r>
    <d v="2024-04-28T21:26:18"/>
    <s v="st4764 (?)"/>
    <x v="35"/>
    <x v="0"/>
    <s v="kls* (Lůžkové oddělení pro sestru)"/>
    <s v="Jindra Jaromír, číslo pojištěnce: 6305312519, pojišťovna: 211, scpac: 318362"/>
    <s v="na uzlu 1.CH-LU9 od 25.04.24 do 28.04.24, pcsled: 10702823"/>
    <s v="Datum konce sledování: ? -&gt; 28/04/24; Čas konce sledování:  -&gt; 2124; Příznak fnzis: 0 -&gt; 1; Typ aktivity (takt): 1 -&gt; 4; "/>
    <d v="2024-04-28T21:26:18"/>
    <d v="2024-04-28T21:24:00"/>
    <s v="0:02"/>
    <x v="0"/>
    <x v="1"/>
  </r>
  <r>
    <d v="2024-04-28T23:49:06"/>
    <s v="st4764 (?)"/>
    <x v="35"/>
    <x v="0"/>
    <s v="kls* (Lůžkové oddělení pro sestru)"/>
    <s v="Vévoda Miroslav, číslo pojištěnce: 8204164474, pojišťovna: 205, scpac: 255759"/>
    <s v="na uzlu 1.CH-LU9 od 25.04.24 do 28.04.24, pcsled: 10702818"/>
    <s v="Datum konce sledování: ? -&gt; 28/04/24; Čas konce sledování:  -&gt; 2348; Příznak fnzis: 0 -&gt; 1; Typ aktivity (takt): 1 -&gt; 5; "/>
    <d v="2024-04-28T23:49:06"/>
    <d v="2024-04-28T23:48:00"/>
    <s v="0:01"/>
    <x v="0"/>
    <x v="1"/>
  </r>
  <r>
    <d v="2024-04-29T09:48:13"/>
    <s v="st4764 (?)"/>
    <x v="0"/>
    <x v="0"/>
    <s v="kls* (Lůžkové oddělení pro sestru)"/>
    <s v="Kalianko Štěpán, číslo pojištěnce: 520107176 , pojišťovna: 201, scpac: 837982"/>
    <s v="na uzlu KAR-LU51 od 25.04.24 do 29.04.24, pcsled: 10704149"/>
    <s v="Datum konce sledování: ? -&gt; 29/04/24; Čas konce sledování:  -&gt; 0858; Příznak fnzis: 0 -&gt; 1; Typ aktivity (takt): 1 -&gt; 4; "/>
    <d v="2024-04-29T09:48:13"/>
    <d v="2024-04-29T08:58:00"/>
    <s v="0:50"/>
    <x v="0"/>
    <x v="10"/>
  </r>
  <r>
    <d v="2024-04-29T13:01:03"/>
    <s v="st4764 (?)"/>
    <x v="0"/>
    <x v="0"/>
    <s v="kls* (Lůžkové oddělení pro sestru)"/>
    <s v="Popelková Ludmila, číslo pojištěnce: 425419463 , pojišťovna: 111, scpac: 1306528"/>
    <s v="na uzlu 1.CH-LU9 od 28.04.24 do 29.04.24, pcsled: 10706878"/>
    <s v="Datum žádosti: 29/04/24; Čas žádosti: 130103; Datum překladu: 29/04/24; Čas překladu: 1300; Žádající uzel: 6225; Žádající uživatel: 45562; Přijímající uzel: 6515; Text žádosti: Žádost o překlad; Stav žádosti: 500; "/>
    <d v="2024-04-29T13:01:03"/>
    <d v="2024-04-29T13:00:00"/>
    <s v="0:01"/>
    <x v="0"/>
    <x v="1"/>
  </r>
  <r>
    <d v="2024-04-29T13:14:04"/>
    <s v="st4764 (?)"/>
    <x v="0"/>
    <x v="0"/>
    <s v="kls* (Lůžkové oddělení pro sestru)"/>
    <s v="Peterková Hana, číslo pojištěnce: 8161295439, pojišťovna: 205, scpac: 670311"/>
    <s v="na uzlu 1.CH-LU9 od 22.04.24 do 29.04.24, pcsled: 10698910"/>
    <s v="Datum konce sledování: ? -&gt; 29/04/24; Čas konce sledování:  -&gt; 1312; Příznak fnzis: 0 -&gt; 1; Typ aktivity (takt): 1 -&gt; 5; "/>
    <d v="2024-04-29T13:14:04"/>
    <d v="2024-04-29T13:12:00"/>
    <s v="0:02"/>
    <x v="0"/>
    <x v="1"/>
  </r>
  <r>
    <d v="2024-04-29T13:14:39"/>
    <s v="st4764 (?)"/>
    <x v="0"/>
    <x v="0"/>
    <s v="kls* (Lůžkové oddělení pro sestru)"/>
    <s v="Šimáčková Maria, číslo pojištěnce: 486010091 , pojišťovna: 201, scpac: 333481"/>
    <s v="na uzlu 1.CH-LU9 od 25.04.24 do 29.04.24, pcsled: 10702800"/>
    <s v="Datum konce sledování: ? -&gt; 29/04/24; Čas konce sledování:  -&gt; 1314; Příznak fnzis: 0 -&gt; 1; Typ aktivity (takt): 1 -&gt; 4; "/>
    <d v="2024-04-29T13:14:39"/>
    <d v="2024-04-29T13:14:00"/>
    <s v="0:00"/>
    <x v="0"/>
    <x v="1"/>
  </r>
  <r>
    <d v="2024-04-30T11:30:02"/>
    <s v="st4764 (?)"/>
    <x v="0"/>
    <x v="0"/>
    <s v="kls* (Lůžkové oddělení pro sestru)"/>
    <s v="Vlková Anna, číslo pojištěnce: 465723480 , pojišťovna: 213, scpac: 1556857"/>
    <s v="na uzlu 1.CH-LU9 od 19.04.24 do 30.04.24, pcsled: 10695023"/>
    <s v="Datum konce sledování: ? -&gt; 30/04/24; Čas konce sledování:  -&gt; 1129; Příznak fnzis: 0 -&gt; 1; Typ aktivity (takt): 1 -&gt; 5; "/>
    <d v="2024-04-30T11:30:02"/>
    <d v="2024-04-30T11:29:00"/>
    <s v="0:01"/>
    <x v="0"/>
    <x v="1"/>
  </r>
  <r>
    <d v="2024-04-30T13:07:16"/>
    <s v="st4764 (?)"/>
    <x v="0"/>
    <x v="0"/>
    <s v="kls* (Lůžkové oddělení pro sestru)"/>
    <s v="Ponížil Milan, číslo pojištěnce: 531026265 , pojišťovna: 205, scpac: 203084"/>
    <s v="na uzlu 1.CH-LU9 od 24.04.24 do 30.04.24, pcsled: 10701221"/>
    <s v="Datum konce sledování: ? -&gt; 30/04/24; Čas konce sledování:  -&gt; 1306; Příznak fnzis: 0 -&gt; 1; Typ aktivity (takt): 1 -&gt; 5; "/>
    <d v="2024-04-30T13:07:16"/>
    <d v="2024-04-30T13:06:00"/>
    <s v="0:01"/>
    <x v="0"/>
    <x v="1"/>
  </r>
  <r>
    <d v="2024-04-30T13:07:57"/>
    <s v="st4764 (?)"/>
    <x v="0"/>
    <x v="0"/>
    <s v="kls* (Lůžkové oddělení pro sestru)"/>
    <s v="Zelenij Josef, číslo pojištěnce: 6105030327, pojišťovna: 201, scpac: 420619"/>
    <s v="na uzlu 1.CH-LU9 od 21.04.24 do 30.04.24, pcsled: 10696468"/>
    <s v="Datum konce sledování: ? -&gt; 30/04/24; Čas konce sledování:  -&gt; 1307; Příznak fnzis: 0 -&gt; 1; Typ aktivity (takt): 1 -&gt; 5; "/>
    <d v="2024-04-30T13:07:57"/>
    <d v="2024-04-30T13:07:00"/>
    <s v="0:00"/>
    <x v="0"/>
    <x v="1"/>
  </r>
  <r>
    <d v="2024-04-30T13:20:51"/>
    <s v="st3818 (?)"/>
    <x v="4"/>
    <x v="0"/>
    <s v="kls* (Lůžkové oddělení pro sestru)"/>
    <s v="Klement Jindřich, číslo pojištěnce: 510709289 , pojišťovna: 111, scpac: 1559568"/>
    <s v="na uzlu 1.CH-LU9 od 29.04.24 do 30.04.24, pcsled: 10707693"/>
    <s v="Datum žádosti: 30/04/24; Čas žádosti: 132051; Datum překladu: 30/04/24; Čas překladu: 1319; Žádající uzel: 6225; Žádající uživatel: 60469; Přijímající uzel: 6515; Text žádosti: Žádost o překlad; Stav žádosti: 500; "/>
    <d v="2024-04-30T13:20:51"/>
    <d v="2024-04-30T13:19:00"/>
    <s v="0:01"/>
    <x v="0"/>
    <x v="1"/>
  </r>
  <r>
    <d v="2024-04-30T15:33:34"/>
    <s v="st3640 (?)"/>
    <x v="41"/>
    <x v="0"/>
    <s v="kll* (Lůžkové oddělení pro lékaře)"/>
    <s v="Valentová Dagmar, číslo pojištěnce: 536001050 , pojišťovna: 205, scpac: 1098795"/>
    <s v="na uzlu 1.CH-LU9 od 29.04.24 do 07.05.24, pcsled: 10707699"/>
    <s v="Kód uzlu zařízení: 2001; Datum malého překladu: 30/04/24; Čas malého překladu: 1533; Kód původního uzlu: 6225; Kód nového uzlu: 6265; "/>
    <d v="2024-04-30T15:33:34"/>
    <d v="2024-04-30T15:33:00"/>
    <s v="0:00"/>
    <x v="0"/>
    <x v="1"/>
  </r>
  <r>
    <d v="2024-05-01T09:59:38"/>
    <s v="st4764 (?)"/>
    <x v="6"/>
    <x v="0"/>
    <s v="kls* (Lůžkové oddělení pro sestru)"/>
    <s v="Láníková Alžběta, číslo pojištěnce: 7861235382, pojišťovna: 111, scpac: 768329"/>
    <s v="na uzlu 1.CH-LU9 od 27.04.24 do 01.05.24, pcsled: 10706657"/>
    <s v="Datum konce sledování: ? -&gt; 01/05/24; Čas konce sledování:  -&gt; 0958; Příznak fnzis: 0 -&gt; 1; Typ aktivity (takt): 1 -&gt; 4; "/>
    <d v="2024-05-01T09:59:38"/>
    <d v="2024-05-01T09:58:00"/>
    <s v="0:01"/>
    <x v="0"/>
    <x v="1"/>
  </r>
  <r>
    <d v="2024-05-01T15:13:23"/>
    <s v="st4764 (?)"/>
    <x v="6"/>
    <x v="0"/>
    <s v="kls* (Lůžkové oddělení pro sestru)"/>
    <s v="Šípek Vladimír, číslo pojištěnce: 6311141133, pojišťovna: 111, scpac: 1163857"/>
    <s v="na uzlu 1.CH-LU9 od 24.04.24 do 01.05.24, pcsled: 10701600"/>
    <s v="Datum konce sledování: ? -&gt; 01/05/24; Čas konce sledování:  -&gt; 1512; Příznak fnzis: 0 -&gt; 1; Typ aktivity (takt): 1 -&gt; 5; "/>
    <d v="2024-05-01T15:13:23"/>
    <d v="2024-05-01T15:12:00"/>
    <s v="0:01"/>
    <x v="0"/>
    <x v="1"/>
  </r>
  <r>
    <d v="2024-05-02T10:08:09"/>
    <s v="st4764 (?)"/>
    <x v="0"/>
    <x v="0"/>
    <s v="kls* (Lůžkové oddělení pro sestru)"/>
    <s v="Klement Jindřich, číslo pojištěnce: 510709289 , pojišťovna: 111, scpac: 1559568"/>
    <s v="na uzlu KAR-LU51 od 30.04.24 do 02.05.24, pcsled: 10710613"/>
    <s v="Datum konce sledování: ? -&gt; 02/05/24; Čas konce sledování:  -&gt; 0854; Příznak fnzis: 0 -&gt; 1; Typ aktivity (takt): 1 -&gt; 4; "/>
    <d v="2024-05-02T10:08:09"/>
    <d v="2024-05-02T08:54:00"/>
    <s v="1:14"/>
    <x v="0"/>
    <x v="13"/>
  </r>
  <r>
    <d v="2024-05-02T11:02:34"/>
    <s v="st4764 (?)"/>
    <x v="0"/>
    <x v="0"/>
    <s v="kls* (Lůžkové oddělení pro sestru)"/>
    <s v="Popelková Ludmila, číslo pojištěnce: 425419463 , pojišťovna: 111, scpac: 1306528"/>
    <s v="na uzlu KAR-LU51 od 29.04.24 do 02.05.24, pcsled: 10708883"/>
    <s v="Datum konce sledování: ? -&gt; 02/05/24; Čas konce sledování:  -&gt; 1032; Příznak fnzis: 0 -&gt; 1; Typ aktivity (takt): 1 -&gt; 4; "/>
    <d v="2024-05-02T11:02:34"/>
    <d v="2024-05-02T10:32:00"/>
    <s v="0:30"/>
    <x v="0"/>
    <x v="7"/>
  </r>
  <r>
    <d v="2024-05-02T12:49:05"/>
    <s v="st3640 (?)"/>
    <x v="1"/>
    <x v="0"/>
    <s v="kll* (Lůžkové oddělení pro lékaře)"/>
    <s v="Kmentová Jana, číslo pojištěnce: 9052174857, pojišťovna: 205, scpac: 429725"/>
    <s v="na uzlu 1.CH-LU9 od 01.05.24 do 07.05.24, pcsled: 10711208"/>
    <s v="Kód uzlu zařízení: 2001; Datum malého překladu: 02/05/24; Čas malého překladu: 1248; Kód původního uzlu: 6225; Kód nového uzlu: 6265; "/>
    <d v="2024-05-02T12:49:05"/>
    <d v="2024-05-02T12:48:00"/>
    <s v="0:01"/>
    <x v="0"/>
    <x v="1"/>
  </r>
  <r>
    <d v="2024-05-02T13:06:29"/>
    <s v="st4764 (?)"/>
    <x v="0"/>
    <x v="0"/>
    <s v="kls* (Lůžkové oddělení pro sestru)"/>
    <s v="Svoboda Vladimír, číslo pojištěnce: 7205135762, pojišťovna: 201, scpac: 410228"/>
    <s v="na uzlu 1.CH-LU9 od 28.04.24 do 02.05.24, pcsled: 10707040"/>
    <s v="Datum konce sledování: ? -&gt; 02/05/24; Čas konce sledování:  -&gt; 1305; Příznak fnzis: 0 -&gt; 1; Typ aktivity (takt): 1 -&gt; 4; "/>
    <d v="2024-05-02T13:06:29"/>
    <d v="2024-05-02T13:05:00"/>
    <s v="0:01"/>
    <x v="0"/>
    <x v="1"/>
  </r>
  <r>
    <d v="2024-05-02T13:16:05"/>
    <s v="st4764 (?)"/>
    <x v="0"/>
    <x v="0"/>
    <s v="kls* (Lůžkové oddělení pro sestru)"/>
    <s v="Nesrsta Jan, číslo pojištěnce: 450226447 , pojišťovna: 111, scpac: 1561176"/>
    <s v="na uzlu 1.CH-LU9 od 01.05.24 do 02.05.24, pcsled: 10711153"/>
    <s v="Datum žádosti: 02/05/24; Čas žádosti: 131605; Datum překladu: 02/05/24; Čas překladu: 1315; Žádající uzel: 6225; Žádající uživatel: 45562; Přijímající uzel: 6515; Text žádosti: Žádost o překlad; Stav žádosti: 500; "/>
    <d v="2024-05-02T13:16:05"/>
    <d v="2024-05-02T13:15:00"/>
    <s v="0:01"/>
    <x v="0"/>
    <x v="1"/>
  </r>
  <r>
    <d v="2024-05-02T14:00:56"/>
    <s v="st3640 (?)"/>
    <x v="1"/>
    <x v="0"/>
    <s v="kll* (Lůžkové oddělení pro lékaře)"/>
    <s v="Kornelová Emilie, číslo pojištěnce: 5762311159, pojišťovna: 111, scpac: 1303171"/>
    <s v="na uzlu 1.CH-LU9 od 01.05.24 do 07.05.24, pcsled: 10711175"/>
    <s v="Kód uzlu zařízení: 2001; Datum malého překladu: 02/05/24; Čas malého překladu: 1400; Kód původního uzlu: 6225; Kód nového uzlu: 6265; "/>
    <d v="2024-05-02T14:00:56"/>
    <d v="2024-05-02T14:00:00"/>
    <s v="0:00"/>
    <x v="0"/>
    <x v="1"/>
  </r>
  <r>
    <d v="2024-05-03T10:53:39"/>
    <s v="st3640 (?)"/>
    <x v="1"/>
    <x v="0"/>
    <s v="kll* (Lůžkové oddělení pro lékaře)"/>
    <s v="Kalianko Štěpán, číslo pojištěnce: 520107176 , pojišťovna: 201, scpac: 837982"/>
    <s v="na uzlu 1.CH-LU9 od 29.04.24 do 11.05.24, pcsled: 10708248"/>
    <s v="Kód uzlu zařízení: 2001; Datum malého překladu: 03/05/24; Čas malého překladu: 1053; Kód původního uzlu: 6225; Kód nového uzlu: 6265; "/>
    <d v="2024-05-03T10:53:39"/>
    <d v="2024-05-03T10:53:00"/>
    <s v="0:00"/>
    <x v="0"/>
    <x v="1"/>
  </r>
  <r>
    <d v="2024-05-03T12:53:55"/>
    <s v="st4764 (?)"/>
    <x v="0"/>
    <x v="0"/>
    <s v="kls* (Lůžkové oddělení pro sestru)"/>
    <s v="Lakomá Květoslava, číslo pojištěnce: 6854020283, pojišťovna: 201, scpac: 188209"/>
    <s v="na uzlu 1.CH-LU9 od 29.04.24 do 03.05.24, pcsled: 10707638"/>
    <s v="Datum konce sledování: ? -&gt; 03/05/24; Čas konce sledování:  -&gt; 1253; Příznak fnzis: 0 -&gt; 1; Typ aktivity (takt): 1 -&gt; 5; "/>
    <d v="2024-05-03T12:53:55"/>
    <d v="2024-05-03T12:53:00"/>
    <s v="0:00"/>
    <x v="0"/>
    <x v="1"/>
  </r>
  <r>
    <d v="2024-05-04T11:04:29"/>
    <s v="st3818 (?)"/>
    <x v="15"/>
    <x v="0"/>
    <s v="kls* (Lůžkové oddělení pro sestru)"/>
    <s v="Nosková Jana, Ing., číslo pojištěnce: 8359261592, pojišťovna: 201, scpac: 869535"/>
    <s v="na uzlu 1.CH-LU9 od 30.04.24 do 04.05.24, pcsled: 10710104"/>
    <s v="Datum konce sledování: ? -&gt; 04/05/24; Čas konce sledování:  -&gt; 1103; Příznak fnzis: 0 -&gt; 1; Typ aktivity (takt): 1 -&gt; 4; "/>
    <d v="2024-05-04T11:04:29"/>
    <d v="2024-05-04T11:03:00"/>
    <s v="0:01"/>
    <x v="0"/>
    <x v="1"/>
  </r>
  <r>
    <d v="2024-05-04T11:05:06"/>
    <s v="st3818 (?)"/>
    <x v="15"/>
    <x v="0"/>
    <s v="kls* (Lůžkové oddělení pro sestru)"/>
    <s v="Tazbírková Helena, číslo pojištěnce: 536106082 , pojišťovna: 205, scpac: 270262"/>
    <s v="na uzlu 1.CH-LU9 od 01.05.24 do 04.05.24, pcsled: 10711244"/>
    <s v="Datum konce sledování: ? -&gt; 04/05/24; Čas konce sledování:  -&gt; 1104; Příznak fnzis: 0 -&gt; 1; Typ aktivity (takt): 1 -&gt; 5; "/>
    <d v="2024-05-04T11:05:06"/>
    <d v="2024-05-04T11:04:00"/>
    <s v="0:01"/>
    <x v="0"/>
    <x v="1"/>
  </r>
  <r>
    <d v="2024-05-05T10:08:28"/>
    <s v="st4764 (?)"/>
    <x v="5"/>
    <x v="0"/>
    <s v="kls* (Lůžkové oddělení pro sestru)"/>
    <s v="Čislinská Lenka, číslo pojištěnce: 8055235760, pojišťovna: 205, scpac: 169580"/>
    <s v="na uzlu 1.CH-LU9 od 03.05.24 do 05.05.24, pcsled: 10714918"/>
    <s v="Datum konce sledování: ? -&gt; 05/05/24; Čas konce sledování:  -&gt; 1007; Příznak fnzis: 0 -&gt; 1; Typ aktivity (takt): 1 -&gt; 4; "/>
    <d v="2024-05-05T10:08:28"/>
    <d v="2024-05-05T10:07:00"/>
    <s v="0:01"/>
    <x v="0"/>
    <x v="1"/>
  </r>
  <r>
    <d v="2024-05-05T10:15:22"/>
    <s v="st4764 (?)"/>
    <x v="5"/>
    <x v="0"/>
    <s v="kls* (Lůžkové oddělení pro sestru)"/>
    <s v="Schwacha Miloš, číslo pojištěnce: 7501225424, pojišťovna: 205, scpac: 1507291"/>
    <s v="na uzlu 1.CH-LU9 od 03.05.24 do 05.05.24, pcsled: 10713755"/>
    <s v="Datum konce sledování: ? -&gt; 05/05/24; Čas konce sledování:  -&gt; 1015; Příznak fnzis: 0 -&gt; 1; Typ aktivity (takt): 1 -&gt; 4; "/>
    <d v="2024-05-05T10:15:22"/>
    <d v="2024-05-05T10:15:00"/>
    <s v="0:00"/>
    <x v="0"/>
    <x v="1"/>
  </r>
  <r>
    <d v="2024-05-06T11:10:12"/>
    <s v="st3558 (?)"/>
    <x v="42"/>
    <x v="0"/>
    <s v="kls* (Lůžkové oddělení pro sestru)"/>
    <s v="Veselá Zdeňka, Ing., číslo pojištěnce: 6157231355, pojišťovna: 111, scpac: 195393"/>
    <s v="na uzlu 1.CH-LU9 od 05.05.24 do 10.05.24, pcsled: 10716132"/>
    <s v="Kód uzlu zařízení: 2001; Datum malého překladu: 06/05/24; Čas malého překladu: 1110; Kód původního uzlu: 6225; Kód nového uzlu: 6272; "/>
    <d v="2024-05-06T11:10:12"/>
    <d v="2024-05-06T11:10:00"/>
    <s v="0:00"/>
    <x v="0"/>
    <x v="1"/>
  </r>
  <r>
    <d v="2024-05-06T11:19:22"/>
    <s v="st4764 (?)"/>
    <x v="0"/>
    <x v="0"/>
    <s v="kls* (Lůžkové oddělení pro sestru)"/>
    <s v="Nesrsta Jan, číslo pojištěnce: 450226447 , pojišťovna: 111, scpac: 1561176"/>
    <s v="na uzlu KAR-LU51 od 02.05.24 do 06.05.24, pcsled: 10713339"/>
    <s v="Datum konce sledování: ? -&gt; 06/05/24; Čas konce sledování:  -&gt; 1112; Příznak fnzis: 0 -&gt; 1; Typ aktivity (takt): 1 -&gt; 4; "/>
    <d v="2024-05-06T11:19:22"/>
    <d v="2024-05-06T11:12:00"/>
    <s v="0:07"/>
    <x v="0"/>
    <x v="1"/>
  </r>
  <r>
    <d v="2024-05-06T13:07:31"/>
    <s v="st4764 (?)"/>
    <x v="0"/>
    <x v="0"/>
    <s v="kls* (Lůžkové oddělení pro sestru)"/>
    <s v="Kadlec Jiří, Ing., číslo pojištěnce: 440502440 , pojišťovna: 201, scpac: 952279"/>
    <s v="na uzlu 1.CH-LU9 od 01.05.24 do 06.05.24, pcsled: 10711221"/>
    <s v="Datum konce sledování: ? -&gt; 06/05/24; Čas konce sledování:  -&gt; 1306; Příznak fnzis: 0 -&gt; 1; Typ aktivity (takt): 1 -&gt; 4; "/>
    <d v="2024-05-06T13:07:31"/>
    <d v="2024-05-06T13:06:00"/>
    <s v="0:01"/>
    <x v="0"/>
    <x v="1"/>
  </r>
  <r>
    <d v="2024-05-06T13:08:27"/>
    <s v="st4764 (?)"/>
    <x v="0"/>
    <x v="0"/>
    <s v="kls* (Lůžkové oddělení pro sestru)"/>
    <s v="Řezníček Roman Ing., číslo pojištěnce: 6611131241, pojišťovna: 205, scpac: 348803"/>
    <s v="na uzlu 1.CH-LU9 od 30.04.24 do 06.05.24, pcsled: 10710955"/>
    <s v="Datum konce sledování: ? -&gt; 06/05/24; Čas konce sledování:  -&gt; 1307; Příznak fnzis: 0 -&gt; 1; Typ aktivity (takt): 1 -&gt; 5; "/>
    <d v="2024-05-06T13:08:27"/>
    <d v="2024-05-06T13:07:00"/>
    <s v="0:01"/>
    <x v="0"/>
    <x v="1"/>
  </r>
  <r>
    <d v="2024-05-06T13:10:07"/>
    <s v="st4764 (?)"/>
    <x v="0"/>
    <x v="0"/>
    <s v="kls* (Lůžkové oddělení pro sestru)"/>
    <s v="Lasotová Uršula, číslo pojištěnce: 405324446 , pojišťovna: 111, scpac: 1561317"/>
    <s v="na uzlu 1.CH-LU9 od 05.05.24 do 06.05.24, pcsled: 10716128"/>
    <s v="Datum žádosti: 06/05/24; Čas žádosti: 131007; Datum překladu: 06/05/24; Čas překladu: 1309; Žádající uzel: 6225; Žádající uživatel: 45562; Přijímající uzel: 6515; Text žádosti: Žádost o překlad; Stav žádosti: 500; "/>
    <d v="2024-05-06T13:10:07"/>
    <d v="2024-05-06T13:09:00"/>
    <s v="0:01"/>
    <x v="0"/>
    <x v="1"/>
  </r>
  <r>
    <d v="2024-05-07T10:15:19"/>
    <s v="st4764 (?)"/>
    <x v="0"/>
    <x v="0"/>
    <s v="kls* (Lůžkové oddělení pro sestru)"/>
    <s v="Klement Jindřich, číslo pojištěnce: 510709289 , pojišťovna: 111, scpac: 1559568"/>
    <s v="na uzlu 1.CH-LU9 od 02.05.24 do 07.05.24, pcsled: 10712744"/>
    <s v="Datum konce sledování: ? -&gt; 07/05/24; Čas konce sledování:  -&gt; 1014; Příznak fnzis: 0 -&gt; 1; Typ aktivity (takt): 1 -&gt; 4; "/>
    <d v="2024-05-07T10:15:19"/>
    <d v="2024-05-07T10:14:00"/>
    <s v="0:01"/>
    <x v="0"/>
    <x v="1"/>
  </r>
  <r>
    <d v="2024-05-07T12:28:03"/>
    <s v="st4764 (?)"/>
    <x v="0"/>
    <x v="0"/>
    <s v="kls* (Lůžkové oddělení pro sestru)"/>
    <s v="Kmentová Jana, číslo pojištěnce: 9052174857, pojišťovna: 205, scpac: 429725"/>
    <s v="na uzlu 1.CH-LU9 od 01.05.24 do 07.05.24, pcsled: 10711208"/>
    <s v="Datum konce sledování: ? -&gt; 07/05/24; Čas konce sledování:  -&gt; 1227; Příznak fnzis: 0 -&gt; 1; Typ aktivity (takt): 1 -&gt; 4; "/>
    <d v="2024-05-07T12:28:03"/>
    <d v="2024-05-07T12:27:00"/>
    <s v="0:01"/>
    <x v="0"/>
    <x v="1"/>
  </r>
  <r>
    <d v="2024-05-07T12:28:30"/>
    <s v="st4764 (?)"/>
    <x v="0"/>
    <x v="0"/>
    <s v="kls* (Lůžkové oddělení pro sestru)"/>
    <s v="Kornelová Emilie, číslo pojištěnce: 5762311159, pojišťovna: 111, scpac: 1303171"/>
    <s v="na uzlu 1.CH-LU9 od 01.05.24 do 07.05.24, pcsled: 10711175"/>
    <s v="Datum konce sledování: ? -&gt; 07/05/24; Čas konce sledování:  -&gt; 1228; Příznak fnzis: 0 -&gt; 1; Typ aktivity (takt): 1 -&gt; 4; "/>
    <d v="2024-05-07T12:28:30"/>
    <d v="2024-05-07T12:28:00"/>
    <s v="0:00"/>
    <x v="0"/>
    <x v="1"/>
  </r>
  <r>
    <d v="2024-05-07T12:29:04"/>
    <s v="st4764 (?)"/>
    <x v="0"/>
    <x v="0"/>
    <s v="kls* (Lůžkové oddělení pro sestru)"/>
    <s v="Valentová Dagmar, číslo pojištěnce: 536001050 , pojišťovna: 205, scpac: 1098795"/>
    <s v="na uzlu 1.CH-LU9 od 29.04.24 do 07.05.24, pcsled: 10707699"/>
    <s v="Datum konce sledování: ? -&gt; 07/05/24; Čas konce sledování:  -&gt; 1228; Příznak fnzis: 0 -&gt; 1; Typ aktivity (takt): 1 -&gt; 5; "/>
    <d v="2024-05-07T12:29:04"/>
    <d v="2024-05-07T12:28:00"/>
    <s v="0:01"/>
    <x v="0"/>
    <x v="1"/>
  </r>
  <r>
    <d v="2024-05-07T13:58:53"/>
    <s v="st4764 (?)"/>
    <x v="0"/>
    <x v="0"/>
    <s v="kls* (Lůžkové oddělení pro sestru)"/>
    <s v="Jiřík Petr, MUDr., číslo pojištěnce: 530806091 , pojišťovna: 211, scpac: 1267851"/>
    <s v="na uzlu 1.CH-LU9 od 04.05.24 do 07.05.24, pcsled: 10715808"/>
    <s v="Datum konce sledování: ? -&gt; 07/05/24; Čas konce sledování:  -&gt; 1358; Příznak fnzis: 0 -&gt; 1; Typ aktivity (takt): 1 -&gt; 4; "/>
    <d v="2024-05-07T13:58:53"/>
    <d v="2024-05-07T13:58:00"/>
    <s v="0:00"/>
    <x v="0"/>
    <x v="1"/>
  </r>
  <r>
    <d v="2024-05-08T14:28:16"/>
    <s v="st4764 (?)"/>
    <x v="35"/>
    <x v="0"/>
    <s v="kls* (Lůžkové oddělení pro sestru)"/>
    <s v="Lacey Helena, MUDr., číslo pojištěnce: 5560131698, pojišťovna: 207, scpac: 908340"/>
    <s v="na uzlu 1.CH-LU9 od 30.04.24 do 08.05.24, pcsled: 10710898"/>
    <s v="Datum konce sledování: ? -&gt; 08/05/24; Čas konce sledování:  -&gt; 1426; Příznak fnzis: 0 -&gt; 1; Typ aktivity (takt): 1 -&gt; 5; "/>
    <d v="2024-05-08T14:28:16"/>
    <d v="2024-05-08T14:26:00"/>
    <s v="0:02"/>
    <x v="0"/>
    <x v="1"/>
  </r>
  <r>
    <d v="2024-05-08T14:28:52"/>
    <s v="st4764 (?)"/>
    <x v="35"/>
    <x v="0"/>
    <s v="kls* (Lůžkové oddělení pro sestru)"/>
    <s v="Křeček Pavel, číslo pojištěnce: 7409105341, pojišťovna: 205, scpac: 719873"/>
    <s v="na uzlu 1.CH-LU9 od 05.05.24 do 08.05.24, pcsled: 10716173"/>
    <s v="Datum konce sledování: ? -&gt; 08/05/24; Čas konce sledování:  -&gt; 1428; Příznak fnzis: 0 -&gt; 1; Typ aktivity (takt): 1 -&gt; 4; "/>
    <d v="2024-05-08T14:28:52"/>
    <d v="2024-05-08T14:28:00"/>
    <s v="0:00"/>
    <x v="0"/>
    <x v="1"/>
  </r>
  <r>
    <d v="2024-05-08T14:30:00"/>
    <s v="st4764 (?)"/>
    <x v="35"/>
    <x v="0"/>
    <s v="kls* (Lůžkové oddělení pro sestru)"/>
    <s v="Moudrý Radek, číslo pojištěnce: 7711264473, pojišťovna: 205, scpac: 727042"/>
    <s v="na uzlu 1.CH-LU9 od 05.05.24 do 08.05.24, pcsled: 10716504"/>
    <s v="Datum konce sledování: ? -&gt; 08/05/24; Čas konce sledování:  -&gt; 1429; Příznak fnzis: 0 -&gt; 1; Typ aktivity (takt): 1 -&gt; 4; "/>
    <d v="2024-05-08T14:30:00"/>
    <d v="2024-05-08T14:29:00"/>
    <s v="0:01"/>
    <x v="0"/>
    <x v="1"/>
  </r>
  <r>
    <d v="2024-05-09T10:14:33"/>
    <s v="st4764 (?)"/>
    <x v="0"/>
    <x v="0"/>
    <s v="kls* (Lůžkové oddělení pro sestru)"/>
    <s v="Lasotová Uršula, číslo pojištěnce: 405324446 , pojišťovna: 111, scpac: 1561317"/>
    <s v="na uzlu KAR-LU51 od 06.05.24 do 09.05.24, pcsled: 10718209"/>
    <s v="Datum konce sledování: ? -&gt; 09/05/24; Čas konce sledování:  -&gt; 1010; Příznak fnzis: 0 -&gt; 1; Typ aktivity (takt): 1 -&gt; 5; "/>
    <d v="2024-05-09T10:14:33"/>
    <d v="2024-05-09T10:10:00"/>
    <s v="0:04"/>
    <x v="0"/>
    <x v="1"/>
  </r>
  <r>
    <d v="2024-05-09T11:09:21"/>
    <s v="st4764 (?)"/>
    <x v="0"/>
    <x v="0"/>
    <s v="kls* (Lůžkové oddělení pro sestru)"/>
    <s v="Nesrsta Jan, číslo pojištěnce: 450226447 , pojišťovna: 111, scpac: 1561176"/>
    <s v="na uzlu 1.CH-6 J od 06.05.24 do 09.05.24, pcsled: 10717904"/>
    <s v="Kód uzlu zařízení: 2001; Datum malého překladu: 09/05/24; Čas malého překladu: 1109; Kód původního uzlu: 6225; Kód nového uzlu: 6265; "/>
    <d v="2024-05-09T11:09:21"/>
    <d v="2024-05-09T11:09:00"/>
    <s v="0:00"/>
    <x v="0"/>
    <x v="1"/>
  </r>
  <r>
    <d v="2024-05-09T13:11:22"/>
    <s v="st4764 (?)"/>
    <x v="0"/>
    <x v="0"/>
    <s v="kls* (Lůžkové oddělení pro sestru)"/>
    <s v="Bartoš Jaromír, číslo pojištěnce: 6801061377, pojišťovna: 213, scpac: 1563888"/>
    <s v="na uzlu 1.CH-LU9 od 05.05.24 do 09.05.24, pcsled: 10716333"/>
    <s v="Datum konce sledování: ? -&gt; 09/05/24; Čas konce sledování:  -&gt; 1311; Příznak fnzis: 0 -&gt; 1; Typ aktivity (takt): 1 -&gt; 4; "/>
    <d v="2024-05-09T13:11:22"/>
    <d v="2024-05-09T13:11:00"/>
    <s v="0:00"/>
    <x v="0"/>
    <x v="1"/>
  </r>
  <r>
    <d v="2024-05-09T13:12:04"/>
    <s v="st4764 (?)"/>
    <x v="0"/>
    <x v="0"/>
    <s v="kls* (Lůžkové oddělení pro sestru)"/>
    <s v="Popelková Ludmila, číslo pojištěnce: 425419463 , pojišťovna: 111, scpac: 1306528"/>
    <s v="na uzlu 1.CH-LU9 od 02.05.24 do 09.05.24, pcsled: 10712968"/>
    <s v="Datum konce sledování: ? -&gt; 09/05/24; Čas konce sledování:  -&gt; 1311; Příznak fnzis: 0 -&gt; 1; Typ aktivity (takt): 1 -&gt; 5; "/>
    <d v="2024-05-09T13:12:04"/>
    <d v="2024-05-09T13:11:00"/>
    <s v="0:01"/>
    <x v="0"/>
    <x v="1"/>
  </r>
  <r>
    <d v="2024-05-09T13:12:41"/>
    <s v="st4764 (?)"/>
    <x v="0"/>
    <x v="0"/>
    <s v="kls* (Lůžkové oddělení pro sestru)"/>
    <s v="Zlatníčková Lenka, číslo pojištěnce: 8662124955, pojišťovna: 205, scpac: 830264"/>
    <s v="na uzlu 1.CH-LU9 od 06.05.24 do 09.05.24, pcsled: 10716952"/>
    <s v="Datum konce sledování: ? -&gt; 09/05/24; Čas konce sledování:  -&gt; 1312; Příznak fnzis: 0 -&gt; 1; Typ aktivity (takt): 1 -&gt; 5; "/>
    <d v="2024-05-09T13:12:41"/>
    <d v="2024-05-09T13:12:00"/>
    <s v="0:00"/>
    <x v="0"/>
    <x v="1"/>
  </r>
  <r>
    <d v="2024-05-09T15:07:22"/>
    <s v="st4764 (?)"/>
    <x v="15"/>
    <x v="0"/>
    <s v="kls* (Lůžkové oddělení pro sestru)"/>
    <s v="Boček Václav, číslo pojištěnce: 490420007 , pojišťovna: 205, scpac: 144314"/>
    <s v="na uzlu 1.CH-LU9 od 08.05.24 do 09.05.24, pcsled: 10720483"/>
    <s v="Datum žádosti: 09/05/24; Čas žádosti: 150722; Datum překladu: 09/05/24; Čas překladu: 1506; Žádající uzel: 6225; Žádající uživatel: 61525; Přijímající uzel: 6515; Text žádosti: Žádost o překlad; Stav žádosti: 500; "/>
    <d v="2024-05-09T15:07:22"/>
    <d v="2024-05-09T15:06:00"/>
    <s v="0:01"/>
    <x v="0"/>
    <x v="1"/>
  </r>
  <r>
    <d v="2024-05-10T12:33:15"/>
    <s v="st4764 (?)"/>
    <x v="0"/>
    <x v="0"/>
    <s v="kls* (Lůžkové oddělení pro sestru)"/>
    <s v="Vlková Anna, číslo pojištěnce: 465723480 , pojišťovna: 213, scpac: 1556857"/>
    <s v="na uzlu 1.CH-LU9 od 03.05.24 do 10.05.24, pcsled: 10714815"/>
    <s v="Datum konce sledování: ? -&gt; 10/05/24; Čas konce sledování:  -&gt; 1232; Příznak fnzis: 0 -&gt; 1; Typ aktivity (takt): 1 -&gt; 5; "/>
    <d v="2024-05-10T12:33:15"/>
    <d v="2024-05-10T12:32:00"/>
    <s v="0:01"/>
    <x v="0"/>
    <x v="1"/>
  </r>
  <r>
    <d v="2024-05-10T12:34:17"/>
    <s v="st4764 (?)"/>
    <x v="0"/>
    <x v="0"/>
    <s v="kls* (Lůžkové oddělení pro sestru)"/>
    <s v="Ščudla Jiří, číslo pojištěnce: 6107290541, pojišťovna: 111, scpac: 1549022"/>
    <s v="na uzlu 1.CH-LU9 od 05.05.24 do 10.05.24, pcsled: 10716387"/>
    <s v="Datum konce sledování: ? -&gt; 10/05/24; Čas konce sledování:  -&gt; 1233; Příznak fnzis: 0 -&gt; 1; Typ aktivity (takt): 1 -&gt; 5; "/>
    <d v="2024-05-10T12:34:17"/>
    <d v="2024-05-10T12:33:00"/>
    <s v="0:01"/>
    <x v="0"/>
    <x v="1"/>
  </r>
  <r>
    <d v="2024-05-10T12:34:50"/>
    <s v="st4764 (?)"/>
    <x v="0"/>
    <x v="0"/>
    <s v="kls* (Lůžkové oddělení pro sestru)"/>
    <s v="Veselá Zdeňka, Ing., číslo pojištěnce: 6157231355, pojišťovna: 111, scpac: 195393"/>
    <s v="na uzlu 1.CH-LU9 od 05.05.24 do 10.05.24, pcsled: 10716132"/>
    <s v="Datum konce sledování: ? -&gt; 10/05/24; Čas konce sledování:  -&gt; 1234; Příznak fnzis: 0 -&gt; 1; Typ aktivity (takt): 1 -&gt; 4; "/>
    <d v="2024-05-10T12:34:50"/>
    <d v="2024-05-10T12:34:00"/>
    <s v="0:00"/>
    <x v="0"/>
    <x v="1"/>
  </r>
  <r>
    <d v="2024-05-11T11:14:49"/>
    <s v="st4764 (?)"/>
    <x v="35"/>
    <x v="0"/>
    <s v="kls* (Lůžkové oddělení pro sestru)"/>
    <s v="Brezík Michal, číslo pojištěnce: 7311145369, pojišťovna: 111, scpac: 672117"/>
    <s v="na uzlu 1.CH-LU9 od 10.05.24 do 11.05.24, pcsled: 10722980"/>
    <s v="Datum konce sledování: ? -&gt; 11/05/24; Čas konce sledování:  -&gt; 1114; Příznak fnzis: 0 -&gt; 1; Typ aktivity (takt): 1 -&gt; 5; "/>
    <d v="2024-05-11T11:14:49"/>
    <d v="2024-05-11T11:14:00"/>
    <s v="0:00"/>
    <x v="0"/>
    <x v="1"/>
  </r>
  <r>
    <d v="2024-05-11T11:15:28"/>
    <s v="st4764 (?)"/>
    <x v="35"/>
    <x v="0"/>
    <s v="kls* (Lůžkové oddělení pro sestru)"/>
    <s v="Farkaš Ladislav, číslo pojištěnce: 6209306719, pojišťovna: 111, scpac: 194899"/>
    <s v="na uzlu 1.CH-LU9 od 09.05.24 do 11.05.24, pcsled: 10721505"/>
    <s v="Datum konce sledování: ? -&gt; 11/05/24; Čas konce sledování:  -&gt; 1114; Příznak fnzis: 0 -&gt; 1; Typ aktivity (takt): 1 -&gt; 5; "/>
    <d v="2024-05-11T11:15:28"/>
    <d v="2024-05-11T11:14:00"/>
    <s v="0:01"/>
    <x v="0"/>
    <x v="1"/>
  </r>
  <r>
    <d v="2024-05-11T11:16:39"/>
    <s v="st4764 (?)"/>
    <x v="35"/>
    <x v="0"/>
    <s v="kls* (Lůžkové oddělení pro sestru)"/>
    <s v="Vinterová Marie , číslo pojištěnce: 7257185342, pojišťovna: 205, scpac: 115131"/>
    <s v="na uzlu 1.CH-LU9 od 08.05.24 do 11.05.24, pcsled: 10720615"/>
    <s v="Datum konce sledování: ? -&gt; 11/05/24; Čas konce sledování:  -&gt; 1115; Příznak fnzis: 0 -&gt; 1; Typ aktivity (takt): 1 -&gt; 5; "/>
    <d v="2024-05-11T11:16:39"/>
    <d v="2024-05-11T11:15:00"/>
    <s v="0:01"/>
    <x v="0"/>
    <x v="1"/>
  </r>
  <r>
    <d v="2024-05-11T11:17:08"/>
    <s v="st4764 (?)"/>
    <x v="35"/>
    <x v="0"/>
    <s v="kls* (Lůžkové oddělení pro sestru)"/>
    <s v="Wolf Jakub, číslo pojištěnce: 9306075713, pojišťovna: 205, scpac: 331470"/>
    <s v="na uzlu 1.CH-LU9 od 06.05.24 do 11.05.24, pcsled: 10716928"/>
    <s v="Datum konce sledování: ? -&gt; 11/05/24; Čas konce sledování:  -&gt; 1116; Příznak fnzis: 0 -&gt; 1; Typ aktivity (takt): 1 -&gt; 5; "/>
    <d v="2024-05-11T11:17:08"/>
    <d v="2024-05-11T11:16:00"/>
    <s v="0:01"/>
    <x v="0"/>
    <x v="1"/>
  </r>
  <r>
    <d v="2024-05-11T11:18:06"/>
    <s v="st4764 (?)"/>
    <x v="35"/>
    <x v="0"/>
    <s v="kls* (Lůžkové oddělení pro sestru)"/>
    <s v="Kalianko Štěpán, číslo pojištěnce: 520107176 , pojišťovna: 201, scpac: 837982"/>
    <s v="na uzlu 1.CH-LU9 od 29.04.24 do 11.05.24, pcsled: 10708248"/>
    <s v="Datum konce sledování: ? -&gt; 11/05/24; Čas konce sledování:  -&gt; 1117; Příznak fnzis: 0 -&gt; 1; Typ aktivity (takt): 1 -&gt; 5; "/>
    <d v="2024-05-11T11:18:06"/>
    <d v="2024-05-11T11:17:00"/>
    <s v="0:01"/>
    <x v="0"/>
    <x v="1"/>
  </r>
  <r>
    <d v="2024-05-11T11:43:09"/>
    <s v="st4764 (?)"/>
    <x v="35"/>
    <x v="0"/>
    <s v="kls* (Lůžkové oddělení pro sestru)"/>
    <s v="Boček Václav, číslo pojištěnce: 490420007 , pojišťovna: 205, scpac: 144314"/>
    <s v="na uzlu KAR-LU51 od 09.05.24 do 11.05.24, pcsled: 10722694"/>
    <s v="Datum konce sledování: ? -&gt; 11/05/24; Čas konce sledování:  -&gt; 1130; Příznak fnzis: 0 -&gt; 1; Typ aktivity (takt): 1 -&gt; 4; "/>
    <d v="2024-05-11T11:43:09"/>
    <d v="2024-05-11T11:30:00"/>
    <s v="0:13"/>
    <x v="0"/>
    <x v="0"/>
  </r>
  <r>
    <d v="2024-05-11T14:26:25"/>
    <s v="st3640 (?)"/>
    <x v="27"/>
    <x v="0"/>
    <s v="kll* (Lůžkové oddělení pro lékaře)"/>
    <s v="Vlková Marie, číslo pojištěnce: 5453131827, pojišťovna: 201, scpac: 751618"/>
    <s v="na uzlu 1.CH-LU9 od 11.05.24 do 20.05.24, pcsled: 10724500"/>
    <s v="Kód uzlu zařízení: 2001; Datum malého překladu: 11/05/24; Čas malého překladu: 1426; Kód původního uzlu: 6225; Kód nového uzlu: 6265; "/>
    <d v="2024-05-11T14:26:25"/>
    <d v="2024-05-11T14:26:00"/>
    <s v="0:00"/>
    <x v="0"/>
    <x v="1"/>
  </r>
  <r>
    <d v="2024-05-12T16:15:16"/>
    <s v="st3818 (?)"/>
    <x v="3"/>
    <x v="0"/>
    <s v="kls* (Lůžkové oddělení pro sestru)"/>
    <s v="Pávek František, číslo pojištěnce: 490210067 , pojišťovna: 111, scpac: 973983"/>
    <s v="na uzlu 1.CH-LU9 od 09.05.24 do 12.05.24, pcsled: 10721441"/>
    <s v="Datum konce sledování: ? -&gt; 12/05/24; Čas konce sledování:  -&gt; 1613; Příznak fnzis: 0 -&gt; 1; Typ aktivity (takt): 1 -&gt; 4; "/>
    <d v="2024-05-12T16:15:16"/>
    <d v="2024-05-12T16:13:00"/>
    <s v="0:02"/>
    <x v="0"/>
    <x v="1"/>
  </r>
  <r>
    <d v="2024-05-13T08:45:36"/>
    <s v="st4338 (?)"/>
    <x v="22"/>
    <x v="0"/>
    <s v="kls* (Lůžkové oddělení pro sestru)"/>
    <s v="Dokoupil Petr, číslo pojištěnce: 481016069 , pojišťovna: 201, scpac: 259109"/>
    <s v="na uzlu GER-46 od 30.04.24 do 13.05.24, pcsled: 10709728"/>
    <s v="Datum konce sledování: ? -&gt; 13/05/24; Čas konce sledování:  -&gt; 0835; Příznak fnzis: 0 -&gt; 1; Typ aktivity (takt): 1 -&gt; 4; "/>
    <d v="2024-05-13T08:45:36"/>
    <d v="2024-05-13T08:35:00"/>
    <s v="0:10"/>
    <x v="0"/>
    <x v="0"/>
  </r>
  <r>
    <d v="2024-05-13T12:04:14"/>
    <s v="st4764 (?)"/>
    <x v="0"/>
    <x v="0"/>
    <s v="kls* (Lůžkové oddělení pro sestru)"/>
    <s v="Čagalová Věra, číslo pojištěnce: 6160300641, pojišťovna: 213, scpac: 1505667"/>
    <s v="na uzlu 1.CH-LU9 od 12.05.24 do 13.05.24, pcsled: 10725342"/>
    <s v="Datum žádosti: 13/05/24; Čas žádosti: 120414; Datum překladu: 13/05/24; Čas překladu: 1203; Žádající uzel: 6225; Žádající uživatel: 45562; Přijímající uzel: 6515; Text žádosti: Žádost o překlad; Stav žádosti: 500; "/>
    <d v="2024-05-13T12:04:14"/>
    <d v="2024-05-13T12:03:00"/>
    <s v="0:01"/>
    <x v="0"/>
    <x v="1"/>
  </r>
  <r>
    <d v="2024-05-13T12:05:29"/>
    <s v="st4764 (?)"/>
    <x v="0"/>
    <x v="0"/>
    <s v="kls* (Lůžkové oddělení pro sestru)"/>
    <s v="Pinkasová Ivana, číslo pojištěnce: 6359182401, pojišťovna: 111, scpac: 1248312"/>
    <s v="na uzlu 1.CH-LU9 od 09.05.24 do 13.05.24, pcsled: 10721964"/>
    <s v="Datum konce sledování: ? -&gt; 13/05/24; Čas konce sledování:  -&gt; 1204; Příznak fnzis: 0 -&gt; 1; Typ aktivity (takt): 1 -&gt; 5; "/>
    <d v="2024-05-13T12:05:29"/>
    <d v="2024-05-13T12:04:00"/>
    <s v="0:01"/>
    <x v="0"/>
    <x v="1"/>
  </r>
  <r>
    <d v="2024-05-14T10:51:13"/>
    <s v="st3558 (?)"/>
    <x v="16"/>
    <x v="0"/>
    <s v="kls* (Lůžkové oddělení pro sestru)"/>
    <s v="Obodová Alena, číslo pojištěnce: 495604145 , pojišťovna: 111, scpac: 1430660"/>
    <s v="na uzlu 1.CH-LU9 od 13.05.24 do 18.05.24, pcsled: 10726081"/>
    <s v="Kód uzlu zařízení: 2001; Datum malého překladu: 14/05/24; Čas malého překladu: 1051; Kód původního uzlu: 6225; Kód nového uzlu: 6272; "/>
    <d v="2024-05-14T10:51:13"/>
    <d v="2024-05-14T10:51:00"/>
    <s v="0:00"/>
    <x v="0"/>
    <x v="1"/>
  </r>
  <r>
    <d v="2024-05-14T11:33:51"/>
    <s v="st3640 (?)"/>
    <x v="10"/>
    <x v="0"/>
    <s v="kll* (Lůžkové oddělení pro lékaře)"/>
    <s v="Dokoupil Petr, číslo pojištěnce: 481016069 , pojišťovna: 201, scpac: 259109"/>
    <s v="na uzlu 1.CH-LU9 od 13.05.24 do 22.05.24, pcsled: 10726292"/>
    <s v="Kód uzlu zařízení: 2001; Datum malého překladu: 14/05/24; Čas malého překladu: 1132; Kód původního uzlu: 6225; Kód nového uzlu: 6265; "/>
    <d v="2024-05-14T11:33:51"/>
    <d v="2024-05-14T11:32:00"/>
    <s v="0:01"/>
    <x v="0"/>
    <x v="1"/>
  </r>
  <r>
    <d v="2024-05-14T13:28:47"/>
    <s v="st4764 (?)"/>
    <x v="0"/>
    <x v="0"/>
    <s v="kls* (Lůžkové oddělení pro sestru)"/>
    <s v="Veselská Jitka, číslo pojištěnce: 485902113 , pojišťovna: 111, scpac: 249458"/>
    <s v="na uzlu 1.CH-LU9 od 05.05.24 do 14.05.24, pcsled: 10716674"/>
    <s v="Datum konce sledování: ? -&gt; 14/05/24; Čas konce sledování:  -&gt; 1328; Příznak fnzis: 0 -&gt; 1; Typ aktivity (takt): 1 -&gt; 5; "/>
    <d v="2024-05-14T13:28:47"/>
    <d v="2024-05-14T13:28:00"/>
    <s v="0:00"/>
    <x v="0"/>
    <x v="1"/>
  </r>
  <r>
    <d v="2024-05-14T20:55:43"/>
    <s v="st4764 (?)"/>
    <x v="6"/>
    <x v="0"/>
    <s v="kls* (Lůžkové oddělení pro sestru)"/>
    <s v="Nováková Františka, číslo pojištěnce: 5657201143, pojišťovna: 111, scpac: 1103050"/>
    <s v="na uzlu 1.CH-LU9 od 03.05.24 do 14.05.24, pcsled: 10713991"/>
    <s v="Datum konce sledování: ? -&gt; 14/05/24; Čas konce sledování:  -&gt; 2053; Příznak fnzis: 0 -&gt; 1; Typ aktivity (takt): 1 -&gt; 5; "/>
    <d v="2024-05-14T20:55:43"/>
    <d v="2024-05-14T20:53:00"/>
    <s v="0:02"/>
    <x v="0"/>
    <x v="1"/>
  </r>
  <r>
    <d v="2024-05-15T12:13:45"/>
    <s v="st4764 (?)"/>
    <x v="0"/>
    <x v="0"/>
    <s v="kls* (Lůžkové oddělení pro sestru)"/>
    <s v="Juroš René, číslo pojištěnce: 7210224967, pojišťovna: 205, scpac: 1547761"/>
    <s v="na uzlu 1.CH-LU9 od 06.05.24 do 15.05.24, pcsled: 10717894"/>
    <s v="Datum konce sledování: ? -&gt; 15/05/24; Čas konce sledování:  -&gt; 1213; Příznak fnzis: 0 -&gt; 1; Typ aktivity (takt): 1 -&gt; 4; "/>
    <d v="2024-05-15T12:13:45"/>
    <d v="2024-05-15T12:13:00"/>
    <s v="0:00"/>
    <x v="0"/>
    <x v="1"/>
  </r>
  <r>
    <d v="2024-05-15T12:21:30"/>
    <s v="st4764 (?)"/>
    <x v="0"/>
    <x v="0"/>
    <s v="kls* (Lůžkové oddělení pro sestru)"/>
    <s v="Řondková Jiřina, číslo pojištěnce: 396014461 , pojišťovna: 201, scpac: 117737"/>
    <s v="na uzlu 3IK-39A od 08.05.24 do 15.05.24, pcsled: 10720837"/>
    <s v="Datum konce sledování: ? -&gt; 15/05/24; Čas konce sledování:  -&gt; 1145; Příznak fnzis: 0 -&gt; 1; Typ aktivity (takt): 1 -&gt; 4; "/>
    <d v="2024-05-15T12:21:30"/>
    <d v="2024-05-15T11:45:00"/>
    <s v="0:36"/>
    <x v="0"/>
    <x v="7"/>
  </r>
  <r>
    <d v="2024-05-15T12:52:43"/>
    <s v="st3558 (?)"/>
    <x v="16"/>
    <x v="0"/>
    <s v="kls* (Lůžkové oddělení pro sestru)"/>
    <s v="Havlíková Jana , číslo pojištěnce: 506002196 , pojišťovna: 205, scpac: 336851"/>
    <s v="na uzlu 1.CH-LU9 od 14.05.24 do 28.05.24, pcsled: 10727970"/>
    <s v="Kód uzlu zařízení: 2001; Datum malého překladu: 15/05/24; Čas malého překladu: 1252; Kód původního uzlu: 6225; Kód nového uzlu: 6272; "/>
    <d v="2024-05-15T12:52:43"/>
    <d v="2024-05-15T12:52:00"/>
    <s v="0:00"/>
    <x v="0"/>
    <x v="1"/>
  </r>
  <r>
    <d v="2024-05-15T17:10:26"/>
    <s v="st4367 (?)"/>
    <x v="35"/>
    <x v="0"/>
    <s v="kls* (Lůžkové oddělení pro sestru)"/>
    <s v="Ženožičková Helena, číslo pojištěnce: 7451185302, pojišťovna: 205, scpac: 272557"/>
    <s v="na uzlu 1.CH-LU9 od 11.05.24 do 15.05.24, pcsled: 10724851"/>
    <s v="Datum konce sledování: ? -&gt; 15/05/24; Čas konce sledování:  -&gt; 1709; Příznak fnzis: 0 -&gt; 1; Typ aktivity (takt): 1 -&gt; 5; "/>
    <d v="2024-05-15T17:10:26"/>
    <d v="2024-05-15T17:09:00"/>
    <s v="0:01"/>
    <x v="0"/>
    <x v="1"/>
  </r>
  <r>
    <d v="2024-05-16T16:09:43"/>
    <s v="st4367 (?)"/>
    <x v="6"/>
    <x v="0"/>
    <s v="kls* (Lůžkové oddělení pro sestru)"/>
    <s v="Kubaníková Marta, číslo pojištěnce: 5854270290, pojišťovna: 213, scpac: 640833"/>
    <s v="na uzlu 1.CH-LU9 od 15.05.24 do 16.05.24, pcsled: 10730177"/>
    <s v="Datum žádosti: 16/05/24; Čas žádosti: 160943; Datum překladu: 16/05/24; Čas překladu: 1608; Žádající uzel: 6225; Žádající uživatel: 60039; Přijímající uzel: 6515; Text žádosti: Žádost o překlad; Stav žádosti: 500; "/>
    <d v="2024-05-16T16:09:43"/>
    <d v="2024-05-16T16:08:00"/>
    <s v="0:01"/>
    <x v="0"/>
    <x v="1"/>
  </r>
  <r>
    <d v="2024-05-17T12:36:01"/>
    <s v="st4764 (?)"/>
    <x v="0"/>
    <x v="0"/>
    <s v="kls* (Lůžkové oddělení pro sestru)"/>
    <s v="Janča Miroslav, číslo pojištěnce: 8608295091, pojišťovna: 205, scpac: 1278527"/>
    <s v="na uzlu 1.CH-LU9 od 14.05.24 do 17.05.24, pcsled: 10727990"/>
    <s v="Datum konce sledování: ? -&gt; 17/05/24; Čas konce sledování:  -&gt; 1235; Příznak fnzis: 0 -&gt; 1; Typ aktivity (takt): 1 -&gt; 5; "/>
    <d v="2024-05-17T12:36:01"/>
    <d v="2024-05-17T12:35:00"/>
    <s v="0:01"/>
    <x v="0"/>
    <x v="1"/>
  </r>
  <r>
    <d v="2024-05-17T12:36:22"/>
    <s v="st4764 (?)"/>
    <x v="0"/>
    <x v="0"/>
    <s v="kls* (Lůžkové oddělení pro sestru)"/>
    <s v="Sítková Eleni, číslo pojištěnce: 405703493 , pojišťovna: 111, scpac: 1176373"/>
    <s v="na uzlu 1.CH-LU9 od 13.05.24 do 17.05.24, pcsled: 10727637"/>
    <s v="Datum konce sledování: ? -&gt; 17/05/24; Čas konce sledování:  -&gt; 1236; Příznak fnzis: 0 -&gt; 1; Typ aktivity (takt): 1 -&gt; 4; "/>
    <d v="2024-05-17T12:36:22"/>
    <d v="2024-05-17T12:36:00"/>
    <s v="0:00"/>
    <x v="0"/>
    <x v="1"/>
  </r>
  <r>
    <d v="2024-05-18T14:49:48"/>
    <s v="st4764 (?)"/>
    <x v="12"/>
    <x v="0"/>
    <s v="kls* (Lůžkové oddělení pro sestru)"/>
    <s v="Šípová Kateřina , číslo pojištěnce: 9251316151, pojišťovna: 205, scpac: 1025738"/>
    <s v="na uzlu 1.CH-LU9 od 15.05.24 do 18.05.24, pcsled: 10730284"/>
    <s v="Datum konce sledování: ? -&gt; 18/05/24; Čas konce sledování:  -&gt; 1449; Příznak fnzis: 0 -&gt; 1; Typ aktivity (takt): 1 -&gt; 4; "/>
    <d v="2024-05-18T14:49:48"/>
    <d v="2024-05-18T14:49:00"/>
    <s v="0:00"/>
    <x v="0"/>
    <x v="1"/>
  </r>
  <r>
    <d v="2024-05-18T14:50:21"/>
    <s v="st4764 (?)"/>
    <x v="12"/>
    <x v="0"/>
    <s v="kls* (Lůžkové oddělení pro sestru)"/>
    <s v="Hricišín Filip , číslo pojištěnce: 9901265726, pojišťovna: 205, scpac: 150236"/>
    <s v="na uzlu 1.CH-LU9 od 15.05.24 do 18.05.24, pcsled: 10730726"/>
    <s v="Datum konce sledování: ? -&gt; 18/05/24; Čas konce sledování:  -&gt; 1449; Příznak fnzis: 0 -&gt; 1; Typ aktivity (takt): 1 -&gt; 4; "/>
    <d v="2024-05-18T14:50:21"/>
    <d v="2024-05-18T14:49:00"/>
    <s v="0:01"/>
    <x v="0"/>
    <x v="1"/>
  </r>
  <r>
    <d v="2024-05-18T14:50:58"/>
    <s v="st4764 (?)"/>
    <x v="12"/>
    <x v="0"/>
    <s v="kls* (Lůžkové oddělení pro sestru)"/>
    <s v="Obodová Alena, číslo pojištěnce: 495604145 , pojišťovna: 111, scpac: 1430660"/>
    <s v="na uzlu 1.CH-LU9 od 13.05.24 do 18.05.24, pcsled: 10726081"/>
    <s v="Datum konce sledování: ? -&gt; 18/05/24; Čas konce sledování:  -&gt; 1450; Příznak fnzis: 0 -&gt; 1; Typ aktivity (takt): 1 -&gt; 4; "/>
    <d v="2024-05-18T14:50:58"/>
    <d v="2024-05-18T14:50:00"/>
    <s v="0:00"/>
    <x v="0"/>
    <x v="1"/>
  </r>
  <r>
    <d v="2024-05-19T10:47:22"/>
    <s v="st4764 (?)"/>
    <x v="15"/>
    <x v="0"/>
    <s v="kls* (Lůžkové oddělení pro sestru)"/>
    <s v="Jirátko Jan, MUDr., číslo pojištěnce: 9412254478, pojišťovna: 111, scpac: 671578"/>
    <s v="na uzlu 1.CH-LU9 od 16.05.24 do 19.05.24, pcsled: 10731706"/>
    <s v="Datum konce sledování: ? -&gt; 19/05/24; Čas konce sledování:  -&gt; 1046; Příznak fnzis: 0 -&gt; 1; Typ aktivity (takt): 1 -&gt; 5; "/>
    <d v="2024-05-19T10:47:22"/>
    <d v="2024-05-19T10:46:00"/>
    <s v="0:01"/>
    <x v="0"/>
    <x v="1"/>
  </r>
  <r>
    <d v="2024-05-19T13:07:42"/>
    <s v="st3640 (?)"/>
    <x v="21"/>
    <x v="0"/>
    <s v="kll* (Lůžkové oddělení pro lékaře)"/>
    <s v="Melnic Roman, číslo pojištěnce: 7908081874, pojišťovna: 211, scpac: 1570627"/>
    <s v="na uzlu 1.CH-LU9 od 19.05.24 do 27.05.24, pcsled: 10735375"/>
    <s v="Kód uzlu zařízení: 2001; Datum malého překladu: 19/05/24; Čas malého překladu: 1307; Kód původního uzlu: 6225; Kód nového uzlu: 6265; "/>
    <d v="2024-05-19T13:07:42"/>
    <d v="2024-05-19T13:07:00"/>
    <s v="0:00"/>
    <x v="0"/>
    <x v="1"/>
  </r>
  <r>
    <d v="2024-05-20T11:18:03"/>
    <s v="st4764 (?)"/>
    <x v="0"/>
    <x v="0"/>
    <s v="kls* (Lůžkové oddělení pro sestru)"/>
    <s v="Kubaníková Marta, číslo pojištěnce: 5854270290, pojišťovna: 213, scpac: 640833"/>
    <s v="na uzlu KAR-LU51 od 16.05.24 do 20.05.24, pcsled: 10732910"/>
    <s v="Datum konce sledování: ? -&gt; 20/05/24; Čas konce sledování:  -&gt; 1116; Příznak fnzis: 0 -&gt; 1; Typ aktivity (takt): 1 -&gt; 5; "/>
    <d v="2024-05-20T11:18:03"/>
    <d v="2024-05-20T11:16:00"/>
    <s v="0:02"/>
    <x v="0"/>
    <x v="1"/>
  </r>
  <r>
    <d v="2024-05-20T12:37:44"/>
    <s v="st4764 (?)"/>
    <x v="0"/>
    <x v="0"/>
    <s v="kls* (Lůžkové oddělení pro sestru)"/>
    <s v="Vlková Marie, číslo pojištěnce: 5453131827, pojišťovna: 201, scpac: 751618"/>
    <s v="na uzlu 1.CH-LU9 od 11.05.24 do 20.05.24, pcsled: 10724500"/>
    <s v="Datum konce sledování: ? -&gt; 20/05/24; Čas konce sledování:  -&gt; 1236; Příznak fnzis: 0 -&gt; 1; Typ aktivity (takt): 1 -&gt; 4; "/>
    <d v="2024-05-20T12:37:44"/>
    <d v="2024-05-20T12:36:00"/>
    <s v="0:01"/>
    <x v="0"/>
    <x v="1"/>
  </r>
  <r>
    <d v="2024-05-21T10:30:59"/>
    <s v="st4764 (?)"/>
    <x v="0"/>
    <x v="0"/>
    <s v="kls* (Lůžkové oddělení pro sestru)"/>
    <s v="Lasotová Uršula, číslo pojištěnce: 405324446 , pojišťovna: 111, scpac: 1561317"/>
    <s v="na uzlu 1.CH-LU9 od 09.05.24 do 21.05.24, pcsled: 10721875"/>
    <s v="Datum konce sledování: ? -&gt; 21/05/24; Čas konce sledování:  -&gt; 1030; Příznak fnzis: 0 -&gt; 1; Typ aktivity (takt): 1 -&gt; 4; "/>
    <d v="2024-05-21T10:30:59"/>
    <d v="2024-05-21T10:30:00"/>
    <s v="0:00"/>
    <x v="0"/>
    <x v="1"/>
  </r>
  <r>
    <d v="2024-05-21T11:18:52"/>
    <s v="st4764 (?)"/>
    <x v="0"/>
    <x v="0"/>
    <s v="kls* (Lůžkové oddělení pro sestru)"/>
    <s v="Boček Václav, číslo pojištěnce: 490420007 , pojišťovna: 205, scpac: 144314"/>
    <s v="na uzlu 1.CH-LU9 od 11.05.24 do 21.05.24, pcsled: 10724795"/>
    <s v="Datum konce sledování: ? -&gt; 21/05/24; Čas konce sledování:  -&gt; 1117; Příznak fnzis: 0 -&gt; 1; Typ aktivity (takt): 1 -&gt; 4; "/>
    <d v="2024-05-21T11:18:52"/>
    <d v="2024-05-21T11:17:00"/>
    <s v="0:01"/>
    <x v="0"/>
    <x v="1"/>
  </r>
  <r>
    <d v="2024-05-21T11:20:23"/>
    <s v="st4764 (?)"/>
    <x v="0"/>
    <x v="0"/>
    <s v="kls* (Lůžkové oddělení pro sestru)"/>
    <s v="Láníková Alžběta, číslo pojištěnce: 7861235382, pojišťovna: 111, scpac: 768329"/>
    <s v="na uzlu 1.CH-LU9 od 14.05.24 do 21.05.24, pcsled: 10729495"/>
    <s v="Datum konce sledování: ? -&gt; 21/05/24; Čas konce sledování:  -&gt; 1119; Příznak fnzis: 0 -&gt; 1; Typ aktivity (takt): 1 -&gt; 5; "/>
    <d v="2024-05-21T11:20:23"/>
    <d v="2024-05-21T11:19:00"/>
    <s v="0:01"/>
    <x v="0"/>
    <x v="1"/>
  </r>
  <r>
    <d v="2024-05-21T12:35:45"/>
    <s v="st4764 (?)"/>
    <x v="0"/>
    <x v="0"/>
    <s v="kls* (Lůžkové oddělení pro sestru)"/>
    <s v="Mlčochová Hana Dis., číslo pojištěnce: 8251165329, pojišťovna: 205, scpac: 474940"/>
    <s v="na uzlu 1.CH-LU9 od 17.05.24 do 21.05.24, pcsled: 10734404"/>
    <s v="Datum konce sledování: ? -&gt; 21/05/24; Čas konce sledování:  -&gt; 1234; Příznak fnzis: 0 -&gt; 1; Typ aktivity (takt): 1 -&gt; 4; "/>
    <d v="2024-05-21T12:35:45"/>
    <d v="2024-05-21T12:34:00"/>
    <s v="0:01"/>
    <x v="0"/>
    <x v="1"/>
  </r>
  <r>
    <d v="2024-05-21T14:17:22"/>
    <s v="st4764 (?)"/>
    <x v="15"/>
    <x v="0"/>
    <s v="kls* (Lůžkové oddělení pro sestru)"/>
    <s v="Štancl Pavel, číslo pojištěnce: 420811443 , pojišťovna: 211, scpac: 215858"/>
    <s v="na uzlu 1.CH-LU9 od 20.05.24 do 21.05.24, pcsled: 10736067"/>
    <s v="Datum žádosti: 21/05/24; Čas žádosti: 141722; Datum překladu: 21/05/24; Čas překladu: 1416; Žádající uzel: 6225; Žádající uživatel: 61525; Přijímající uzel: 6515; Text žádosti: Žádost o překlad; Stav žádosti: 500; "/>
    <d v="2024-05-21T14:17:22"/>
    <d v="2024-05-21T14:16:00"/>
    <s v="0:01"/>
    <x v="0"/>
    <x v="1"/>
  </r>
  <r>
    <d v="2024-05-22T12:33:24"/>
    <s v="st4764 (?)"/>
    <x v="0"/>
    <x v="0"/>
    <s v="kls* (Lůžkové oddělení pro sestru)"/>
    <s v="Dokoupil Petr, číslo pojištěnce: 481016069 , pojišťovna: 201, scpac: 259109"/>
    <s v="na uzlu 1.CH-LU9 od 13.05.24 do 22.05.24, pcsled: 10726292"/>
    <s v="Datum konce sledování: ? -&gt; 22/05/24; Čas konce sledování:  -&gt; 1232; Příznak fnzis: 0 -&gt; 1; Typ aktivity (takt): 1 -&gt; 5; "/>
    <d v="2024-05-22T12:33:24"/>
    <d v="2024-05-22T12:32:00"/>
    <s v="0:01"/>
    <x v="0"/>
    <x v="1"/>
  </r>
  <r>
    <d v="2024-05-22T12:34:32"/>
    <s v="st4764 (?)"/>
    <x v="0"/>
    <x v="0"/>
    <s v="kls* (Lůžkové oddělení pro sestru)"/>
    <s v="Pešáková Hana , číslo pojištěnce: 8956095742, pojišťovna: 205, scpac: 256886"/>
    <s v="na uzlu 1.CH-LU9 od 20.05.24 do 22.05.24, pcsled: 10735838"/>
    <s v="Datum konce sledování: ? -&gt; 22/05/24; Čas konce sledování:  -&gt; 1233; Příznak fnzis: 0 -&gt; 1; Typ aktivity (takt): 1 -&gt; 4; "/>
    <d v="2024-05-22T12:34:32"/>
    <d v="2024-05-22T12:33:00"/>
    <s v="0:01"/>
    <x v="0"/>
    <x v="1"/>
  </r>
  <r>
    <d v="2024-05-22T12:35:34"/>
    <s v="st4764 (?)"/>
    <x v="0"/>
    <x v="0"/>
    <s v="kls* (Lůžkové oddělení pro sestru)"/>
    <s v="Půr Petr, číslo pojištěnce: 8212175323, pojišťovna: 201, scpac: 713377"/>
    <s v="na uzlu 1.CH-LU9 od 19.05.24 do 22.05.24, pcsled: 10735392"/>
    <s v="Datum konce sledování: ? -&gt; 22/05/24; Čas konce sledování:  -&gt; 1234; Příznak fnzis: 0 -&gt; 1; Typ aktivity (takt): 1 -&gt; 4; "/>
    <d v="2024-05-22T12:35:34"/>
    <d v="2024-05-22T12:34:00"/>
    <s v="0:01"/>
    <x v="0"/>
    <x v="1"/>
  </r>
  <r>
    <d v="2024-05-22T12:36:33"/>
    <s v="st4764 (?)"/>
    <x v="0"/>
    <x v="0"/>
    <s v="kls* (Lůžkové oddělení pro sestru)"/>
    <s v="Šarmanová Yvona, číslo pojištěnce: 6153070132, pojišťovna: 111, scpac: 753339"/>
    <s v="na uzlu 1.CH-LU9 od 19.05.24 do 22.05.24, pcsled: 10735413"/>
    <s v="Datum konce sledování: ? -&gt; 22/05/24; Čas konce sledování:  -&gt; 1235; Příznak fnzis: 0 -&gt; 1; Typ aktivity (takt): 1 -&gt; 4; "/>
    <d v="2024-05-22T12:36:33"/>
    <d v="2024-05-22T12:35:00"/>
    <s v="0:01"/>
    <x v="0"/>
    <x v="1"/>
  </r>
  <r>
    <d v="2024-05-22T12:37:15"/>
    <s v="st4764 (?)"/>
    <x v="0"/>
    <x v="0"/>
    <s v="kls* (Lůžkové oddělení pro sestru)"/>
    <s v="Ščudla Jiří, číslo pojištěnce: 6107290541, pojišťovna: 111, scpac: 1549022"/>
    <s v="na uzlu 1.CH-LU9 od 19.05.24 do 22.05.24, pcsled: 10735300"/>
    <s v="Datum konce sledování: ? -&gt; 22/05/24; Čas konce sledování:  -&gt; 1236; Příznak fnzis: 0 -&gt; 1; Typ aktivity (takt): 1 -&gt; 5; "/>
    <d v="2024-05-22T12:37:15"/>
    <d v="2024-05-22T12:36:00"/>
    <s v="0:01"/>
    <x v="0"/>
    <x v="1"/>
  </r>
  <r>
    <d v="2024-05-22T19:09:38"/>
    <s v="st4764 (?)"/>
    <x v="15"/>
    <x v="0"/>
    <s v="kls* (Lůžkové oddělení pro sestru)"/>
    <s v="Číž Marcel, Ing., číslo pojištěnce: 7211304947, pojišťovna: 211, scpac: 1561652"/>
    <s v="na uzlu 1.CH-LU9 od 21.05.24 do 22.05.24, pcsled: 10738409"/>
    <s v="Datum žádosti: 22/05/24; Čas žádosti: 190938; Datum překladu: 22/05/24; Čas překladu: 1908; Žádající uzel: 6225; Žádající uživatel: 61525; Přijímající uzel: 6515; Text žádosti: Žádost o překlad; Stav žádosti: 500; "/>
    <d v="2024-05-22T19:09:38"/>
    <d v="2024-05-22T19:08:00"/>
    <s v="0:01"/>
    <x v="0"/>
    <x v="1"/>
  </r>
  <r>
    <d v="2024-05-23T09:33:59"/>
    <s v="st4764 (?)"/>
    <x v="0"/>
    <x v="0"/>
    <s v="kls* (Lůžkové oddělení pro sestru)"/>
    <s v="Číž Marcel, Ing., číslo pojištěnce: 7211304947, pojišťovna: 211, scpac: 1561652"/>
    <s v="na uzlu KAR-LU51 od 22.05.24 do 23.05.24, pcsled: 10741405"/>
    <s v="Datum konce sledování: ? -&gt; 23/05/24; Čas konce sledování:  -&gt; 0827; Příznak fnzis: 0 -&gt; 1; Typ aktivity (takt): 1 -&gt; 4; "/>
    <d v="2024-05-23T09:33:59"/>
    <d v="2024-05-23T08:27:00"/>
    <s v="1:06"/>
    <x v="0"/>
    <x v="6"/>
  </r>
  <r>
    <d v="2024-05-23T11:49:36"/>
    <s v="st3818 (?)"/>
    <x v="3"/>
    <x v="0"/>
    <s v="kls* (Lůžkové oddělení pro sestru)"/>
    <s v="Dao Xuan Luu, číslo pojištěnce: 6112262277, pojišťovna: 111, scpac: 1556369"/>
    <s v="na uzlu 1.CH-LU9 od 22.05.24 do 23.05.24, pcsled: 10740022"/>
    <s v="Datum žádosti: 23/05/24; Čas žádosti: 114936; Datum překladu: 23/05/24; Čas překladu: 1148; Žádající uzel: 6225; Žádající uživatel: 60741; Přijímající uzel: 6515; Text žádosti: Žádost o překlad; Stav žádosti: 500; "/>
    <d v="2024-05-23T11:49:36"/>
    <d v="2024-05-23T11:48:00"/>
    <s v="0:01"/>
    <x v="0"/>
    <x v="1"/>
  </r>
  <r>
    <d v="2024-05-23T13:13:34"/>
    <s v="st4764 (?)"/>
    <x v="0"/>
    <x v="0"/>
    <s v="kls* (Lůžkové oddělení pro sestru)"/>
    <s v="Rohlederová Helena, číslo pojištěnce: 6752021364, pojišťovna: 205, scpac: 189412"/>
    <s v="na uzlu 1.CH-LU9 od 19.05.24 do 23.05.24, pcsled: 10735433"/>
    <s v="Datum konce sledování: ? -&gt; 23/05/24; Čas konce sledování:  -&gt; 1312; Příznak fnzis: 0 -&gt; 1; Typ aktivity (takt): 1 -&gt; 4; "/>
    <d v="2024-05-23T13:13:34"/>
    <d v="2024-05-23T13:12:00"/>
    <s v="0:01"/>
    <x v="0"/>
    <x v="1"/>
  </r>
  <r>
    <d v="2024-05-23T13:14:06"/>
    <s v="st4764 (?)"/>
    <x v="0"/>
    <x v="0"/>
    <s v="kls* (Lůžkové oddělení pro sestru)"/>
    <s v="Koubková Ditta, číslo pojištěnce: 6851221685, pojišťovna: 201, scpac: 1004806"/>
    <s v="na uzlu 1.CH-LU9 od 20.05.24 do 23.05.24, pcsled: 10736061"/>
    <s v="Datum konce sledování: ? -&gt; 23/05/24; Čas konce sledování:  -&gt; 1313; Příznak fnzis: 0 -&gt; 1; Typ aktivity (takt): 1 -&gt; 4; "/>
    <d v="2024-05-23T13:14:06"/>
    <d v="2024-05-23T13:13:00"/>
    <s v="0:01"/>
    <x v="0"/>
    <x v="1"/>
  </r>
  <r>
    <d v="2024-05-23T16:46:39"/>
    <s v="st3818 (?)"/>
    <x v="3"/>
    <x v="0"/>
    <s v="kls* (Lůžkové oddělení pro sestru)"/>
    <s v="Hájek Ladislav, Ing., číslo pojištěnce: 5711201100, pojišťovna: 211, scpac: 316891"/>
    <s v="na uzlu 1.CH-LU9 od 22.05.24 do 23.05.24, pcsled: 10740552"/>
    <s v="Datum žádosti: 23/05/24; Čas žádosti: 164639; Datum překladu: 23/05/24; Čas překladu: 1645; Žádající uzel: 6225; Žádající uživatel: 60741; Přijímající uzel: 6515; Text žádosti: Žádost o překlad; Stav žádosti: 500; "/>
    <d v="2024-05-23T16:46:39"/>
    <d v="2024-05-23T16:45:00"/>
    <s v="0:01"/>
    <x v="0"/>
    <x v="1"/>
  </r>
  <r>
    <d v="2024-05-24T09:44:02"/>
    <s v="st4764 (?)"/>
    <x v="0"/>
    <x v="0"/>
    <s v="kls* (Lůžkové oddělení pro sestru)"/>
    <s v="Hájek Ladislav, Ing., číslo pojištěnce: 5711201100, pojišťovna: 211, scpac: 316891"/>
    <s v="na uzlu KAR-LU51 od 23.05.24 do 24.05.24, pcsled: 10743059"/>
    <s v="Datum konce sledování: ? -&gt; 24/05/24; Čas konce sledování:  -&gt; 0833; Příznak fnzis: 0 -&gt; 1; Typ aktivity (takt): 1 -&gt; 5; "/>
    <d v="2024-05-24T09:44:02"/>
    <d v="2024-05-24T08:33:00"/>
    <s v="1:11"/>
    <x v="0"/>
    <x v="13"/>
  </r>
  <r>
    <d v="2024-05-24T12:55:53"/>
    <s v="st4764 (?)"/>
    <x v="0"/>
    <x v="0"/>
    <s v="kls* (Lůžkové oddělení pro sestru)"/>
    <s v="Dolanská Šárka, Ing., číslo pojištěnce: 7061305328, pojišťovna: 207, scpac: 1496193"/>
    <s v="na uzlu 1.CH-LU9 od 21.05.24 do 24.05.24, pcsled: 10738845"/>
    <s v="Datum konce sledování: ? -&gt; 24/05/24; Čas konce sledování:  -&gt; 1255; Příznak fnzis: 0 -&gt; 1; Typ aktivity (takt): 1 -&gt; 4; "/>
    <d v="2024-05-24T12:55:53"/>
    <d v="2024-05-24T12:55:00"/>
    <s v="0:00"/>
    <x v="0"/>
    <x v="1"/>
  </r>
  <r>
    <d v="2024-05-24T12:56:23"/>
    <s v="st4764 (?)"/>
    <x v="0"/>
    <x v="0"/>
    <s v="kls* (Lůžkové oddělení pro sestru)"/>
    <s v="Nováková Dagmar, číslo pojištěnce: 7459164460, pojišťovna: 205, scpac: 241137"/>
    <s v="na uzlu 1.CH-LU9 od 21.05.24 do 24.05.24, pcsled: 10738639"/>
    <s v="Datum konce sledování: ? -&gt; 24/05/24; Čas konce sledování:  -&gt; 1256; Příznak fnzis: 0 -&gt; 1; Typ aktivity (takt): 1 -&gt; 4; "/>
    <d v="2024-05-24T12:56:23"/>
    <d v="2024-05-24T12:56:00"/>
    <s v="0:00"/>
    <x v="0"/>
    <x v="1"/>
  </r>
  <r>
    <d v="2024-05-24T12:56:57"/>
    <s v="st4764 (?)"/>
    <x v="0"/>
    <x v="0"/>
    <s v="kls* (Lůžkové oddělení pro sestru)"/>
    <s v="Smékalová Kateřina, číslo pojištěnce: 7655053076, pojišťovna: 111, scpac: 464369"/>
    <s v="na uzlu 1.CH-LU9 od 21.05.24 do 24.05.24, pcsled: 10738871"/>
    <s v="Datum konce sledování: ? -&gt; 24/05/24; Čas konce sledování:  -&gt; 1256; Příznak fnzis: 0 -&gt; 1; Typ aktivity (takt): 1 -&gt; 4; "/>
    <d v="2024-05-24T12:56:57"/>
    <d v="2024-05-24T12:56:00"/>
    <s v="0:00"/>
    <x v="0"/>
    <x v="1"/>
  </r>
  <r>
    <d v="2024-05-25T11:28:12"/>
    <s v="st4764 (?)"/>
    <x v="6"/>
    <x v="0"/>
    <s v="kls* (Lůžkové oddělení pro sestru)"/>
    <s v="Dao Xuan Luu, číslo pojištěnce: 6112262277, pojišťovna: 111, scpac: 1556369"/>
    <s v="na uzlu KAR-LU51 od 23.05.24 do 25.05.24, pcsled: 10742723"/>
    <s v="Datum konce sledování: ? -&gt; 25/05/24; Čas konce sledování:  -&gt; 1044; Příznak fnzis: 0 -&gt; 1; Typ aktivity (takt): 1 -&gt; 4; "/>
    <d v="2024-05-25T11:28:12"/>
    <d v="2024-05-25T10:44:00"/>
    <s v="0:44"/>
    <x v="0"/>
    <x v="4"/>
  </r>
  <r>
    <d v="2024-05-25T16:06:57"/>
    <s v="st3818 (?)"/>
    <x v="5"/>
    <x v="0"/>
    <s v="kls* (Lůžkové oddělení pro sestru)"/>
    <s v="Čagalová Věra, číslo pojištěnce: 6160300641, pojišťovna: 213, scpac: 1505667"/>
    <s v="na uzlu 1.CH-LU9 od 16.05.24 do 25.05.24, pcsled: 10732015"/>
    <s v="Datum konce sledování: ? -&gt; 25/05/24; Čas konce sledování:  -&gt; 1605; Příznak fnzis: 0 -&gt; 1; Typ aktivity (takt): 1 -&gt; 5; "/>
    <d v="2024-05-25T16:06:57"/>
    <d v="2024-05-25T16:05:00"/>
    <s v="0:01"/>
    <x v="0"/>
    <x v="1"/>
  </r>
  <r>
    <d v="2024-05-25T16:07:42"/>
    <s v="st3818 (?)"/>
    <x v="5"/>
    <x v="0"/>
    <s v="kls* (Lůžkové oddělení pro sestru)"/>
    <s v="Duroňová Věra, číslo pojištěnce: 525704254 , pojišťovna: 205, scpac: 697502"/>
    <s v="na uzlu 1.CH-LU9 od 22.05.24 do 25.05.24, pcsled: 10740268"/>
    <s v="Datum konce sledování: ? -&gt; 25/05/24; Čas konce sledování:  -&gt; 1607; Příznak fnzis: 0 -&gt; 1; Typ aktivity (takt): 1 -&gt; 4; "/>
    <d v="2024-05-25T16:07:42"/>
    <d v="2024-05-25T16:07:00"/>
    <s v="0:00"/>
    <x v="0"/>
    <x v="1"/>
  </r>
  <r>
    <d v="2024-05-26T12:48:16"/>
    <s v="st4764 (?)"/>
    <x v="25"/>
    <x v="0"/>
    <s v="kls* (Lůžkové oddělení pro sestru)"/>
    <s v="Zelená Zdeňka, číslo pojištěnce: 5956261366, pojišťovna: 205, scpac: 750456"/>
    <s v="na uzlu 1.CH-LU9 od 23.05.24 do 26.05.24, pcsled: 10741713"/>
    <s v="Datum konce sledování: ? -&gt; 26/05/24; Čas konce sledování:  -&gt; 1247; Příznak fnzis: 0 -&gt; 1; Typ aktivity (takt): 1 -&gt; 4; "/>
    <d v="2024-05-26T12:48:16"/>
    <d v="2024-05-26T12:47:00"/>
    <s v="0:01"/>
    <x v="0"/>
    <x v="1"/>
  </r>
  <r>
    <d v="2024-05-26T12:48:49"/>
    <s v="st4764 (?)"/>
    <x v="25"/>
    <x v="0"/>
    <s v="kls* (Lůžkové oddělení pro sestru)"/>
    <s v="Stašek Pavel, číslo pojištěnce: 440507444 , pojišťovna: 111, scpac: 1152202"/>
    <s v="na uzlu 1.CH-LU9 od 23.05.24 do 26.05.24, pcsled: 10741697"/>
    <s v="Datum konce sledování: ? -&gt; 26/05/24; Čas konce sledování:  -&gt; 1248; Příznak fnzis: 0 -&gt; 1; Typ aktivity (takt): 1 -&gt; 5; "/>
    <d v="2024-05-26T12:48:49"/>
    <d v="2024-05-26T12:48:00"/>
    <s v="0:00"/>
    <x v="0"/>
    <x v="1"/>
  </r>
  <r>
    <d v="2024-05-27T09:19:00"/>
    <s v="st4764 (?)"/>
    <x v="0"/>
    <x v="0"/>
    <s v="kls* (Lůžkové oddělení pro sestru)"/>
    <s v="Řondková Jiřina, číslo pojištěnce: 396014461 , pojišťovna: 201, scpac: 117737"/>
    <s v="na uzlu 1.CH-LU9 od 15.05.24 do 27.05.24, pcsled: 10730842"/>
    <s v="Datum žádosti: 27/05/24; Čas žádosti: 091859; Datum překladu: 27/05/24; Čas překladu: 0918; Žádající uzel: 6225; Žádající uživatel: 45562; Přijímající uzel: 6004; Text žádosti: Žádost o překlad; Stav žádosti: 500; "/>
    <d v="2024-05-27T09:19:00"/>
    <d v="2024-05-27T09:18:00"/>
    <s v="0:01"/>
    <x v="0"/>
    <x v="1"/>
  </r>
  <r>
    <d v="2024-05-27T12:11:19"/>
    <s v="st4764 (?)"/>
    <x v="0"/>
    <x v="0"/>
    <s v="kls* (Lůžkové oddělení pro sestru)"/>
    <s v="Nesrsta Jan, číslo pojištěnce: 450226447 , pojišťovna: 111, scpac: 1561176"/>
    <s v="na uzlu 1.CH-LU9 od 14.05.24 do 27.05.24, pcsled: 10728654"/>
    <s v="Datum konce sledování: ? -&gt; 27/05/24; Čas konce sledování:  -&gt; 1210; Příznak fnzis: 0 -&gt; 1; Typ aktivity (takt): 1 -&gt; 4; "/>
    <d v="2024-05-27T12:11:19"/>
    <d v="2024-05-27T12:10:00"/>
    <s v="0:01"/>
    <x v="0"/>
    <x v="1"/>
  </r>
  <r>
    <d v="2024-05-27T12:12:14"/>
    <s v="st4764 (?)"/>
    <x v="0"/>
    <x v="0"/>
    <s v="kls* (Lůžkové oddělení pro sestru)"/>
    <s v="Melnic Roman, číslo pojištěnce: 7908081874, pojišťovna: 211, scpac: 1570627"/>
    <s v="na uzlu 1.CH-LU9 od 19.05.24 do 27.05.24, pcsled: 10735375"/>
    <s v="Datum konce sledování: ? -&gt; 27/05/24; Čas konce sledování:  -&gt; 1211; Příznak fnzis: 0 -&gt; 1; Typ aktivity (takt): 1 -&gt; 5; "/>
    <d v="2024-05-27T12:12:14"/>
    <d v="2024-05-27T12:11:00"/>
    <s v="0:01"/>
    <x v="0"/>
    <x v="1"/>
  </r>
  <r>
    <d v="2024-05-27T15:21:01"/>
    <s v="st4764 (?)"/>
    <x v="15"/>
    <x v="0"/>
    <s v="kls* (Lůžkové oddělení pro sestru)"/>
    <s v="Kekeliová Marcela, číslo pojištěnce: 7355095077, pojišťovna: 205, scpac: 1541004"/>
    <s v="na uzlu 1.CH-LU9 od 26.05.24 do 27.05.24, pcsled: 10745395"/>
    <s v="Datum žádosti: 27/05/24; Čas žádosti: 152101; Datum překladu: 27/05/24; Čas překladu: 1520; Žádající uzel: 6225; Žádající uživatel: 61525; Přijímající uzel: 6515; Text žádosti: Žádost o překlad; Stav žádosti: 500; "/>
    <d v="2024-05-27T15:21:01"/>
    <d v="2024-05-27T15:20:00"/>
    <s v="0:01"/>
    <x v="0"/>
    <x v="1"/>
  </r>
  <r>
    <d v="2024-05-28T10:43:13"/>
    <s v="st4764 (?)"/>
    <x v="0"/>
    <x v="0"/>
    <s v="kls* (Lůžkové oddělení pro sestru)"/>
    <s v="Štancl Pavel, číslo pojištěnce: 420811443 , pojišťovna: 211, scpac: 215858"/>
    <s v="na uzlu KAR-LU51 od 21.05.24 do 28.05.24, pcsled: 10739360"/>
    <s v="Datum konce sledování: ? -&gt; 28/05/24; Čas konce sledování:  -&gt; 1025; Příznak fnzis: 0 -&gt; 1; Typ aktivity (takt): 1 -&gt; 5; "/>
    <d v="2024-05-28T10:43:13"/>
    <d v="2024-05-28T10:25:00"/>
    <s v="0:18"/>
    <x v="0"/>
    <x v="0"/>
  </r>
  <r>
    <d v="2024-05-28T11:46:01"/>
    <s v="st3640 (?)"/>
    <x v="1"/>
    <x v="0"/>
    <s v="kll* (Lůžkové oddělení pro lékaře)"/>
    <s v="Pazdera Josef, číslo pojištěnce: 5510311070, pojišťovna: 111, scpac: 316332"/>
    <s v="na uzlu 1.CH-LU9 od 27.05.24 do 04.06.24, pcsled: 10747922"/>
    <s v="Kód uzlu zařízení: 2001; Datum malého překladu: 28/05/24; Čas malého překladu: 1145; Kód původního uzlu: 6225; Kód nového uzlu: 6265; "/>
    <d v="2024-05-28T11:46:01"/>
    <d v="2024-05-28T11:45:00"/>
    <s v="0:01"/>
    <x v="0"/>
    <x v="1"/>
  </r>
  <r>
    <d v="2024-05-28T13:37:06"/>
    <s v="st4764 (?)"/>
    <x v="0"/>
    <x v="0"/>
    <s v="kls* (Lůžkové oddělení pro sestru)"/>
    <s v="Hájek Ladislav, Ing., číslo pojištěnce: 5711201100, pojišťovna: 211, scpac: 316891"/>
    <s v="na uzlu 1.CH-LU9 od 24.05.24 do 28.05.24, pcsled: 10743820"/>
    <s v="Datum konce sledování: ? -&gt; 28/05/24; Čas konce sledování:  -&gt; 1336; Příznak fnzis: 0 -&gt; 1; Typ aktivity (takt): 1 -&gt; 5; "/>
    <d v="2024-05-28T13:37:06"/>
    <d v="2024-05-28T13:36:00"/>
    <s v="0:01"/>
    <x v="0"/>
    <x v="1"/>
  </r>
  <r>
    <d v="2024-05-28T13:37:40"/>
    <s v="st4764 (?)"/>
    <x v="0"/>
    <x v="0"/>
    <s v="kls* (Lůžkové oddělení pro sestru)"/>
    <s v="Havlíková Jana , číslo pojištěnce: 506002196 , pojišťovna: 205, scpac: 336851"/>
    <s v="na uzlu 1.CH-LU9 od 14.05.24 do 28.05.24, pcsled: 10727970"/>
    <s v="Datum konce sledování: ? -&gt; 28/05/24; Čas konce sledování:  -&gt; 1337; Příznak fnzis: 0 -&gt; 1; Typ aktivity (takt): 1 -&gt; 5; "/>
    <d v="2024-05-28T13:37:40"/>
    <d v="2024-05-28T13:37:00"/>
    <s v="0:00"/>
    <x v="0"/>
    <x v="1"/>
  </r>
  <r>
    <d v="2024-05-28T17:20:42"/>
    <s v="st4764 (?)"/>
    <x v="12"/>
    <x v="0"/>
    <s v="kls* (Lůžkové oddělení pro sestru)"/>
    <s v="Číž Marcel, Ing., číslo pojištěnce: 7211304947, pojišťovna: 211, scpac: 1561652"/>
    <s v="na uzlu 1.CH-LU9 od 23.05.24 do 28.05.24, pcsled: 10742189"/>
    <s v="Datum konce sledování: ? -&gt; 28/05/24; Čas konce sledování:  -&gt; 1719; Příznak fnzis: 0 -&gt; 1; Typ aktivity (takt): 1 -&gt; 5; "/>
    <d v="2024-05-28T17:20:42"/>
    <d v="2024-05-28T17:19:00"/>
    <s v="0:01"/>
    <x v="0"/>
    <x v="1"/>
  </r>
  <r>
    <d v="2024-05-29T11:22:51"/>
    <s v="st4764 (?)"/>
    <x v="0"/>
    <x v="0"/>
    <s v="kls* (Lůžkové oddělení pro sestru)"/>
    <s v="Kekeliová Marcela, číslo pojištěnce: 7355095077, pojišťovna: 205, scpac: 1541004"/>
    <s v="na uzlu KAR-LU51 od 27.05.24 do 29.05.24, pcsled: 10747729"/>
    <s v="Datum konce sledování: ? -&gt; 29/05/24; Čas konce sledování:  -&gt; 1115; Příznak fnzis: 0 -&gt; 1; Typ aktivity (takt): 1 -&gt; 5; "/>
    <d v="2024-05-29T11:22:51"/>
    <d v="2024-05-29T11:15:00"/>
    <s v="0:07"/>
    <x v="0"/>
    <x v="1"/>
  </r>
  <r>
    <d v="2024-05-29T12:11:48"/>
    <s v="st4764 (?)"/>
    <x v="0"/>
    <x v="0"/>
    <s v="kls* (Lůžkové oddělení pro sestru)"/>
    <s v="Čulíková Milada, číslo pojištěnce: 7256085353, pojišťovna: 205, scpac: 182304"/>
    <s v="na uzlu 1.CH-LU9 od 26.05.24 do 29.05.24, pcsled: 10745446"/>
    <s v="Datum konce sledování: ? -&gt; 29/05/24; Čas konce sledování:  -&gt; 1211; Příznak fnzis: 0 -&gt; 1; Typ aktivity (takt): 1 -&gt; 4; "/>
    <d v="2024-05-29T12:11:48"/>
    <d v="2024-05-29T12:11:00"/>
    <s v="0:00"/>
    <x v="0"/>
    <x v="1"/>
  </r>
  <r>
    <d v="2024-05-29T12:12:40"/>
    <s v="st4764 (?)"/>
    <x v="0"/>
    <x v="0"/>
    <s v="kls* (Lůžkové oddělení pro sestru)"/>
    <s v="Psota Rudolf, číslo pojištěnce: 7204025323, pojišťovna: 205, scpac: 376310"/>
    <s v="na uzlu 1.CH-LU9 od 26.05.24 do 29.05.24, pcsled: 10745465"/>
    <s v="Datum konce sledování: ? -&gt; 29/05/24; Čas konce sledování:  -&gt; 1212; Příznak fnzis: 0 -&gt; 1; Typ aktivity (takt): 1 -&gt; 5; "/>
    <d v="2024-05-29T12:12:40"/>
    <d v="2024-05-29T12:12:00"/>
    <s v="0:00"/>
    <x v="0"/>
    <x v="1"/>
  </r>
  <r>
    <d v="2024-05-30T10:53:07"/>
    <s v="st3640 (?)"/>
    <x v="10"/>
    <x v="0"/>
    <s v="kll* (Lůžkové oddělení pro lékaře)"/>
    <s v="Rudavská Božena, číslo pojištěnce: 466120114 , pojišťovna: 111, scpac: 210820"/>
    <s v="na uzlu 1.CH-LU9 od 29.05.24 do 01.06.24, pcsled: 10750188"/>
    <s v="Kód uzlu zařízení: 2001; Datum malého překladu: 30/05/24; Čas malého překladu: 1051; Kód původního uzlu: 6225; Kód nového uzlu: 6265; "/>
    <d v="2024-05-30T10:53:07"/>
    <d v="2024-05-30T10:51:00"/>
    <s v="0:02"/>
    <x v="0"/>
    <x v="1"/>
  </r>
  <r>
    <d v="2024-05-30T13:56:53"/>
    <s v="st4764 (?)"/>
    <x v="0"/>
    <x v="0"/>
    <s v="kls* (Lůžkové oddělení pro sestru)"/>
    <s v="Kropáčová Libuše, číslo pojištěnce: 8356015305, pojišťovna: 211, scpac: 166904"/>
    <s v="na uzlu 1.CH-LU9 od 27.05.24 do 30.05.24, pcsled: 10746964"/>
    <s v="Datum konce sledování: ? -&gt; 30/05/24; Čas konce sledování:  -&gt; 1356; Příznak fnzis: 0 -&gt; 1; Typ aktivity (takt): 1 -&gt; 4; "/>
    <d v="2024-05-30T13:56:53"/>
    <d v="2024-05-30T13:56:00"/>
    <s v="0:00"/>
    <x v="0"/>
    <x v="1"/>
  </r>
  <r>
    <d v="2024-05-30T16:43:30"/>
    <s v="st3818 (?)"/>
    <x v="26"/>
    <x v="0"/>
    <s v="kls* (Lůžkové oddělení pro sestru)"/>
    <s v="Pavlásek Pavel, Ing., číslo pojištěnce: 5711240722, pojišťovna: 111, scpac: 1565164"/>
    <s v="na uzlu 1.CH-LU9 od 29.05.24 do 30.05.24, pcsled: 10750945"/>
    <s v="Datum žádosti: 30/05/24; Čas žádosti: 164330; Datum překladu: 30/05/24; Čas překladu: 1642; Žádající uzel: 6225; Žádající uživatel: 61526; Přijímající uzel: 6515; Text žádosti: Žádost o překlad; Stav žádosti: 500; "/>
    <d v="2024-05-30T16:43:30"/>
    <d v="2024-05-30T16:42:00"/>
    <s v="0:01"/>
    <x v="0"/>
    <x v="1"/>
  </r>
  <r>
    <d v="2024-05-31T10:01:06"/>
    <s v="st4764 (?)"/>
    <x v="0"/>
    <x v="0"/>
    <s v="kls* (Lůžkové oddělení pro sestru)"/>
    <s v="Mazánková Dana , číslo pojištěnce: 5858210160, pojišťovna: 205, scpac: 952176"/>
    <s v="na uzlu KAR-LU51 od 30.05.24 do 31.05.24, pcsled: 10751653"/>
    <s v="Datum konce sledování: ? -&gt; 31/05/24; Čas konce sledování:  -&gt; 0825; Příznak fnzis: 0 -&gt; 1; Typ aktivity (takt): 1 -&gt; 4; "/>
    <d v="2024-05-31T10:01:06"/>
    <d v="2024-05-31T08:25:00"/>
    <s v="1:36"/>
    <x v="0"/>
    <x v="8"/>
  </r>
  <r>
    <d v="2024-05-31T12:14:35"/>
    <s v="st4764 (?)"/>
    <x v="0"/>
    <x v="0"/>
    <s v="kls* (Lůžkové oddělení pro sestru)"/>
    <s v="Orálková Eva, číslo pojištěnce: 456224414 , pojišťovna: 211, scpac: 277114"/>
    <s v="na uzlu 1.CH-LU9 od 27.05.24 do 31.05.24, pcsled: 10746808"/>
    <s v="Datum konce sledování: ? -&gt; 31/05/24; Čas konce sledování:  -&gt; 1214; Příznak fnzis: 0 -&gt; 1; Typ aktivity (takt): 1 -&gt; 5; "/>
    <d v="2024-05-31T12:14:35"/>
    <d v="2024-05-31T12:14:00"/>
    <s v="0:00"/>
    <x v="0"/>
    <x v="1"/>
  </r>
  <r>
    <d v="2024-05-31T14:32:06"/>
    <s v="st4764 (?)"/>
    <x v="25"/>
    <x v="0"/>
    <s v="kls* (Lůžkové oddělení pro sestru)"/>
    <s v="Berka Miroslav, číslo pojištěnce: 520201066 , pojišťovna: 111, scpac: 204661"/>
    <s v="na uzlu 1.CH-LU9 od 30.05.24 do 31.05.24, pcsled: 10751896"/>
    <s v="Datum žádosti: 31/05/24; Čas žádosti: 143206; Datum překladu: 31/05/24; Čas překladu: 1431; Žádající uzel: 6225; Žádající uživatel: 65619; Přijímající uzel: 6515; Text žádosti: Žádost o překlad; Stav žádosti: 500; "/>
    <d v="2024-05-31T14:32:06"/>
    <d v="2024-05-31T14:31:00"/>
    <s v="0:01"/>
    <x v="0"/>
    <x v="1"/>
  </r>
  <r>
    <d v="2024-06-01T16:28:20"/>
    <s v="st4764 (?)"/>
    <x v="9"/>
    <x v="0"/>
    <s v="kll* (Lůžkové oddělení pro lékaře)"/>
    <s v="Rudavská Božena, číslo pojištěnce: 466120114 , pojišťovna: 111, scpac: 210820"/>
    <s v="na uzlu 1.CH-LU9 od 29.05.24 do 01.06.24, pcsled: 10750188"/>
    <s v="Datum konce sledování: ? -&gt; 01/06/24; Čas konce sledování:  -&gt; 1627; Příznak fnzis: 0 -&gt; 1; Typ aktivity (takt): 1 -&gt; 5; "/>
    <d v="2024-06-01T16:28:20"/>
    <d v="2024-06-01T16:27:00"/>
    <s v="0:01"/>
    <x v="0"/>
    <x v="1"/>
  </r>
  <r>
    <d v="2024-06-01T16:29:01"/>
    <s v="st4764 (?)"/>
    <x v="9"/>
    <x v="0"/>
    <s v="kll* (Lůžkové oddělení pro lékaře)"/>
    <s v="Dubový Jaroslav , číslo pojištěnce: 6406210789, pojišťovna: 111, scpac: 474374"/>
    <s v="na uzlu 1.CH-LU9 od 27.05.24 do 01.06.24, pcsled: 10747006"/>
    <s v="Datum konce sledování: ? -&gt; 01/06/24; Čas konce sledování:  -&gt; 1628; Příznak fnzis: 0 -&gt; 1; Typ aktivity (takt): 1 -&gt; 5; "/>
    <d v="2024-06-01T16:29:01"/>
    <d v="2024-06-01T16:28:00"/>
    <s v="0:01"/>
    <x v="0"/>
    <x v="1"/>
  </r>
  <r>
    <d v="2024-06-01T16:30:07"/>
    <s v="st4764 (?)"/>
    <x v="9"/>
    <x v="0"/>
    <s v="kll* (Lůžkové oddělení pro lékaře)"/>
    <s v="Novák Matěj, číslo pojištěnce: 0201255714, pojišťovna: 211, scpac: 307433"/>
    <s v="na uzlu 1.CH-LU9 od 29.05.24 do 01.06.24, pcsled: 10751636"/>
    <s v="Datum konce sledování: ? -&gt; 01/06/24; Čas konce sledování:  -&gt; 1629; Příznak fnzis: 0 -&gt; 1; Typ aktivity (takt): 1 -&gt; 5; "/>
    <d v="2024-06-01T16:30:07"/>
    <d v="2024-06-01T16:29:00"/>
    <s v="0:01"/>
    <x v="0"/>
    <x v="1"/>
  </r>
  <r>
    <d v="2024-06-02T12:03:29"/>
    <s v="st4764 (?)"/>
    <x v="5"/>
    <x v="0"/>
    <s v="kls* (Lůžkové oddělení pro sestru)"/>
    <s v="Hluchenko Jiří, číslo pojištěnce: 6301100773, pojišťovna: 205, scpac: 1023696"/>
    <s v="na uzlu 1.CH-LU9 od 30.05.24 do 02.06.24, pcsled: 10751978"/>
    <s v="Datum konce sledování: ? -&gt; 02/06/24; Čas konce sledování:  -&gt; 1203; Příznak fnzis: 0 -&gt; 1; Typ aktivity (takt): 1 -&gt; 5; "/>
    <d v="2024-06-02T12:03:29"/>
    <d v="2024-06-02T12:03:00"/>
    <s v="0:00"/>
    <x v="0"/>
    <x v="1"/>
  </r>
  <r>
    <d v="2024-06-02T12:04:12"/>
    <s v="st4764 (?)"/>
    <x v="5"/>
    <x v="0"/>
    <s v="kls* (Lůžkové oddělení pro sestru)"/>
    <s v="Zejda Karel, číslo pojištěnce: 6806160229, pojišťovna: 111, scpac: 320005"/>
    <s v="na uzlu 1.CH-LU9 od 29.05.24 do 02.06.24, pcsled: 10750931"/>
    <s v="Datum konce sledování: ? -&gt; 02/06/24; Čas konce sledování:  -&gt; 1203; Příznak fnzis: 0 -&gt; 1; Typ aktivity (takt): 1 -&gt; 5; "/>
    <d v="2024-06-02T12:04:12"/>
    <d v="2024-06-02T12:03:00"/>
    <s v="0:01"/>
    <x v="0"/>
    <x v="1"/>
  </r>
  <r>
    <d v="2024-06-02T12:34:29"/>
    <s v="st4152 (?)"/>
    <x v="43"/>
    <x v="0"/>
    <s v="kll* (Lůžkové oddělení pro lékaře)"/>
    <s v="Štancl Pavel, číslo pojištěnce: 420811443 , pojišťovna: 211, scpac: 215858"/>
    <s v="na uzlu 1.CH-LU9 od 28.05.24 do -, pcsled: 10749067"/>
    <s v="Kód uzlu zařízení: 2001; Datum malého překladu: 02/06/24; Čas malého překladu: 1234; Kód původního uzlu: 6225; Kód nového uzlu: 6265; "/>
    <d v="2024-06-02T12:34:29"/>
    <d v="2024-06-02T12:34:00"/>
    <s v="0:00"/>
    <x v="0"/>
    <x v="1"/>
  </r>
  <r>
    <d v="2024-06-02T13:54:04"/>
    <s v="st4764 (?)"/>
    <x v="35"/>
    <x v="0"/>
    <s v="kls* (Lůžkové oddělení pro sestru)"/>
    <s v="Berka Miroslav, číslo pojištěnce: 520201066 , pojišťovna: 111, scpac: 204661"/>
    <s v="na uzlu KAR-LU51 od 31.05.24 do 02.06.24, pcsled: 10754660"/>
    <s v="Datum konce sledování: ? -&gt; 02/06/24; Čas konce sledování:  -&gt; 1145; Příznak fnzis: 0 -&gt; 1; Typ aktivity (takt): 1 -&gt; 5; "/>
    <d v="2024-06-02T13:54:04"/>
    <d v="2024-06-02T11:45:00"/>
    <s v="2:09"/>
    <x v="0"/>
    <x v="11"/>
  </r>
  <r>
    <d v="2024-06-03T10:04:31"/>
    <s v="st3818 (?)"/>
    <x v="1"/>
    <x v="0"/>
    <s v="kll* (Lůžkové oddělení pro lékaře)"/>
    <s v="Pavlásek Pavel, Ing., číslo pojištěnce: 5711240722, pojišťovna: 111, scpac: 1565164"/>
    <s v="na uzlu KAR-LU51 od 30.05.24 do 03.06.24, pcsled: 10753230"/>
    <s v="Datum konce sledování: ? -&gt; 03/06/24; Čas konce sledování:  -&gt; 1003; Příznak fnzis: 0 -&gt; 1; Typ aktivity (takt): 1 -&gt; 5; "/>
    <d v="2024-06-03T10:04:31"/>
    <d v="2024-06-03T10:03:00"/>
    <s v="0:01"/>
    <x v="0"/>
    <x v="1"/>
  </r>
  <r>
    <d v="2024-06-03T10:57:51"/>
    <s v="st3640 (?)"/>
    <x v="10"/>
    <x v="0"/>
    <s v="kll* (Lůžkové oddělení pro lékaře)"/>
    <s v="Klement Jindřich, číslo pojištěnce: 510709289 , pojišťovna: 111, scpac: 1559568"/>
    <s v="na uzlu 1.CH-LU9 od 29.05.24 do 07.06.24, pcsled: 10750466"/>
    <s v="Kód uzlu zařízení: 2001; Datum malého překladu: 03/06/24; Čas malého překladu: 1057; Kód původního uzlu: 6225; Kód nového uzlu: 6265; "/>
    <d v="2024-06-03T10:57:51"/>
    <d v="2024-06-03T10:57:00"/>
    <s v="0:00"/>
    <x v="0"/>
    <x v="1"/>
  </r>
  <r>
    <d v="2024-06-03T13:13:13"/>
    <s v="st4764 (?)"/>
    <x v="0"/>
    <x v="0"/>
    <s v="kls* (Lůžkové oddělení pro sestru)"/>
    <s v="Hána Alois, číslo pojištěnce: 510513096 , pojišťovna: 205, scpac: 1282796"/>
    <s v="na uzlu 1.CH-LU9 od 27.05.24 do 03.06.24, pcsled: 10747436"/>
    <s v="Datum konce sledování: ? -&gt; 03/06/24; Čas konce sledování:  -&gt; 1313; Příznak fnzis: 0 -&gt; 1; Typ aktivity (takt): 1 -&gt; 5; "/>
    <d v="2024-06-03T13:13:13"/>
    <d v="2024-06-03T13:13:00"/>
    <s v="0:00"/>
    <x v="0"/>
    <x v="1"/>
  </r>
  <r>
    <d v="2024-06-03T13:16:33"/>
    <s v="st4764 (?)"/>
    <x v="0"/>
    <x v="0"/>
    <s v="kls* (Lůžkové oddělení pro sestru)"/>
    <s v="Grajová Marie, číslo pojištěnce: 475207952 , pojišťovna: 111, scpac: 349157"/>
    <s v="na uzlu 1.CH-LU9 od 30.05.24 do 03.06.24, pcsled: 10752708"/>
    <s v="Datum konce sledování: ? -&gt; 03/06/24; Čas konce sledování:  -&gt; 1315; Příznak fnzis: 0 -&gt; 1; Typ aktivity (takt): 1 -&gt; 5; "/>
    <d v="2024-06-03T13:16:33"/>
    <d v="2024-06-03T13:15:00"/>
    <s v="0:01"/>
    <x v="0"/>
    <x v="1"/>
  </r>
  <r>
    <d v="2024-06-04T11:47:00"/>
    <s v="st4764 (?)"/>
    <x v="0"/>
    <x v="0"/>
    <s v="kls* (Lůžkové oddělení pro sestru)"/>
    <s v="Jandíková Lucie , číslo pojištěnce: 8758293632, pojišťovna: 205, scpac: 938211"/>
    <s v="na uzlu 1.CH-LU9 od 03.06.24 do 04.06.24, pcsled: 10757405"/>
    <s v="Datum žádosti: 04/06/24; Čas žádosti: 114700; Datum překladu: 04/06/24; Čas překladu: 1146; Žádající uzel: 6225; Žádající uživatel: 45562; Přijímající uzel: 6515; Text žádosti: Žádost o překlad; Stav žádosti: 500; "/>
    <d v="2024-06-04T11:47:00"/>
    <d v="2024-06-04T11:46:00"/>
    <s v="0:01"/>
    <x v="0"/>
    <x v="1"/>
  </r>
  <r>
    <d v="2024-06-04T13:16:17"/>
    <s v="st4764 (?)"/>
    <x v="0"/>
    <x v="0"/>
    <s v="kls* (Lůžkové oddělení pro sestru)"/>
    <s v="Kubaníková Marta, číslo pojištěnce: 5854270290, pojišťovna: 213, scpac: 640833"/>
    <s v="na uzlu 1.CH-LU9 od 20.05.24 do 04.06.24, pcsled: 10736958"/>
    <s v="Datum konce sledování: ? -&gt; 04/06/24; Čas konce sledování:  -&gt; 1315; Příznak fnzis: 0 -&gt; 1; Typ aktivity (takt): 1 -&gt; 5; "/>
    <d v="2024-06-04T13:16:17"/>
    <d v="2024-06-04T13:15:00"/>
    <s v="0:01"/>
    <x v="0"/>
    <x v="1"/>
  </r>
  <r>
    <d v="2024-06-04T13:16:36"/>
    <s v="st4764 (?)"/>
    <x v="0"/>
    <x v="0"/>
    <s v="kls* (Lůžkové oddělení pro sestru)"/>
    <s v="Pazdera Josef, číslo pojištěnce: 5510311070, pojišťovna: 111, scpac: 316332"/>
    <s v="na uzlu 1.CH-LU9 od 27.05.24 do 04.06.24, pcsled: 10747922"/>
    <s v="Datum konce sledování: ? -&gt; 04/06/24; Čas konce sledování:  -&gt; 1316; Příznak fnzis: 0 -&gt; 1; Typ aktivity (takt): 1 -&gt; 5; "/>
    <d v="2024-06-04T13:16:36"/>
    <d v="2024-06-04T13:16:00"/>
    <s v="0:00"/>
    <x v="0"/>
    <x v="1"/>
  </r>
  <r>
    <d v="2024-06-04T13:17:00"/>
    <s v="st4764 (?)"/>
    <x v="0"/>
    <x v="0"/>
    <s v="kls* (Lůžkové oddělení pro sestru)"/>
    <s v="Trubač Martin, Ing., číslo pojištěnce: 8012075313, pojišťovna: 111, scpac: 326094"/>
    <s v="na uzlu 1.CH-LU9 od 30.05.24 do 04.06.24, pcsled: 10752291"/>
    <s v="Datum konce sledování: ? -&gt; 04/06/24; Čas konce sledování:  -&gt; 1316; Příznak fnzis: 0 -&gt; 1; Typ aktivity (takt): 1 -&gt; 5; "/>
    <d v="2024-06-04T13:17:00"/>
    <d v="2024-06-04T13:16:00"/>
    <s v="0:01"/>
    <x v="0"/>
    <x v="1"/>
  </r>
  <r>
    <d v="2024-06-05T09:45:30"/>
    <s v="st4764 (?)"/>
    <x v="0"/>
    <x v="0"/>
    <s v="kls* (Lůžkové oddělení pro sestru)"/>
    <s v="Dao Xuan Luu, číslo pojištěnce: 6112262277, pojišťovna: 111, scpac: 1556369"/>
    <s v="na uzlu 1.CH-LU9 od 25.05.24 do 05.06.24, pcsled: 10744985"/>
    <s v="Datum konce sledování: ? -&gt; 05/06/24; Čas konce sledování:  -&gt; 0944; Příznak fnzis: 0 -&gt; 1; Typ aktivity (takt): 1 -&gt; 5; "/>
    <d v="2024-06-05T09:45:30"/>
    <d v="2024-06-05T09:44:00"/>
    <s v="0:01"/>
    <x v="0"/>
    <x v="1"/>
  </r>
  <r>
    <d v="2024-06-05T12:14:42"/>
    <s v="st4764 (?)"/>
    <x v="0"/>
    <x v="0"/>
    <s v="kls* (Lůžkové oddělení pro sestru)"/>
    <s v="Kekeliová Marcela, číslo pojištěnce: 7355095077, pojišťovna: 205, scpac: 1541004"/>
    <s v="na uzlu 1.CH-LU9 od 29.05.24 do 05.06.24, pcsled: 10750993"/>
    <s v="Datum konce sledování: ? -&gt; 05/06/24; Čas konce sledování:  -&gt; 1214; Příznak fnzis: 0 -&gt; 1; Typ aktivity (takt): 1 -&gt; 5; "/>
    <d v="2024-06-05T12:14:42"/>
    <d v="2024-06-05T12:14:00"/>
    <s v="0:00"/>
    <x v="0"/>
    <x v="1"/>
  </r>
  <r>
    <d v="2024-06-05T12:15:17"/>
    <s v="st4764 (?)"/>
    <x v="0"/>
    <x v="0"/>
    <s v="kls* (Lůžkové oddělení pro sestru)"/>
    <s v="Chromec Petr, číslo pojištěnce: 6307201307, pojišťovna: 205, scpac: 748105"/>
    <s v="na uzlu 1.CH-LU9 od 02.06.24 do 05.06.24, pcsled: 10755838"/>
    <s v="Datum konce sledování: ? -&gt; 05/06/24; Čas konce sledování:  -&gt; 1215; Příznak fnzis: 0 -&gt; 1; Typ aktivity (takt): 1 -&gt; 5; "/>
    <d v="2024-06-05T12:15:17"/>
    <d v="2024-06-05T12:15:00"/>
    <s v="0:00"/>
    <x v="0"/>
    <x v="1"/>
  </r>
  <r>
    <d v="2024-06-05T12:16:30"/>
    <s v="st4764 (?)"/>
    <x v="0"/>
    <x v="0"/>
    <s v="kls* (Lůžkové oddělení pro sestru)"/>
    <s v="Friedrichová Kamila, číslo pojištěnce: 6951195328, pojišťovna: 111, scpac: 502296"/>
    <s v="na uzlu 1.CH-LU9 od 02.06.24 do 05.06.24, pcsled: 10755824"/>
    <s v="Datum konce sledování: ? -&gt; 05/06/24; Čas konce sledování:  -&gt; 1216; Příznak fnzis: 0 -&gt; 1; Typ aktivity (takt): 1 -&gt; 5; "/>
    <d v="2024-06-05T12:16:30"/>
    <d v="2024-06-05T12:16:00"/>
    <s v="0:00"/>
    <x v="0"/>
    <x v="1"/>
  </r>
  <r>
    <d v="2024-06-05T12:17:04"/>
    <s v="st4764 (?)"/>
    <x v="0"/>
    <x v="0"/>
    <s v="kls* (Lůžkové oddělení pro sestru)"/>
    <s v="Štievková Renata, číslo pojištěnce: 9155305731, pojišťovna: 205, scpac: 925513"/>
    <s v="na uzlu 1.CH-LU9 od 02.06.24 do 05.06.24, pcsled: 10755872"/>
    <s v="Datum konce sledování: ? -&gt; 05/06/24; Čas konce sledování:  -&gt; 1216; Příznak fnzis: 0 -&gt; 1; Typ aktivity (takt): 1 -&gt; 5; "/>
    <d v="2024-06-05T12:17:04"/>
    <d v="2024-06-05T12:16:00"/>
    <s v="0:01"/>
    <x v="0"/>
    <x v="1"/>
  </r>
  <r>
    <d v="2024-06-05T18:16:53"/>
    <s v="st3640 (?)"/>
    <x v="7"/>
    <x v="0"/>
    <s v="kll* (Lůžkové oddělení pro lékaře)"/>
    <s v="Vondálová Andrea, číslo pojištěnce: 7453294475, pojišťovna: 205, scpac: 865486"/>
    <s v="na uzlu 1.CH-LU9 od 04.06.24 do 11.06.24, pcsled: 10759353"/>
    <s v="Kód uzlu zařízení: 2001; Datum malého překladu: 05/06/24; Čas malého překladu: 1816; Kód původního uzlu: 6225; Kód nového uzlu: 6265; "/>
    <d v="2024-06-05T18:16:53"/>
    <d v="2024-06-05T18:16:00"/>
    <s v="0:00"/>
    <x v="0"/>
    <x v="1"/>
  </r>
  <r>
    <d v="2024-06-06T12:15:19"/>
    <s v="st3818 (?)"/>
    <x v="8"/>
    <x v="0"/>
    <s v="kls* (Lůžkové oddělení pro sestru)"/>
    <s v="Hlaváč Milan, číslo pojištěnce: 5602100636, pojišťovna: 205, scpac: 1541412"/>
    <s v="na uzlu 1.CH-LU9 od 05.06.24 do 06.06.24, pcsled: 10760333"/>
    <s v="Datum žádosti: 06/06/24; Čas žádosti: 121519; Datum překladu: 06/06/24; Čas překladu: 1214; Žádající uzel: 6225; Žádající uživatel: 63874; Přijímající uzel: 6515; Text žádosti: Žádost o překlad; Stav žádosti: 500; "/>
    <d v="2024-06-06T12:15:19"/>
    <d v="2024-06-06T12:14:00"/>
    <s v="0:01"/>
    <x v="0"/>
    <x v="1"/>
  </r>
  <r>
    <d v="2024-06-07T12:22:38"/>
    <s v="st4764 (?)"/>
    <x v="0"/>
    <x v="0"/>
    <s v="kls* (Lůžkové oddělení pro sestru)"/>
    <s v="Klement Jindřich, číslo pojištěnce: 510709289 , pojišťovna: 111, scpac: 1559568"/>
    <s v="na uzlu 1.CH-LU9 od 29.05.24 do 07.06.24, pcsled: 10750466"/>
    <s v="Datum konce sledování: ? -&gt; 07/06/24; Čas konce sledování:  -&gt; 1222; Příznak fnzis: 0 -&gt; 1; Typ aktivity (takt): 1 -&gt; 4; "/>
    <d v="2024-06-07T12:22:38"/>
    <d v="2024-06-07T12:22:00"/>
    <s v="0:00"/>
    <x v="0"/>
    <x v="1"/>
  </r>
  <r>
    <d v="2024-06-07T12:23:33"/>
    <s v="st4764 (?)"/>
    <x v="0"/>
    <x v="0"/>
    <s v="kls* (Lůžkové oddělení pro sestru)"/>
    <s v="Laštůvka Jiří , číslo pojištěnce: 7306275790, pojišťovna: 111, scpac: 1035143"/>
    <s v="na uzlu 1.CH-LU9 od 03.06.24 do 07.06.24, pcsled: 10758127"/>
    <s v="Datum konce sledování: ? -&gt; 07/06/24; Čas konce sledování:  -&gt; 1222; Příznak fnzis: 0 -&gt; 1; Typ aktivity (takt): 1 -&gt; 4; "/>
    <d v="2024-06-07T12:23:33"/>
    <d v="2024-06-07T12:22:00"/>
    <s v="0:01"/>
    <x v="0"/>
    <x v="1"/>
  </r>
  <r>
    <d v="2024-06-07T12:24:06"/>
    <s v="st4764 (?)"/>
    <x v="0"/>
    <x v="0"/>
    <s v="kls* (Lůžkové oddělení pro sestru)"/>
    <s v="Mádr Robert, číslo pojištěnce: 7006035311, pojišťovna: 211, scpac: 186083"/>
    <s v="na uzlu 1.CH-LU9 od 04.06.24 do 07.06.24, pcsled: 10759140"/>
    <s v="Datum konce sledování: ? -&gt; 07/06/24; Čas konce sledování:  -&gt; 1223; Příznak fnzis: 0 -&gt; 1; Typ aktivity (takt): 1 -&gt; 5; "/>
    <d v="2024-06-07T12:24:06"/>
    <d v="2024-06-07T12:23:00"/>
    <s v="0:01"/>
    <x v="0"/>
    <x v="1"/>
  </r>
  <r>
    <d v="2024-06-07T12:25:44"/>
    <s v="st4764 (?)"/>
    <x v="0"/>
    <x v="0"/>
    <s v="kls* (Lůžkové oddělení pro sestru)"/>
    <s v="Paprskářová Ivanka, číslo pojištěnce: 496113235 , pojišťovna: 111, scpac: 444754"/>
    <s v="na uzlu 1.CH-LU9 od 05.06.24 do 07.06.24, pcsled: 10760272"/>
    <s v="Datum konce sledování: ? -&gt; 07/06/24; Čas konce sledování:  -&gt; 1224; Příznak fnzis: 0 -&gt; 1; Typ aktivity (takt): 1 -&gt; 4; "/>
    <d v="2024-06-07T12:25:44"/>
    <d v="2024-06-07T12:24:00"/>
    <s v="0:01"/>
    <x v="0"/>
    <x v="1"/>
  </r>
  <r>
    <d v="2024-06-07T20:17:36"/>
    <s v="st4764 (?)"/>
    <x v="6"/>
    <x v="0"/>
    <s v="kls* (Lůžkové oddělení pro sestru)"/>
    <s v="Mrtvý Robin , číslo pojištěnce: 8904306070, pojišťovna: 111, scpac: 830045"/>
    <s v="na uzlu 1.CH-LU9 od 06.06.24 do 07.06.24, pcsled: 10762505"/>
    <s v="Datum konce sledování: ? -&gt; 07/06/24; Čas konce sledování:  -&gt; 2017; Příznak fnzis: 0 -&gt; 1; Typ aktivity (takt): 1 -&gt; 5; "/>
    <d v="2024-06-07T20:17:36"/>
    <d v="2024-06-07T20:17:00"/>
    <s v="0:00"/>
    <x v="0"/>
    <x v="1"/>
  </r>
  <r>
    <d v="2024-06-08T12:44:35"/>
    <s v="st4764 (?)"/>
    <x v="5"/>
    <x v="0"/>
    <s v="kls* (Lůžkové oddělení pro sestru)"/>
    <s v="Berka Miroslav, číslo pojištěnce: 520201066 , pojišťovna: 111, scpac: 204661"/>
    <s v="na uzlu 1.CH-LU9 od 02.06.24 do 08.06.24, pcsled: 10756013"/>
    <s v="Datum konce sledování: ? -&gt; 08/06/24; Čas konce sledování:  -&gt; 1243; Příznak fnzis: 0 -&gt; 1; Typ aktivity (takt): 1 -&gt; 4; "/>
    <d v="2024-06-08T12:44:35"/>
    <d v="2024-06-08T12:43:00"/>
    <s v="0:01"/>
    <x v="0"/>
    <x v="1"/>
  </r>
  <r>
    <d v="2024-06-09T11:22:34"/>
    <s v="st4764 (?)"/>
    <x v="15"/>
    <x v="0"/>
    <s v="kls* (Lůžkové oddělení pro sestru)"/>
    <s v="Hlaváč Milan, číslo pojištěnce: 5602100636, pojišťovna: 205, scpac: 1541412"/>
    <s v="na uzlu KAR-LU51 od 06.06.24 do 09.06.24, pcsled: 10762790"/>
    <s v="Datum konce sledování: ? -&gt; 09/06/24; Čas konce sledování:  -&gt; 1024; Příznak fnzis: 0 -&gt; 1; Typ aktivity (takt): 1 -&gt; 4; "/>
    <d v="2024-06-09T11:22:34"/>
    <d v="2024-06-09T10:24:00"/>
    <s v="0:58"/>
    <x v="0"/>
    <x v="10"/>
  </r>
  <r>
    <d v="2024-06-09T13:20:11"/>
    <s v="st4764 (?)"/>
    <x v="15"/>
    <x v="0"/>
    <s v="kls* (Lůžkové oddělení pro sestru)"/>
    <s v="Zelinková Alena, číslo pojištěnce: 505611128 , pojišťovna: 111, scpac: 1038348"/>
    <s v="na uzlu 1.CH-LU9 od 02.06.24 do 09.06.24, pcsled: 10755776"/>
    <s v="Datum konce sledování: ? -&gt; 09/06/24; Čas konce sledování:  -&gt; 1319; Příznak fnzis: 0 -&gt; 1; Typ aktivity (takt): 1 -&gt; 4; "/>
    <d v="2024-06-09T13:20:11"/>
    <d v="2024-06-09T13:19:00"/>
    <s v="0:01"/>
    <x v="0"/>
    <x v="1"/>
  </r>
  <r>
    <d v="2024-06-09T13:42:56"/>
    <s v="st4764 (?)"/>
    <x v="15"/>
    <x v="0"/>
    <s v="kls* (Lůžkové oddělení pro sestru)"/>
    <s v="Vaculín František, číslo pojištěnce: 450104450 , pojišťovna: 207, scpac: 313963"/>
    <s v="na uzlu 1.CH-LU9 od 06.06.24 do 09.06.24, pcsled: 10761775"/>
    <s v="Datum konce sledování: ? -&gt; 09/06/24; Čas konce sledování:  -&gt; 1342; Příznak fnzis: 0 -&gt; 1; Typ aktivity (takt): 1 -&gt; 4; "/>
    <d v="2024-06-09T13:42:56"/>
    <d v="2024-06-09T13:42:00"/>
    <s v="0:00"/>
    <x v="0"/>
    <x v="1"/>
  </r>
  <r>
    <d v="2024-06-10T11:11:17"/>
    <s v="st4764 (?)"/>
    <x v="0"/>
    <x v="0"/>
    <s v="kls* (Lůžkové oddělení pro sestru)"/>
    <s v="Matveieva Mariia , číslo pojištěnce: 8760624290, pojišťovna: 111, scpac: 1152923"/>
    <s v="na uzlu 1.CH-LU9 od 09.06.24 do 10.06.24, pcsled: 10765579"/>
    <s v="Datum žádosti: 10/06/24; Čas žádosti: 111117; Datum překladu: 10/06/24; Čas překladu: 1110; Žádající uzel: 6225; Žádající uživatel: 45562; Přijímající uzel: 6515; Text žádosti: Žádost o překlad; Stav žádosti: 500; "/>
    <d v="2024-06-10T11:11:17"/>
    <d v="2024-06-10T11:10:00"/>
    <s v="0:01"/>
    <x v="0"/>
    <x v="1"/>
  </r>
  <r>
    <d v="2024-06-10T12:16:55"/>
    <s v="st4764 (?)"/>
    <x v="0"/>
    <x v="0"/>
    <s v="kls* (Lůžkové oddělení pro sestru)"/>
    <s v="Hlochová Eva, číslo pojištěnce: 5662060261, pojišťovna: 205, scpac: 349016"/>
    <s v="na uzlu 1.CH-LU9 od 06.06.24 do 10.06.24, pcsled: 10762297"/>
    <s v="Datum konce sledování: ? -&gt; 10/06/24; Čas konce sledování:  -&gt; 1216; Příznak fnzis: 0 -&gt; 1; Typ aktivity (takt): 1 -&gt; 5; "/>
    <d v="2024-06-10T12:16:55"/>
    <d v="2024-06-10T12:16:00"/>
    <s v="0:00"/>
    <x v="0"/>
    <x v="1"/>
  </r>
  <r>
    <d v="2024-06-10T12:46:10"/>
    <s v="st3818 (?)"/>
    <x v="0"/>
    <x v="0"/>
    <s v="kls* (Lůžkové oddělení pro sestru)"/>
    <s v="Ketmanová Jarmila, číslo pojištěnce: 5653262252, pojišťovna: 211, scpac: 106527"/>
    <s v="na uzlu 1.CH-LU9 od 09.06.24 do 10.06.24, pcsled: 10765559"/>
    <s v="Datum žádosti: 10/06/24; Čas žádosti: 124610; Datum překladu: 10/06/24; Čas překladu: 1245; Žádající uzel: 6225; Žádající uživatel: 45562; Přijímající uzel: 6515; Text žádosti: Žádost o překlad; Stav žádosti: 500; "/>
    <d v="2024-06-10T12:46:10"/>
    <d v="2024-06-10T12:45:00"/>
    <s v="0:01"/>
    <x v="0"/>
    <x v="1"/>
  </r>
  <r>
    <d v="2024-06-11T13:13:56"/>
    <s v="st4764 (?)"/>
    <x v="0"/>
    <x v="0"/>
    <s v="kls* (Lůžkové oddělení pro sestru)"/>
    <s v="Pavlásek Pavel, Ing., číslo pojištěnce: 5711240722, pojišťovna: 111, scpac: 1565164"/>
    <s v="na uzlu 1.CH-LU9 od 03.06.24 do 11.06.24, pcsled: 10757135"/>
    <s v="Datum konce sledování: ? -&gt; 11/06/24; Čas konce sledování:  -&gt; 1313; Příznak fnzis: 0 -&gt; 1; Typ aktivity (takt): 1 -&gt; 4; "/>
    <d v="2024-06-11T13:13:56"/>
    <d v="2024-06-11T13:13:00"/>
    <s v="0:00"/>
    <x v="0"/>
    <x v="1"/>
  </r>
  <r>
    <d v="2024-06-11T13:14:46"/>
    <s v="st4764 (?)"/>
    <x v="0"/>
    <x v="0"/>
    <s v="kls* (Lůžkové oddělení pro sestru)"/>
    <s v="Vondálová Andrea, číslo pojištěnce: 7453294475, pojišťovna: 205, scpac: 865486"/>
    <s v="na uzlu 1.CH-LU9 od 04.06.24 do 11.06.24, pcsled: 10759353"/>
    <s v="Datum konce sledování: ? -&gt; 11/06/24; Čas konce sledování:  -&gt; 1314; Příznak fnzis: 0 -&gt; 1; Typ aktivity (takt): 1 -&gt; 4; "/>
    <d v="2024-06-11T13:14:46"/>
    <d v="2024-06-11T13:14:00"/>
    <s v="0:00"/>
    <x v="0"/>
    <x v="1"/>
  </r>
  <r>
    <d v="2024-06-11T16:36:56"/>
    <s v="st3640 (?)"/>
    <x v="10"/>
    <x v="0"/>
    <s v="kll* (Lůžkové oddělení pro lékaře)"/>
    <s v="Hánečka Radomír, číslo pojištěnce: 5907011957, pojišťovna: 111, scpac: 931037"/>
    <s v="na uzlu 1.CH-LU9 od 10.06.24 do 18.06.24, pcsled: 10766367"/>
    <s v="Kód uzlu zařízení: 2001; Datum malého překladu: 11/06/24; Čas malého překladu: 1636; Kód původního uzlu: 6225; Kód nového uzlu: 6265; "/>
    <d v="2024-06-11T16:36:56"/>
    <d v="2024-06-11T16:36:00"/>
    <s v="0:00"/>
    <x v="0"/>
    <x v="1"/>
  </r>
  <r>
    <d v="2024-06-12T10:35:22"/>
    <s v="st4764 (?)"/>
    <x v="0"/>
    <x v="0"/>
    <s v="kls* (Lůžkové oddělení pro sestru)"/>
    <s v="Matveieva Mariia , číslo pojištěnce: 8760624290, pojišťovna: 111, scpac: 1152923"/>
    <s v="na uzlu KAR-LU51 od 10.06.24 do 12.06.24, pcsled: 10767127"/>
    <s v="Datum konce sledování: ? -&gt; 12/06/24; Čas konce sledování:  -&gt; 0930; Příznak fnzis: 0 -&gt; 1; Typ aktivity (takt): 1 -&gt; 4; "/>
    <d v="2024-06-12T10:35:22"/>
    <d v="2024-06-12T09:30:00"/>
    <s v="1:05"/>
    <x v="0"/>
    <x v="6"/>
  </r>
  <r>
    <d v="2024-06-12T13:45:24"/>
    <s v="st4764 (?)"/>
    <x v="0"/>
    <x v="0"/>
    <s v="kls* (Lůžkové oddělení pro sestru)"/>
    <s v="Hlaváč Milan, číslo pojištěnce: 5602100636, pojišťovna: 205, scpac: 1541412"/>
    <s v="na uzlu 1.CH-LU9 od 09.06.24 do 12.06.24, pcsled: 10765619"/>
    <s v="Datum konce sledování: ? -&gt; 12/06/24; Čas konce sledování:  -&gt; 1344; Příznak fnzis: 0 -&gt; 1; Typ aktivity (takt): 1 -&gt; 5; "/>
    <d v="2024-06-12T13:45:24"/>
    <d v="2024-06-12T13:44:00"/>
    <s v="0:01"/>
    <x v="0"/>
    <x v="1"/>
  </r>
  <r>
    <d v="2024-06-12T13:45:42"/>
    <s v="st4764 (?)"/>
    <x v="0"/>
    <x v="0"/>
    <s v="kls* (Lůžkové oddělení pro sestru)"/>
    <s v="Gronych Daniel, Bc., číslo pojištěnce: 8607105804, pojišťovna: 205, scpac: 439899"/>
    <s v="na uzlu 1.CH-LU9 od 09.06.24 do 12.06.24, pcsled: 10765564"/>
    <s v="Datum konce sledování: ? -&gt; 12/06/24; Čas konce sledování:  -&gt; 1345; Příznak fnzis: 0 -&gt; 1; Typ aktivity (takt): 1 -&gt; 4; "/>
    <d v="2024-06-12T13:45:42"/>
    <d v="2024-06-12T13:45:00"/>
    <s v="0:00"/>
    <x v="0"/>
    <x v="1"/>
  </r>
  <r>
    <d v="2024-06-12T13:51:15"/>
    <s v="st4764 (?)"/>
    <x v="0"/>
    <x v="0"/>
    <s v="kls* (Lůžkové oddělení pro sestru)"/>
    <s v="Ketmanová Jarmila, číslo pojištěnce: 5653262252, pojišťovna: 211, scpac: 106527"/>
    <s v="na uzlu KAR-LU51 od 10.06.24 do 12.06.24, pcsled: 10767402"/>
    <s v="Datum konce sledování: ? -&gt; 12/06/24; Čas konce sledování:  -&gt; 1303; Příznak fnzis: 0 -&gt; 1; Typ aktivity (takt): 1 -&gt; 4; "/>
    <d v="2024-06-12T13:51:15"/>
    <d v="2024-06-12T13:03:00"/>
    <s v="0:48"/>
    <x v="0"/>
    <x v="4"/>
  </r>
  <r>
    <d v="2024-06-13T12:16:27"/>
    <s v="st4764 (?)"/>
    <x v="0"/>
    <x v="0"/>
    <s v="kls* (Lůžkové oddělení pro sestru)"/>
    <s v="Cartelli Mário , číslo pojištěnce: 7911165075, pojišťovna: 111, scpac: 243231"/>
    <s v="na uzlu 1.CH-LU9 od 12.06.24 do 13.06.24, pcsled: 10771325"/>
    <s v="Datum konce sledování: ? -&gt; 13/06/24; Čas konce sledování:  -&gt; 1215; Příznak fnzis: 0 -&gt; 1; Typ aktivity (takt): 1 -&gt; 4; "/>
    <d v="2024-06-13T12:16:27"/>
    <d v="2024-06-13T12:15:00"/>
    <s v="0:01"/>
    <x v="0"/>
    <x v="1"/>
  </r>
  <r>
    <d v="2024-06-13T12:17:11"/>
    <s v="st4764 (?)"/>
    <x v="0"/>
    <x v="0"/>
    <s v="kls* (Lůžkové oddělení pro sestru)"/>
    <s v="Melichárek Antonín, číslo pojištěnce: 510504103 , pojišťovna: 205, scpac: 140789"/>
    <s v="na uzlu 1.CH-LU9 od 10.06.24 do 13.06.24, pcsled: 10766025"/>
    <s v="Datum konce sledování: ? -&gt; 13/06/24; Čas konce sledování:  -&gt; 1216; Příznak fnzis: 0 -&gt; 1; Typ aktivity (takt): 1 -&gt; 4; "/>
    <d v="2024-06-13T12:17:11"/>
    <d v="2024-06-13T12:16:00"/>
    <s v="0:01"/>
    <x v="0"/>
    <x v="1"/>
  </r>
  <r>
    <d v="2024-06-13T13:37:11"/>
    <s v="st4764 (?)"/>
    <x v="0"/>
    <x v="0"/>
    <s v="kls* (Lůžkové oddělení pro sestru)"/>
    <s v="Němec Vladislav, číslo pojištěnce: 481013439 , pojišťovna: 111, scpac: 1573707"/>
    <s v="na uzlu 1.CH-LU9 od 12.06.24 do 13.06.24, pcsled: 10770270"/>
    <s v="Datum žádosti: 13/06/24; Čas žádosti: 133711; Datum překladu: 13/06/24; Čas překladu: 1336; Žádající uzel: 6225; Žádající uživatel: 45562; Přijímající uzel: 6515; Text žádosti: Žádost o překlad; Stav žádosti: 500; "/>
    <d v="2024-06-13T13:37:11"/>
    <d v="2024-06-13T13:36:00"/>
    <s v="0:01"/>
    <x v="0"/>
    <x v="1"/>
  </r>
  <r>
    <d v="2024-06-14T12:09:46"/>
    <s v="st4764 (?)"/>
    <x v="0"/>
    <x v="0"/>
    <s v="kls* (Lůžkové oddělení pro sestru)"/>
    <s v="Chaloupková Marie, číslo pojištěnce: 475326405 , pojišťovna: 201, scpac: 405120"/>
    <s v="na uzlu 1.CH-LU9 od 30.05.24 do 14.06.24, pcsled: 10753258"/>
    <s v="Datum konce sledování: ? -&gt; 14/06/24; Čas konce sledování:  -&gt; 1208; Příznak fnzis: 0 -&gt; 1; Typ aktivity (takt): 1 -&gt; 5; "/>
    <d v="2024-06-14T12:09:46"/>
    <d v="2024-06-14T12:08:00"/>
    <s v="0:01"/>
    <x v="0"/>
    <x v="1"/>
  </r>
  <r>
    <d v="2024-06-14T12:10:49"/>
    <s v="st4764 (?)"/>
    <x v="0"/>
    <x v="0"/>
    <s v="kls* (Lůžkové oddělení pro sestru)"/>
    <s v="Mazánková Dana , číslo pojištěnce: 5858210160, pojišťovna: 205, scpac: 952176"/>
    <s v="na uzlu 1.CH-LU9 od 31.05.24 do 14.06.24, pcsled: 10754074"/>
    <s v="Datum konce sledování: ? -&gt; 14/06/24; Čas konce sledování:  -&gt; 1210; Příznak fnzis: 0 -&gt; 1; Typ aktivity (takt): 1 -&gt; 5; "/>
    <d v="2024-06-14T12:10:49"/>
    <d v="2024-06-14T12:10:00"/>
    <s v="0:00"/>
    <x v="0"/>
    <x v="1"/>
  </r>
  <r>
    <d v="2024-06-14T12:11:07"/>
    <s v="st3558 (?)"/>
    <x v="16"/>
    <x v="0"/>
    <s v="kls* (Lůžkové oddělení pro sestru)"/>
    <s v="Žůrek Pavel, Mgr., číslo pojištěnce: 5903191404, pojišťovna: 111, scpac: 881163"/>
    <s v="na uzlu 1.CH-LU9 od 13.06.24 do 16.06.24, pcsled: 10772604"/>
    <s v="Kód uzlu zařízení: 2001; Datum malého překladu: 14/06/24; Čas malého překladu: 1211; Kód původního uzlu: 6225; Kód nového uzlu: 6272; "/>
    <d v="2024-06-14T12:11:07"/>
    <d v="2024-06-14T12:11:00"/>
    <s v="0:00"/>
    <x v="0"/>
    <x v="1"/>
  </r>
  <r>
    <d v="2024-06-14T12:11:12"/>
    <s v="st4764 (?)"/>
    <x v="0"/>
    <x v="0"/>
    <s v="kls* (Lůžkové oddělení pro sestru)"/>
    <s v="Mrtvý Robin , číslo pojištěnce: 8904306070, pojišťovna: 111, scpac: 830045"/>
    <s v="na uzlu 1.CH-LU9 od 11.06.24 do 14.06.24, pcsled: 10768846"/>
    <s v="Datum konce sledování: ? -&gt; 14/06/24; Čas konce sledování:  -&gt; 1211; Příznak fnzis: 0 -&gt; 1; Typ aktivity (takt): 1 -&gt; 5; "/>
    <d v="2024-06-14T12:11:12"/>
    <d v="2024-06-14T12:11:00"/>
    <s v="0:00"/>
    <x v="0"/>
    <x v="1"/>
  </r>
  <r>
    <d v="2024-06-14T12:12:15"/>
    <s v="st4764 (?)"/>
    <x v="0"/>
    <x v="0"/>
    <s v="kls* (Lůžkové oddělení pro sestru)"/>
    <s v="Steiger Věra, číslo pojištěnce: 6860220576, pojišťovna: 111, scpac: 308724"/>
    <s v="na uzlu 1.CH-LU9 od 05.06.24 do 14.06.24, pcsled: 10760997"/>
    <s v="Datum konce sledování: ? -&gt; 14/06/24; Čas konce sledování:  -&gt; 1211; Příznak fnzis: 0 -&gt; 1; Typ aktivity (takt): 1 -&gt; 5; "/>
    <d v="2024-06-14T12:12:15"/>
    <d v="2024-06-14T12:11:00"/>
    <s v="0:01"/>
    <x v="0"/>
    <x v="1"/>
  </r>
  <r>
    <d v="2024-06-14T13:41:08"/>
    <s v="st3640 (?)"/>
    <x v="1"/>
    <x v="0"/>
    <s v="kll* (Lůžkové oddělení pro lékaře)"/>
    <s v="Matveieva Mariia , číslo pojištěnce: 8760624290, pojišťovna: 111, scpac: 1152923"/>
    <s v="na uzlu 1.CH-LU9 od 12.06.24 do -, pcsled: 10770646"/>
    <s v="Kód uzlu zařízení: 2001; Datum malého překladu: 14/06/24; Čas malého překladu: 1341; Kód původního uzlu: 6225; Kód nového uzlu: 6265; "/>
    <d v="2024-06-14T13:41:08"/>
    <d v="2024-06-14T13:41:00"/>
    <s v="0:00"/>
    <x v="0"/>
    <x v="1"/>
  </r>
  <r>
    <d v="2024-06-15T11:16:54"/>
    <s v="st4764 (?)"/>
    <x v="35"/>
    <x v="0"/>
    <s v="kls* (Lůžkové oddělení pro sestru)"/>
    <s v="Němec Vladislav, číslo pojištěnce: 481013439 , pojišťovna: 111, scpac: 1573707"/>
    <s v="na uzlu KAR-LU51 od 13.06.24 do 15.06.24, pcsled: 10772932"/>
    <s v="Datum konce sledování: ? -&gt; 15/06/24; Čas konce sledování:  -&gt; 0912; Příznak fnzis: 0 -&gt; 1; Typ aktivity (takt): 1 -&gt; 5; "/>
    <d v="2024-06-15T11:16:54"/>
    <d v="2024-06-15T09:12:00"/>
    <s v="2:04"/>
    <x v="0"/>
    <x v="11"/>
  </r>
  <r>
    <d v="2024-06-15T13:11:01"/>
    <s v="st4764 (?)"/>
    <x v="35"/>
    <x v="0"/>
    <s v="kls* (Lůžkové oddělení pro sestru)"/>
    <s v="Hloch Josef , číslo pojištěnce: 6407221425, pojišťovna: 205, scpac: 393233"/>
    <s v="na uzlu 1.CH-LU9 od 13.06.24 do 15.06.24, pcsled: 10771820"/>
    <s v="Datum konce sledování: ? -&gt; 15/06/24; Čas konce sledování:  -&gt; 1310; Příznak fnzis: 0 -&gt; 1; Typ aktivity (takt): 1 -&gt; 4; "/>
    <d v="2024-06-15T13:11:01"/>
    <d v="2024-06-15T13:10:00"/>
    <s v="0:01"/>
    <x v="0"/>
    <x v="1"/>
  </r>
  <r>
    <d v="2024-06-16T12:23:45"/>
    <s v="st3818 (?)"/>
    <x v="13"/>
    <x v="0"/>
    <s v="kls* (Lůžkové oddělení pro sestru)"/>
    <s v="Záhora Zdeněk, číslo pojištěnce: 6207121261, pojišťovna: 201, scpac: 302587"/>
    <s v="na uzlu 1.CH-LU9 od 11.06.24 do 16.06.24, pcsled: 10768822"/>
    <s v="Datum konce sledování: ? -&gt; 16/06/24; Čas konce sledování:  -&gt; 1222; Příznak fnzis: 0 -&gt; 1; Typ aktivity (takt): 1 -&gt; 5; "/>
    <d v="2024-06-16T12:23:45"/>
    <d v="2024-06-16T12:22:00"/>
    <s v="0:01"/>
    <x v="0"/>
    <x v="1"/>
  </r>
  <r>
    <d v="2024-06-16T12:24:46"/>
    <s v="st3818 (?)"/>
    <x v="13"/>
    <x v="0"/>
    <s v="kls* (Lůžkové oddělení pro sestru)"/>
    <s v="Jakůbková Jana, číslo pojištěnce: 7353305256, pojišťovna: 205, scpac: 180819"/>
    <s v="na uzlu 1.CH-LU9 od 13.06.24 do 16.06.24, pcsled: 10772433"/>
    <s v="Datum konce sledování: ? -&gt; 16/06/24; Čas konce sledování:  -&gt; 1223; Příznak fnzis: 0 -&gt; 1; Typ aktivity (takt): 1 -&gt; 5; "/>
    <d v="2024-06-16T12:24:46"/>
    <d v="2024-06-16T12:23:00"/>
    <s v="0:01"/>
    <x v="0"/>
    <x v="1"/>
  </r>
  <r>
    <d v="2024-06-16T14:45:11"/>
    <s v="st4764 (?)"/>
    <x v="12"/>
    <x v="0"/>
    <s v="kls* (Lůžkové oddělení pro sestru)"/>
    <s v="Elaraby Kylarová Jan, číslo pojištěnce: 8360125796, pojišťovna: 111, scpac: 341764"/>
    <s v="na uzlu 1.CH-LU9 od 11.06.24 do 16.06.24, pcsled: 10769679"/>
    <s v="Datum konce sledování: ? -&gt; 16/06/24; Čas konce sledování:  -&gt; 1444; Příznak fnzis: 0 -&gt; 1; Typ aktivity (takt): 1 -&gt; 5; "/>
    <d v="2024-06-16T14:45:11"/>
    <d v="2024-06-16T14:44:00"/>
    <s v="0:01"/>
    <x v="0"/>
    <x v="1"/>
  </r>
  <r>
    <d v="2024-06-16T14:46:09"/>
    <s v="st4764 (?)"/>
    <x v="12"/>
    <x v="0"/>
    <s v="kls* (Lůžkové oddělení pro sestru)"/>
    <s v="Žůrek Pavel, Mgr., číslo pojištěnce: 5903191404, pojišťovna: 111, scpac: 881163"/>
    <s v="na uzlu 1.CH-LU9 od 13.06.24 do 16.06.24, pcsled: 10772604"/>
    <s v="Datum konce sledování: ? -&gt; 16/06/24; Čas konce sledování:  -&gt; 1445; Příznak fnzis: 0 -&gt; 1; Typ aktivity (takt): 1 -&gt; 5; "/>
    <d v="2024-06-16T14:46:09"/>
    <d v="2024-06-16T14:45:00"/>
    <s v="0:01"/>
    <x v="0"/>
    <x v="1"/>
  </r>
  <r>
    <d v="2024-06-17T13:33:04"/>
    <s v="st4764 (?)"/>
    <x v="20"/>
    <x v="0"/>
    <s v="kll* (Lůžkové oddělení pro lékaře)"/>
    <s v="Ketmanová Jarmila, číslo pojištěnce: 5653262252, pojišťovna: 211, scpac: 106527"/>
    <s v="na uzlu 1.CH-LU9 od 12.06.24 do 17.06.24, pcsled: 10771226"/>
    <s v="Datum konce sledování: ? -&gt; 17/06/24; Čas konce sledování:  -&gt; 1332; Příznak fnzis: 0 -&gt; 1; Typ aktivity (takt): 1 -&gt; 5; "/>
    <d v="2024-06-17T13:33:04"/>
    <d v="2024-06-17T13:32:00"/>
    <s v="0:01"/>
    <x v="0"/>
    <x v="1"/>
  </r>
  <r>
    <d v="2024-06-17T13:35:13"/>
    <s v="st4764 (?)"/>
    <x v="20"/>
    <x v="0"/>
    <s v="kll* (Lůžkové oddělení pro lékaře)"/>
    <s v="Vyoral Alois , číslo pojištěnce: 9106196132, pojišťovna: 111, scpac: 1185075"/>
    <s v="na uzlu 1.CH-LU9 od 31.05.24 do 17.06.24, pcsled: 10754400"/>
    <s v="Datum konce sledování: ? -&gt; 17/06/24; Čas konce sledování:  -&gt; 1334; Příznak fnzis: 0 -&gt; 1; Typ aktivity (takt): 1 -&gt; 5; "/>
    <d v="2024-06-17T13:35:13"/>
    <d v="2024-06-17T13:34:00"/>
    <s v="0:01"/>
    <x v="0"/>
    <x v="1"/>
  </r>
  <r>
    <d v="2024-06-17T18:54:52"/>
    <s v="st4764 (?)"/>
    <x v="11"/>
    <x v="0"/>
    <s v="kls* (Lůžkové oddělení pro sestru)"/>
    <s v="Janůj Tomáš, číslo pojištěnce: 7706035425, pojišťovna: 213, scpac: 1565343"/>
    <s v="na uzlu 1.CH-LU9 od 16.06.24 do 17.06.24, pcsled: 10775648"/>
    <s v="Datum žádosti: 17/06/24; Čas žádosti: 185452; Datum překladu: 17/06/24; Čas překladu: 1852; Žádající uzel: 6225; Žádající uživatel: 60709; Přijímající uzel: 6073; Text žádosti: Žádost o překlad; Stav žádosti: 500; "/>
    <d v="2024-06-17T18:54:52"/>
    <d v="2024-06-17T18:52:00"/>
    <s v="0:02"/>
    <x v="0"/>
    <x v="1"/>
  </r>
  <r>
    <d v="2024-06-18T12:17:00"/>
    <s v="st3640 (?)"/>
    <x v="10"/>
    <x v="0"/>
    <s v="kll* (Lůžkové oddělení pro lékaře)"/>
    <s v="Heidenreichová Jana, číslo pojištěnce: 445606200 , pojišťovna: 205, scpac: 108346"/>
    <s v="na uzlu 1.CH-LU9 od 17.06.24 do -, pcsled: 10776848"/>
    <s v="Kód uzlu zařízení: 2001; Datum malého překladu: 18/06/24; Čas malého překladu: 1216; Kód původního uzlu: 6225; Kód nového uzlu: 6265; "/>
    <d v="2024-06-18T12:17:00"/>
    <d v="2024-06-18T12:16:00"/>
    <s v="0:01"/>
    <x v="0"/>
    <x v="1"/>
  </r>
  <r>
    <d v="2024-06-18T13:34:49"/>
    <s v="st3558 (?)"/>
    <x v="16"/>
    <x v="0"/>
    <s v="kls* (Lůžkové oddělení pro sestru)"/>
    <s v="Tesák Evžen, číslo pojištěnce: 420323428 , pojišťovna: 211, scpac: 348786"/>
    <s v="na uzlu 1.CH-LU9 od 17.06.24 do -, pcsled: 10777947"/>
    <s v="Kód uzlu zařízení: 2001; Datum malého překladu: 18/06/24; Čas malého překladu: 1334; Kód původního uzlu: 6225; Kód nového uzlu: 6272; "/>
    <d v="2024-06-18T13:34:49"/>
    <d v="2024-06-18T13:34:00"/>
    <s v="0:00"/>
    <x v="0"/>
    <x v="1"/>
  </r>
  <r>
    <d v="2024-06-18T13:37:07"/>
    <s v="st4764 (?)"/>
    <x v="0"/>
    <x v="0"/>
    <s v="kls* (Lůžkové oddělení pro sestru)"/>
    <s v="Hánečka Radomír, číslo pojištěnce: 5907011957, pojišťovna: 111, scpac: 931037"/>
    <s v="na uzlu 1.CH-LU9 od 10.06.24 do 18.06.24, pcsled: 10766367"/>
    <s v="Datum konce sledování: ? -&gt; 18/06/24; Čas konce sledování:  -&gt; 1336; Příznak fnzis: 0 -&gt; 1; Typ aktivity (takt): 1 -&gt; 4; "/>
    <d v="2024-06-18T13:37:07"/>
    <d v="2024-06-18T13:36:00"/>
    <s v="0:01"/>
    <x v="0"/>
    <x v="1"/>
  </r>
  <r>
    <d v="2024-06-18T14:07:18"/>
    <s v="st4764 (?)"/>
    <x v="15"/>
    <x v="0"/>
    <s v="kls* (Lůžkové oddělení pro sestru)"/>
    <s v="Štěpaníková Naděžda, číslo pojištěnce: 5956032005, pojišťovna: 205, scpac: 457909"/>
    <s v="na uzlu 1.CH-LU9 od 17.06.24 do 18.06.24, pcsled: 10776877"/>
    <s v="Datum žádosti: 18/06/24; Čas žádosti: 140718; Datum překladu: 18/06/24; Čas překladu: 1406; Žádající uzel: 6225; Žádající uživatel: 61525; Přijímající uzel: 6515; Text žádosti: Žádost o překlad; Stav žádosti: 500; "/>
    <d v="2024-06-18T14:07:18"/>
    <d v="2024-06-18T14:06:00"/>
    <s v="0:01"/>
    <x v="0"/>
    <x v="1"/>
  </r>
  <r>
    <d v="2024-06-19T01:18:19"/>
    <s v="st3818 (?)"/>
    <x v="6"/>
    <x v="0"/>
    <s v="kls* (Lůžkové oddělení pro sestru)"/>
    <s v="Richter Josef, číslo pojištěnce: 420421413 , pojišťovna: 201, scpac: 941628"/>
    <s v="na uzlu 1.CH-LU9 od 18.06.24 do 19.06.24, pcsled: 10779995"/>
    <s v="Datum žádosti: 19/06/24; Čas žádosti: 011819; Datum překladu: 19/06/24; Čas překladu: 0117; Žádající uzel: 6225; Žádající uživatel: 60039; Přijímající uzel: 6515; Text žádosti: Žádost o překlad; Stav žádosti: 500; "/>
    <d v="2024-06-19T01:18:19"/>
    <d v="2024-06-19T01:17:00"/>
    <s v="0:01"/>
    <x v="0"/>
    <x v="1"/>
  </r>
  <r>
    <m/>
    <m/>
    <x v="44"/>
    <x v="1"/>
    <m/>
    <m/>
    <m/>
    <m/>
    <m/>
    <m/>
    <m/>
    <x v="1"/>
    <x v="1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">
  <r>
    <d v="2024-01-03T08:32:45"/>
    <s v="st4936 (?)"/>
    <x v="0"/>
    <x v="0"/>
    <s v="kls* (Lůžkové oddělení pro sestru)"/>
    <s v="Libigr Pavel , číslo pojištěnce: 530915384 , pojišťovna: 111, scpac: 916521"/>
    <s v="na uzlu 2.CH-L37 od 30.12.23 do 08.01.24, pcsled: 10536131"/>
    <s v="Kód uzlu zařízení: 2001; Datum malého překladu: 03/01/24; Čas malého překladu: 0832; Kód původního uzlu: 6270; Kód nového uzlu: 6223; "/>
    <d v="2024-01-03T08:32:45"/>
    <d v="2024-01-03T08:32:00"/>
    <s v="0:00"/>
    <x v="0"/>
    <x v="0"/>
  </r>
  <r>
    <d v="2024-01-04T09:38:06"/>
    <s v="st3403 (?)"/>
    <x v="1"/>
    <x v="0"/>
    <s v="kls* (Lůžkové oddělení pro sestru)"/>
    <s v="Görlichová Andrea, číslo pojištěnce: 8953015742, pojišťovna: 205, scpac: 837765"/>
    <s v="na uzlu 2.CH-37a od 29.12.23 do 04.01.24, pcsled: 10534962"/>
    <s v="Datum žádosti: 04/01/24; Čas žádosti: 093806; Datum překladu: 04/01/24; Čas překladu: 0937; Žádající uzel: 6270; Žádající uživatel: 61734; Přijímající uzel: 6066; Text žádosti: Žádost o překlad; Stav žádosti: 500; "/>
    <d v="2024-01-04T09:38:06"/>
    <d v="2024-01-04T09:37:00"/>
    <s v="0:01"/>
    <x v="0"/>
    <x v="0"/>
  </r>
  <r>
    <d v="2024-01-04T12:18:38"/>
    <s v="st3403 (?)"/>
    <x v="2"/>
    <x v="0"/>
    <s v="kll* (Lůžkové oddělení pro lékaře)"/>
    <s v="Velčický Pavel, číslo pojištěnce: 5902091140, pojišťovna: 205, scpac: 1131082"/>
    <s v="na uzlu 2.CH-37a od 26.12.23 do 04.01.24, pcsled: 10532595"/>
    <s v="Datum žádosti: 04/01/24; Čas žádosti: 121838; Datum překladu: 04/01/24; Čas překladu: 1217; Žádající uzel: 6270; Žádající uživatel: 60492; Přijímající uzel: 6066; Text žádosti: Žádost o překlad; Stav žádosti: 500; "/>
    <d v="2024-01-04T12:18:38"/>
    <d v="2024-01-04T12:17:00"/>
    <s v="0:01"/>
    <x v="0"/>
    <x v="0"/>
  </r>
  <r>
    <d v="2024-01-05T08:25:18"/>
    <s v="st4220 (?)"/>
    <x v="3"/>
    <x v="0"/>
    <s v="kll* (Lůžkové oddělení pro lékaře)"/>
    <s v="Borecká Dagmar, číslo pojištěnce: 525916131 , pojišťovna: 211, scpac: 120088"/>
    <s v="na uzlu 2.CH-L37 od 02.01.24 do 09.01.24, pcsled: 10537996"/>
    <s v="Kód uzlu zařízení: 2001; Datum malého překladu: 05/01/24; Čas malého překladu: 0825; Kód původního uzlu: 6270; Kód nového uzlu: 6223; "/>
    <d v="2024-01-05T08:25:18"/>
    <d v="2024-01-05T08:25:00"/>
    <s v="0:00"/>
    <x v="0"/>
    <x v="0"/>
  </r>
  <r>
    <d v="2024-01-05T08:25:32"/>
    <s v="st4220 (?)"/>
    <x v="3"/>
    <x v="0"/>
    <s v="kll* (Lůžkové oddělení pro lékaře)"/>
    <s v="Fritscher Jaroslav, číslo pojištěnce: 5404270762, pojišťovna: 205, scpac: 424528"/>
    <s v="na uzlu 2.CH-L37 od 02.01.24 do 09.01.24, pcsled: 10539708"/>
    <s v="Kód uzlu zařízení: 2001; Datum malého překladu: 05/01/24; Čas malého překladu: 0825; Kód původního uzlu: 6270; Kód nového uzlu: 6223; "/>
    <d v="2024-01-05T08:25:32"/>
    <d v="2024-01-05T08:25:00"/>
    <s v="0:00"/>
    <x v="0"/>
    <x v="0"/>
  </r>
  <r>
    <d v="2024-01-07T17:24:05"/>
    <s v="st3403 (?)"/>
    <x v="4"/>
    <x v="0"/>
    <s v="kll* (Lůžkové oddělení pro lékaře)"/>
    <s v="Bialončík Peter, číslo pojištěnce: 6708544095, pojišťovna: 111, scpac: 1496265"/>
    <s v="na uzlu 2.CH-L37 od 03.01.24 do 10.01.24, pcsled: 10541111"/>
    <s v="Kód uzlu zařízení: 2001; Datum malého překladu: 07/01/24; Čas malého překladu: 1723; Kód původního uzlu: 6270; Kód nového uzlu: 6223; "/>
    <d v="2024-01-07T17:24:05"/>
    <d v="2024-01-07T17:23:00"/>
    <s v="0:01"/>
    <x v="0"/>
    <x v="0"/>
  </r>
  <r>
    <d v="2024-01-08T08:28:39"/>
    <s v="st4936 (?)"/>
    <x v="0"/>
    <x v="0"/>
    <s v="kls* (Lůžkové oddělení pro sestru)"/>
    <s v="Hetmanová Marie, číslo pojištěnce: 495811054 , pojišťovna: 207, scpac: 412384"/>
    <s v="na uzlu 2.CH-L37 od 04.01.24 do 12.01.24, pcsled: 10541799"/>
    <s v="Kód uzlu zařízení: 2001; Datum malého překladu: 08/01/24; Čas malého překladu: 0828; Kód původního uzlu: 6270; Kód nového uzlu: 6223; "/>
    <d v="2024-01-08T08:28:39"/>
    <d v="2024-01-08T08:28:00"/>
    <s v="0:00"/>
    <x v="0"/>
    <x v="0"/>
  </r>
  <r>
    <d v="2024-01-08T08:28:48"/>
    <s v="st4936 (?)"/>
    <x v="0"/>
    <x v="0"/>
    <s v="kls* (Lůžkové oddělení pro sestru)"/>
    <s v="Šteiniger Ondřej, číslo pojištěnce: 6308081340, pojišťovna: 205, scpac: 1133323"/>
    <s v="na uzlu 2.CH-L37 od 04.01.24 do 11.01.24, pcsled: 10542862"/>
    <s v="Kód uzlu zařízení: 2001; Datum malého překladu: 08/01/24; Čas malého překladu: 0828; Kód původního uzlu: 6270; Kód nového uzlu: 6223; "/>
    <d v="2024-01-08T08:28:48"/>
    <d v="2024-01-08T08:28:00"/>
    <s v="0:00"/>
    <x v="0"/>
    <x v="0"/>
  </r>
  <r>
    <d v="2024-01-08T08:28:55"/>
    <s v="st4936 (?)"/>
    <x v="0"/>
    <x v="0"/>
    <s v="kls* (Lůžkové oddělení pro sestru)"/>
    <s v="Tůma Vlastimil , číslo pojištěnce: 471012411 , pojišťovna: 111, scpac: 309258"/>
    <s v="na uzlu 2.CH-L37 od 04.01.24 do 19.01.24, pcsled: 10541804"/>
    <s v="Kód uzlu zařízení: 2001; Datum malého překladu: 08/01/24; Čas malého překladu: 0828; Kód původního uzlu: 6270; Kód nového uzlu: 6223; "/>
    <d v="2024-01-08T08:28:55"/>
    <d v="2024-01-08T08:28:00"/>
    <s v="0:00"/>
    <x v="0"/>
    <x v="0"/>
  </r>
  <r>
    <d v="2024-01-10T09:23:25"/>
    <s v="st4220 (?)"/>
    <x v="5"/>
    <x v="0"/>
    <s v="kll* (Lůžkové oddělení pro lékaře)"/>
    <s v="Lindnerová Inna , číslo pojištěnce: 7255239981, pojišťovna: 111, scpac: 332727"/>
    <s v="na uzlu 2.CH-L37 od 07.01.24 do 11.01.24, pcsled: 10546140"/>
    <s v="Kód uzlu zařízení: 2001; Datum malého překladu: 10/01/24; Čas malého překladu: 0923; Kód původního uzlu: 6270; Kód nového uzlu: 6223; "/>
    <d v="2024-01-10T09:23:25"/>
    <d v="2024-01-10T09:23:00"/>
    <s v="0:00"/>
    <x v="0"/>
    <x v="0"/>
  </r>
  <r>
    <d v="2024-01-10T09:23:27"/>
    <s v="st4936 (?)"/>
    <x v="0"/>
    <x v="0"/>
    <s v="kls* (Lůžkové oddělení pro sestru)"/>
    <s v="Krejčíř Petr, číslo pojištěnce: 7905285322, pojišťovna: 205, scpac: 325249"/>
    <s v="na uzlu 2.CH-L37 od 07.01.24 do 10.01.24, pcsled: 10546273"/>
    <s v="Kód uzlu zařízení: 2001; Datum malého překladu: 10/01/24; Čas malého překladu: 0923; Kód původního uzlu: 6270; Kód nového uzlu: 6223; "/>
    <d v="2024-01-10T09:23:27"/>
    <d v="2024-01-10T09:23:00"/>
    <s v="0:00"/>
    <x v="0"/>
    <x v="0"/>
  </r>
  <r>
    <d v="2024-01-11T07:53:35"/>
    <s v="st4220 (?)"/>
    <x v="6"/>
    <x v="0"/>
    <s v="kls* (Lůžkové oddělení pro sestru)"/>
    <s v="Šťastný Jiří, číslo pojištěnce: 510922118 , pojišťovna: 205, scpac: 839109"/>
    <s v="na uzlu 2.CH-L37 od 07.01.24 do 14.01.24, pcsled: 10546076"/>
    <s v="Kód uzlu zařízení: 2001; Datum malého překladu: 11/01/24; Čas malého překladu: 0753; Kód původního uzlu: 6270; Kód nového uzlu: 6223; "/>
    <d v="2024-01-11T07:53:35"/>
    <d v="2024-01-11T07:53:00"/>
    <s v="0:00"/>
    <x v="0"/>
    <x v="0"/>
  </r>
  <r>
    <d v="2024-01-11T09:33:59"/>
    <s v="st3403 (?)"/>
    <x v="2"/>
    <x v="0"/>
    <s v="kll* (Lůžkové oddělení pro lékaře)"/>
    <s v="Barabáš Arnošt, číslo pojištěnce: 490818097 , pojišťovna: 111, scpac: 1059933"/>
    <s v="na uzlu 2.CH-L37 od 07.01.24 do 15.01.24, pcsled: 10546186"/>
    <s v="Kód uzlu zařízení: 2001; Datum malého překladu: 11/01/24; Čas malého překladu: 0933; Kód původního uzlu: 6270; Kód nového uzlu: 6223; "/>
    <d v="2024-01-11T09:33:59"/>
    <d v="2024-01-11T09:33:00"/>
    <s v="0:00"/>
    <x v="0"/>
    <x v="0"/>
  </r>
  <r>
    <d v="2024-01-12T08:03:37"/>
    <s v="st4220 (?)"/>
    <x v="6"/>
    <x v="0"/>
    <s v="kls* (Lůžkové oddělení pro sestru)"/>
    <s v="Hrabčíková Hana, číslo pojištěnce: 525416269 , pojišťovna: 111, scpac: 203956"/>
    <s v="na uzlu 2.CH-L37 od 10.01.24 do 14.01.24, pcsled: 10550271"/>
    <s v="Kód uzlu zařízení: 2001; Datum malého překladu: 12/01/24; Čas malého překladu: 0803; Kód původního uzlu: 6270; Kód nového uzlu: 6223; "/>
    <d v="2024-01-12T08:03:37"/>
    <d v="2024-01-12T08:03:00"/>
    <s v="0:00"/>
    <x v="0"/>
    <x v="0"/>
  </r>
  <r>
    <d v="2024-01-12T19:47:07"/>
    <s v="st3403 (?)"/>
    <x v="7"/>
    <x v="0"/>
    <s v="kls* (Lůžkové oddělení pro sestru)"/>
    <s v="Píše Josef , číslo pojištěnce: 500909234 , pojišťovna: 111, scpac: 910832"/>
    <s v="na uzlu 2.CH-L37 od 10.01.24 do 15.01.24, pcsled: 10550273"/>
    <s v="Kód uzlu zařízení: 2001; Datum malého překladu: 12/01/24; Čas malého překladu: 1947; Kód původního uzlu: 6270; Kód nového uzlu: 6223; "/>
    <d v="2024-01-12T19:47:07"/>
    <d v="2024-01-12T19:47:00"/>
    <s v="0:00"/>
    <x v="0"/>
    <x v="0"/>
  </r>
  <r>
    <d v="2024-01-13T00:56:53"/>
    <s v="st3403 (?)"/>
    <x v="7"/>
    <x v="0"/>
    <s v="kls* (Lůžkové oddělení pro sestru)"/>
    <s v="Petruželová Irena, číslo pojištěnce: 8159135842, pojišťovna: 213, scpac: 738283"/>
    <s v="na uzlu 2.CH-37a od 12.01.24 do 13.01.24, pcsled: 10555372"/>
    <s v="Datum žádosti: 13/01/24; Čas žádosti: 005653; Datum překladu: 13/01/24; Čas překladu: 0055; Žádající uzel: 6270; Žádající uživatel: 68162; Přijímající uzel: 6073; Text žádosti: Žádost o překlad; Stav žádosti: 500; "/>
    <d v="2024-01-13T00:56:53"/>
    <d v="2024-01-13T00:55:00"/>
    <s v="0:01"/>
    <x v="0"/>
    <x v="0"/>
  </r>
  <r>
    <d v="2024-01-13T20:25:09"/>
    <s v="st1733 (?)"/>
    <x v="8"/>
    <x v="0"/>
    <s v="kls* (Lůžkové oddělení pro sestru)"/>
    <s v="Skopalík Vojtěch , číslo pojištěnce: 510427128 , pojišťovna: 111, scpac: 496994"/>
    <s v="na uzlu 2.CH-L37 od 09.01.24 do 17.01.24, pcsled: 10548515"/>
    <s v="Kód uzlu zařízení: 2001; Datum malého překladu: 13/01/24; Čas malého překladu: 2024; Kód původního uzlu: 6270; Kód nového uzlu: 6223; "/>
    <d v="2024-01-13T20:25:09"/>
    <d v="2024-01-13T20:24:00"/>
    <s v="0:01"/>
    <x v="0"/>
    <x v="0"/>
  </r>
  <r>
    <d v="2024-01-15T08:32:45"/>
    <s v="st4220 (?)"/>
    <x v="6"/>
    <x v="0"/>
    <s v="kls* (Lůžkové oddělení pro sestru)"/>
    <s v="Konečný Jiří, Ing., číslo pojištěnce: 5712280629, pojišťovna: 201, scpac: 752576"/>
    <s v="na uzlu 2.CH-L37 od 11.01.24 do 19.01.24, pcsled: 10552183"/>
    <s v="Kód uzlu zařízení: 2001; Datum malého překladu: 15/01/24; Čas malého překladu: 0832; Kód původního uzlu: 6270; Kód nového uzlu: 6223; "/>
    <d v="2024-01-15T08:32:45"/>
    <d v="2024-01-15T08:32:00"/>
    <s v="0:00"/>
    <x v="0"/>
    <x v="0"/>
  </r>
  <r>
    <d v="2024-01-15T08:32:54"/>
    <s v="st4936 (?)"/>
    <x v="0"/>
    <x v="0"/>
    <s v="kls* (Lůžkové oddělení pro sestru)"/>
    <s v="Rončák Milan, číslo pojištěnce: 5411143243, pojišťovna: 111, scpac: 369317"/>
    <s v="na uzlu 2.CH-L37 od 09.01.24 do 17.01.24, pcsled: 10548517"/>
    <s v="Kód uzlu zařízení: 2001; Datum malého překladu: 15/01/24; Čas malého překladu: 0832; Kód původního uzlu: 6270; Kód nového uzlu: 6223; "/>
    <d v="2024-01-15T08:32:54"/>
    <d v="2024-01-15T08:32:00"/>
    <s v="0:00"/>
    <x v="0"/>
    <x v="0"/>
  </r>
  <r>
    <d v="2024-01-15T08:33:15"/>
    <s v="st4220 (?)"/>
    <x v="6"/>
    <x v="0"/>
    <s v="kls* (Lůžkové oddělení pro sestru)"/>
    <s v="Rončák Milan, číslo pojištěnce: 5411143243, pojišťovna: 111, scpac: 369317"/>
    <s v="na uzlu 2.CH-L37 od 09.01.24 do 17.01.24, pcsled: 10548517"/>
    <s v="Kód uzlu zařízení: 2001; Datum malého překladu: 15/01/24; Čas malého překladu: 0833; Kód původního uzlu: 6223; Kód nového uzlu: 6270; "/>
    <d v="2024-01-15T08:33:15"/>
    <d v="2024-01-15T08:33:00"/>
    <s v="0:00"/>
    <x v="0"/>
    <x v="0"/>
  </r>
  <r>
    <d v="2024-01-15T08:33:45"/>
    <s v="st4220 (?)"/>
    <x v="6"/>
    <x v="0"/>
    <s v="kls* (Lůžkové oddělení pro sestru)"/>
    <s v="Rončák Milan, číslo pojištěnce: 5411143243, pojišťovna: 111, scpac: 369317"/>
    <s v="na uzlu 2.CH-L37 od 09.01.24 do 17.01.24, pcsled: 10548517"/>
    <s v="Kód uzlu zařízení: 2001; Datum malého překladu: 15/01/24; Čas malého překladu: 0833; Kód původního uzlu: 6270; Kód nového uzlu: 6223; "/>
    <d v="2024-01-15T08:33:45"/>
    <d v="2024-01-15T08:33:00"/>
    <s v="0:00"/>
    <x v="0"/>
    <x v="0"/>
  </r>
  <r>
    <d v="2024-01-16T17:44:45"/>
    <s v="st3403 (?)"/>
    <x v="9"/>
    <x v="0"/>
    <s v="kls* (Lůžkové oddělení pro sestru)"/>
    <s v="Švejdík Milan , číslo pojištěnce: 6005041251, pojišťovna: 111, scpac: 441733"/>
    <s v="na uzlu 2.CH-L37 od 14.01.24 do 17.01.24, pcsled: 10556405"/>
    <s v="Kód uzlu zařízení: 2001; Datum malého překladu: 16/01/24; Čas malého překladu: 1743; Kód původního uzlu: 6270; Kód nového uzlu: 6223; "/>
    <d v="2024-01-16T17:44:45"/>
    <d v="2024-01-16T17:43:00"/>
    <s v="0:01"/>
    <x v="0"/>
    <x v="0"/>
  </r>
  <r>
    <d v="2024-01-16T23:41:57"/>
    <s v="st3403 (?)"/>
    <x v="10"/>
    <x v="0"/>
    <s v="kkl* (Lůžkové oddělení pro lékaře KAR)"/>
    <s v="Peřina Miroslav, číslo pojištěnce: 511119178 , pojišťovna: 111, scpac: 898706"/>
    <s v="na uzlu 2.CH-37a od 16.01.24 do 16.01.24, pcsled: 10560031"/>
    <s v="Datum žádosti: 16/01/24; Čas žádosti: 234157; Datum překladu: 16/01/24; Čas překladu: 2341; Žádající uzel: 6270; Žádající uživatel: 65461; Přijímající uzel: 6073; Text žádosti: Žádost o překlad; Stav žádosti: 500; "/>
    <d v="2024-01-16T23:41:57"/>
    <d v="2024-01-16T23:41:00"/>
    <s v="0:00"/>
    <x v="0"/>
    <x v="0"/>
  </r>
  <r>
    <d v="2024-01-17T08:53:33"/>
    <s v="st4936 (?)"/>
    <x v="0"/>
    <x v="0"/>
    <s v="kls* (Lůžkové oddělení pro sestru)"/>
    <s v="Míková Iva, Mgr., číslo pojištěnce: 8454055313, pojišťovna: 205, scpac: 255046"/>
    <s v="na uzlu 2.CH-L37 od 14.01.24 do 18.01.24, pcsled: 10556427"/>
    <s v="Kód uzlu zařízení: 2001; Datum malého překladu: 17/01/24; Čas malého překladu: 0853; Kód původního uzlu: 6270; Kód nového uzlu: 6223; "/>
    <d v="2024-01-17T08:53:33"/>
    <d v="2024-01-17T08:53:00"/>
    <s v="0:00"/>
    <x v="0"/>
    <x v="0"/>
  </r>
  <r>
    <d v="2024-01-17T10:01:42"/>
    <s v="st3403 (?)"/>
    <x v="2"/>
    <x v="0"/>
    <s v="kll* (Lůžkové oddělení pro lékaře)"/>
    <s v="Soldán Richard, číslo pojištěnce: 6103110387, pojišťovna: 111, scpac: 1498127"/>
    <s v="na uzlu 2.CH-37a od 13.01.24 do 17.01.24, pcsled: 10555983"/>
    <s v="Datum žádosti: 17/01/24; Čas žádosti: 100142; Datum překladu: 17/01/24; Čas překladu: 0959; Žádající uzel: 6270; Žádající uživatel: 60492; Přijímající uzel: 6066; Text žádosti: Žádost o překlad; Stav žádosti: 500; "/>
    <d v="2024-01-17T10:01:42"/>
    <d v="2024-01-17T09:59:00"/>
    <s v="0:02"/>
    <x v="0"/>
    <x v="0"/>
  </r>
  <r>
    <d v="2024-01-17T11:12:37"/>
    <s v="st3403 (?)"/>
    <x v="2"/>
    <x v="0"/>
    <s v="kll* (Lůžkové oddělení pro lékaře)"/>
    <s v="Křapová Alena, číslo pojištěnce: 5652070622, pojišťovna: 111, scpac: 1547671"/>
    <s v="na uzlu KAR-LU51 od 16.01.24 do 17.01.24, pcsled: 10559772"/>
    <s v="Datum konce sledování: ? -&gt; 17/01/24; Čas konce sledování:  -&gt; 1030; Příznak fnzis: 0 -&gt; 1; Typ aktivity (takt): 1 -&gt; 5; "/>
    <d v="2024-01-17T11:12:37"/>
    <d v="2024-01-17T10:30:00"/>
    <s v="0:42"/>
    <x v="0"/>
    <x v="1"/>
  </r>
  <r>
    <d v="2024-01-19T08:05:07"/>
    <s v="st4974 (?)"/>
    <x v="6"/>
    <x v="0"/>
    <s v="kls* (Lůžkové oddělení pro sestru)"/>
    <s v="Laštůvka Karel, číslo pojištěnce: 5605121555, pojišťovna: 213, scpac: 1542039"/>
    <s v="na uzlu 2.CH-L37 od 16.01.24 do 23.01.24, pcsled: 10558620"/>
    <s v="Kód uzlu zařízení: 2001; Datum malého překladu: 19/01/24; Čas malého překladu: 0805; Kód původního uzlu: 6270; Kód nového uzlu: 6223; "/>
    <d v="2024-01-19T08:05:07"/>
    <d v="2024-01-19T08:05:00"/>
    <s v="0:00"/>
    <x v="0"/>
    <x v="0"/>
  </r>
  <r>
    <d v="2024-01-19T08:05:24"/>
    <s v="st4974 (?)"/>
    <x v="6"/>
    <x v="0"/>
    <s v="kls* (Lůžkové oddělení pro sestru)"/>
    <s v="Třetinová Vlasta , číslo pojištěnce: 435928439 , pojišťovna: 111, scpac: 1067677"/>
    <s v="na uzlu 2.CH-L37 od 16.01.24 do 22.01.24, pcsled: 10560146"/>
    <s v="Kód uzlu zařízení: 2001; Datum malého překladu: 19/01/24; Čas malého překladu: 0805; Kód původního uzlu: 6270; Kód nového uzlu: 6223; "/>
    <d v="2024-01-19T08:05:24"/>
    <d v="2024-01-19T08:05:00"/>
    <s v="0:00"/>
    <x v="0"/>
    <x v="0"/>
  </r>
  <r>
    <d v="2024-01-19T15:12:19"/>
    <s v="st3403 (?)"/>
    <x v="11"/>
    <x v="0"/>
    <s v="klp* (Lůžkové oddělení pro primáře)"/>
    <s v="Dvořák Jiří, číslo pojištěnce: 5702151103, pojišťovna: 211, scpac: 251267"/>
    <s v="na uzlu 2.CH-L37 od 18.01.24 do 20.01.24, pcsled: 10562385"/>
    <s v="Kód uzlu zařízení: 2001; Datum malého překladu: 19/01/24; Čas malého překladu: 1512; Kód původního uzlu: 6270; Kód nového uzlu: 6223; "/>
    <d v="2024-01-19T15:12:19"/>
    <d v="2024-01-19T15:12:00"/>
    <s v="0:00"/>
    <x v="0"/>
    <x v="0"/>
  </r>
  <r>
    <d v="2024-01-21T09:46:41"/>
    <s v="st3403 (?)"/>
    <x v="12"/>
    <x v="0"/>
    <s v="kls* (Lůžkové oddělení pro sestru)"/>
    <s v="Laštůvka Karel, číslo pojištěnce: 5605121555, pojišťovna: 213, scpac: 1542039"/>
    <s v="na uzlu 2.CH-L37 od 16.01.24 do 23.01.24, pcsled: 10558620"/>
    <s v="Kód uzlu zařízení: 2001; Datum malého překladu: 21/01/24; Čas malého překladu: 0946; Kód původního uzlu: 6270; Kód nového uzlu: 6223; "/>
    <d v="2024-01-21T09:46:41"/>
    <d v="2024-01-21T09:46:00"/>
    <s v="0:00"/>
    <x v="0"/>
    <x v="0"/>
  </r>
  <r>
    <d v="2024-01-22T08:06:57"/>
    <s v="st4936 (?)"/>
    <x v="0"/>
    <x v="0"/>
    <s v="kls* (Lůžkové oddělení pro sestru)"/>
    <s v="Křapová Alena, číslo pojištěnce: 5652070622, pojišťovna: 111, scpac: 1547671"/>
    <s v="na uzlu 2.CH-L37 od 17.01.24 do 24.01.24, pcsled: 10561585"/>
    <s v="Kód uzlu zařízení: 2001; Datum malého překladu: 22/01/24; Čas malého překladu: 0806; Kód původního uzlu: 6270; Kód nového uzlu: 6223; "/>
    <d v="2024-01-22T08:06:57"/>
    <d v="2024-01-22T08:06:00"/>
    <s v="0:00"/>
    <x v="0"/>
    <x v="0"/>
  </r>
  <r>
    <d v="2024-01-22T13:54:08"/>
    <s v="st3403 (?)"/>
    <x v="13"/>
    <x v="0"/>
    <s v="kls* (Lůžkové oddělení pro sestru)"/>
    <s v="Müller Zdeněk, číslo pojištěnce: 5506210754, pojišťovna: 205, scpac: 1109073"/>
    <s v="na uzlu 2.CH-37a od 14.01.24 do 22.01.24, pcsled: 10556533"/>
    <s v="Datum konce sledování: ? -&gt; 22/01/24; Čas konce sledování:  -&gt; 1353; Příznak fnzis: 0 -&gt; 1; Typ aktivity (takt): 1 -&gt; 5; "/>
    <d v="2024-01-22T13:54:08"/>
    <d v="2024-01-22T13:53:00"/>
    <s v="0:01"/>
    <x v="0"/>
    <x v="0"/>
  </r>
  <r>
    <d v="2024-01-22T14:01:14"/>
    <s v="st3403 (?)"/>
    <x v="13"/>
    <x v="0"/>
    <s v="kls* (Lůžkové oddělení pro sestru)"/>
    <s v="Kováč Július, číslo pojištěnce: 490710409 , pojišťovna: 111, scpac: 295590"/>
    <s v="na uzlu 2.CH-L37 od 18.01.24 do 27.01.24, pcsled: 10562383"/>
    <s v="Kód uzlu zařízení: 2001; Datum malého překladu: 22/01/24; Čas malého překladu: 1401; Kód původního uzlu: 6270; Kód nového uzlu: 6223; "/>
    <d v="2024-01-22T14:01:14"/>
    <d v="2024-01-22T14:01:00"/>
    <s v="0:00"/>
    <x v="0"/>
    <x v="0"/>
  </r>
  <r>
    <d v="2024-01-23T08:26:10"/>
    <s v="st4974 (?)"/>
    <x v="6"/>
    <x v="0"/>
    <s v="kls* (Lůžkové oddělení pro sestru)"/>
    <s v="Vlček Vladimír, číslo pojištěnce: 401223431 , pojišťovna: 201, scpac: 127450"/>
    <s v="na uzlu 2.CH-L37 od 21.01.24 do 25.01.24, pcsled: 10566522"/>
    <s v="Kód uzlu zařízení: 2001; Datum malého překladu: 23/01/24; Čas malého překladu: 0826; Kód původního uzlu: 6270; Kód nového uzlu: 6223; "/>
    <d v="2024-01-23T08:26:10"/>
    <d v="2024-01-23T08:26:00"/>
    <s v="0:00"/>
    <x v="0"/>
    <x v="0"/>
  </r>
  <r>
    <d v="2024-01-23T08:26:31"/>
    <s v="st4974 (?)"/>
    <x v="6"/>
    <x v="0"/>
    <s v="kls* (Lůžkové oddělení pro sestru)"/>
    <s v="Gottwaldová Danuše, číslo pojištěnce: 6154081538, pojišťovna: 205, scpac: 753362"/>
    <s v="na uzlu 2.CH-L37 od 21.01.24 do 26.01.24, pcsled: 10566360"/>
    <s v="Kód uzlu zařízení: 2001; Datum malého překladu: 23/01/24; Čas malého překladu: 0826; Kód původního uzlu: 6270; Kód nového uzlu: 6223; "/>
    <d v="2024-01-23T08:26:31"/>
    <d v="2024-01-23T08:26:00"/>
    <s v="0:00"/>
    <x v="0"/>
    <x v="0"/>
  </r>
  <r>
    <d v="2024-01-23T08:27:38"/>
    <s v="st4974 (?)"/>
    <x v="6"/>
    <x v="0"/>
    <s v="kls* (Lůžkové oddělení pro sestru)"/>
    <s v="Štukavec Lubomír, číslo pojištěnce: 530602007 , pojišťovna: 111, scpac: 1064135"/>
    <s v="na uzlu 2.CH-L37 od 21.01.24 do 25.01.24, pcsled: 10566417"/>
    <s v="Kód uzlu zařízení: 2001; Datum malého překladu: 23/01/24; Čas malého překladu: 0827; Kód původního uzlu: 6270; Kód nového uzlu: 6223; "/>
    <d v="2024-01-23T08:27:38"/>
    <d v="2024-01-23T08:27:00"/>
    <s v="0:00"/>
    <x v="0"/>
    <x v="0"/>
  </r>
  <r>
    <d v="2024-01-23T08:50:24"/>
    <s v="st4936 (?)"/>
    <x v="0"/>
    <x v="0"/>
    <s v="kls* (Lůžkové oddělení pro sestru)"/>
    <s v="Roubíčková Simona, číslo pojištěnce: 7959185322, pojišťovna: 111, scpac: 170481"/>
    <s v="na uzlu 2.CH-L37 od 21.01.24 do 24.01.24, pcsled: 10566469"/>
    <s v="Kód uzlu zařízení: 2001; Datum malého překladu: 23/01/24; Čas malého překladu: 0850; Kód původního uzlu: 6270; Kód nového uzlu: 6223; "/>
    <d v="2024-01-23T08:50:24"/>
    <d v="2024-01-23T08:50:00"/>
    <s v="0:00"/>
    <x v="0"/>
    <x v="0"/>
  </r>
  <r>
    <d v="2024-01-23T09:58:25"/>
    <s v="st3403 (?)"/>
    <x v="14"/>
    <x v="0"/>
    <s v="kls* (Lůžkové oddělení pro sestru)"/>
    <s v="Gottwaldová Danuše, číslo pojištěnce: 6154081538, pojišťovna: 205, scpac: 753362"/>
    <s v="na uzlu 2.CH-L37 od 21.01.24 do 26.01.24, pcsled: 10566360"/>
    <s v="Kód uzlu zařízení: 2001; Datum malého překladu: 23/01/24; Čas malého překladu: 0958; Kód původního uzlu: 6270; Kód nového uzlu: 6223; "/>
    <d v="2024-01-23T09:58:25"/>
    <d v="2024-01-23T09:58:00"/>
    <s v="0:00"/>
    <x v="0"/>
    <x v="0"/>
  </r>
  <r>
    <d v="2024-01-23T17:07:16"/>
    <s v="st3403 (?)"/>
    <x v="15"/>
    <x v="0"/>
    <s v="kll* (Lůžkové oddělení pro lékaře)"/>
    <s v="Wolfová Anna, číslo pojištěnce: 365521415 , pojišťovna: 111, scpac: 1278213"/>
    <s v="na uzlu 2.CH-37a od 23.01.24 do 23.01.24, pcsled: 10569039"/>
    <s v="Datum konce sledování: ? -&gt; 23/01/24; Čas konce sledování:  -&gt; 1704; Základní diagnóza: I714 -&gt; I715; Vedl. diagnóza 1:  -&gt; I469; Příznak fnzis: 0 -&gt; 1; Typ aktivity (takt): 1 -&gt; 4; "/>
    <d v="2024-01-23T17:07:16"/>
    <d v="2024-01-23T17:04:00"/>
    <s v="0:03"/>
    <x v="0"/>
    <x v="0"/>
  </r>
  <r>
    <d v="2024-01-24T08:32:33"/>
    <s v="st4220 (?)"/>
    <x v="6"/>
    <x v="0"/>
    <s v="kls* (Lůžkové oddělení pro sestru)"/>
    <s v="Širgelová Petra, číslo pojištěnce: 8852045829, pojišťovna: 205, scpac: 329849"/>
    <s v="na uzlu 2.CH-L37 od 22.01.24 do 26.01.24, pcsled: 10566779"/>
    <s v="Kód uzlu zařízení: 2001; Datum malého překladu: 24/01/24; Čas malého překladu: 0832; Kód původního uzlu: 6270; Kód nového uzlu: 6223; "/>
    <d v="2024-01-24T08:32:33"/>
    <d v="2024-01-24T08:32:00"/>
    <s v="0:00"/>
    <x v="0"/>
    <x v="0"/>
  </r>
  <r>
    <d v="2024-01-24T08:32:43"/>
    <s v="st4220 (?)"/>
    <x v="6"/>
    <x v="0"/>
    <s v="kls* (Lůžkové oddělení pro sestru)"/>
    <s v="Davídek Radek, číslo pojištěnce: 9901196250, pojišťovna: 111, scpac: 1530661"/>
    <s v="na uzlu 2.CH-L37 od 22.01.24 do 26.01.24, pcsled: 10566777"/>
    <s v="Kód uzlu zařízení: 2001; Datum malého překladu: 24/01/24; Čas malého překladu: 0832; Kód původního uzlu: 6270; Kód nového uzlu: 6223; "/>
    <d v="2024-01-24T08:32:43"/>
    <d v="2024-01-24T08:32:00"/>
    <s v="0:00"/>
    <x v="0"/>
    <x v="0"/>
  </r>
  <r>
    <d v="2024-01-25T08:36:31"/>
    <s v="st4220 (?)"/>
    <x v="16"/>
    <x v="0"/>
    <s v="kls* (Lůžkové oddělení pro sestru)"/>
    <s v="Studená Markéta Ing., číslo pojištěnce: 7458271359, pojišťovna: 111, scpac: 1529523"/>
    <s v="na uzlu 2.CH-L37 od 23.01.24 do 26.01.24, pcsled: 10568678"/>
    <s v="Kód uzlu zařízení: 2001; Datum malého překladu: 25/01/24; Čas malého překladu: 0836; Kód původního uzlu: 6270; Kód nového uzlu: 6223; "/>
    <d v="2024-01-25T08:36:31"/>
    <d v="2024-01-25T08:36:00"/>
    <s v="0:00"/>
    <x v="0"/>
    <x v="0"/>
  </r>
  <r>
    <d v="2024-01-26T10:49:36"/>
    <s v="st3403 (?)"/>
    <x v="11"/>
    <x v="0"/>
    <s v="klp* (Lůžkové oddělení pro primáře)"/>
    <s v="Bednářová Marta, číslo pojištěnce: 455423135 , pojišťovna: 207, scpac: 437066"/>
    <s v="na uzlu 2.CH-L37 od 24.01.24 do 29.01.24, pcsled: 10570626"/>
    <s v="Kód uzlu zařízení: 2001; Datum malého překladu: 26/01/24; Čas malého překladu: 1049; Kód původního uzlu: 6270; Kód nového uzlu: 6223; "/>
    <d v="2024-01-26T10:49:36"/>
    <d v="2024-01-26T10:49:00"/>
    <s v="0:00"/>
    <x v="0"/>
    <x v="0"/>
  </r>
  <r>
    <d v="2024-01-26T13:27:24"/>
    <s v="st3403 (?)"/>
    <x v="11"/>
    <x v="0"/>
    <s v="klp* (Lůžkové oddělení pro primáře)"/>
    <s v="Kratinová Irena, číslo pojištěnce: 6355160042, pojišťovna: 111, scpac: 1530448"/>
    <s v="na uzlu 2.CH-L37 od 24.01.24 do 28.01.24, pcsled: 10570640"/>
    <s v="Kód uzlu zařízení: 2001; Datum malého překladu: 26/01/24; Čas malého překladu: 1327; Kód původního uzlu: 6270; Kód nového uzlu: 6223; "/>
    <d v="2024-01-26T13:27:24"/>
    <d v="2024-01-26T13:27:00"/>
    <s v="0:00"/>
    <x v="0"/>
    <x v="0"/>
  </r>
  <r>
    <d v="2024-01-28T11:00:01"/>
    <s v="st4220 (?)"/>
    <x v="17"/>
    <x v="0"/>
    <s v="kls* (Lůžkové oddělení pro sestru)"/>
    <s v="Kejík Jiří, číslo pojištěnce: 5703150596, pojišťovna: 205, scpac: 382415"/>
    <s v="na uzlu 2.CH-L37 od 26.01.24 do 29.01.24, pcsled: 10575732"/>
    <s v="Kód uzlu zařízení: 2001; Datum malého překladu: 28/01/24; Čas malého překladu: 1059; Kód původního uzlu: 6270; Kód nového uzlu: 6223; "/>
    <d v="2024-01-28T11:00:01"/>
    <d v="2024-01-28T10:59:00"/>
    <s v="0:01"/>
    <x v="0"/>
    <x v="0"/>
  </r>
  <r>
    <d v="2024-01-28T20:10:10"/>
    <s v="st3403 (?)"/>
    <x v="18"/>
    <x v="0"/>
    <s v="kls* (Lůžkové oddělení pro sestru)"/>
    <s v="Radin-Mačukatová Ane, číslo pojištěnce: 505116058 , pojišťovna: 111, scpac: 206496"/>
    <s v="na uzlu 2.CH-37a od 28.01.24 do 28.01.24, pcsled: 10577285"/>
    <s v="Datum žádosti: 28/01/24; Čas žádosti: 201010; Datum překladu: 28/01/24; Čas překladu: 2009; Žádající uzel: 6270; Žádající uživatel: 66140; Přijímající uzel: 6515; Text žádosti: Žádost o překlad; Stav žádosti: 500; "/>
    <d v="2024-01-28T20:10:10"/>
    <d v="2024-01-28T20:09:00"/>
    <s v="0:01"/>
    <x v="0"/>
    <x v="0"/>
  </r>
  <r>
    <d v="2024-01-29T04:56:25"/>
    <s v="st3403 (?)"/>
    <x v="19"/>
    <x v="0"/>
    <s v="kll* (Lůžkové oddělení pro lékaře)"/>
    <s v="Pecha Petr, číslo pojištěnce: 531229228 , pojišťovna: 111, scpac: 1534553"/>
    <s v="na uzlu 2.CH-37a od 23.01.24 do 29.01.24, pcsled: 10568676"/>
    <s v="Datum žádosti: 29/01/24; Čas žádosti: 045625; Datum překladu: 29/01/24; Čas překladu: 0455; Žádající uzel: 6270; Žádající uživatel: 64275; Přijímající uzel: 6073; Text žádosti: Žádost o překlad; Stav žádosti: 500; "/>
    <d v="2024-01-29T04:56:25"/>
    <d v="2024-01-29T04:55:00"/>
    <s v="0:01"/>
    <x v="0"/>
    <x v="0"/>
  </r>
  <r>
    <d v="2024-01-29T08:22:44"/>
    <s v="st4936 (?)"/>
    <x v="0"/>
    <x v="0"/>
    <s v="kls* (Lůžkové oddělení pro sestru)"/>
    <s v="Dračka Petr, číslo pojištěnce: 6406260135, pojišťovna: 205, scpac: 912207"/>
    <s v="na uzlu 2.CH-L37 od 21.01.24 do 30.01.24, pcsled: 10566476"/>
    <s v="Kód uzlu zařízení: 2001; Datum malého překladu: 29/01/24; Čas malého překladu: 0822; Kód původního uzlu: 6270; Kód nového uzlu: 6223; "/>
    <d v="2024-01-29T08:22:44"/>
    <d v="2024-01-29T08:22:00"/>
    <s v="0:00"/>
    <x v="0"/>
    <x v="0"/>
  </r>
  <r>
    <d v="2024-01-30T16:04:27"/>
    <s v="st3403 (?)"/>
    <x v="2"/>
    <x v="0"/>
    <s v="kll* (Lůžkové oddělení pro lékaře)"/>
    <s v="Zatloukalová Milada, číslo pojištěnce: 5753090090, pojišťovna: 205, scpac: 427893"/>
    <s v="na uzlu 2.CH-L37 od 28.01.24 do 01.02.24, pcsled: 10577267"/>
    <s v="Kód uzlu zařízení: 2001; Datum malého překladu: 30/01/24; Čas malého překladu: 1604; Kód původního uzlu: 6270; Kód nového uzlu: 6223; "/>
    <d v="2024-01-30T16:04:27"/>
    <d v="2024-01-30T16:04:00"/>
    <s v="0:00"/>
    <x v="0"/>
    <x v="0"/>
  </r>
  <r>
    <d v="2024-01-30T18:54:17"/>
    <s v="st3403 (?)"/>
    <x v="20"/>
    <x v="0"/>
    <s v="kls* (Lůžkové oddělení pro sestru)"/>
    <s v="Šrubař Petr, Mgr., číslo pojištěnce: 7901185303, pojišťovna: 111, scpac: 1059502"/>
    <s v="na uzlu 2.CH-L37 od 28.01.24 do 01.02.24, pcsled: 10577176"/>
    <s v="Kód uzlu zařízení: 2001; Datum malého překladu: 30/01/24; Čas malého překladu: 1854; Kód původního uzlu: 6270; Kód nového uzlu: 6223; "/>
    <d v="2024-01-30T18:54:17"/>
    <d v="2024-01-30T18:54:00"/>
    <s v="0:00"/>
    <x v="0"/>
    <x v="0"/>
  </r>
  <r>
    <d v="2024-01-30T20:23:04"/>
    <s v="st3403 (?)"/>
    <x v="20"/>
    <x v="0"/>
    <s v="kls* (Lůžkové oddělení pro sestru)"/>
    <s v="Richter Václav, číslo pojištěnce: 6704112349, pojišťovna: 111, scpac: 1235752"/>
    <s v="na uzlu 3IK-39C od 30.01.24 do 30.01.24, pcsled: 10581263"/>
    <s v="Datum konce sledování: ? -&gt; 30/01/24; Čas konce sledování:  -&gt; 2021; Příznak fnzis: 0 -&gt; 1; Typ aktivity (takt): 1 -&gt; 4; "/>
    <d v="2024-01-30T20:23:04"/>
    <d v="2024-01-30T20:21:00"/>
    <s v="0:02"/>
    <x v="0"/>
    <x v="0"/>
  </r>
  <r>
    <d v="2024-01-30T21:35:04"/>
    <s v="st3403 (?)"/>
    <x v="1"/>
    <x v="0"/>
    <s v="kls* (Lůžkové oddělení pro sestru)"/>
    <s v="Glogarová Romana, číslo pojištěnce: 7452275259, pojišťovna: 213, scpac: 1502483"/>
    <s v="na uzlu 3IK-39C od 30.01.24 do 30.01.24, pcsled: 10581261"/>
    <s v="Datum konce sledování: ? -&gt; 30/01/24; Čas konce sledování:  -&gt; 2022; Příznak fnzis: 0 -&gt; 1; Typ aktivity (takt): 1 -&gt; 5; "/>
    <d v="2024-01-30T21:35:04"/>
    <d v="2024-01-30T20:22:00"/>
    <s v="1:13"/>
    <x v="0"/>
    <x v="2"/>
  </r>
  <r>
    <d v="2024-01-31T08:45:15"/>
    <s v="st4220 (?)"/>
    <x v="6"/>
    <x v="0"/>
    <s v="kls* (Lůžkové oddělení pro sestru)"/>
    <s v="Honichová Libuše, číslo pojištěnce: 535304358 , pojišťovna: 111, scpac: 1541348"/>
    <s v="na uzlu 2.CH-L37 od 25.01.24 do 02.02.24, pcsled: 10572627"/>
    <s v="Kód uzlu zařízení: 2001; Datum malého překladu: 31/01/24; Čas malého překladu: 0845; Kód původního uzlu: 6270; Kód nového uzlu: 6223; "/>
    <d v="2024-01-31T08:45:15"/>
    <d v="2024-01-31T08:45:00"/>
    <s v="0:00"/>
    <x v="0"/>
    <x v="0"/>
  </r>
  <r>
    <d v="2024-01-31T11:05:58"/>
    <s v="st4562 (?)"/>
    <x v="21"/>
    <x v="0"/>
    <s v="kld* (Lůžkové oddělení pro admin. pracovnici)"/>
    <s v="Kroupa Jiří, číslo pojištěnce: 480828409 , pojišťovna: 211, scpac: 209108"/>
    <s v="na uzlu 2.CH-L37 od 30.01.24 do 31.01.24, pcsled: 10579548"/>
    <s v="Kód uzlu zařízení: 2001; Datum malého překladu: 31/01/24; Čas malého překladu: 1105; Kód původního uzlu: 6270; Kód nového uzlu: 6223; "/>
    <d v="2024-01-31T11:05:58"/>
    <d v="2024-01-31T11:05:00"/>
    <s v="0:00"/>
    <x v="0"/>
    <x v="0"/>
  </r>
  <r>
    <d v="2024-01-31T11:09:04"/>
    <s v="st3403 (?)"/>
    <x v="11"/>
    <x v="0"/>
    <s v="klp* (Lůžkové oddělení pro primáře)"/>
    <s v="Kroupa Jiří, číslo pojištěnce: 480828409 , pojišťovna: 211, scpac: 209108"/>
    <s v="na uzlu 2.CH-L37 od 30.01.24 do 31.01.24, pcsled: 10579548"/>
    <s v="Datum žádosti: 31/01/24; Čas žádosti: 110904; Datum překladu: 31/01/24; Čas překladu: 1108; Žádající uzel: 6223; Žádající uživatel: 37707; Přijímající uzel: 6515; Text žádosti: Žádost o překlad; Stav žádosti: 500; "/>
    <d v="2024-01-31T11:09:04"/>
    <d v="2024-01-31T11:08:00"/>
    <s v="0:01"/>
    <x v="0"/>
    <x v="0"/>
  </r>
  <r>
    <d v="2024-02-02T08:29:13"/>
    <s v="st4974 (?)"/>
    <x v="6"/>
    <x v="0"/>
    <s v="kls* (Lůžkové oddělení pro sestru)"/>
    <s v="Vaněk Petr , číslo pojištěnce: 490429002 , pojišťovna: 205, scpac: 133921"/>
    <s v="na uzlu 2.CH-L37 od 31.01.24 do 06.02.24, pcsled: 10581468"/>
    <s v="Kód uzlu zařízení: 2001; Datum malého překladu: 02/02/24; Čas malého překladu: 0829; Kód původního uzlu: 6270; Kód nového uzlu: 6223; "/>
    <d v="2024-02-02T08:29:13"/>
    <d v="2024-02-02T08:29:00"/>
    <s v="0:00"/>
    <x v="0"/>
    <x v="0"/>
  </r>
  <r>
    <d v="2024-02-02T08:29:33"/>
    <s v="st4974 (?)"/>
    <x v="6"/>
    <x v="0"/>
    <s v="kls* (Lůžkové oddělení pro sestru)"/>
    <s v="Závodný Jan, číslo pojištěnce: 450824442 , pojišťovna: 111, scpac: 662181"/>
    <s v="na uzlu 2.CH-L37 od 28.01.24 do 06.02.24, pcsled: 10577160"/>
    <s v="Kód uzlu zařízení: 2001; Datum malého překladu: 02/02/24; Čas malého překladu: 0829; Kód původního uzlu: 6270; Kód nového uzlu: 6223; "/>
    <d v="2024-02-02T08:29:33"/>
    <d v="2024-02-02T08:29:00"/>
    <s v="0:00"/>
    <x v="0"/>
    <x v="0"/>
  </r>
  <r>
    <d v="2024-02-02T11:07:00"/>
    <s v="st3403 (?)"/>
    <x v="20"/>
    <x v="0"/>
    <s v="kls* (Lůžkové oddělení pro sestru)"/>
    <s v="Richter Václav, číslo pojištěnce: 6704112349, pojišťovna: 111, scpac: 1235752"/>
    <s v="na uzlu 2.CH-37a od 30.01.24 do 02.02.24, pcsled: 10581367"/>
    <s v="Datum žádosti: 02/02/24; Čas žádosti: 110700; Datum překladu: 02/02/24; Čas překladu: 1105; Žádající uzel: 6270; Žádající uživatel: 58338; Přijímající uzel: 6066; Text žádosti: Žádost o překlad; Stav žádosti: 500; "/>
    <d v="2024-02-02T11:07:00"/>
    <d v="2024-02-02T11:05:00"/>
    <s v="0:02"/>
    <x v="0"/>
    <x v="0"/>
  </r>
  <r>
    <d v="2024-02-03T10:23:07"/>
    <s v="st3403 (?)"/>
    <x v="1"/>
    <x v="0"/>
    <s v="kls* (Lůžkové oddělení pro sestru)"/>
    <s v="Stloukal Arthur , číslo pojištěnce: 6604051784, pojišťovna: 213, scpac: 334240"/>
    <s v="na uzlu 2.CH-L37 od 31.01.24 do 06.02.24, pcsled: 10582679"/>
    <s v="Kód uzlu zařízení: 2001; Datum malého překladu: 03/02/24; Čas malého překladu: 1023; Kód původního uzlu: 6270; Kód nového uzlu: 6223; "/>
    <d v="2024-02-03T10:23:07"/>
    <d v="2024-02-03T10:23:00"/>
    <s v="0:00"/>
    <x v="0"/>
    <x v="0"/>
  </r>
  <r>
    <d v="2024-02-05T08:49:31"/>
    <s v="st4936 (?)"/>
    <x v="0"/>
    <x v="0"/>
    <s v="kls* (Lůžkové oddělení pro sestru)"/>
    <s v="Novotný Jiří, číslo pojištěnce: 490302107 , pojišťovna: 111, scpac: 1243081"/>
    <s v="na uzlu 2.CH-L37 od 01.02.24 do 08.02.24, pcsled: 10583289"/>
    <s v="Kód uzlu zařízení: 2001; Datum malého překladu: 05/02/24; Čas malého překladu: 0849; Kód původního uzlu: 6270; Kód nového uzlu: 6223; "/>
    <d v="2024-02-05T08:49:31"/>
    <d v="2024-02-05T08:49:00"/>
    <s v="0:00"/>
    <x v="0"/>
    <x v="0"/>
  </r>
  <r>
    <d v="2024-02-05T08:49:38"/>
    <s v="st4936 (?)"/>
    <x v="0"/>
    <x v="0"/>
    <s v="kls* (Lůžkové oddělení pro sestru)"/>
    <s v="Harnayová Barbora, číslo pojištěnce: 0555036064, pojišťovna: 205, scpac: 699875"/>
    <s v="na uzlu 2.CH-L37 od 02.02.24 do 07.02.24, pcsled: 10584989"/>
    <s v="Kód uzlu zařízení: 2001; Datum malého překladu: 05/02/24; Čas malého překladu: 0849; Kód původního uzlu: 6270; Kód nového uzlu: 6223; "/>
    <d v="2024-02-05T08:49:38"/>
    <d v="2024-02-05T08:49:00"/>
    <s v="0:00"/>
    <x v="0"/>
    <x v="0"/>
  </r>
  <r>
    <d v="2024-02-05T12:34:26"/>
    <s v="st3403 (?)"/>
    <x v="18"/>
    <x v="0"/>
    <s v="kls* (Lůžkové oddělení pro sestru)"/>
    <s v="Glogarová Romana, číslo pojištěnce: 7452275259, pojišťovna: 213, scpac: 1502483"/>
    <s v="na uzlu 2.CH-37a od 30.01.24 do 05.02.24, pcsled: 10581395"/>
    <s v="Datum žádosti: 05/02/24; Čas žádosti: 123426; Datum překladu: 05/02/24; Čas překladu: 1233; Žádající uzel: 6270; Žádající uživatel: 66140; Přijímající uzel: 6490; Text žádosti: Žádost o překlad; Stav žádosti: 500; "/>
    <d v="2024-02-05T12:34:26"/>
    <d v="2024-02-05T12:33:00"/>
    <s v="0:01"/>
    <x v="0"/>
    <x v="0"/>
  </r>
  <r>
    <d v="2024-02-06T12:52:18"/>
    <s v="st3403 (?)"/>
    <x v="13"/>
    <x v="0"/>
    <s v="kls* (Lůžkové oddělení pro sestru)"/>
    <s v="Čubíková Olga, číslo pojištěnce: 505223008 , pojišťovna: 205, scpac: 1078066"/>
    <s v="na uzlu 2.CH-L37 od 05.02.24 do 14.02.24, pcsled: 10589245"/>
    <s v="Kód uzlu zařízení: 2001; Datum malého překladu: 06/02/24; Čas malého překladu: 1252; Kód původního uzlu: 6270; Kód nového uzlu: 6223; "/>
    <d v="2024-02-06T12:52:18"/>
    <d v="2024-02-06T12:52:00"/>
    <s v="0:00"/>
    <x v="0"/>
    <x v="0"/>
  </r>
  <r>
    <d v="2024-02-06T12:52:41"/>
    <s v="st3403 (?)"/>
    <x v="13"/>
    <x v="0"/>
    <s v="kls* (Lůžkové oddělení pro sestru)"/>
    <s v="Jalůvka Tomáš, číslo pojištěnce: 7602155000, pojišťovna: 205, scpac: 1302409"/>
    <s v="na uzlu 3IK-39C od 06.02.24 do 06.02.24, pcsled: 10589813"/>
    <s v="Datum konce sledování: ? -&gt; 06/02/24; Čas konce sledování:  -&gt; 1247; Příznak fnzis: 0 -&gt; 1; Typ aktivity (takt): 1 -&gt; 4; "/>
    <d v="2024-02-06T12:52:41"/>
    <d v="2024-02-06T12:47:00"/>
    <s v="0:05"/>
    <x v="0"/>
    <x v="0"/>
  </r>
  <r>
    <d v="2024-02-06T15:56:52"/>
    <s v="st1733 (?)"/>
    <x v="17"/>
    <x v="0"/>
    <s v="kls* (Lůžkové oddělení pro sestru)"/>
    <s v="Simantka Miroslav, číslo pojištěnce: 510620244 , pojišťovna: 205, scpac: 435754"/>
    <s v="na uzlu 2.CH-L37 od 04.02.24 do 07.02.24, pcsled: 10587850"/>
    <s v="Kód uzlu zařízení: 2001; Datum malého překladu: 06/02/24; Čas malého překladu: 1556; Kód původního uzlu: 6270; Kód nového uzlu: 6223; "/>
    <d v="2024-02-06T15:56:52"/>
    <d v="2024-02-06T15:56:00"/>
    <s v="0:00"/>
    <x v="0"/>
    <x v="0"/>
  </r>
  <r>
    <d v="2024-02-06T19:23:36"/>
    <s v="st3403 (?)"/>
    <x v="22"/>
    <x v="0"/>
    <s v="kls* (Lůžkové oddělení pro sestru)"/>
    <s v="Brejcha Stanislav, číslo pojištěnce: 5808021835, pojišťovna: 205, scpac: 1502486"/>
    <s v="na uzlu 3IK-39C od 06.02.24 do 06.02.24, pcsled: 10591384"/>
    <s v="Datum konce sledování: ? -&gt; 06/02/24; Čas konce sledování:  -&gt; 1915; Příznak fnzis: 0 -&gt; 1; Typ aktivity (takt): 1 -&gt; 4; "/>
    <d v="2024-02-06T19:23:36"/>
    <d v="2024-02-06T19:15:00"/>
    <s v="0:08"/>
    <x v="0"/>
    <x v="0"/>
  </r>
  <r>
    <d v="2024-02-06T22:26:59"/>
    <s v="st3403 (?)"/>
    <x v="22"/>
    <x v="0"/>
    <s v="kls* (Lůžkové oddělení pro sestru)"/>
    <s v="Straková Monika, číslo pojištěnce: 9057195719, pojišťovna: 211, scpac: 352310"/>
    <s v="na uzlu 3IK-39C od 06.02.24 do 06.02.24, pcsled: 10591488"/>
    <s v="Datum konce sledování: ? -&gt; 06/02/24; Čas konce sledování:  -&gt; 2224; Příznak fnzis: 0 -&gt; 1; Typ aktivity (takt): 1 -&gt; 4; "/>
    <d v="2024-02-06T22:26:59"/>
    <d v="2024-02-06T22:24:00"/>
    <s v="0:02"/>
    <x v="0"/>
    <x v="0"/>
  </r>
  <r>
    <d v="2024-02-07T00:17:46"/>
    <s v="st3403 (?)"/>
    <x v="22"/>
    <x v="0"/>
    <s v="kls* (Lůžkové oddělení pro sestru)"/>
    <s v="Marecsek Štěpán, číslo pojištěnce: 520113280 , pojišťovna: 111, scpac: 1093032"/>
    <s v="na uzlu 2.CH-L37 od 04.02.24 do 12.02.24, pcsled: 10587640"/>
    <s v="Kód uzlu zařízení: 2001; Datum malého překladu: 07/02/24; Čas malého překladu: 0017; Kód původního uzlu: 6270; Kód nového uzlu: 6223; "/>
    <d v="2024-02-07T00:17:46"/>
    <d v="2024-02-07T00:17:00"/>
    <s v="0:00"/>
    <x v="0"/>
    <x v="0"/>
  </r>
  <r>
    <d v="2024-02-07T17:28:22"/>
    <s v="st3403 (?)"/>
    <x v="2"/>
    <x v="0"/>
    <s v="kll* (Lůžkové oddělení pro lékaře)"/>
    <s v="Kunčík Miloslav, číslo pojištěnce: 5404231492, pojišťovna: 211, scpac: 1093949"/>
    <s v="na uzlu 2.CH-37a od 03.02.24 do 07.02.24, pcsled: 10586736"/>
    <s v="Datum konce sledování: ? -&gt; 07/02/24; Čas konce sledování:  -&gt; 1725; Příznak fnzis: 0 -&gt; 1; Typ aktivity (takt): 1 -&gt; 5; "/>
    <d v="2024-02-07T17:28:22"/>
    <d v="2024-02-07T17:25:00"/>
    <s v="0:03"/>
    <x v="0"/>
    <x v="0"/>
  </r>
  <r>
    <d v="2024-02-09T08:11:53"/>
    <s v="st4220 (?)"/>
    <x v="6"/>
    <x v="0"/>
    <s v="kls* (Lůžkové oddělení pro sestru)"/>
    <s v="Mangl Josef, číslo pojištěnce: 6009160366, pojišťovna: 211, scpac: 1203025"/>
    <s v="na uzlu 2.CH-L37 od 07.02.24 do 10.02.24, pcsled: 10591616"/>
    <s v="Kód uzlu zařízení: 2001; Datum malého překladu: 09/02/24; Čas malého překladu: 0811; Kód původního uzlu: 6270; Kód nového uzlu: 6223; "/>
    <d v="2024-02-09T08:11:53"/>
    <d v="2024-02-09T08:11:00"/>
    <s v="0:00"/>
    <x v="0"/>
    <x v="0"/>
  </r>
  <r>
    <d v="2024-02-09T08:12:11"/>
    <s v="st4220 (?)"/>
    <x v="6"/>
    <x v="0"/>
    <s v="kls* (Lůžkové oddělení pro sestru)"/>
    <s v="Čunderlová Ludmila, číslo pojištěnce: 525205255 , pojišťovna: 205, scpac: 276118"/>
    <s v="na uzlu 2.CH-L37 od 04.02.24 do 15.02.24, pcsled: 10587625"/>
    <s v="Kód uzlu zařízení: 2001; Datum malého překladu: 09/02/24; Čas malého překladu: 0812; Kód původního uzlu: 6270; Kód nového uzlu: 6223; "/>
    <d v="2024-02-09T08:12:11"/>
    <d v="2024-02-09T08:12:00"/>
    <s v="0:00"/>
    <x v="0"/>
    <x v="0"/>
  </r>
  <r>
    <d v="2024-02-09T10:08:13"/>
    <s v="st3403 (?)"/>
    <x v="23"/>
    <x v="0"/>
    <s v="kls* (Lůžkové oddělení pro sestru)"/>
    <s v="Jalůvka Tomáš, číslo pojištěnce: 7602155000, pojišťovna: 205, scpac: 1302409"/>
    <s v="na uzlu 2.CH-37a od 06.02.24 do 09.02.24, pcsled: 10591151"/>
    <s v="Datum žádosti: 09/02/24; Čas žádosti: 100813; Datum překladu: 09/02/24; Čas překladu: 1006; Žádající uzel: 6270; Žádající uživatel: 68545; Přijímající uzel: 6066; Text žádosti: Žádost o překlad; Stav žádosti: 500; "/>
    <d v="2024-02-09T10:08:13"/>
    <d v="2024-02-09T10:06:00"/>
    <s v="0:02"/>
    <x v="0"/>
    <x v="0"/>
  </r>
  <r>
    <d v="2024-02-09T10:38:52"/>
    <s v="st3403 (?)"/>
    <x v="23"/>
    <x v="0"/>
    <s v="kls* (Lůžkové oddělení pro sestru)"/>
    <s v="Jemelka Denis, číslo pojištěnce: 0704195338, pojišťovna: 111, scpac: 870913"/>
    <s v="na uzlu DK-21C J od 08.02.24 do 09.02.24, pcsled: 10595086"/>
    <s v="Datum konce sledování: ? -&gt; 09/02/24; Čas konce sledování:  -&gt; 1006; Příznak fnzis: 0 -&gt; 1; Typ aktivity (takt): 1 -&gt; 4; "/>
    <d v="2024-02-09T10:38:52"/>
    <d v="2024-02-09T10:06:00"/>
    <s v="0:32"/>
    <x v="0"/>
    <x v="3"/>
  </r>
  <r>
    <d v="2024-02-12T08:25:12"/>
    <s v="st4220 (?)"/>
    <x v="6"/>
    <x v="0"/>
    <s v="kls* (Lůžkové oddělení pro sestru)"/>
    <s v="Pěček Jan, číslo pojištěnce: 6709290324, pojišťovna: 205, scpac: 319775"/>
    <s v="na uzlu 2.CH-L37 od 04.02.24 do 15.02.24, pcsled: 10587702"/>
    <s v="Kód uzlu zařízení: 2001; Datum malého překladu: 12/02/24; Čas malého překladu: 0825; Kód původního uzlu: 6270; Kód nového uzlu: 6223; "/>
    <d v="2024-02-12T08:25:12"/>
    <d v="2024-02-12T08:25:00"/>
    <s v="0:00"/>
    <x v="0"/>
    <x v="0"/>
  </r>
  <r>
    <d v="2024-02-12T10:19:36"/>
    <s v="st3403 (?)"/>
    <x v="2"/>
    <x v="0"/>
    <s v="kll* (Lůžkové oddělení pro lékaře)"/>
    <s v="Brejcha Stanislav, číslo pojištěnce: 5808021835, pojišťovna: 205, scpac: 1502486"/>
    <s v="na uzlu 2.CH-37a od 06.02.24 do 12.02.24, pcsled: 10591506"/>
    <s v="Datum žádosti: 12/02/24; Čas žádosti: 101936; Datum překladu: 12/02/24; Čas překladu: 1018; Žádající uzel: 6270; Žádající uživatel: 60492; Přijímající uzel: 6066; Text žádosti: Žádost o překlad; Stav žádosti: 500; "/>
    <d v="2024-02-12T10:19:36"/>
    <d v="2024-02-12T10:18:00"/>
    <s v="0:01"/>
    <x v="0"/>
    <x v="0"/>
  </r>
  <r>
    <d v="2024-02-12T10:20:29"/>
    <s v="st3403 (?)"/>
    <x v="2"/>
    <x v="0"/>
    <s v="kll* (Lůžkové oddělení pro lékaře)"/>
    <s v="Straková Monika, číslo pojištěnce: 9057195719, pojišťovna: 211, scpac: 352310"/>
    <s v="na uzlu 2.CH-37a od 06.02.24 do 12.02.24, pcsled: 10591558"/>
    <s v="Datum žádosti: 12/02/24; Čas žádosti: 102029; Datum překladu: 12/02/24; Čas překladu: 1019; Žádající uzel: 6270; Žádající uživatel: 60492; Přijímající uzel: 6066; Text žádosti: Žádost o překlad; Stav žádosti: 500; "/>
    <d v="2024-02-12T10:20:29"/>
    <d v="2024-02-12T10:19:00"/>
    <s v="0:01"/>
    <x v="0"/>
    <x v="0"/>
  </r>
  <r>
    <d v="2024-02-12T10:35:42"/>
    <s v="st3403 (?)"/>
    <x v="2"/>
    <x v="0"/>
    <s v="kll* (Lůžkové oddělení pro lékaře)"/>
    <s v="Berková Květoslava , číslo pojištěnce: 465516430 , pojišťovna: 201, scpac: 105526"/>
    <s v="na uzlu KAR-LU51 od 07.02.24 do 12.02.24, pcsled: 10592885"/>
    <s v="Datum konce sledování: ? -&gt; 12/02/24; Čas konce sledování:  -&gt; 0914; Příznak fnzis: 0 -&gt; 1; Typ aktivity (takt): 1 -&gt; 4; "/>
    <d v="2024-02-12T10:35:42"/>
    <d v="2024-02-12T09:14:00"/>
    <s v="1:21"/>
    <x v="0"/>
    <x v="4"/>
  </r>
  <r>
    <d v="2024-02-13T15:53:31"/>
    <s v="st3403 (?)"/>
    <x v="15"/>
    <x v="0"/>
    <s v="kll* (Lůžkové oddělení pro lékaře)"/>
    <s v="Pudl Jaroslav, číslo pojištěnce: 381226457 , pojišťovna: 207, scpac: 469646"/>
    <s v="na uzlu 2.CH-L37 od 11.02.24 do 18.02.24, pcsled: 10597864"/>
    <s v="Kód uzlu zařízení: 2001; Datum malého překladu: 13/02/24; Čas malého překladu: 1553; Kód původního uzlu: 6270; Kód nového uzlu: 6223; "/>
    <d v="2024-02-13T15:53:31"/>
    <d v="2024-02-13T15:53:00"/>
    <s v="0:00"/>
    <x v="0"/>
    <x v="0"/>
  </r>
  <r>
    <d v="2024-02-13T16:59:17"/>
    <s v="st3403 (?)"/>
    <x v="18"/>
    <x v="0"/>
    <s v="kls* (Lůžkové oddělení pro sestru)"/>
    <s v="Buchtová Pavlína, číslo pojištěnce: 8857285503, pojišťovna: 111, scpac: 866027"/>
    <s v="na uzlu 3IK-39C od 13.02.24 do 13.02.24, pcsled: 10600574"/>
    <s v="Datum konce sledování: ? -&gt; 13/02/24; Čas konce sledování:  -&gt; 1658; Příznak fnzis: 0 -&gt; 1; Typ aktivity (takt): 1 -&gt; 4; "/>
    <d v="2024-02-13T16:59:17"/>
    <d v="2024-02-13T16:58:00"/>
    <s v="0:01"/>
    <x v="0"/>
    <x v="0"/>
  </r>
  <r>
    <d v="2024-02-15T08:22:00"/>
    <s v="st4936 (?)"/>
    <x v="0"/>
    <x v="0"/>
    <s v="kls* (Lůžkové oddělení pro sestru)"/>
    <s v="Trunda Vladimír, číslo pojištěnce: 530905270 , pojišťovna: 205, scpac: 315775"/>
    <s v="na uzlu 2.CH-L37 od 11.02.24 do 16.02.24, pcsled: 10597809"/>
    <s v="Kód uzlu zařízení: 2001; Datum malého překladu: 15/02/24; Čas malého překladu: 0821; Kód původního uzlu: 6270; Kód nového uzlu: 6223; "/>
    <d v="2024-02-15T08:22:00"/>
    <d v="2024-02-15T08:21:00"/>
    <s v="0:01"/>
    <x v="0"/>
    <x v="0"/>
  </r>
  <r>
    <d v="2024-02-15T08:22:10"/>
    <s v="st4936 (?)"/>
    <x v="0"/>
    <x v="0"/>
    <s v="kls* (Lůžkové oddělení pro sestru)"/>
    <s v="Berková Květoslava , číslo pojištěnce: 465516430 , pojišťovna: 201, scpac: 105526"/>
    <s v="na uzlu 2.CH-L37 od 12.02.24 do 19.02.24, pcsled: 10599193"/>
    <s v="Kód uzlu zařízení: 2001; Datum malého překladu: 15/02/24; Čas malého překladu: 0822; Kód původního uzlu: 6270; Kód nového uzlu: 6223; "/>
    <d v="2024-02-15T08:22:10"/>
    <d v="2024-02-15T08:22:00"/>
    <s v="0:00"/>
    <x v="0"/>
    <x v="0"/>
  </r>
  <r>
    <d v="2024-02-15T09:09:57"/>
    <s v="st4936 (?)"/>
    <x v="0"/>
    <x v="0"/>
    <s v="kls* (Lůžkové oddělení pro sestru)"/>
    <s v="Jemelka Denis, číslo pojištěnce: 0704195338, pojišťovna: 111, scpac: 870913"/>
    <s v="na uzlu 2.CH-L37 od 09.02.24 do 20.02.24, pcsled: 10596053"/>
    <s v="Kód uzlu zařízení: 2001; Datum malého překladu: 15/02/24; Čas malého překladu: 0909; Kód původního uzlu: 6270; Kód nového uzlu: 6223; "/>
    <d v="2024-02-15T09:09:57"/>
    <d v="2024-02-15T09:09:00"/>
    <s v="0:00"/>
    <x v="0"/>
    <x v="0"/>
  </r>
  <r>
    <d v="2024-02-15T12:12:48"/>
    <s v="st3403 (?)"/>
    <x v="2"/>
    <x v="0"/>
    <s v="kll* (Lůžkové oddělení pro lékaře)"/>
    <s v="Petruška Miroslav , číslo pojištěnce: 5403121658, pojišťovna: 111, scpac: 1184271"/>
    <s v="na uzlu KAR-LU51 od 14.02.24 do 15.02.24, pcsled: 10603543"/>
    <s v="Datum konce sledování: ? -&gt; 15/02/24; Čas konce sledování:  -&gt; 1211; Příznak fnzis: 0 -&gt; 1; Typ aktivity (takt): 1 -&gt; 5; "/>
    <d v="2024-02-15T12:12:48"/>
    <d v="2024-02-15T12:11:00"/>
    <s v="0:01"/>
    <x v="0"/>
    <x v="0"/>
  </r>
  <r>
    <d v="2024-02-16T08:32:26"/>
    <s v="st4220 (?)"/>
    <x v="6"/>
    <x v="0"/>
    <s v="kls* (Lůžkové oddělení pro sestru)"/>
    <s v="Zouharová Daniela, číslo pojištěnce: 475314177 , pojišťovna: 111, scpac: 132163"/>
    <s v="na uzlu 2.CH-L37 od 14.02.24 do 18.02.24, pcsled: 10602076"/>
    <s v="Kód uzlu zařízení: 2001; Datum malého překladu: 16/02/24; Čas malého překladu: 0832; Kód původního uzlu: 6270; Kód nového uzlu: 6223; "/>
    <d v="2024-02-16T08:32:26"/>
    <d v="2024-02-16T08:32:00"/>
    <s v="0:00"/>
    <x v="0"/>
    <x v="0"/>
  </r>
  <r>
    <d v="2024-02-16T09:48:53"/>
    <s v="st3403 (?)"/>
    <x v="18"/>
    <x v="0"/>
    <s v="kls* (Lůžkové oddělení pro sestru)"/>
    <s v="Bílý Jaromír , číslo pojištěnce: 6201192195, pojišťovna: 211, scpac: 726761"/>
    <s v="na uzlu 2.CH-37a od 14.02.24 do 16.02.24, pcsled: 10603716"/>
    <s v="Datum konce sledování: ? -&gt; 16/02/24; Čas konce sledování:  -&gt; 0946; Příznak fnzis: 0 -&gt; 1; Typ aktivity (takt): 1 -&gt; 5; "/>
    <d v="2024-02-16T09:48:53"/>
    <d v="2024-02-16T09:46:00"/>
    <s v="0:02"/>
    <x v="0"/>
    <x v="0"/>
  </r>
  <r>
    <d v="2024-02-16T12:59:58"/>
    <s v="st3403 (?)"/>
    <x v="15"/>
    <x v="0"/>
    <s v="kll* (Lůžkové oddělení pro lékaře)"/>
    <s v="Buchtová Pavlína, číslo pojištěnce: 8857285503, pojišťovna: 111, scpac: 866027"/>
    <s v="na uzlu 2.CH-37a od 13.02.24 do 16.02.24, pcsled: 10601906"/>
    <s v="Datum žádosti: 16/02/24; Čas žádosti: 125958; Datum překladu: 16/02/24; Čas překladu: 1258; Žádající uzel: 6270; Žádající uživatel: 12322; Přijímající uzel: 6066; Text žádosti: Žádost o překlad; Stav žádosti: 500; "/>
    <d v="2024-02-16T12:59:58"/>
    <d v="2024-02-16T12:58:00"/>
    <s v="0:01"/>
    <x v="0"/>
    <x v="0"/>
  </r>
  <r>
    <d v="2024-02-19T08:09:44"/>
    <s v="st4220 (?)"/>
    <x v="6"/>
    <x v="0"/>
    <s v="kls* (Lůžkové oddělení pro sestru)"/>
    <s v="Petruška Miroslav , číslo pojištěnce: 5403121658, pojišťovna: 111, scpac: 1184271"/>
    <s v="na uzlu 2.CH-L37 od 15.02.24 do 21.02.24, pcsled: 10604990"/>
    <s v="Kód uzlu zařízení: 2001; Datum malého překladu: 19/02/24; Čas malého překladu: 0809; Kód původního uzlu: 6270; Kód nového uzlu: 6223; "/>
    <d v="2024-02-19T08:09:44"/>
    <d v="2024-02-19T08:09:00"/>
    <s v="0:00"/>
    <x v="0"/>
    <x v="0"/>
  </r>
  <r>
    <d v="2024-02-19T08:10:44"/>
    <s v="st4220 (?)"/>
    <x v="6"/>
    <x v="0"/>
    <s v="kls* (Lůžkové oddělení pro sestru)"/>
    <s v="Kuchař Viktor , číslo pojištěnce: 6809160798, pojišťovna: 205, scpac: 1154267"/>
    <s v="na uzlu 2.CH-L37 od 15.02.24 do 20.02.24, pcsled: 10603864"/>
    <s v="Kód uzlu zařízení: 2001; Datum malého překladu: 19/02/24; Čas malého překladu: 0810; Kód původního uzlu: 6270; Kód nového uzlu: 6223; "/>
    <d v="2024-02-19T08:10:44"/>
    <d v="2024-02-19T08:10:00"/>
    <s v="0:00"/>
    <x v="0"/>
    <x v="0"/>
  </r>
  <r>
    <d v="2024-02-19T08:10:55"/>
    <s v="st4220 (?)"/>
    <x v="6"/>
    <x v="0"/>
    <s v="kls* (Lůžkové oddělení pro sestru)"/>
    <s v="Urbančok František, číslo pojištěnce: 470429447 , pojišťovna: 211, scpac: 1197027"/>
    <s v="na uzlu 2.CH-L37 od 16.02.24 do 21.02.24, pcsled: 10605527"/>
    <s v="Kód uzlu zařízení: 2001; Datum malého překladu: 19/02/24; Čas malého překladu: 0810; Kód původního uzlu: 6270; Kód nového uzlu: 6223; "/>
    <d v="2024-02-19T08:10:55"/>
    <d v="2024-02-19T08:10:00"/>
    <s v="0:00"/>
    <x v="0"/>
    <x v="0"/>
  </r>
  <r>
    <d v="2024-02-20T08:11:00"/>
    <s v="st4936 (?)"/>
    <x v="0"/>
    <x v="0"/>
    <s v="kls* (Lůžkové oddělení pro sestru)"/>
    <s v="Kupka Antonín, číslo pojištěnce: 441227095 , pojišťovna: 111, scpac: 1550713"/>
    <s v="na uzlu 2.CH-L37 od 15.02.24 do 22.02.24, pcsled: 10603862"/>
    <s v="Kód uzlu zařízení: 2001; Datum malého překladu: 20/02/24; Čas malého překladu: 0810; Kód původního uzlu: 6270; Kód nového uzlu: 6223; "/>
    <d v="2024-02-20T08:11:00"/>
    <d v="2024-02-20T08:10:00"/>
    <s v="0:01"/>
    <x v="0"/>
    <x v="0"/>
  </r>
  <r>
    <d v="2024-02-20T08:11:10"/>
    <s v="st4936 (?)"/>
    <x v="0"/>
    <x v="0"/>
    <s v="kls* (Lůžkové oddělení pro sestru)"/>
    <s v="Volčík Martin, číslo pojištěnce: 6811070563, pojišťovna: 205, scpac: 1416936"/>
    <s v="na uzlu 2.CH-L37 od 18.02.24 do 22.02.24, pcsled: 10608172"/>
    <s v="Kód uzlu zařízení: 2001; Datum malého překladu: 20/02/24; Čas malého překladu: 0811; Kód původního uzlu: 6270; Kód nového uzlu: 6223; "/>
    <d v="2024-02-20T08:11:10"/>
    <d v="2024-02-20T08:11:00"/>
    <s v="0:00"/>
    <x v="0"/>
    <x v="0"/>
  </r>
  <r>
    <d v="2024-02-21T09:05:52"/>
    <s v="st4220 (?)"/>
    <x v="4"/>
    <x v="0"/>
    <s v="kll* (Lůžkové oddělení pro lékaře)"/>
    <s v="Staníková Jiřina, číslo pojištěnce: 486022200 , pojišťovna: 111, scpac: 1538313"/>
    <s v="na uzlu 2.CH-L37 od 19.02.24 do 22.02.24, pcsled: 10608492"/>
    <s v="Kód uzlu zařízení: 2001; Datum malého překladu: 21/02/24; Čas malého překladu: 0905; Kód původního uzlu: 6270; Kód nového uzlu: 6223; "/>
    <d v="2024-02-21T09:05:52"/>
    <d v="2024-02-21T09:05:00"/>
    <s v="0:00"/>
    <x v="0"/>
    <x v="0"/>
  </r>
  <r>
    <d v="2024-02-22T08:47:12"/>
    <s v="st4974 (?)"/>
    <x v="6"/>
    <x v="0"/>
    <s v="kls* (Lůžkové oddělení pro sestru)"/>
    <s v="Čep Jaroslav, číslo pojištěnce: 5907030118, pojišťovna: 111, scpac: 1270841"/>
    <s v="na uzlu 2.CH-L37 od 18.02.24 do 26.02.24, pcsled: 10608218"/>
    <s v="Kód uzlu zařízení: 2001; Datum malého překladu: 22/02/24; Čas malého překladu: 0847; Kód původního uzlu: 6270; Kód nového uzlu: 6223; "/>
    <d v="2024-02-22T08:47:12"/>
    <d v="2024-02-22T08:47:00"/>
    <s v="0:00"/>
    <x v="0"/>
    <x v="0"/>
  </r>
  <r>
    <d v="2024-02-22T08:47:32"/>
    <s v="st4974 (?)"/>
    <x v="6"/>
    <x v="0"/>
    <s v="kls* (Lůžkové oddělení pro sestru)"/>
    <s v="Kroupová Marie, číslo pojištěnce: 455513429 , pojišťovna: 111, scpac: 1547950"/>
    <s v="na uzlu 2.CH-L37 od 20.02.24 do 01.03.24, pcsled: 10610373"/>
    <s v="Kód uzlu zařízení: 2001; Datum malého překladu: 22/02/24; Čas malého překladu: 0847; Kód původního uzlu: 6270; Kód nového uzlu: 6223; "/>
    <d v="2024-02-22T08:47:32"/>
    <d v="2024-02-22T08:47:00"/>
    <s v="0:00"/>
    <x v="0"/>
    <x v="0"/>
  </r>
  <r>
    <d v="2024-02-22T08:47:50"/>
    <s v="st4974 (?)"/>
    <x v="6"/>
    <x v="0"/>
    <s v="kls* (Lůžkové oddělení pro sestru)"/>
    <s v="Kuchař Jaroslav, číslo pojištěnce: 7510015337, pojišťovna: 111, scpac: 377917"/>
    <s v="na uzlu 2.CH-L37 od 19.02.24 do 23.02.24, pcsled: 10608487"/>
    <s v="Kód uzlu zařízení: 2001; Datum malého překladu: 22/02/24; Čas malého překladu: 0847; Kód původního uzlu: 6270; Kód nového uzlu: 6223; "/>
    <d v="2024-02-22T08:47:50"/>
    <d v="2024-02-22T08:47:00"/>
    <s v="0:00"/>
    <x v="0"/>
    <x v="0"/>
  </r>
  <r>
    <d v="2024-02-23T08:11:01"/>
    <s v="st4974 (?)"/>
    <x v="6"/>
    <x v="0"/>
    <s v="kls* (Lůžkové oddělení pro sestru)"/>
    <s v="Vlačuha Tomáš, číslo pojištěnce: 8908315295, pojišťovna: 211, scpac: 1552172"/>
    <s v="na uzlu 2.CH-L37 od 21.02.24 do 26.02.24, pcsled: 10612188"/>
    <s v="Kód uzlu zařízení: 2001; Datum malého překladu: 23/02/24; Čas malého překladu: 0810; Kód původního uzlu: 6270; Kód nového uzlu: 6223; "/>
    <d v="2024-02-23T08:11:01"/>
    <d v="2024-02-23T08:10:00"/>
    <s v="0:01"/>
    <x v="0"/>
    <x v="0"/>
  </r>
  <r>
    <d v="2024-02-23T08:11:35"/>
    <s v="st4974 (?)"/>
    <x v="6"/>
    <x v="0"/>
    <s v="kls* (Lůžkové oddělení pro sestru)"/>
    <s v="Fojtík František, číslo pojištěnce: 520416022 , pojišťovna: 201, scpac: 478154"/>
    <s v="na uzlu 2.CH-L37 od 21.02.24 do 25.02.24, pcsled: 10612194"/>
    <s v="Kód uzlu zařízení: 2001; Datum malého překladu: 23/02/24; Čas malého překladu: 0811; Kód původního uzlu: 6270; Kód nového uzlu: 6223; "/>
    <d v="2024-02-23T08:11:35"/>
    <d v="2024-02-23T08:11:00"/>
    <s v="0:00"/>
    <x v="0"/>
    <x v="0"/>
  </r>
  <r>
    <d v="2024-02-25T09:35:42"/>
    <s v="st1623 (?)"/>
    <x v="21"/>
    <x v="0"/>
    <s v="kld* (Lůžkové oddělení pro admin. pracovnici)"/>
    <s v="Janáček Jan, číslo pojištěnce: 5911051047, pojišťovna: 207, scpac: 1426607"/>
    <s v="na uzlu 2.CH-37a od 21.02.24 do 25.02.24, pcsled: 10612192"/>
    <s v="Datum konce sledování: ? -&gt; 25/02/24; Čas konce sledování:  -&gt; 0935; Příznak fnzis: 0 -&gt; 1; Typ aktivity (takt): 1 -&gt; 4; "/>
    <d v="2024-02-25T09:35:42"/>
    <d v="2024-02-25T09:35:00"/>
    <s v="0:00"/>
    <x v="0"/>
    <x v="0"/>
  </r>
  <r>
    <d v="2024-02-26T04:51:46"/>
    <s v="st4220 (?)"/>
    <x v="17"/>
    <x v="0"/>
    <s v="kls* (Lůžkové oddělení pro sestru)"/>
    <s v="Čermák Martin, číslo pojištěnce: 501009182 , pojišťovna: 205, scpac: 364680"/>
    <s v="na uzlu 2.CH-L37 od 18.02.24 do 27.02.24, pcsled: 10608054"/>
    <s v="Kód uzlu zařízení: 2001; Datum malého překladu: 26/02/24; Čas malého překladu: 0451; Kód původního uzlu: 6270; Kód nového uzlu: 6223; "/>
    <d v="2024-02-26T04:51:46"/>
    <d v="2024-02-26T04:51:00"/>
    <s v="0:00"/>
    <x v="0"/>
    <x v="0"/>
  </r>
  <r>
    <d v="2024-02-26T05:03:00"/>
    <s v="st3403 (?)"/>
    <x v="20"/>
    <x v="0"/>
    <s v="kls* (Lůžkové oddělení pro sestru)"/>
    <s v="Fojtek Aleš, číslo pojištěnce: 9808096210, pojišťovna: 111, scpac: 968073"/>
    <s v="na uzlu 3IK-39C od 25.02.24 do 26.02.24, pcsled: 10618991"/>
    <s v="Datum konce sledování: ? -&gt; 26/02/24; Čas konce sledování:  -&gt; 0458; Příznak fnzis: 0 -&gt; 1; Typ aktivity (takt): 1 -&gt; 4; "/>
    <d v="2024-02-26T05:03:00"/>
    <d v="2024-02-26T04:58:00"/>
    <s v="0:05"/>
    <x v="0"/>
    <x v="0"/>
  </r>
  <r>
    <d v="2024-02-26T05:05:28"/>
    <s v="st3403 (?)"/>
    <x v="20"/>
    <x v="0"/>
    <s v="kls* (Lůžkové oddělení pro sestru)"/>
    <s v="Podhora Aleš, číslo pojištěnce: 7308145801, pojišťovna: 111, scpac: 378158"/>
    <s v="na uzlu 3IK-39C od 25.02.24 do 26.02.24, pcsled: 10618985"/>
    <s v="Datum konce sledování: ? -&gt; 26/02/24; Čas konce sledování:  -&gt; 0459; Příznak fnzis: 0 -&gt; 1; Typ aktivity (takt): 1 -&gt; 4; "/>
    <d v="2024-02-26T05:05:28"/>
    <d v="2024-02-26T04:59:00"/>
    <s v="0:06"/>
    <x v="0"/>
    <x v="0"/>
  </r>
  <r>
    <d v="2024-02-26T06:33:37"/>
    <s v="st3403 (?)"/>
    <x v="1"/>
    <x v="0"/>
    <s v="kls* (Lůžkové oddělení pro sestru)"/>
    <s v="Košťáková Marta, číslo pojištěnce: 5760220070, pojišťovna: 205, scpac: 1491403"/>
    <s v="na uzlu 2.CH-L37 od 22.02.24 do 28.02.24, pcsled: 10614121"/>
    <s v="Kód uzlu zařízení: 2001; Datum malého překladu: 26/02/24; Čas malého překladu: 0633; Kód původního uzlu: 6270; Kód nového uzlu: 6223; "/>
    <d v="2024-02-26T06:33:37"/>
    <d v="2024-02-26T06:33:00"/>
    <s v="0:00"/>
    <x v="0"/>
    <x v="0"/>
  </r>
  <r>
    <d v="2024-02-26T06:44:11"/>
    <s v="st4220 (?)"/>
    <x v="6"/>
    <x v="0"/>
    <s v="kls* (Lůžkové oddělení pro sestru)"/>
    <s v="Strouhal Josef, číslo pojištěnce: 6604192661, pojišťovna: 111, scpac: 1509907"/>
    <s v="na uzlu 2.CH-L37 od 20.02.24 do 29.02.24, pcsled: 10610377"/>
    <s v="Kód uzlu zařízení: 2001; Datum malého překladu: 26/02/24; Čas malého překladu: 0644; Kód původního uzlu: 6270; Kód nového uzlu: 6223; "/>
    <d v="2024-02-26T06:44:11"/>
    <d v="2024-02-26T06:44:00"/>
    <s v="0:00"/>
    <x v="0"/>
    <x v="0"/>
  </r>
  <r>
    <d v="2024-02-27T09:01:47"/>
    <s v="st4220 (?)"/>
    <x v="6"/>
    <x v="0"/>
    <s v="kls* (Lůžkové oddělení pro sestru)"/>
    <s v="Suchánková Pavla, číslo pojištěnce: 496031082 , pojišťovna: 111, scpac: 1520196"/>
    <s v="na uzlu 2.CH-L37 od 25.02.24 do 29.02.24, pcsled: 10618514"/>
    <s v="Kód uzlu zařízení: 2001; Datum malého překladu: 27/02/24; Čas malého překladu: 0901; Kód původního uzlu: 6270; Kód nového uzlu: 6223; "/>
    <d v="2024-02-27T09:01:47"/>
    <d v="2024-02-27T09:01:00"/>
    <s v="0:00"/>
    <x v="0"/>
    <x v="0"/>
  </r>
  <r>
    <d v="2024-02-27T09:01:57"/>
    <s v="st4220 (?)"/>
    <x v="6"/>
    <x v="0"/>
    <s v="kls* (Lůžkové oddělení pro sestru)"/>
    <s v="Procházka Petr, číslo pojištěnce: 5805161736, pojišťovna: 111, scpac: 1055290"/>
    <s v="na uzlu 2.CH-L37 od 25.02.24 do 03.03.24, pcsled: 10618773"/>
    <s v="Kód uzlu zařízení: 2001; Datum malého překladu: 27/02/24; Čas malého překladu: 0901; Kód původního uzlu: 6270; Kód nového uzlu: 6223; "/>
    <d v="2024-02-27T09:01:57"/>
    <d v="2024-02-27T09:01:00"/>
    <s v="0:00"/>
    <x v="0"/>
    <x v="0"/>
  </r>
  <r>
    <d v="2024-02-28T08:45:50"/>
    <s v="st4936 (?)"/>
    <x v="0"/>
    <x v="0"/>
    <s v="kls* (Lůžkové oddělení pro sestru)"/>
    <s v="Velecká Drahomíra, číslo pojištěnce: 6557101177, pojišťovna: 211, scpac: 665243"/>
    <s v="na uzlu 2.CH-L37 od 25.02.24 do 01.03.24, pcsled: 10618506"/>
    <s v="Kód uzlu zařízení: 2001; Datum malého překladu: 28/02/24; Čas malého překladu: 0845; Kód původního uzlu: 6270; Kód nového uzlu: 6223; "/>
    <d v="2024-02-28T08:45:50"/>
    <d v="2024-02-28T08:45:00"/>
    <s v="0:00"/>
    <x v="0"/>
    <x v="0"/>
  </r>
  <r>
    <d v="2024-02-28T19:19:40"/>
    <s v="st3403 (?)"/>
    <x v="24"/>
    <x v="0"/>
    <s v="kls* (Lůžkové oddělení pro sestru)"/>
    <s v="Marešová Martina, číslo pojištěnce: 7262225256, pojišťovna: 111, scpac: 1538942"/>
    <s v="na uzlu 3IK-39C od 28.02.24 do 28.02.24, pcsled: 10624852"/>
    <s v="Datum konce sledování: ? -&gt; 28/02/24; Čas konce sledování:  -&gt; 1908; Příznak fnzis: 0 -&gt; 1; Typ aktivity (takt): 1 -&gt; 4; "/>
    <d v="2024-02-28T19:19:40"/>
    <d v="2024-02-28T19:08:00"/>
    <s v="0:11"/>
    <x v="0"/>
    <x v="5"/>
  </r>
  <r>
    <d v="2024-02-28T20:14:55"/>
    <s v="st3403 (?)"/>
    <x v="22"/>
    <x v="0"/>
    <s v="kls* (Lůžkové oddělení pro sestru)"/>
    <s v="Plhák Tomáš, číslo pojištěnce: 9112084850, pojišťovna: 205, scpac: 1020316"/>
    <s v="na uzlu 2.CH-L37 od 26.02.24 do 02.03.24, pcsled: 10619066"/>
    <s v="Kód uzlu zařízení: 2001; Datum malého překladu: 28/02/24; Čas malého překladu: 2014; Kód původního uzlu: 6270; Kód nového uzlu: 6223; "/>
    <d v="2024-02-28T20:14:55"/>
    <d v="2024-02-28T20:14:00"/>
    <s v="0:00"/>
    <x v="0"/>
    <x v="0"/>
  </r>
  <r>
    <d v="2024-03-01T09:39:27"/>
    <s v="st3403 (?)"/>
    <x v="11"/>
    <x v="0"/>
    <s v="klp* (Lůžkové oddělení pro primáře)"/>
    <s v="Fojtek Aleš, číslo pojištěnce: 9808096210, pojišťovna: 111, scpac: 968073"/>
    <s v="na uzlu 2.CH-37a od 26.02.24 do 01.03.24, pcsled: 10619026"/>
    <s v="Datum žádosti: 01/03/24; Čas žádosti: 093927; Datum překladu: 01/03/24; Čas překladu: 0938; Žádající uzel: 6270; Žádající uživatel: 37707; Přijímající uzel: 6066; Text žádosti: Žádost o překlad; Stav žádosti: 500; "/>
    <d v="2024-03-01T09:39:27"/>
    <d v="2024-03-01T09:38:00"/>
    <s v="0:01"/>
    <x v="0"/>
    <x v="0"/>
  </r>
  <r>
    <d v="2024-03-01T09:40:26"/>
    <s v="st3403 (?)"/>
    <x v="11"/>
    <x v="0"/>
    <s v="klp* (Lůžkové oddělení pro primáře)"/>
    <s v="Podhora Aleš, číslo pojištěnce: 7308145801, pojišťovna: 111, scpac: 378158"/>
    <s v="na uzlu 2.CH-37a od 26.02.24 do 01.03.24, pcsled: 10619028"/>
    <s v="Datum žádosti: 01/03/24; Čas žádosti: 094026; Datum překladu: 01/03/24; Čas překladu: 0939; Žádající uzel: 6270; Žádající uživatel: 37707; Přijímající uzel: 6066; Text žádosti: Žádost o překlad; Stav žádosti: 500; "/>
    <d v="2024-03-01T09:40:26"/>
    <d v="2024-03-01T09:39:00"/>
    <s v="0:01"/>
    <x v="0"/>
    <x v="0"/>
  </r>
  <r>
    <d v="2024-03-03T09:18:29"/>
    <s v="st3403 (?)"/>
    <x v="3"/>
    <x v="0"/>
    <s v="kll* (Lůžkové oddělení pro lékaře)"/>
    <s v="Pokorná Věra, číslo pojištěnce: 526016101 , pojišťovna: 205, scpac: 1240927"/>
    <s v="na uzlu 2.CH-37a od 28.02.24 do 03.03.24, pcsled: 10623104"/>
    <s v="Datum konce sledování: ? -&gt; 03/03/24; Čas konce sledování:  -&gt; 0917; Příznak fnzis: 0 -&gt; 1; Typ aktivity (takt): 1 -&gt; 5; "/>
    <d v="2024-03-03T09:18:29"/>
    <d v="2024-03-03T09:17:00"/>
    <s v="0:01"/>
    <x v="0"/>
    <x v="0"/>
  </r>
  <r>
    <d v="2024-03-04T07:48:05"/>
    <s v="st4220 (?)"/>
    <x v="6"/>
    <x v="0"/>
    <s v="kls* (Lůžkové oddělení pro sestru)"/>
    <s v="Neplech Otakar, číslo pojištěnce: 461218136 , pojišťovna: 205, scpac: 441443"/>
    <s v="na uzlu 2.CH-L37 od 27.02.24 do 06.03.24, pcsled: 10621201"/>
    <s v="Kód uzlu zařízení: 2001; Datum malého překladu: 04/03/24; Čas malého překladu: 0747; Kód původního uzlu: 6270; Kód nového uzlu: 6223; "/>
    <d v="2024-03-04T07:48:05"/>
    <d v="2024-03-04T07:47:00"/>
    <s v="0:01"/>
    <x v="0"/>
    <x v="0"/>
  </r>
  <r>
    <d v="2024-03-04T09:22:21"/>
    <s v="st3403 (?)"/>
    <x v="1"/>
    <x v="0"/>
    <s v="kls* (Lůžkové oddělení pro sestru)"/>
    <s v="Marešová Martina, číslo pojištěnce: 7262225256, pojišťovna: 111, scpac: 1538942"/>
    <s v="na uzlu 2.CH-37a od 28.02.24 do 04.03.24, pcsled: 10624958"/>
    <s v="Datum žádosti: 04/03/24; Čas žádosti: 092221; Datum překladu: 04/03/24; Čas překladu: 0921; Žádající uzel: 6270; Žádající uživatel: 61734; Přijímající uzel: 6066; Text žádosti: Žádost o překlad; Stav žádosti: 500; "/>
    <d v="2024-03-04T09:22:21"/>
    <d v="2024-03-04T09:21:00"/>
    <s v="0:01"/>
    <x v="0"/>
    <x v="0"/>
  </r>
  <r>
    <d v="2024-03-05T18:01:17"/>
    <s v="st3403 (?)"/>
    <x v="13"/>
    <x v="0"/>
    <s v="kls* (Lůžkové oddělení pro sestru)"/>
    <s v="Nováková Zdeňka, číslo pojištěnce: 6554102346, pojišťovna: 211, scpac: 484013"/>
    <s v="na uzlu 2.CH-L37 od 03.03.24 do 07.03.24, pcsled: 10629574"/>
    <s v="Kód uzlu zařízení: 2001; Datum malého překladu: 05/03/24; Čas malého překladu: 1801; Kód původního uzlu: 6270; Kód nového uzlu: 6223; "/>
    <d v="2024-03-05T18:01:17"/>
    <d v="2024-03-05T18:01:00"/>
    <s v="0:00"/>
    <x v="0"/>
    <x v="0"/>
  </r>
  <r>
    <d v="2024-03-05T21:09:53"/>
    <s v="st4220 (?)"/>
    <x v="25"/>
    <x v="0"/>
    <s v="kls* (Lůžkové oddělení pro sestru)"/>
    <s v="Doubravová Pavla, číslo pojištěnce: 7162305777, pojišťovna: 205, scpac: 1527744"/>
    <s v="na uzlu 2.CH-L37 od 03.03.24 do 07.03.24, pcsled: 10629612"/>
    <s v="Kód uzlu zařízení: 2001; Datum malého překladu: 05/03/24; Čas malého překladu: 2109; Kód původního uzlu: 6270; Kód nového uzlu: 6223; "/>
    <d v="2024-03-05T21:09:53"/>
    <d v="2024-03-05T21:09:00"/>
    <s v="0:00"/>
    <x v="0"/>
    <x v="0"/>
  </r>
  <r>
    <d v="2024-03-06T09:24:16"/>
    <s v="st3403 (?)"/>
    <x v="14"/>
    <x v="0"/>
    <s v="kls* (Lůžkové oddělení pro sestru)"/>
    <s v="Zelinková Bohumíra, číslo pojištěnce: 465712469 , pojišťovna: 211, scpac: 1549201"/>
    <s v="na uzlu 2.CH-37a od 29.02.24 do 06.03.24, pcsled: 10625132"/>
    <s v="Datum žádosti: 06/03/24; Čas žádosti: 092416; Datum překladu: 06/03/24; Čas překladu: 0922; Žádající uzel: 6270; Žádající uživatel: 63178; Přijímající uzel: 6049; Text žádosti: Žádost o překlad; Stav žádosti: 500; "/>
    <d v="2024-03-06T09:24:16"/>
    <d v="2024-03-06T09:22:00"/>
    <s v="0:02"/>
    <x v="0"/>
    <x v="0"/>
  </r>
  <r>
    <d v="2024-03-06T11:54:06"/>
    <s v="st4564 (?)"/>
    <x v="21"/>
    <x v="0"/>
    <s v="kld* (Lůžkové oddělení pro admin. pracovnici)"/>
    <s v="Vaníčková Věra, číslo pojištěnce: 6052161588, pojišťovna: 211, scpac: 876536"/>
    <s v="na uzlu 3IK-39C od 29.02.24 do 06.03.24, pcsled: 10625646"/>
    <s v="Datum konce sledování: ? -&gt; 06/03/24; Čas konce sledování:  -&gt; 1100; Příznak fnzis: 0 -&gt; 1; Typ aktivity (takt): 1 -&gt; 4; "/>
    <d v="2024-03-06T11:54:06"/>
    <d v="2024-03-06T11:00:00"/>
    <s v="0:54"/>
    <x v="0"/>
    <x v="6"/>
  </r>
  <r>
    <d v="2024-03-06T11:55:16"/>
    <s v="st4564 (?)"/>
    <x v="21"/>
    <x v="0"/>
    <s v="kld* (Lůžkové oddělení pro admin. pracovnici)"/>
    <s v="Vaníčková Věra, číslo pojištěnce: 6052161588, pojišťovna: 211, scpac: 876536"/>
    <s v="na uzlu 2.CH-L37 od 06.03.24 do 09.03.24, pcsled: 10633884"/>
    <s v="Kód uzlu zařízení: 2001; Datum malého překladu: 06/03/24; Čas malého překladu: 1155; Kód původního uzlu: 6270; Kód nového uzlu: 6223; "/>
    <d v="2024-03-06T11:55:16"/>
    <d v="2024-03-06T11:55:00"/>
    <s v="0:00"/>
    <x v="0"/>
    <x v="0"/>
  </r>
  <r>
    <d v="2024-03-07T07:43:43"/>
    <s v="st4220 (?)"/>
    <x v="6"/>
    <x v="0"/>
    <s v="kls* (Lůžkové oddělení pro sestru)"/>
    <s v="Ošťádalová Jana, číslo pojištěnce: 8053025761, pojišťovna: 211, scpac: 463722"/>
    <s v="na uzlu 2.CH-L37 od 05.03.24 do 10.03.24, pcsled: 10632788"/>
    <s v="Kód uzlu zařízení: 2001; Datum malého překladu: 07/03/24; Čas malého překladu: 0743; Kód původního uzlu: 6270; Kód nového uzlu: 6223; "/>
    <d v="2024-03-07T07:43:43"/>
    <d v="2024-03-07T07:43:00"/>
    <s v="0:00"/>
    <x v="0"/>
    <x v="0"/>
  </r>
  <r>
    <d v="2024-03-07T07:44:01"/>
    <s v="st4220 (?)"/>
    <x v="6"/>
    <x v="0"/>
    <s v="kls* (Lůžkové oddělení pro sestru)"/>
    <s v="Stloukal Arthur , číslo pojištěnce: 6604051784, pojišťovna: 213, scpac: 334240"/>
    <s v="na uzlu 2.CH-L37 od 06.03.24 do 11.03.24, pcsled: 10634266"/>
    <s v="Kód uzlu zařízení: 2001; Datum malého překladu: 07/03/24; Čas malého překladu: 0743; Kód původního uzlu: 6270; Kód nového uzlu: 6223; "/>
    <d v="2024-03-07T07:44:01"/>
    <d v="2024-03-07T07:43:00"/>
    <s v="0:01"/>
    <x v="0"/>
    <x v="0"/>
  </r>
  <r>
    <d v="2024-03-07T09:46:25"/>
    <s v="st4936 (?)"/>
    <x v="20"/>
    <x v="0"/>
    <s v="kls* (Lůžkové oddělení pro sestru)"/>
    <s v="Walongová Ivana, číslo pojištěnce: 5456211937, pojišťovna: 211, scpac: 201699"/>
    <s v="na uzlu 2.CH-37a od 03.03.24 do 07.03.24, pcsled: 10629656"/>
    <s v="Datum konce sledování: ? -&gt; 07/03/24; Čas konce sledování:  -&gt; 0944; Příznak fnzis: 0 -&gt; 1; Typ aktivity (takt): 1 -&gt; 5; "/>
    <d v="2024-03-07T09:46:25"/>
    <d v="2024-03-07T09:44:00"/>
    <s v="0:02"/>
    <x v="0"/>
    <x v="0"/>
  </r>
  <r>
    <d v="2024-03-08T14:22:04"/>
    <s v="st3403 (?)"/>
    <x v="14"/>
    <x v="0"/>
    <s v="kls* (Lůžkové oddělení pro sestru)"/>
    <s v="Kubová Jarmila , číslo pojištěnce: 5660261486, pojišťovna: 205, scpac: 343056"/>
    <s v="na uzlu 2.CH-L37 od 06.03.24 do 10.03.24, pcsled: 10632968"/>
    <s v="Kód uzlu zařízení: 2001; Datum malého překladu: 08/03/24; Čas malého překladu: 1421; Kód původního uzlu: 6270; Kód nového uzlu: 6223; "/>
    <d v="2024-03-08T14:22:04"/>
    <d v="2024-03-08T14:21:00"/>
    <s v="0:01"/>
    <x v="0"/>
    <x v="0"/>
  </r>
  <r>
    <d v="2024-03-11T08:02:04"/>
    <s v="st4220 (?)"/>
    <x v="26"/>
    <x v="0"/>
    <s v="kls* (Lůžkové oddělení pro sestru)"/>
    <s v="Stratil František, číslo pojištěnce: 531128245 , pojišťovna: 205, scpac: 203037"/>
    <s v="na uzlu 2.CH-L37 od 06.03.24 do 12.03.24, pcsled: 10633776"/>
    <s v="Kód uzlu zařízení: 2001; Datum malého překladu: 11/03/24; Čas malého překladu: 0801; Kód původního uzlu: 6270; Kód nového uzlu: 6223; "/>
    <d v="2024-03-11T08:02:04"/>
    <d v="2024-03-11T08:01:00"/>
    <s v="0:01"/>
    <x v="0"/>
    <x v="0"/>
  </r>
  <r>
    <d v="2024-03-11T08:02:28"/>
    <s v="st4220 (?)"/>
    <x v="26"/>
    <x v="0"/>
    <s v="kls* (Lůžkové oddělení pro sestru)"/>
    <s v="Vyroubal Dušan, číslo pojištěnce: 5612171510, pojišťovna: 111, scpac: 1553964"/>
    <s v="na uzlu 2.CH-L37 od 07.03.24 do 18.03.24, pcsled: 10634373"/>
    <s v="Kód uzlu zařízení: 2001; Datum malého překladu: 11/03/24; Čas malého překladu: 0802; Kód původního uzlu: 6270; Kód nového uzlu: 6223; "/>
    <d v="2024-03-11T08:02:28"/>
    <d v="2024-03-11T08:02:00"/>
    <s v="0:00"/>
    <x v="0"/>
    <x v="0"/>
  </r>
  <r>
    <d v="2024-03-11T08:03:09"/>
    <s v="st4220 (?)"/>
    <x v="26"/>
    <x v="0"/>
    <s v="kls* (Lůžkové oddělení pro sestru)"/>
    <s v="Slovák Bohumír, číslo pojištěnce: 371128432 , pojišťovna: 111, scpac: 219969"/>
    <s v="na uzlu 2.CH-L37 od 05.03.24 do 15.03.24, pcsled: 10631358"/>
    <s v="Kód uzlu zařízení: 2001; Datum malého překladu: 11/03/24; Čas malého překladu: 0803; Kód původního uzlu: 6270; Kód nového uzlu: 6223; "/>
    <d v="2024-03-11T08:03:09"/>
    <d v="2024-03-11T08:03:00"/>
    <s v="0:00"/>
    <x v="0"/>
    <x v="0"/>
  </r>
  <r>
    <d v="2024-03-11T08:12:01"/>
    <s v="st3403 (?)"/>
    <x v="15"/>
    <x v="0"/>
    <s v="kll* (Lůžkové oddělení pro lékaře)"/>
    <s v="Slovák Bohumír, číslo pojištěnce: 371128432 , pojišťovna: 111, scpac: 219969"/>
    <s v="na uzlu 2.CH-L37 od 05.03.24 do 15.03.24, pcsled: 10631358"/>
    <s v="Kód uzlu zařízení: 2001; Datum malého překladu: 11/03/24; Čas malého překladu: 0811; Kód původního uzlu: 6270; Kód nového uzlu: 6223; "/>
    <d v="2024-03-11T08:12:01"/>
    <d v="2024-03-11T08:11:00"/>
    <s v="0:01"/>
    <x v="0"/>
    <x v="0"/>
  </r>
  <r>
    <d v="2024-03-11T11:42:34"/>
    <s v="st3403 (?)"/>
    <x v="9"/>
    <x v="0"/>
    <s v="kls* (Lůžkové oddělení pro sestru)"/>
    <s v="Lorencová Ivana, číslo pojištěnce: 7359015312, pojišťovna: 211, scpac: 278139"/>
    <s v="na uzlu 3IK-39DJ od 09.03.24 do 11.03.24, pcsled: 10637030"/>
    <s v="Datum konce sledování: ? -&gt; 11/03/24; Čas konce sledování:  -&gt; 1040; Příznak fnzis: 0 -&gt; 1; Typ aktivity (takt): 1 -&gt; 4; "/>
    <d v="2024-03-11T11:42:34"/>
    <d v="2024-03-11T10:40:00"/>
    <s v="1:02"/>
    <x v="0"/>
    <x v="7"/>
  </r>
  <r>
    <d v="2024-03-12T07:53:25"/>
    <s v="st4220 (?)"/>
    <x v="6"/>
    <x v="0"/>
    <s v="kls* (Lůžkové oddělení pro sestru)"/>
    <s v="Smutný Josef, číslo pojištěnce: 530101079 , pojišťovna: 201, scpac: 1331678"/>
    <s v="na uzlu 2.CH-L37 od 05.03.24 do 26.03.24, pcsled: 10632835"/>
    <s v="Kód uzlu zařízení: 2001; Datum malého překladu: 12/03/24; Čas malého překladu: 0753; Kód původního uzlu: 6270; Kód nového uzlu: 6223; "/>
    <d v="2024-03-12T07:53:25"/>
    <d v="2024-03-12T07:53:00"/>
    <s v="0:00"/>
    <x v="0"/>
    <x v="0"/>
  </r>
  <r>
    <d v="2024-03-12T07:53:39"/>
    <s v="st4220 (?)"/>
    <x v="6"/>
    <x v="0"/>
    <s v="kls* (Lůžkové oddělení pro sestru)"/>
    <s v="Indra Zdenek, číslo pojištěnce: 6712030556, pojišťovna: 205, scpac: 1088542"/>
    <s v="na uzlu 2.CH-L37 od 10.03.24 do 14.03.24, pcsled: 10637829"/>
    <s v="Kód uzlu zařízení: 2001; Datum malého překladu: 12/03/24; Čas malého překladu: 0753; Kód původního uzlu: 6270; Kód nového uzlu: 6223; "/>
    <d v="2024-03-12T07:53:39"/>
    <d v="2024-03-12T07:53:00"/>
    <s v="0:00"/>
    <x v="0"/>
    <x v="0"/>
  </r>
  <r>
    <d v="2024-03-13T08:59:04"/>
    <s v="st4936 (?)"/>
    <x v="0"/>
    <x v="0"/>
    <s v="kls* (Lůžkové oddělení pro sestru)"/>
    <s v="Lorencová Ivana, číslo pojištěnce: 7359015312, pojišťovna: 211, scpac: 278139"/>
    <s v="na uzlu 2.CH-L37 od 11.03.24 do 16.03.24, pcsled: 10639319"/>
    <s v="Kód uzlu zařízení: 2001; Datum malého překladu: 13/03/24; Čas malého překladu: 0858; Kód původního uzlu: 6270; Kód nového uzlu: 6223; "/>
    <d v="2024-03-13T08:59:04"/>
    <d v="2024-03-13T08:58:00"/>
    <s v="0:01"/>
    <x v="0"/>
    <x v="0"/>
  </r>
  <r>
    <d v="2024-03-13T08:59:10"/>
    <s v="st4936 (?)"/>
    <x v="0"/>
    <x v="0"/>
    <s v="kls* (Lůžkové oddělení pro sestru)"/>
    <s v="Čaník Petr , číslo pojištěnce: 6609090906, pojišťovna: 201, scpac: 352442"/>
    <s v="na uzlu 2.CH-L37 od 10.03.24 do 18.03.24, pcsled: 10637804"/>
    <s v="Kód uzlu zařízení: 2001; Datum malého překladu: 13/03/24; Čas malého překladu: 0859; Kód původního uzlu: 6270; Kód nového uzlu: 6223; "/>
    <d v="2024-03-13T08:59:10"/>
    <d v="2024-03-13T08:59:00"/>
    <s v="0:00"/>
    <x v="0"/>
    <x v="0"/>
  </r>
  <r>
    <d v="2024-03-14T08:50:40"/>
    <s v="st3403 (?)"/>
    <x v="2"/>
    <x v="0"/>
    <s v="kll* (Lůžkové oddělení pro lékaře)"/>
    <s v="Matysíková Františka, číslo pojištěnce: 256201464 , pojišťovna: 111, scpac: 229399"/>
    <s v="na uzlu 3IK-39DJ od 02.03.24 do 14.03.24, pcsled: 10628873"/>
    <s v="Datum konce sledování: ? -&gt; 14/03/24; Čas konce sledování:  -&gt; 0830; Příznak fnzis: 0 -&gt; 1; Typ aktivity (takt): 1 -&gt; 4; "/>
    <d v="2024-03-14T08:50:40"/>
    <d v="2024-03-14T08:30:00"/>
    <s v="0:20"/>
    <x v="0"/>
    <x v="8"/>
  </r>
  <r>
    <d v="2024-03-14T09:03:25"/>
    <s v="st4220 (?)"/>
    <x v="6"/>
    <x v="0"/>
    <s v="kls* (Lůžkové oddělení pro sestru)"/>
    <s v="Vaněk Petr , číslo pojištěnce: 490429002 , pojišťovna: 205, scpac: 133921"/>
    <s v="na uzlu 2.CH-L37 od 12.03.24 do 17.03.24, pcsled: 10640061"/>
    <s v="Kód uzlu zařízení: 2001; Datum malého překladu: 14/03/24; Čas malého překladu: 0903; Kód původního uzlu: 6270; Kód nového uzlu: 6223; "/>
    <d v="2024-03-14T09:03:25"/>
    <d v="2024-03-14T09:03:00"/>
    <s v="0:00"/>
    <x v="0"/>
    <x v="0"/>
  </r>
  <r>
    <d v="2024-03-14T11:16:52"/>
    <s v="st4974 (?)"/>
    <x v="6"/>
    <x v="0"/>
    <s v="kls* (Lůžkové oddělení pro sestru)"/>
    <s v="Pavlus Nikola, číslo pojištěnce: 8807235382, pojišťovna: 111, scpac: 1558229"/>
    <s v="na uzlu 2.CH-L37 od 11.03.24 do 15.03.24, pcsled: 10638044"/>
    <s v="Kód uzlu zařízení: 2001; Datum malého překladu: 14/03/24; Čas malého překladu: 1116; Kód původního uzlu: 6270; Kód nového uzlu: 6223; "/>
    <d v="2024-03-14T11:16:52"/>
    <d v="2024-03-14T11:16:00"/>
    <s v="0:00"/>
    <x v="0"/>
    <x v="0"/>
  </r>
  <r>
    <d v="2024-03-14T11:50:45"/>
    <s v="st3403 (?)"/>
    <x v="27"/>
    <x v="0"/>
    <s v="klp* (Lůžkové oddělení pro primáře)"/>
    <s v="Smékalová Milena, číslo pojištěnce: 5558201341, pojišťovna: 205, scpac: 316425"/>
    <s v="na uzlu 3IK-39DJ od 13.03.24 do 14.03.24, pcsled: 10643714"/>
    <s v="Datum konce sledování: ? -&gt; 14/03/24; Čas konce sledování:  -&gt; 1119; Příznak fnzis: 0 -&gt; 1; Typ aktivity (takt): 1 -&gt; 4; "/>
    <d v="2024-03-14T11:50:45"/>
    <d v="2024-03-14T11:19:00"/>
    <s v="0:31"/>
    <x v="0"/>
    <x v="3"/>
  </r>
  <r>
    <d v="2024-03-14T13:47:29"/>
    <s v="st3403 (?)"/>
    <x v="2"/>
    <x v="0"/>
    <s v="kll* (Lůžkové oddělení pro lékaře)"/>
    <s v="Matysíková Františka, číslo pojištěnce: 256201464 , pojišťovna: 111, scpac: 229399"/>
    <s v="na uzlu 2.CH-37a od 14.03.24 do 14.03.24, pcsled: 10644364"/>
    <s v="Datum žádosti: 14/03/24; Čas žádosti: 134729; Datum překladu: 14/03/24; Čas překladu: 1343; Žádající uzel: 6270; Žádající uživatel: 60492; Přijímající uzel: 6064; Text žádosti: Žádost o překlad; Stav žádosti: 500; "/>
    <d v="2024-03-14T13:47:29"/>
    <d v="2024-03-14T13:43:00"/>
    <s v="0:04"/>
    <x v="0"/>
    <x v="0"/>
  </r>
  <r>
    <d v="2024-03-17T21:16:51"/>
    <s v="st3403 (?)"/>
    <x v="18"/>
    <x v="0"/>
    <s v="kls* (Lůžkové oddělení pro sestru)"/>
    <s v="Smékalová Milena, číslo pojištěnce: 5558201341, pojišťovna: 205, scpac: 316425"/>
    <s v="na uzlu 2.CH-L37 od 14.03.24 do 19.03.24, pcsled: 10645095"/>
    <s v="Kód uzlu zařízení: 2001; Datum malého překladu: 17/03/24; Čas malého překladu: 2116; Kód původního uzlu: 6270; Kód nového uzlu: 6223; "/>
    <d v="2024-03-17T21:16:51"/>
    <d v="2024-03-17T21:16:00"/>
    <s v="0:00"/>
    <x v="0"/>
    <x v="0"/>
  </r>
  <r>
    <d v="2024-03-18T09:05:48"/>
    <s v="st4936 (?)"/>
    <x v="0"/>
    <x v="0"/>
    <s v="kls* (Lůžkové oddělení pro sestru)"/>
    <s v="Petr Jiří Ing., číslo pojištěnce: 5801091417, pojišťovna: 207, scpac: 1388096"/>
    <s v="na uzlu 2.CH-L37 od 11.03.24 do 20.03.24, pcsled: 10638063"/>
    <s v="Kód uzlu zařízení: 2001; Datum malého překladu: 18/03/24; Čas malého překladu: 0905; Kód původního uzlu: 6270; Kód nového uzlu: 6223; "/>
    <d v="2024-03-18T09:05:48"/>
    <d v="2024-03-18T09:05:00"/>
    <s v="0:00"/>
    <x v="0"/>
    <x v="0"/>
  </r>
  <r>
    <d v="2024-03-18T09:07:07"/>
    <s v="st4220 (?)"/>
    <x v="6"/>
    <x v="0"/>
    <s v="kls* (Lůžkové oddělení pro sestru)"/>
    <s v="Frolich Dušan, číslo pojištěnce: 6309162035, pojišťovna: 111, scpac: 1275088"/>
    <s v="na uzlu 2.CH-L37 od 12.03.24 do 20.03.24, pcsled: 10640059"/>
    <s v="Kód uzlu zařízení: 2001; Datum malého překladu: 18/03/24; Čas malého překladu: 0905; Kód původního uzlu: 6270; Kód nového uzlu: 6223; "/>
    <d v="2024-03-18T09:07:07"/>
    <d v="2024-03-18T09:05:00"/>
    <s v="0:02"/>
    <x v="0"/>
    <x v="0"/>
  </r>
  <r>
    <d v="2024-03-18T09:49:58"/>
    <s v="st3403 (?)"/>
    <x v="9"/>
    <x v="0"/>
    <s v="kls* (Lůžkové oddělení pro sestru)"/>
    <s v="Geryková Tereza, číslo pojištěnce: 0262236073, pojišťovna: 207, scpac: 1541338"/>
    <s v="na uzlu 2.CH-37a od 13.03.24 do 18.03.24, pcsled: 10643067"/>
    <s v="Datum žádosti: 18/03/24; Čas žádosti: 094958; Datum překladu: 18/03/24; Čas překladu: 0948; Žádající uzel: 6270; Žádající uživatel: 68413; Přijímající uzel: 6047; Text žádosti: Žádost o překlad; Stav žádosti: 500; "/>
    <d v="2024-03-18T09:49:58"/>
    <d v="2024-03-18T09:48:00"/>
    <s v="0:01"/>
    <x v="0"/>
    <x v="0"/>
  </r>
  <r>
    <d v="2024-03-19T08:35:49"/>
    <s v="st4936 (?)"/>
    <x v="0"/>
    <x v="0"/>
    <s v="kls* (Lůžkové oddělení pro sestru)"/>
    <s v="Kopecká Ludmila, číslo pojištěnce: 6556120813, pojišťovna: 111, scpac: 1527590"/>
    <s v="na uzlu 2.CH-L37 od 17.03.24 do 24.03.24, pcsled: 10648237"/>
    <s v="Kód uzlu zařízení: 2001; Datum malého překladu: 19/03/24; Čas malého překladu: 0835; Kód původního uzlu: 6270; Kód nového uzlu: 6223; "/>
    <d v="2024-03-19T08:35:49"/>
    <d v="2024-03-19T08:35:00"/>
    <s v="0:00"/>
    <x v="0"/>
    <x v="0"/>
  </r>
  <r>
    <d v="2024-03-19T08:35:59"/>
    <s v="st4936 (?)"/>
    <x v="0"/>
    <x v="0"/>
    <s v="kls* (Lůžkové oddělení pro sestru)"/>
    <s v="Soldán Jaroslav, číslo pojištěnce: 5406052113, pojišťovna: 111, scpac: 276703"/>
    <s v="na uzlu 2.CH-L37 od 17.03.24 do 21.03.24, pcsled: 10648171"/>
    <s v="Kód uzlu zařízení: 2001; Datum malého překladu: 19/03/24; Čas malého překladu: 0835; Kód původního uzlu: 6270; Kód nového uzlu: 6223; "/>
    <d v="2024-03-19T08:35:59"/>
    <d v="2024-03-19T08:35:00"/>
    <s v="0:00"/>
    <x v="0"/>
    <x v="0"/>
  </r>
  <r>
    <d v="2024-03-20T08:13:13"/>
    <s v="st4936 (?)"/>
    <x v="0"/>
    <x v="0"/>
    <s v="kls* (Lůžkové oddělení pro sestru)"/>
    <s v="Jurčíková Radka, číslo pojištěnce: 6760020113, pojišťovna: 205, scpac: 264028"/>
    <s v="na uzlu 2.CH-L37 od 18.03.24 do 22.03.24, pcsled: 10648485"/>
    <s v="Kód uzlu zařízení: 2001; Datum malého překladu: 20/03/24; Čas malého překladu: 0813; Kód původního uzlu: 6270; Kód nového uzlu: 6223; "/>
    <d v="2024-03-20T08:13:13"/>
    <d v="2024-03-20T08:13:00"/>
    <s v="0:00"/>
    <x v="0"/>
    <x v="0"/>
  </r>
  <r>
    <d v="2024-03-20T08:13:23"/>
    <s v="st4936 (?)"/>
    <x v="0"/>
    <x v="0"/>
    <s v="kls* (Lůžkové oddělení pro sestru)"/>
    <s v="Kaplová Marcela, číslo pojištěnce: 466110446 , pojišťovna: 111, scpac: 1555038"/>
    <s v="na uzlu 2.CH-L37 od 17.03.24 do 23.03.24, pcsled: 10648079"/>
    <s v="Kód uzlu zařízení: 2001; Datum malého překladu: 20/03/24; Čas malého překladu: 0813; Kód původního uzlu: 6270; Kód nového uzlu: 6223; "/>
    <d v="2024-03-20T08:13:23"/>
    <d v="2024-03-20T08:13:00"/>
    <s v="0:00"/>
    <x v="0"/>
    <x v="0"/>
  </r>
  <r>
    <d v="2024-03-20T08:13:30"/>
    <s v="st4936 (?)"/>
    <x v="0"/>
    <x v="0"/>
    <s v="kls* (Lůžkové oddělení pro sestru)"/>
    <s v="Pajunčíková Renáta , číslo pojištěnce: 7756215368, pojišťovna: 201, scpac: 173390"/>
    <s v="na uzlu 2.CH-L37 od 18.03.24 do 22.03.24, pcsled: 10648481"/>
    <s v="Kód uzlu zařízení: 2001; Datum malého překladu: 20/03/24; Čas malého překladu: 0813; Kód původního uzlu: 6270; Kód nového uzlu: 6223; "/>
    <d v="2024-03-20T08:13:30"/>
    <d v="2024-03-20T08:13:00"/>
    <s v="0:00"/>
    <x v="0"/>
    <x v="0"/>
  </r>
  <r>
    <d v="2024-03-20T08:13:43"/>
    <s v="st4936 (?)"/>
    <x v="0"/>
    <x v="0"/>
    <s v="kls* (Lůžkové oddělení pro sestru)"/>
    <s v="Šmídová Miloslava, číslo pojištěnce: 505506130 , pojišťovna: 201, scpac: 467524"/>
    <s v="na uzlu 2.CH-L37 od 17.03.24 do 22.03.24, pcsled: 10648354"/>
    <s v="Kód uzlu zařízení: 2001; Datum malého překladu: 20/03/24; Čas malého překladu: 0813; Kód původního uzlu: 6270; Kód nového uzlu: 6223; "/>
    <d v="2024-03-20T08:13:43"/>
    <d v="2024-03-20T08:13:00"/>
    <s v="0:00"/>
    <x v="0"/>
    <x v="0"/>
  </r>
  <r>
    <d v="2024-03-20T12:19:08"/>
    <s v="st4220 (?)"/>
    <x v="28"/>
    <x v="0"/>
    <s v="kls* (Lůžkové oddělení pro sestru)"/>
    <s v="Paraska Roman, číslo pojištěnce: 6708101455, pojišťovna: 111, scpac: 1491211"/>
    <s v="na uzlu 2.CH-L37 od 18.03.24 do 23.03.24, pcsled: 10648474"/>
    <s v="Kód uzlu zařízení: 2001; Datum malého překladu: 20/03/24; Čas malého překladu: 1218; Kód původního uzlu: 6270; Kód nového uzlu: 6223; "/>
    <d v="2024-03-20T12:19:08"/>
    <d v="2024-03-20T12:18:00"/>
    <s v="0:01"/>
    <x v="0"/>
    <x v="0"/>
  </r>
  <r>
    <d v="2024-03-21T08:59:32"/>
    <s v="st4220 (?)"/>
    <x v="12"/>
    <x v="0"/>
    <s v="kls* (Lůžkové oddělení pro sestru)"/>
    <s v="Juhaňák Pavel, číslo pojištěnce: 8906166203, pojišťovna: 111, scpac: 1031362"/>
    <s v="na uzlu 2.CH-L37 od 19.03.24 do 22.03.24, pcsled: 10651315"/>
    <s v="Kód uzlu zařízení: 2001; Datum malého překladu: 21/03/24; Čas malého překladu: 0859; Kód původního uzlu: 6270; Kód nového uzlu: 6223; "/>
    <d v="2024-03-21T08:59:32"/>
    <d v="2024-03-21T08:59:00"/>
    <s v="0:00"/>
    <x v="0"/>
    <x v="0"/>
  </r>
  <r>
    <d v="2024-03-24T09:29:44"/>
    <s v="st3403 (?)"/>
    <x v="9"/>
    <x v="0"/>
    <s v="kls* (Lůžkové oddělení pro sestru)"/>
    <s v="Bobková Hana, číslo pojištěnce: 485317458 , pojišťovna: 111, scpac: 1200443"/>
    <s v="na uzlu 2.CH-37a od 20.03.24 do 24.03.24, pcsled: 10652260"/>
    <s v="Datum konce sledování: ? -&gt; 24/03/24; Čas konce sledování:  -&gt; 0927; Příznak fnzis: 0 -&gt; 1; Typ aktivity (takt): 1 -&gt; 4; "/>
    <d v="2024-03-24T09:29:44"/>
    <d v="2024-03-24T09:27:00"/>
    <s v="0:02"/>
    <x v="0"/>
    <x v="0"/>
  </r>
  <r>
    <d v="2024-03-24T09:30:59"/>
    <s v="st3403 (?)"/>
    <x v="9"/>
    <x v="0"/>
    <s v="kls* (Lůžkové oddělení pro sestru)"/>
    <s v="Škrobáková Marie , číslo pojištěnce: 505914063 , pojišťovna: 213, scpac: 1402914"/>
    <s v="na uzlu 2.CH-37a od 20.03.24 do 24.03.24, pcsled: 10652258"/>
    <s v="Datum konce sledování: ? -&gt; 24/03/24; Čas konce sledování:  -&gt; 0930; Příznak fnzis: 0 -&gt; 1; Typ aktivity (takt): 1 -&gt; 4; "/>
    <d v="2024-03-24T09:30:59"/>
    <d v="2024-03-24T09:30:00"/>
    <s v="0:00"/>
    <x v="0"/>
    <x v="0"/>
  </r>
  <r>
    <d v="2024-03-25T07:39:17"/>
    <s v="st4220 (?)"/>
    <x v="6"/>
    <x v="0"/>
    <s v="kls* (Lůžkové oddělení pro sestru)"/>
    <s v="Matějková Hana, číslo pojištěnce: 515410097 , pojišťovna: 205, scpac: 1010992"/>
    <s v="na uzlu 2.CH-L37 od 21.03.24 do 28.03.24, pcsled: 10655164"/>
    <s v="Kód uzlu zařízení: 2001; Datum malého překladu: 25/03/24; Čas malého překladu: 0739; Kód původního uzlu: 6270; Kód nového uzlu: 6223; "/>
    <d v="2024-03-25T07:39:17"/>
    <d v="2024-03-25T07:39:00"/>
    <s v="0:00"/>
    <x v="0"/>
    <x v="0"/>
  </r>
  <r>
    <d v="2024-03-26T08:24:03"/>
    <s v="st4936 (?)"/>
    <x v="0"/>
    <x v="0"/>
    <s v="kls* (Lůžkové oddělení pro sestru)"/>
    <s v="Patková Libuše, číslo pojištěnce: 485330422 , pojišťovna: 205, scpac: 1507151"/>
    <s v="na uzlu 2.CH-L37 od 24.03.24 do 28.03.24, pcsled: 10658188"/>
    <s v="Kód uzlu zařízení: 2001; Datum malého překladu: 26/03/24; Čas malého překladu: 0823; Kód původního uzlu: 6270; Kód nového uzlu: 6223; "/>
    <d v="2024-03-26T08:24:03"/>
    <d v="2024-03-26T08:23:00"/>
    <s v="0:01"/>
    <x v="0"/>
    <x v="0"/>
  </r>
  <r>
    <d v="2024-03-26T08:24:11"/>
    <s v="st4936 (?)"/>
    <x v="0"/>
    <x v="0"/>
    <s v="kls* (Lůžkové oddělení pro sestru)"/>
    <s v="Hajná Ivana, číslo pojištěnce: 525129219 , pojišťovna: 111, scpac: 1296061"/>
    <s v="na uzlu 2.CH-L37 od 24.03.24 do 28.03.24, pcsled: 10658191"/>
    <s v="Kód uzlu zařízení: 2001; Datum malého překladu: 26/03/24; Čas malého překladu: 0824; Kód původního uzlu: 6270; Kód nového uzlu: 6223; "/>
    <d v="2024-03-26T08:24:11"/>
    <d v="2024-03-26T08:24:00"/>
    <s v="0:00"/>
    <x v="0"/>
    <x v="0"/>
  </r>
  <r>
    <d v="2024-03-26T10:15:54"/>
    <s v="st3403 (?)"/>
    <x v="11"/>
    <x v="0"/>
    <s v="klp* (Lůžkové oddělení pro primáře)"/>
    <s v="Čmela Miroslav, číslo pojištěnce: 450124422 , pojišťovna: 111, scpac: 1034058"/>
    <s v="na uzlu 2.CH-37a od 20.03.24 do 26.03.24, pcsled: 10653163"/>
    <s v="Datum konce sledování: ? -&gt; 26/03/24; Čas konce sledování:  -&gt; 1012; Příznak fnzis: 0 -&gt; 1; Typ aktivity (takt): 1 -&gt; 5; "/>
    <d v="2024-03-26T10:15:54"/>
    <d v="2024-03-26T10:12:00"/>
    <s v="0:03"/>
    <x v="0"/>
    <x v="0"/>
  </r>
  <r>
    <d v="2024-03-27T09:11:42"/>
    <s v="st4220 (?)"/>
    <x v="3"/>
    <x v="0"/>
    <s v="kll* (Lůžkové oddělení pro lékaře)"/>
    <s v="Blahutová Anna Bc., číslo pojištěnce: 9652276073, pojišťovna: 111, scpac: 1198766"/>
    <s v="na uzlu 2.CH-L37 od 25.03.24 do 31.03.24, pcsled: 10658874"/>
    <s v="Kód uzlu zařízení: 2001; Datum malého překladu: 27/03/24; Čas malého překladu: 0911; Kód původního uzlu: 6270; Kód nového uzlu: 6223; "/>
    <d v="2024-03-27T09:11:42"/>
    <d v="2024-03-27T09:11:00"/>
    <s v="0:00"/>
    <x v="0"/>
    <x v="0"/>
  </r>
  <r>
    <d v="2024-03-27T09:11:51"/>
    <s v="st4220 (?)"/>
    <x v="3"/>
    <x v="0"/>
    <s v="kll* (Lůžkové oddělení pro lékaře)"/>
    <s v="Prachař Jaroslav, číslo pojištěnce: 5511201652, pojišťovna: 111, scpac: 1140444"/>
    <s v="na uzlu 2.CH-L37 od 24.03.24 do 03.04.24, pcsled: 10658357"/>
    <s v="Kód uzlu zařízení: 2001; Datum malého překladu: 27/03/24; Čas malého překladu: 0911; Kód původního uzlu: 6270; Kód nového uzlu: 6223; "/>
    <d v="2024-03-27T09:11:51"/>
    <d v="2024-03-27T09:11:00"/>
    <s v="0:00"/>
    <x v="0"/>
    <x v="0"/>
  </r>
  <r>
    <d v="2024-03-27T09:12:01"/>
    <s v="st4220 (?)"/>
    <x v="3"/>
    <x v="0"/>
    <s v="kll* (Lůžkové oddělení pro lékaře)"/>
    <s v="Savka Kateryna, číslo pojištěnce: 9251570515, pojišťovna: 205, scpac: 1501343"/>
    <s v="na uzlu 2.CH-L37 od 25.03.24 do 31.03.24, pcsled: 10658871"/>
    <s v="Kód uzlu zařízení: 2001; Datum malého překladu: 27/03/24; Čas malého překladu: 0911; Kód původního uzlu: 6270; Kód nového uzlu: 6223; "/>
    <d v="2024-03-27T09:12:01"/>
    <d v="2024-03-27T09:11:00"/>
    <s v="0:01"/>
    <x v="0"/>
    <x v="0"/>
  </r>
  <r>
    <d v="2024-03-27T09:12:57"/>
    <s v="st4936 (?)"/>
    <x v="0"/>
    <x v="0"/>
    <s v="kls* (Lůžkové oddělení pro sestru)"/>
    <s v="Savka Kateryna, číslo pojištěnce: 9251570515, pojišťovna: 205, scpac: 1501343"/>
    <s v="na uzlu 2.CH-L37 od 25.03.24 do 31.03.24, pcsled: 10658871"/>
    <s v="Kód uzlu zařízení: 2001; Datum malého překladu: 27/03/24; Čas malého překladu: 0912; Kód původního uzlu: 6223; Kód nového uzlu: 6270; "/>
    <d v="2024-03-27T09:12:57"/>
    <d v="2024-03-27T09:12:00"/>
    <s v="0:00"/>
    <x v="0"/>
    <x v="0"/>
  </r>
  <r>
    <d v="2024-03-27T09:13:18"/>
    <s v="st4936 (?)"/>
    <x v="0"/>
    <x v="0"/>
    <s v="kls* (Lůžkové oddělení pro sestru)"/>
    <s v="Savka Kateryna, číslo pojištěnce: 9251570515, pojišťovna: 205, scpac: 1501343"/>
    <s v="na uzlu 2.CH-L37 od 25.03.24 do 31.03.24, pcsled: 10658871"/>
    <s v="Kód uzlu zařízení: 2001; Datum malého překladu: 27/03/24; Čas malého překladu: 0913; Kód původního uzlu: 6270; Kód nového uzlu: 6223; "/>
    <d v="2024-03-27T09:13:18"/>
    <d v="2024-03-27T09:13:00"/>
    <s v="0:00"/>
    <x v="0"/>
    <x v="0"/>
  </r>
  <r>
    <d v="2024-03-28T08:02:10"/>
    <s v="st4220 (?)"/>
    <x v="3"/>
    <x v="0"/>
    <s v="kll* (Lůžkové oddělení pro lékaře)"/>
    <s v="Navrátil Ctirad , číslo pojištěnce: 520918227 , pojišťovna: 205, scpac: 403220"/>
    <s v="na uzlu 2.CH-L37 od 26.03.24 do 03.04.24, pcsled: 10660790"/>
    <s v="Kód uzlu zařízení: 2001; Datum malého překladu: 28/03/24; Čas malého překladu: 0802; Kód původního uzlu: 6270; Kód nového uzlu: 6223; "/>
    <d v="2024-03-28T08:02:10"/>
    <d v="2024-03-28T08:02:00"/>
    <s v="0:00"/>
    <x v="0"/>
    <x v="0"/>
  </r>
  <r>
    <d v="2024-03-31T11:14:46"/>
    <s v="st3403 (?)"/>
    <x v="29"/>
    <x v="0"/>
    <s v="kll* (Lůžkové oddělení pro lékaře)"/>
    <s v="Blažek Miroslav, číslo pojištěnce: 510728289 , pojišťovna: 111, scpac: 205542"/>
    <s v="na uzlu 2.CH-37a od 27.03.24 do 31.03.24, pcsled: 10662615"/>
    <s v="Datum konce sledování: ? -&gt; 31/03/24; Čas konce sledování:  -&gt; 1113; Příznak fnzis: 0 -&gt; 1; Typ aktivity (takt): 1 -&gt; 4; "/>
    <d v="2024-03-31T11:14:46"/>
    <d v="2024-03-31T11:13:00"/>
    <s v="0:01"/>
    <x v="0"/>
    <x v="0"/>
  </r>
  <r>
    <d v="2024-03-31T11:19:49"/>
    <s v="st3403 (?)"/>
    <x v="29"/>
    <x v="0"/>
    <s v="kll* (Lůžkové oddělení pro lékaře)"/>
    <s v="Češková Dana Mgr., číslo pojištěnce: 5956081802, pojišťovna: 211, scpac: 1509814"/>
    <s v="na uzlu 2.CH-37a od 27.03.24 do 31.03.24, pcsled: 10663851"/>
    <s v="Datum konce sledování: ? -&gt; 31/03/24; Čas konce sledování:  -&gt; 1117; Příznak fnzis: 0 -&gt; 1; Typ aktivity (takt): 1 -&gt; 4; "/>
    <d v="2024-03-31T11:19:49"/>
    <d v="2024-03-31T11:17:00"/>
    <s v="0:02"/>
    <x v="0"/>
    <x v="0"/>
  </r>
  <r>
    <d v="2024-04-01T13:10:44"/>
    <s v="st3403 (?)"/>
    <x v="14"/>
    <x v="0"/>
    <s v="kls* (Lůžkové oddělení pro sestru)"/>
    <s v="Truhlářová Marie, číslo pojištěnce: 526231025 , pojišťovna: 111, scpac: 1498394"/>
    <s v="na uzlu KAR-LU15 od 28.03.24 do 01.04.24, pcsled: 10665387"/>
    <s v="Datum konce sledování: ? -&gt; 01/04/24; Čas konce sledování:  -&gt; 1253; Příznak fnzis: 0 -&gt; 1; Typ aktivity (takt): 1 -&gt; 4; "/>
    <d v="2024-04-01T13:10:44"/>
    <d v="2024-04-01T12:53:00"/>
    <s v="0:17"/>
    <x v="0"/>
    <x v="5"/>
  </r>
  <r>
    <d v="2024-04-02T08:02:33"/>
    <s v="st4220 (?)"/>
    <x v="6"/>
    <x v="0"/>
    <s v="kls* (Lůžkové oddělení pro sestru)"/>
    <s v="Mihal Milan, číslo pojištěnce: 500307001 , pojišťovna: 111, scpac: 1554234"/>
    <s v="na uzlu 2.CH-L37 od 26.03.24 do 03.04.24, pcsled: 10660792"/>
    <s v="Kód uzlu zařízení: 2001; Datum malého překladu: 02/04/24; Čas malého překladu: 0802; Kód původního uzlu: 6270; Kód nového uzlu: 6223; "/>
    <d v="2024-04-02T08:02:33"/>
    <d v="2024-04-02T08:02:00"/>
    <s v="0:00"/>
    <x v="0"/>
    <x v="0"/>
  </r>
  <r>
    <d v="2024-04-02T11:27:23"/>
    <s v="st3403 (?)"/>
    <x v="11"/>
    <x v="0"/>
    <s v="klp* (Lůžkové oddělení pro primáře)"/>
    <s v="Uhmann Tomáš, číslo pojištěnce: 531212059 , pojišťovna: 111, scpac: 133231"/>
    <s v="na uzlu 2.CH-37a od 20.03.24 do 02.04.24, pcsled: 10653462"/>
    <s v="Datum konce sledování: ? -&gt; 02/04/24; Čas konce sledování:  -&gt; 1126; Příznak fnzis: 0 -&gt; 1; Typ aktivity (takt): 1 -&gt; 5; "/>
    <d v="2024-04-02T11:27:23"/>
    <d v="2024-04-02T11:26:00"/>
    <s v="0:01"/>
    <x v="0"/>
    <x v="0"/>
  </r>
  <r>
    <d v="2024-04-02T22:34:00"/>
    <s v="st4220 (?)"/>
    <x v="3"/>
    <x v="0"/>
    <s v="kll* (Lůžkové oddělení pro lékaře)"/>
    <s v="Truhlářová Marie, číslo pojištěnce: 526231025 , pojišťovna: 111, scpac: 1498394"/>
    <s v="na uzlu 2.CH-L37 od 01.04.24 do 04.04.24, pcsled: 10668098"/>
    <s v="Kód uzlu zařízení: 2001; Datum malého překladu: 02/04/24; Čas malého překladu: 2233; Kód původního uzlu: 6270; Kód nového uzlu: 6223; "/>
    <d v="2024-04-02T22:34:00"/>
    <d v="2024-04-02T22:33:00"/>
    <s v="0:01"/>
    <x v="0"/>
    <x v="0"/>
  </r>
  <r>
    <d v="2024-04-03T08:29:35"/>
    <s v="st4974 (?)"/>
    <x v="6"/>
    <x v="0"/>
    <s v="kls* (Lůžkové oddělení pro sestru)"/>
    <s v="Moudrý Milan, číslo pojištěnce: 6608271824, pojišťovna: 205, scpac: 1506694"/>
    <s v="na uzlu 2.CH-L37 od 01.04.24 do 04.04.24, pcsled: 10667918"/>
    <s v="Kód uzlu zařízení: 2001; Datum malého překladu: 03/04/24; Čas malého překladu: 0829; Kód původního uzlu: 6270; Kód nového uzlu: 6223; "/>
    <d v="2024-04-03T08:29:35"/>
    <d v="2024-04-03T08:29:00"/>
    <s v="0:00"/>
    <x v="0"/>
    <x v="0"/>
  </r>
  <r>
    <d v="2024-04-03T08:29:46"/>
    <s v="st4974 (?)"/>
    <x v="6"/>
    <x v="0"/>
    <s v="kls* (Lůžkové oddělení pro sestru)"/>
    <s v="Petřík Pavel, číslo pojištěnce: 6606281088, pojišťovna: 111, scpac: 972627"/>
    <s v="na uzlu 2.CH-L37 od 01.04.24 do 04.04.24, pcsled: 10667909"/>
    <s v="Kód uzlu zařízení: 2001; Datum malého překladu: 03/04/24; Čas malého překladu: 0829; Kód původního uzlu: 6270; Kód nového uzlu: 6223; "/>
    <d v="2024-04-03T08:29:46"/>
    <d v="2024-04-03T08:29:00"/>
    <s v="0:00"/>
    <x v="0"/>
    <x v="0"/>
  </r>
  <r>
    <d v="2024-04-03T13:29:44"/>
    <s v="st4562 (?)"/>
    <x v="21"/>
    <x v="0"/>
    <s v="kld* (Lůžkové oddělení pro admin. pracovnici)"/>
    <s v="Uhmann Tomáš, číslo pojištěnce: 531212059 , pojišťovna: 111, scpac: 133231"/>
    <s v="na uzlu 2.CH-37a od 20.03.24 do 02.04.24, pcsled: 10653462"/>
    <s v="Datum konce sledování: ? -&gt; 02/04/24; Čas konce sledování:  -&gt; 1329; Příznak fnzis: 0 -&gt; 1; Typ aktivity (takt): 1 -&gt; 6; Příznak aktivity (ftakt): yes -&gt; no; "/>
    <d v="2024-04-03T13:29:44"/>
    <d v="2024-04-02T13:29:00"/>
    <s v="0:00"/>
    <x v="1"/>
    <x v="9"/>
  </r>
  <r>
    <d v="2024-04-04T07:52:40"/>
    <s v="st4220 (?)"/>
    <x v="19"/>
    <x v="0"/>
    <s v="kll* (Lůžkové oddělení pro lékaře)"/>
    <s v="Jemelka Denis, číslo pojištěnce: 0704195338, pojišťovna: 111, scpac: 870913"/>
    <s v="na uzlu 2.CH-L37 od 02.04.24 do 07.04.24, pcsled: 10668506"/>
    <s v="Kód uzlu zařízení: 2001; Datum malého překladu: 04/04/24; Čas malého překladu: 0752; Kód původního uzlu: 6270; Kód nového uzlu: 6223; "/>
    <d v="2024-04-04T07:52:40"/>
    <d v="2024-04-04T07:52:00"/>
    <s v="0:00"/>
    <x v="0"/>
    <x v="0"/>
  </r>
  <r>
    <d v="2024-04-04T07:53:01"/>
    <s v="st4220 (?)"/>
    <x v="19"/>
    <x v="0"/>
    <s v="kll* (Lůžkové oddělení pro lékaře)"/>
    <s v="Gottwaldová Danuše, číslo pojištěnce: 6154081538, pojišťovna: 205, scpac: 753362"/>
    <s v="na uzlu 2.CH-L37 od 01.04.24 do 07.04.24, pcsled: 10668201"/>
    <s v="Kód uzlu zařízení: 2001; Datum malého překladu: 04/04/24; Čas malého překladu: 0752; Kód původního uzlu: 6270; Kód nového uzlu: 6223; "/>
    <d v="2024-04-04T07:53:01"/>
    <d v="2024-04-04T07:52:00"/>
    <s v="0:01"/>
    <x v="0"/>
    <x v="0"/>
  </r>
  <r>
    <d v="2024-04-04T17:58:57"/>
    <s v="st4220 (?)"/>
    <x v="19"/>
    <x v="0"/>
    <s v="kll* (Lůžkové oddělení pro lékaře)"/>
    <s v="Krč Oldřich, číslo pojištěnce: 510531055 , pojišťovna: 111, scpac: 288528"/>
    <s v="na uzlu 2.CH-L37 od 03.04.24 do 07.04.24, pcsled: 10670571"/>
    <s v="Kód uzlu zařízení: 2001; Datum malého překladu: 04/04/24; Čas malého překladu: 1758; Kód původního uzlu: 6270; Kód nového uzlu: 6223; "/>
    <d v="2024-04-04T17:58:57"/>
    <d v="2024-04-04T17:58:00"/>
    <s v="0:00"/>
    <x v="0"/>
    <x v="0"/>
  </r>
  <r>
    <d v="2024-04-05T07:59:10"/>
    <s v="st4220 (?)"/>
    <x v="6"/>
    <x v="0"/>
    <s v="kls* (Lůžkové oddělení pro sestru)"/>
    <s v="Najdková Alena, číslo pojištěnce: 536015017 , pojišťovna: 111, scpac: 1534226"/>
    <s v="na uzlu 2.CH-L37 od 03.04.24 do 07.04.24, pcsled: 10670569"/>
    <s v="Kód uzlu zařízení: 2001; Datum malého překladu: 05/04/24; Čas malého překladu: 0759; Kód původního uzlu: 6270; Kód nového uzlu: 6223; "/>
    <d v="2024-04-05T07:59:10"/>
    <d v="2024-04-05T07:59:00"/>
    <s v="0:00"/>
    <x v="0"/>
    <x v="0"/>
  </r>
  <r>
    <d v="2024-04-07T10:15:49"/>
    <s v="st3403 (?)"/>
    <x v="20"/>
    <x v="0"/>
    <s v="kls* (Lůžkové oddělení pro sestru)"/>
    <s v="Valentová Jaroslava, číslo pojištěnce: 455426418 , pojišťovna: 111, scpac: 944176"/>
    <s v="na uzlu 2.CH-37a od 03.04.24 do 07.04.24, pcsled: 10670567"/>
    <s v="Datum konce sledování: ? -&gt; 07/04/24; Čas konce sledování:  -&gt; 1015; Příznak fnzis: 0 -&gt; 1; Typ aktivity (takt): 1 -&gt; 5; "/>
    <d v="2024-04-07T10:15:49"/>
    <d v="2024-04-07T10:15:00"/>
    <s v="0:00"/>
    <x v="0"/>
    <x v="0"/>
  </r>
  <r>
    <d v="2024-04-08T07:24:32"/>
    <s v="st4562 (?)"/>
    <x v="21"/>
    <x v="0"/>
    <s v="kld* (Lůžkové oddělení pro admin. pracovnici)"/>
    <s v="Valentová Jaroslava, číslo pojištěnce: 455426418 , pojišťovna: 111, scpac: 944176"/>
    <s v="na uzlu 2.CH-37a od 03.04.24 do 07.04.24, pcsled: 10670567"/>
    <s v="Datum konce sledování: ? -&gt; 07/04/24; Čas konce sledování:  -&gt; 1007; Příznak fnzis: 0 -&gt; 1; Typ aktivity (takt): 1 -&gt; 5; "/>
    <d v="2024-04-08T07:24:32"/>
    <d v="2024-04-07T10:07:00"/>
    <s v="21:17"/>
    <x v="1"/>
    <x v="9"/>
  </r>
  <r>
    <d v="2024-04-08T08:24:32"/>
    <s v="st4936 (?)"/>
    <x v="0"/>
    <x v="0"/>
    <s v="kls* (Lůžkové oddělení pro sestru)"/>
    <s v="Olejník Miroslav, číslo pojištěnce: 6710031680, pojišťovna: 211, scpac: 1562734"/>
    <s v="na uzlu 2.CH-L37 od 04.04.24 do 11.04.24, pcsled: 10673681"/>
    <s v="Kód uzlu zařízení: 2001; Datum malého překladu: 08/04/24; Čas malého překladu: 0824; Kód původního uzlu: 6270; Kód nového uzlu: 6223; "/>
    <d v="2024-04-08T08:24:32"/>
    <d v="2024-04-08T08:24:00"/>
    <s v="0:00"/>
    <x v="0"/>
    <x v="0"/>
  </r>
  <r>
    <d v="2024-04-08T08:24:40"/>
    <s v="st4936 (?)"/>
    <x v="0"/>
    <x v="0"/>
    <s v="kls* (Lůžkové oddělení pro sestru)"/>
    <s v="Seidlová Renata, číslo pojištěnce: 7161044484, pojišťovna: 205, scpac: 894959"/>
    <s v="na uzlu 2.CH-L37 od 04.04.24 do 11.04.24, pcsled: 10672444"/>
    <s v="Kód uzlu zařízení: 2001; Datum malého překladu: 08/04/24; Čas malého překladu: 0824; Kód původního uzlu: 6270; Kód nového uzlu: 6223; "/>
    <d v="2024-04-08T08:24:40"/>
    <d v="2024-04-08T08:24:00"/>
    <s v="0:00"/>
    <x v="0"/>
    <x v="0"/>
  </r>
  <r>
    <d v="2024-04-08T11:48:08"/>
    <s v="st4979 (?)"/>
    <x v="30"/>
    <x v="0"/>
    <s v="kll* (Lůžkové oddělení pro lékaře)"/>
    <s v="Skopal Petr, číslo pojištěnce: 500220046 , pojišťovna: 111, scpac: 952384"/>
    <s v="na uzlu 2.CH-37a od 07.04.24 do 08.04.24, pcsled: 10676795"/>
    <s v="Kód uzlu zařízení: 2001; Datum malého překladu: 08/04/24; Čas malého překladu: 1147; Kód původního uzlu: 6270; Kód nového uzlu: 6223; "/>
    <d v="2024-04-08T11:48:08"/>
    <d v="2024-04-08T11:47:00"/>
    <s v="0:01"/>
    <x v="0"/>
    <x v="0"/>
  </r>
  <r>
    <d v="2024-04-09T07:57:14"/>
    <s v="st4220 (?)"/>
    <x v="6"/>
    <x v="0"/>
    <s v="kls* (Lůžkové oddělení pro sestru)"/>
    <s v="Korol Jan, číslo pojištěnce: 520913214 , pojišťovna: 111, scpac: 315512"/>
    <s v="na uzlu 2.CH-L37 od 07.04.24 do 12.04.24, pcsled: 10676937"/>
    <s v="Kód uzlu zařízení: 2001; Datum malého překladu: 09/04/24; Čas malého překladu: 0757; Kód původního uzlu: 6270; Kód nového uzlu: 6223; "/>
    <d v="2024-04-09T07:57:14"/>
    <d v="2024-04-09T07:57:00"/>
    <s v="0:00"/>
    <x v="0"/>
    <x v="0"/>
  </r>
  <r>
    <d v="2024-04-10T07:40:48"/>
    <s v="st4220 (?)"/>
    <x v="6"/>
    <x v="0"/>
    <s v="kls* (Lůžkové oddělení pro sestru)"/>
    <s v="Niklová Eva, Mgr., číslo pojištěnce: 6960305319, pojišťovna: 211, scpac: 475357"/>
    <s v="na uzlu 2.CH-L37 od 07.04.24 do 12.04.24, pcsled: 10676982"/>
    <s v="Kód uzlu zařízení: 2001; Datum malého překladu: 10/04/24; Čas malého překladu: 0740; Kód původního uzlu: 6270; Kód nového uzlu: 6223; "/>
    <d v="2024-04-10T07:40:48"/>
    <d v="2024-04-10T07:40:00"/>
    <s v="0:00"/>
    <x v="0"/>
    <x v="0"/>
  </r>
  <r>
    <d v="2024-04-10T08:30:23"/>
    <s v="st4220 (?)"/>
    <x v="6"/>
    <x v="0"/>
    <s v="kls* (Lůžkové oddělení pro sestru)"/>
    <s v="Niklová Eva, Mgr., číslo pojištěnce: 6960305319, pojišťovna: 211, scpac: 475357"/>
    <s v="na uzlu 2.CH-L37 od 07.04.24 do 12.04.24, pcsled: 10676982"/>
    <s v="Kód uzlu zařízení: 2001; Datum malého překladu: 10/04/24; Čas malého překladu: 0830; Kód původního uzlu: 6270; Kód nového uzlu: 6223; "/>
    <d v="2024-04-10T08:30:23"/>
    <d v="2024-04-10T08:30:00"/>
    <s v="0:00"/>
    <x v="0"/>
    <x v="0"/>
  </r>
  <r>
    <d v="2024-04-11T08:42:54"/>
    <s v="st4220 (?)"/>
    <x v="17"/>
    <x v="0"/>
    <s v="kls* (Lůžkové oddělení pro sestru)"/>
    <s v="Hošková Dagmar, číslo pojištěnce: 6356081754, pojišťovna: 205, scpac: 295879"/>
    <s v="na uzlu 2.CH-L37 od 07.04.24 do 13.04.24, pcsled: 10676871"/>
    <s v="Kód uzlu zařízení: 2001; Datum malého překladu: 11/04/24; Čas malého překladu: 0842; Kód původního uzlu: 6270; Kód nového uzlu: 6223; "/>
    <d v="2024-04-11T08:42:54"/>
    <d v="2024-04-11T08:42:00"/>
    <s v="0:00"/>
    <x v="0"/>
    <x v="0"/>
  </r>
  <r>
    <d v="2024-04-11T08:44:05"/>
    <s v="st4220 (?)"/>
    <x v="17"/>
    <x v="0"/>
    <s v="kls* (Lůžkové oddělení pro sestru)"/>
    <s v="Jurníková Věra, číslo pojištěnce: 355609443 , pojišťovna: 201, scpac: 275132"/>
    <s v="na uzlu 2.CH-L37 od 02.04.24 do 25.04.24, pcsled: 10670507"/>
    <s v="Kód uzlu zařízení: 2001; Datum malého překladu: 11/04/24; Čas malého překladu: 0843; Kód původního uzlu: 6270; Kód nového uzlu: 6223; "/>
    <d v="2024-04-11T08:44:05"/>
    <d v="2024-04-11T08:43:00"/>
    <s v="0:01"/>
    <x v="0"/>
    <x v="0"/>
  </r>
  <r>
    <d v="2024-04-12T08:13:30"/>
    <s v="st4936 (?)"/>
    <x v="0"/>
    <x v="0"/>
    <s v="kls* (Lůžkové oddělení pro sestru)"/>
    <s v="Beneš Martin , číslo pojištěnce: 7002183309, pojišťovna: 111, scpac: 1411274"/>
    <s v="na uzlu 2.CH-L37 od 10.04.24 do 14.04.24, pcsled: 10680889"/>
    <s v="Kód uzlu zařízení: 2001; Datum malého překladu: 12/04/24; Čas malého překladu: 0813; Kód původního uzlu: 6270; Kód nového uzlu: 6223; "/>
    <d v="2024-04-12T08:13:30"/>
    <d v="2024-04-12T08:13:00"/>
    <s v="0:00"/>
    <x v="0"/>
    <x v="0"/>
  </r>
  <r>
    <d v="2024-04-14T11:24:22"/>
    <s v="st3403 (?)"/>
    <x v="4"/>
    <x v="0"/>
    <s v="kll* (Lůžkové oddělení pro lékaře)"/>
    <s v="Říha Petr, číslo pojištěnce: 7603013528, pojišťovna: 111, scpac: 1557696"/>
    <s v="na uzlu 2.CH-37a od 10.04.24 do 14.04.24, pcsled: 10680893"/>
    <s v="Datum konce sledování: ? -&gt; 14/04/24; Čas konce sledování:  -&gt; 1123; Příznak fnzis: 0 -&gt; 1; Typ aktivity (takt): 1 -&gt; 5; "/>
    <d v="2024-04-14T11:24:22"/>
    <d v="2024-04-14T11:23:00"/>
    <s v="0:01"/>
    <x v="0"/>
    <x v="0"/>
  </r>
  <r>
    <d v="2024-04-15T08:44:18"/>
    <s v="st4936 (?)"/>
    <x v="0"/>
    <x v="0"/>
    <s v="kls* (Lůžkové oddělení pro sestru)"/>
    <s v="Sakulič Michal, číslo pojištěnce: 441014142 , pojišťovna: 213, scpac: 1558251"/>
    <s v="na uzlu 2.CH-L37 od 11.04.24 do 16.04.24, pcsled: 10682598"/>
    <s v="Kód uzlu zařízení: 2001; Datum malého překladu: 15/04/24; Čas malého překladu: 0844; Kód původního uzlu: 6270; Kód nového uzlu: 6223; "/>
    <d v="2024-04-15T08:44:18"/>
    <d v="2024-04-15T08:44:00"/>
    <s v="0:00"/>
    <x v="0"/>
    <x v="0"/>
  </r>
  <r>
    <d v="2024-04-15T08:44:25"/>
    <s v="st4936 (?)"/>
    <x v="0"/>
    <x v="0"/>
    <s v="kls* (Lůžkové oddělení pro sestru)"/>
    <s v="Smola Jindřich, číslo pojištěnce: 6003181085, pojišťovna: 111, scpac: 1547760"/>
    <s v="na uzlu 2.CH-L37 od 09.04.24 do 17.04.24, pcsled: 10679171"/>
    <s v="Kód uzlu zařízení: 2001; Datum malého překladu: 15/04/24; Čas malého překladu: 0844; Kód původního uzlu: 6270; Kód nového uzlu: 6223; "/>
    <d v="2024-04-15T08:44:25"/>
    <d v="2024-04-15T08:44:00"/>
    <s v="0:00"/>
    <x v="0"/>
    <x v="0"/>
  </r>
  <r>
    <d v="2024-04-16T05:55:55"/>
    <s v="st3403 (?)"/>
    <x v="11"/>
    <x v="0"/>
    <s v="klp* (Lůžkové oddělení pro primáře)"/>
    <s v="Chudějová Kateřina, číslo pojištěnce: 6154161134, pojišťovna: 111, scpac: 1533084"/>
    <s v="na uzlu 2.CH-L37 od 14.04.24 do 18.04.24, pcsled: 10686822"/>
    <s v="Kód uzlu zařízení: 2001; Datum malého překladu: 16/04/24; Čas malého překladu: 0555; Kód původního uzlu: 6270; Kód nového uzlu: 6223; "/>
    <d v="2024-04-16T05:55:55"/>
    <d v="2024-04-16T05:55:00"/>
    <s v="0:00"/>
    <x v="0"/>
    <x v="0"/>
  </r>
  <r>
    <d v="2024-04-16T08:53:26"/>
    <s v="st4936 (?)"/>
    <x v="0"/>
    <x v="0"/>
    <s v="kls* (Lůžkové oddělení pro sestru)"/>
    <s v="Beck Daniel, Ing., číslo pojištěnce: 7003285839, pojišťovna: 111, scpac: 1501279"/>
    <s v="na uzlu 2.CH-L37 od 14.04.24 do 17.04.24, pcsled: 10686958"/>
    <s v="Kód uzlu zařízení: 2001; Datum malého překladu: 16/04/24; Čas malého překladu: 0853; Kód původního uzlu: 6270; Kód nového uzlu: 6223; "/>
    <d v="2024-04-16T08:53:26"/>
    <d v="2024-04-16T08:53:00"/>
    <s v="0:00"/>
    <x v="0"/>
    <x v="0"/>
  </r>
  <r>
    <d v="2024-04-16T08:53:34"/>
    <s v="st4936 (?)"/>
    <x v="0"/>
    <x v="0"/>
    <s v="kls* (Lůžkové oddělení pro sestru)"/>
    <s v="Hrůzek Stanislav, číslo pojištěnce: 480705405 , pojišťovna: 205, scpac: 458521"/>
    <s v="na uzlu 2.CH-L37 od 14.04.24 do 23.04.24, pcsled: 10686839"/>
    <s v="Kód uzlu zařízení: 2001; Datum malého překladu: 16/04/24; Čas malého překladu: 0853; Kód původního uzlu: 6270; Kód nového uzlu: 6223; "/>
    <d v="2024-04-16T08:53:34"/>
    <d v="2024-04-16T08:53:00"/>
    <s v="0:00"/>
    <x v="0"/>
    <x v="0"/>
  </r>
  <r>
    <d v="2024-04-16T15:10:27"/>
    <s v="st4220 (?)"/>
    <x v="6"/>
    <x v="0"/>
    <s v="kls* (Lůžkové oddělení pro sestru)"/>
    <s v="Bernatíková Šárka, číslo pojištěnce: 7054035395, pojišťovna: 111, scpac: 320777"/>
    <s v="na uzlu 2.CH-L37 od 15.04.24 do 19.04.24, pcsled: 10687282"/>
    <s v="Kód uzlu zařízení: 2001; Datum malého překladu: 16/04/24; Čas malého překladu: 1510; Kód původního uzlu: 6270; Kód nového uzlu: 6223; "/>
    <d v="2024-04-16T15:10:27"/>
    <d v="2024-04-16T15:10:00"/>
    <s v="0:00"/>
    <x v="0"/>
    <x v="0"/>
  </r>
  <r>
    <d v="2024-04-16T18:07:46"/>
    <s v="st3403 (?)"/>
    <x v="23"/>
    <x v="0"/>
    <s v="kls* (Lůžkové oddělení pro sestru)"/>
    <s v="Lant Antonín, číslo pojištěnce: 470608439 , pojišťovna: 111, scpac: 1558342"/>
    <s v="na uzlu 2.CH-L37 od 09.04.24 do 17.04.24, pcsled: 10679162"/>
    <s v="Kód uzlu zařízení: 2001; Datum malého překladu: 16/04/24; Čas malého překladu: 1807; Kód původního uzlu: 6270; Kód nového uzlu: 6223; "/>
    <d v="2024-04-16T18:07:46"/>
    <d v="2024-04-16T18:07:00"/>
    <s v="0:00"/>
    <x v="0"/>
    <x v="0"/>
  </r>
  <r>
    <d v="2024-04-17T08:14:32"/>
    <s v="st4220 (?)"/>
    <x v="31"/>
    <x v="0"/>
    <s v="kll* (Lůžkové oddělení pro lékaře)"/>
    <s v="Polesová Pavla, číslo pojištěnce: 7059245776, pojišťovna: 111, scpac: 418922"/>
    <s v="na uzlu 2.CH-L37 od 15.04.24 do 19.04.24, pcsled: 10687286"/>
    <s v="Kód uzlu zařízení: 2001; Datum malého překladu: 17/04/24; Čas malého překladu: 0814; Kód původního uzlu: 6270; Kód nového uzlu: 6223; "/>
    <d v="2024-04-17T08:14:32"/>
    <d v="2024-04-17T08:14:00"/>
    <s v="0:00"/>
    <x v="0"/>
    <x v="0"/>
  </r>
  <r>
    <d v="2024-04-17T08:15:18"/>
    <s v="st4220 (?)"/>
    <x v="31"/>
    <x v="0"/>
    <s v="kll* (Lůžkové oddělení pro lékaře)"/>
    <s v="Šálková Martina, číslo pojištěnce: 6853201300, pojišťovna: 205, scpac: 1251366"/>
    <s v="na uzlu 2.CH-L37 od 15.04.24 do 19.04.24, pcsled: 10687279"/>
    <s v="Kód uzlu zařízení: 2001; Datum malého překladu: 17/04/24; Čas malého překladu: 0815; Kód původního uzlu: 6270; Kód nového uzlu: 6223; "/>
    <d v="2024-04-17T08:15:18"/>
    <d v="2024-04-17T08:15:00"/>
    <s v="0:00"/>
    <x v="0"/>
    <x v="0"/>
  </r>
  <r>
    <d v="2024-04-17T08:28:16"/>
    <s v="st4220 (?)"/>
    <x v="31"/>
    <x v="0"/>
    <s v="kll* (Lůžkové oddělení pro lékaře)"/>
    <s v="Měsíček Jan, číslo pojištěnce: 470110447 , pojišťovna: 111, scpac: 1564774"/>
    <s v="na uzlu 2.CH-L37 od 15.04.24 do 20.04.24, pcsled: 10688454"/>
    <s v="Kód uzlu zařízení: 2001; Datum malého překladu: 17/04/24; Čas malého překladu: 0828; Kód původního uzlu: 6270; Kód nového uzlu: 6223; "/>
    <d v="2024-04-17T08:28:16"/>
    <d v="2024-04-17T08:28:00"/>
    <s v="0:00"/>
    <x v="0"/>
    <x v="0"/>
  </r>
  <r>
    <d v="2024-04-19T08:41:15"/>
    <s v="st3403 (?)"/>
    <x v="11"/>
    <x v="0"/>
    <s v="klp* (Lůžkové oddělení pro primáře)"/>
    <s v="Mlčoch Jaromír, číslo pojištěnce: 6910025320, pojišťovna: 205, scpac: 419748"/>
    <s v="na uzlu 2.CH-L37 od 15.04.24 do 22.04.24, pcsled: 10689087"/>
    <s v="Kód uzlu zařízení: 2001; Datum malého překladu: 19/04/24; Čas malého překladu: 0841; Kód původního uzlu: 6270; Kód nového uzlu: 6223; "/>
    <d v="2024-04-19T08:41:15"/>
    <d v="2024-04-19T08:41:00"/>
    <s v="0:00"/>
    <x v="0"/>
    <x v="0"/>
  </r>
  <r>
    <d v="2024-04-21T16:55:23"/>
    <s v="st3403 (?)"/>
    <x v="29"/>
    <x v="0"/>
    <s v="kll* (Lůžkové oddělení pro lékaře)"/>
    <s v="Kovář Petr, číslo pojištěnce: 8609015778, pojišťovna: 211, scpac: 328874"/>
    <s v="na uzlu 2.CH-L37 od 18.04.24 do 22.04.24, pcsled: 10692683"/>
    <s v="Kód uzlu zařízení: 2001; Datum malého překladu: 21/04/24; Čas malého překladu: 1655; Kód původního uzlu: 6270; Kód nového uzlu: 6223; "/>
    <d v="2024-04-21T16:55:23"/>
    <d v="2024-04-21T16:55:00"/>
    <s v="0:00"/>
    <x v="0"/>
    <x v="0"/>
  </r>
  <r>
    <d v="2024-04-22T08:36:15"/>
    <s v="st4936 (?)"/>
    <x v="0"/>
    <x v="0"/>
    <s v="kls* (Lůžkové oddělení pro sestru)"/>
    <s v="Hrůzek Stanislav, číslo pojištěnce: 480705405 , pojišťovna: 205, scpac: 458521"/>
    <s v="na uzlu 2.CH-L37 od 14.04.24 do 23.04.24, pcsled: 10686839"/>
    <s v="Kód uzlu zařízení: 2001; Datum malého překladu: 22/04/24; Čas malého překladu: 0836; Kód původního uzlu: 6270; Kód nového uzlu: 6223; "/>
    <d v="2024-04-22T08:36:15"/>
    <d v="2024-04-22T08:36:00"/>
    <s v="0:00"/>
    <x v="0"/>
    <x v="0"/>
  </r>
  <r>
    <d v="2024-04-22T10:58:42"/>
    <s v="st3403 (?)"/>
    <x v="2"/>
    <x v="0"/>
    <s v="kll* (Lůžkové oddělení pro lékaře)"/>
    <s v="Pavel Alois, číslo pojištěnce: 500331110 , pojišťovna: 111, scpac: 451073"/>
    <s v="na uzlu 2.CH-L37 od 21.04.24 do 22.04.24, pcsled: 10696658"/>
    <s v="Kód uzlu zařízení: 2001; Datum malého překladu: 22/04/24; Čas malého překladu: 1058; Kód původního uzlu: 6270; Kód nového uzlu: 6223; "/>
    <d v="2024-04-22T10:58:42"/>
    <d v="2024-04-22T10:58:00"/>
    <s v="0:00"/>
    <x v="0"/>
    <x v="0"/>
  </r>
  <r>
    <d v="2024-04-23T08:26:32"/>
    <s v="st3403 (?)"/>
    <x v="15"/>
    <x v="0"/>
    <s v="kll* (Lůžkové oddělení pro lékaře)"/>
    <s v="Novotný Vladimír, číslo pojištěnce: 5805230629, pojišťovna: 205, scpac: 317078"/>
    <s v="na uzlu 2.CH-L37 od 16.04.24 do 25.04.24, pcsled: 10689190"/>
    <s v="Kód uzlu zařízení: 2001; Datum malého překladu: 23/04/24; Čas malého překladu: 0826; Kód původního uzlu: 6270; Kód nového uzlu: 6223; "/>
    <d v="2024-04-23T08:26:32"/>
    <d v="2024-04-23T08:26:00"/>
    <s v="0:00"/>
    <x v="0"/>
    <x v="0"/>
  </r>
  <r>
    <d v="2024-04-23T08:34:05"/>
    <s v="st4936 (?)"/>
    <x v="0"/>
    <x v="0"/>
    <s v="kls* (Lůžkové oddělení pro sestru)"/>
    <s v="Vrba Zdeněk , číslo pojištěnce: 430209404 , pojišťovna: 205, scpac: 1412676"/>
    <s v="na uzlu 2.CH-L37 od 16.04.24 do 24.04.24, pcsled: 10689182"/>
    <s v="Kód uzlu zařízení: 2001; Datum malého překladu: 23/04/24; Čas malého překladu: 0833; Kód původního uzlu: 6270; Kód nového uzlu: 6223; "/>
    <d v="2024-04-23T08:34:05"/>
    <d v="2024-04-23T08:33:00"/>
    <s v="0:01"/>
    <x v="0"/>
    <x v="0"/>
  </r>
  <r>
    <d v="2024-04-24T09:26:03"/>
    <s v="st4936 (?)"/>
    <x v="0"/>
    <x v="0"/>
    <s v="kls* (Lůžkové oddělení pro sestru)"/>
    <s v="Hejlová Květoslava, číslo pojištěnce: 535913128 , pojišťovna: 111, scpac: 1372734"/>
    <s v="na uzlu 2.CH-L37 od 22.04.24 do 26.04.24, pcsled: 10697022"/>
    <s v="Kód uzlu zařízení: 2001; Datum malého překladu: 24/04/24; Čas malého překladu: 0925; Kód původního uzlu: 6270; Kód nového uzlu: 6223; "/>
    <d v="2024-04-24T09:26:03"/>
    <d v="2024-04-24T09:25:00"/>
    <s v="0:01"/>
    <x v="0"/>
    <x v="0"/>
  </r>
  <r>
    <d v="2024-04-25T09:06:00"/>
    <s v="st4936 (?)"/>
    <x v="0"/>
    <x v="0"/>
    <s v="kls* (Lůžkové oddělení pro sestru)"/>
    <s v="Macharová Zdena , číslo pojištěnce: 475404404 , pojišťovna: 111, scpac: 395932"/>
    <s v="na uzlu 2.CH-L37 od 22.04.24 do 26.04.24, pcsled: 10697018"/>
    <s v="Kód uzlu zařízení: 2001; Datum malého překladu: 25/04/24; Čas malého překladu: 0905; Kód původního uzlu: 6270; Kód nového uzlu: 6223; "/>
    <d v="2024-04-25T09:06:00"/>
    <d v="2024-04-25T09:05:00"/>
    <s v="0:01"/>
    <x v="0"/>
    <x v="0"/>
  </r>
  <r>
    <d v="2024-04-25T09:06:07"/>
    <s v="st4936 (?)"/>
    <x v="0"/>
    <x v="0"/>
    <s v="kls* (Lůžkové oddělení pro sestru)"/>
    <s v="Nakládal Miroslav, číslo pojištěnce: 510717095 , pojišťovna: 201, scpac: 1040553"/>
    <s v="na uzlu 2.CH-L37 od 21.04.24 do 26.04.24, pcsled: 10696842"/>
    <s v="Kód uzlu zařízení: 2001; Datum malého překladu: 25/04/24; Čas malého překladu: 0906; Kód původního uzlu: 6270; Kód nového uzlu: 6223; "/>
    <d v="2024-04-25T09:06:07"/>
    <d v="2024-04-25T09:06:00"/>
    <s v="0:00"/>
    <x v="0"/>
    <x v="0"/>
  </r>
  <r>
    <d v="2024-04-26T08:14:50"/>
    <s v="st4936 (?)"/>
    <x v="0"/>
    <x v="0"/>
    <s v="kls* (Lůžkové oddělení pro sestru)"/>
    <s v="Boršková Jarmila, číslo pojištěnce: 456006471 , pojišťovna: 111, scpac: 1342959"/>
    <s v="na uzlu 2.CH-L37 od 24.04.24 do 28.04.24, pcsled: 10700877"/>
    <s v="Kód uzlu zařízení: 2001; Datum malého překladu: 26/04/24; Čas malého překladu: 0814; Kód původního uzlu: 6270; Kód nového uzlu: 6223; "/>
    <d v="2024-04-26T08:14:50"/>
    <d v="2024-04-26T08:14:00"/>
    <s v="0:00"/>
    <x v="0"/>
    <x v="0"/>
  </r>
  <r>
    <d v="2024-04-26T08:14:57"/>
    <s v="st4936 (?)"/>
    <x v="0"/>
    <x v="0"/>
    <s v="kls* (Lůžkové oddělení pro sestru)"/>
    <s v="Zelinková Antonie, číslo pojištěnce: 505524194 , pojišťovna: 111, scpac: 1534123"/>
    <s v="na uzlu 2.CH-L37 od 24.04.24 do 28.04.24, pcsled: 10700879"/>
    <s v="Kód uzlu zařízení: 2001; Datum malého překladu: 26/04/24; Čas malého překladu: 0814; Kód původního uzlu: 6270; Kód nového uzlu: 6223; "/>
    <d v="2024-04-26T08:14:57"/>
    <d v="2024-04-26T08:14:00"/>
    <s v="0:00"/>
    <x v="0"/>
    <x v="0"/>
  </r>
  <r>
    <d v="2024-04-26T13:09:39"/>
    <s v="st3403 (?)"/>
    <x v="32"/>
    <x v="0"/>
    <s v="kls* (Lůžkové oddělení pro sestru)"/>
    <s v="Soukup Josef, číslo pojištěnce: 530101145 , pojišťovna: 111, scpac: 1558341"/>
    <s v="na uzlu 2.CH-37a od 23.04.24 do 26.04.24, pcsled: 10699010"/>
    <s v="Datum žádosti: 26/04/24; Čas žádosti: 130939; Datum překladu: 26/04/24; Čas překladu: 1308; Žádající uzel: 6270; Žádající uživatel: 68734; Přijímající uzel: 6073; Text žádosti: Žádost o překlad; Stav žádosti: 500; "/>
    <d v="2024-04-26T13:09:39"/>
    <d v="2024-04-26T13:08:00"/>
    <s v="0:01"/>
    <x v="0"/>
    <x v="0"/>
  </r>
  <r>
    <d v="2024-04-28T14:07:33"/>
    <s v="st3403 (?)"/>
    <x v="14"/>
    <x v="0"/>
    <s v="kls* (Lůžkové oddělení pro sestru)"/>
    <s v="Osina Jaroslav , číslo pojištěnce: 510204343 , pojišťovna: 111, scpac: 1135211"/>
    <s v="na uzlu 3IK-39C od 24.04.24 do 28.04.24, pcsled: 10701459"/>
    <s v="Datum konce sledování: ? -&gt; 28/04/24; Čas konce sledování:  -&gt; 1349; Příznak fnzis: 0 -&gt; 1; Typ aktivity (takt): 1 -&gt; 4; "/>
    <d v="2024-04-28T14:07:33"/>
    <d v="2024-04-28T13:49:00"/>
    <s v="0:18"/>
    <x v="0"/>
    <x v="5"/>
  </r>
  <r>
    <d v="2024-04-29T08:10:14"/>
    <s v="st4220 (?)"/>
    <x v="6"/>
    <x v="0"/>
    <s v="kls* (Lůžkové oddělení pro sestru)"/>
    <s v="Muroň Svatoslav, číslo pojištěnce: 6208141522, pojišťovna: 205, scpac: 1557569"/>
    <s v="na uzlu 2.CH-L37 od 25.04.24 do 03.05.24, pcsled: 10702660"/>
    <s v="Kód uzlu zařízení: 2001; Datum malého překladu: 29/04/24; Čas malého překladu: 0810; Kód původního uzlu: 6270; Kód nového uzlu: 6223; "/>
    <d v="2024-04-29T08:10:14"/>
    <d v="2024-04-29T08:10:00"/>
    <s v="0:00"/>
    <x v="0"/>
    <x v="0"/>
  </r>
  <r>
    <d v="2024-04-29T08:10:35"/>
    <s v="st4220 (?)"/>
    <x v="6"/>
    <x v="0"/>
    <s v="kls* (Lůžkové oddělení pro sestru)"/>
    <s v="Zavoral Pavel, číslo pojištěnce: 7105303337, pojišťovna: 211, scpac: 1413881"/>
    <s v="na uzlu 2.CH-L37 od 22.04.24 do 30.04.24, pcsled: 10697027"/>
    <s v="Kód uzlu zařízení: 2001; Datum malého překladu: 29/04/24; Čas malého překladu: 0810; Kód původního uzlu: 6270; Kód nového uzlu: 6223; "/>
    <d v="2024-04-29T08:10:35"/>
    <d v="2024-04-29T08:10:00"/>
    <s v="0:00"/>
    <x v="0"/>
    <x v="0"/>
  </r>
  <r>
    <d v="2024-05-02T08:20:41"/>
    <s v="st4974 (?)"/>
    <x v="6"/>
    <x v="0"/>
    <s v="kls* (Lůžkové oddělení pro sestru)"/>
    <s v="Baloun Josef, číslo pojištěnce: 6702030093, pojišťovna: 205, scpac: 319597"/>
    <s v="na uzlu 2.CH-L37 od 28.04.24 do 05.05.24, pcsled: 10707204"/>
    <s v="Kód uzlu zařízení: 2001; Datum malého překladu: 02/05/24; Čas malého překladu: 0820; Kód původního uzlu: 6270; Kód nového uzlu: 6223; "/>
    <d v="2024-05-02T08:20:41"/>
    <d v="2024-05-02T08:20:00"/>
    <s v="0:00"/>
    <x v="0"/>
    <x v="0"/>
  </r>
  <r>
    <d v="2024-05-02T08:20:55"/>
    <s v="st4974 (?)"/>
    <x v="6"/>
    <x v="0"/>
    <s v="kls* (Lůžkové oddělení pro sestru)"/>
    <s v="Mišo Zdeněk , číslo pojištěnce: 6604031621, pojišťovna: 205, scpac: 364855"/>
    <s v="na uzlu 2.CH-L37 od 28.04.24 do 06.05.24, pcsled: 10707141"/>
    <s v="Kód uzlu zařízení: 2001; Datum malého překladu: 02/05/24; Čas malého překladu: 0820; Kód původního uzlu: 6270; Kód nového uzlu: 6223; "/>
    <d v="2024-05-02T08:20:55"/>
    <d v="2024-05-02T08:20:00"/>
    <s v="0:00"/>
    <x v="0"/>
    <x v="0"/>
  </r>
  <r>
    <d v="2024-05-03T08:04:08"/>
    <s v="st4974 (?)"/>
    <x v="6"/>
    <x v="0"/>
    <s v="kls* (Lůžkové oddělení pro sestru)"/>
    <s v="Diblíková Marie, číslo pojištěnce: 8354235329, pojišťovna: 205, scpac: 836589"/>
    <s v="na uzlu 2.CH-L37 od 01.05.24 do 05.05.24, pcsled: 10711404"/>
    <s v="Kód uzlu zařízení: 2001; Datum malého překladu: 03/05/24; Čas malého překladu: 0804; Kód původního uzlu: 6270; Kód nového uzlu: 6223; "/>
    <d v="2024-05-03T08:04:08"/>
    <d v="2024-05-03T08:04:00"/>
    <s v="0:00"/>
    <x v="0"/>
    <x v="0"/>
  </r>
  <r>
    <d v="2024-05-03T08:04:21"/>
    <s v="st4974 (?)"/>
    <x v="6"/>
    <x v="0"/>
    <s v="kls* (Lůžkové oddělení pro sestru)"/>
    <s v="Čajková Václava, číslo pojištěnce: 6158120122, pojišťovna: 205, scpac: 1548963"/>
    <s v="na uzlu 2.CH-L37 od 01.05.24 do 05.05.24, pcsled: 10711535"/>
    <s v="Kód uzlu zařízení: 2001; Datum malého překladu: 03/05/24; Čas malého překladu: 0804; Kód původního uzlu: 6270; Kód nového uzlu: 6223; "/>
    <d v="2024-05-03T08:04:21"/>
    <d v="2024-05-03T08:04:00"/>
    <s v="0:00"/>
    <x v="0"/>
    <x v="0"/>
  </r>
  <r>
    <d v="2024-05-06T08:01:04"/>
    <s v="st4220 (?)"/>
    <x v="6"/>
    <x v="0"/>
    <s v="kls* (Lůžkové oddělení pro sestru)"/>
    <s v="Sýkorová Jitka, číslo pojištěnce: 525623147 , pojišťovna: 111, scpac: 899295"/>
    <s v="na uzlu 2.CH-L37 od 02.05.24 do 07.05.24, pcsled: 10711858"/>
    <s v="Kód uzlu zařízení: 2001; Datum malého překladu: 06/05/24; Čas malého překladu: 0800; Kód původního uzlu: 6270; Kód nového uzlu: 6223; "/>
    <d v="2024-05-06T08:01:04"/>
    <d v="2024-05-06T08:00:00"/>
    <s v="0:01"/>
    <x v="0"/>
    <x v="0"/>
  </r>
  <r>
    <d v="2024-05-06T08:01:37"/>
    <s v="st4220 (?)"/>
    <x v="6"/>
    <x v="0"/>
    <s v="kls* (Lůžkové oddělení pro sestru)"/>
    <s v="Holocsi Ladislav, číslo pojištěnce: 5704096717, pojišťovna: 111, scpac: 844022"/>
    <s v="na uzlu 2.CH-L37 od 25.04.24 do 08.05.24, pcsled: 10702654"/>
    <s v="Kód uzlu zařízení: 2001; Datum malého překladu: 06/05/24; Čas malého překladu: 0801; Kód původního uzlu: 6270; Kód nového uzlu: 6223; "/>
    <d v="2024-05-06T08:01:37"/>
    <d v="2024-05-06T08:01:00"/>
    <s v="0:00"/>
    <x v="0"/>
    <x v="0"/>
  </r>
  <r>
    <d v="2024-05-06T08:01:47"/>
    <s v="st4220 (?)"/>
    <x v="6"/>
    <x v="0"/>
    <s v="kls* (Lůžkové oddělení pro sestru)"/>
    <s v="Hausner Josef, číslo pojištěnce: 5610120406, pojišťovna: 211, scpac: 444554"/>
    <s v="na uzlu 2.CH-L37 od 02.05.24 do 10.05.24, pcsled: 10711856"/>
    <s v="Kód uzlu zařízení: 2001; Datum malého překladu: 06/05/24; Čas malého překladu: 0801; Kód původního uzlu: 6270; Kód nového uzlu: 6223; "/>
    <d v="2024-05-06T08:01:47"/>
    <d v="2024-05-06T08:01:00"/>
    <s v="0:00"/>
    <x v="0"/>
    <x v="0"/>
  </r>
  <r>
    <d v="2024-05-06T08:01:58"/>
    <s v="st4220 (?)"/>
    <x v="6"/>
    <x v="0"/>
    <s v="kls* (Lůžkové oddělení pro sestru)"/>
    <s v="Osina Jaroslav , číslo pojištěnce: 510204343 , pojišťovna: 111, scpac: 1135211"/>
    <s v="na uzlu 2.CH-L37 od 28.04.24 do 09.05.24, pcsled: 10707189"/>
    <s v="Kód uzlu zařízení: 2001; Datum malého překladu: 06/05/24; Čas malého překladu: 0801; Kód původního uzlu: 6270; Kód nového uzlu: 6223; "/>
    <d v="2024-05-06T08:01:58"/>
    <d v="2024-05-06T08:01:00"/>
    <s v="0:00"/>
    <x v="0"/>
    <x v="0"/>
  </r>
  <r>
    <d v="2024-05-08T13:56:51"/>
    <s v="st3403 (?)"/>
    <x v="2"/>
    <x v="0"/>
    <s v="kll* (Lůžkové oddělení pro lékaře)"/>
    <s v="Tománek Jiří, číslo pojištěnce: 5510132441, pojišťovna: 111, scpac: 466616"/>
    <s v="na uzlu 2.CH-L37 od 05.05.24 do 09.05.24, pcsled: 10716244"/>
    <s v="Kód uzlu zařízení: 2001; Datum malého překladu: 08/05/24; Čas malého překladu: 1355; Kód původního uzlu: 6270; Kód nového uzlu: 6223; "/>
    <d v="2024-05-08T13:56:51"/>
    <d v="2024-05-08T13:55:00"/>
    <s v="0:01"/>
    <x v="0"/>
    <x v="0"/>
  </r>
  <r>
    <d v="2024-05-09T11:47:25"/>
    <s v="st3403 (?)"/>
    <x v="2"/>
    <x v="0"/>
    <s v="kll* (Lůžkové oddělení pro lékaře)"/>
    <s v="Vaňková Dagmar , číslo pojištěnce: 6651301602, pojišťovna: 205, scpac: 283819"/>
    <s v="na uzlu 2.CH-37a od 05.05.24 do 09.05.24, pcsled: 10716124"/>
    <s v="Datum konce sledování: ? -&gt; 09/05/24; Čas konce sledování:  -&gt; 1146; Příznak fnzis: 0 -&gt; 1; Typ aktivity (takt): 1 -&gt; 5; "/>
    <d v="2024-05-09T11:47:25"/>
    <d v="2024-05-09T11:46:00"/>
    <s v="0:01"/>
    <x v="0"/>
    <x v="0"/>
  </r>
  <r>
    <d v="2024-05-09T13:04:47"/>
    <s v="st4562 (?)"/>
    <x v="33"/>
    <x v="0"/>
    <s v="kld* (Lůžkové oddělení pro admin. pracovnici)"/>
    <s v="Vaňková Dagmar , číslo pojištěnce: 6651301602, pojišťovna: 205, scpac: 283819"/>
    <s v="na uzlu 2.CH-37a od 05.05.24 do 09.05.24, pcsled: 10716124"/>
    <s v="Datum konce sledování: ? -&gt; 09/05/24; Čas konce sledování:  -&gt; 1304; Příznak fnzis: 0 -&gt; 1; Typ aktivity (takt): 1 -&gt; 5; "/>
    <d v="2024-05-09T13:04:47"/>
    <d v="2024-05-09T13:04:00"/>
    <s v="0:00"/>
    <x v="0"/>
    <x v="0"/>
  </r>
  <r>
    <d v="2024-05-10T07:58:37"/>
    <s v="st4220 (?)"/>
    <x v="4"/>
    <x v="0"/>
    <s v="kll* (Lůžkové oddělení pro lékaře)"/>
    <s v="Bílek Josef, číslo pojištěnce: 6307242205, pojišťovna: 205, scpac: 931095"/>
    <s v="na uzlu 2.CH-L37 od 05.05.24 do 12.05.24, pcsled: 10716291"/>
    <s v="Kód uzlu zařízení: 2001; Datum malého překladu: 10/05/24; Čas malého překladu: 0758; Kód původního uzlu: 6270; Kód nového uzlu: 6223; "/>
    <d v="2024-05-10T07:58:37"/>
    <d v="2024-05-10T07:58:00"/>
    <s v="0:00"/>
    <x v="0"/>
    <x v="0"/>
  </r>
  <r>
    <d v="2024-05-10T15:17:31"/>
    <s v="st1733 (?)"/>
    <x v="8"/>
    <x v="0"/>
    <s v="kls* (Lůžkové oddělení pro sestru)"/>
    <s v="Doležal Bohumil, číslo pojištěnce: 5610170302, pojišťovna: 211, scpac: 1507413"/>
    <s v="na uzlu 2.CH-37a od 09.05.24 do 10.05.24, pcsled: 10721095"/>
    <s v="Datum žádosti: 10/05/24; Čas žádosti: 151731; Datum překladu: 10/05/24; Čas překladu: 1516; Žádající uzel: 6270; Žádající uživatel: 18796; Přijímající uzel: 6515; Text žádosti: Žádost o překlad; Stav žádosti: 500; "/>
    <d v="2024-05-10T15:17:31"/>
    <d v="2024-05-10T15:16:00"/>
    <s v="0:01"/>
    <x v="0"/>
    <x v="0"/>
  </r>
  <r>
    <d v="2024-05-13T08:12:22"/>
    <s v="st4220 (?)"/>
    <x v="6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13/05/24; Čas malého překladu: 0812; Kód původního uzlu: 6270; Kód nového uzlu: 6223; "/>
    <d v="2024-05-13T08:12:22"/>
    <d v="2024-05-13T08:12:00"/>
    <s v="0:00"/>
    <x v="0"/>
    <x v="0"/>
  </r>
  <r>
    <d v="2024-05-13T08:12:35"/>
    <s v="st4220 (?)"/>
    <x v="6"/>
    <x v="0"/>
    <s v="kls* (Lůžkové oddělení pro sestru)"/>
    <s v="Macejka Václav, číslo pojištěnce: 6601056011, pojišťovna: 111, scpac: 1553871"/>
    <s v="na uzlu 2.CH-L37 od 08.05.24 do 13.05.24, pcsled: 10720873"/>
    <s v="Kód uzlu zařízení: 2001; Datum malého překladu: 13/05/24; Čas malého překladu: 0812; Kód původního uzlu: 6270; Kód nového uzlu: 6223; "/>
    <d v="2024-05-13T08:12:35"/>
    <d v="2024-05-13T08:12:00"/>
    <s v="0:00"/>
    <x v="0"/>
    <x v="0"/>
  </r>
  <r>
    <d v="2024-05-13T08:53:25"/>
    <s v="st4220 (?)"/>
    <x v="6"/>
    <x v="0"/>
    <s v="kls* (Lůžkové oddělení pro sestru)"/>
    <s v="Šíblová Vladimíra , číslo pojištěnce: 535331105 , pojišťovna: 207, scpac: 1417466"/>
    <s v="na uzlu 2.CH-L37 od 08.05.24 do 14.05.24, pcsled: 10720723"/>
    <s v="Kód uzlu zařízení: 2001; Datum malého překladu: 13/05/24; Čas malého překladu: 0853; Kód původního uzlu: 6270; Kód nového uzlu: 6223; "/>
    <d v="2024-05-13T08:53:25"/>
    <d v="2024-05-13T08:53:00"/>
    <s v="0:00"/>
    <x v="0"/>
    <x v="0"/>
  </r>
  <r>
    <d v="2024-05-13T11:09:51"/>
    <s v="st3403 (?)"/>
    <x v="15"/>
    <x v="0"/>
    <s v="kll* (Lůžkové oddělení pro lékaře)"/>
    <s v="Doležal Bohumil, číslo pojištěnce: 5610170302, pojišťovna: 211, scpac: 1507413"/>
    <s v="na uzlu KAR-LU51 od 10.05.24 do 13.05.24, pcsled: 10724326"/>
    <s v="Datum konce sledování: ? -&gt; 13/05/24; Čas konce sledování:  -&gt; 1108; Příznak fnzis: 0 -&gt; 1; Typ aktivity (takt): 1 -&gt; 5; "/>
    <d v="2024-05-13T11:09:51"/>
    <d v="2024-05-13T11:08:00"/>
    <s v="0:01"/>
    <x v="0"/>
    <x v="0"/>
  </r>
  <r>
    <d v="2024-05-14T08:21:46"/>
    <s v="st4220 (?)"/>
    <x v="34"/>
    <x v="0"/>
    <s v="kls* (Lůžkové oddělení pro sestru)"/>
    <s v="Vavrušák Jaroslav, číslo pojištěnce: 9710275982, pojišťovna: 205, scpac: 1550386"/>
    <s v="na uzlu 2.CH-L37 od 12.05.24 do 15.05.24, pcsled: 10725600"/>
    <s v="Kód uzlu zařízení: 2001; Datum malého překladu: 14/05/24; Čas malého překladu: 0821; Kód původního uzlu: 6270; Kód nového uzlu: 6223; "/>
    <d v="2024-05-14T08:21:46"/>
    <d v="2024-05-14T08:21:00"/>
    <s v="0:00"/>
    <x v="0"/>
    <x v="0"/>
  </r>
  <r>
    <d v="2024-05-14T08:22:01"/>
    <s v="st4220 (?)"/>
    <x v="34"/>
    <x v="0"/>
    <s v="kls* (Lůžkové oddělení pro sestru)"/>
    <s v="Češka Karel, číslo pojištěnce: 5708081368, pojišťovna: 111, scpac: 1391195"/>
    <s v="na uzlu 2.CH-L37 od 12.05.24 do 15.05.24, pcsled: 10725564"/>
    <s v="Kód uzlu zařízení: 2001; Datum malého překladu: 14/05/24; Čas malého překladu: 0821; Kód původního uzlu: 6270; Kód nového uzlu: 6223; "/>
    <d v="2024-05-14T08:22:01"/>
    <d v="2024-05-14T08:21:00"/>
    <s v="0:01"/>
    <x v="0"/>
    <x v="0"/>
  </r>
  <r>
    <d v="2024-05-14T08:22:18"/>
    <s v="st4220 (?)"/>
    <x v="34"/>
    <x v="0"/>
    <s v="kls* (Lůžkové oddělení pro sestru)"/>
    <s v="Doležal Bohumil, číslo pojištěnce: 5610170302, pojišťovna: 211, scpac: 1507413"/>
    <s v="na uzlu 2.CH-L37 od 13.05.24 do 18.05.24, pcsled: 10726976"/>
    <s v="Kód uzlu zařízení: 2001; Datum malého překladu: 14/05/24; Čas malého překladu: 0822; Kód původního uzlu: 6270; Kód nového uzlu: 6223; "/>
    <d v="2024-05-14T08:22:18"/>
    <d v="2024-05-14T08:22:00"/>
    <s v="0:00"/>
    <x v="0"/>
    <x v="0"/>
  </r>
  <r>
    <d v="2024-05-15T07:23:51"/>
    <s v="st4562 (?)"/>
    <x v="33"/>
    <x v="0"/>
    <s v="kld* (Lůžkové oddělení pro admin. pracovnici)"/>
    <s v="Navarová Emilie, číslo pojištěnce: 475603723 , pojišťovna: 111, scpac: 896174"/>
    <s v="na uzlu 2.CH-L37 od 15.05.24 do 19.05.24, pcsled: 10729587"/>
    <s v="Kód uzlu zařízení: 2001; Datum malého překladu: 15/05/24; Čas malého překladu: 0723; Kód původního uzlu: 6270; Kód nového uzlu: 6223; "/>
    <d v="2024-05-15T07:23:51"/>
    <d v="2024-05-15T07:23:00"/>
    <s v="0:00"/>
    <x v="0"/>
    <x v="0"/>
  </r>
  <r>
    <d v="2024-05-15T08:15:04"/>
    <s v="st4936 (?)"/>
    <x v="0"/>
    <x v="0"/>
    <s v="kls* (Lůžkové oddělení pro sestru)"/>
    <s v="Frélichová Ludmila, číslo pojištěnce: 5951291621, pojišťovna: 111, scpac: 297737"/>
    <s v="na uzlu 2.CH-L37 od 13.05.24 do 17.05.24, pcsled: 10725874"/>
    <s v="Kód uzlu zařízení: 2001; Datum malého překladu: 15/05/24; Čas malého překladu: 0814; Kód původního uzlu: 6270; Kód nového uzlu: 6223; "/>
    <d v="2024-05-15T08:15:04"/>
    <d v="2024-05-15T08:14:00"/>
    <s v="0:01"/>
    <x v="0"/>
    <x v="0"/>
  </r>
  <r>
    <d v="2024-05-15T14:03:34"/>
    <s v="st4220 (?)"/>
    <x v="17"/>
    <x v="0"/>
    <s v="kls* (Lůžkové oddělení pro sestru)"/>
    <s v="Hegmon Josef, číslo pojištěnce: 7507265766, pojišťovna: 205, scpac: 413939"/>
    <s v="na uzlu 2.CH-L37 od 12.05.24 do 19.05.24, pcsled: 10725603"/>
    <s v="Kód uzlu zařízení: 2001; Datum malého překladu: 15/05/24; Čas malého překladu: 1403; Kód původního uzlu: 6270; Kód nového uzlu: 6223; "/>
    <d v="2024-05-15T14:03:34"/>
    <d v="2024-05-15T14:03:00"/>
    <s v="0:00"/>
    <x v="0"/>
    <x v="0"/>
  </r>
  <r>
    <d v="2024-05-16T08:15:31"/>
    <s v="st4936 (?)"/>
    <x v="0"/>
    <x v="0"/>
    <s v="kls* (Lůžkové oddělení pro sestru)"/>
    <s v="Klon Stanislav, číslo pojištěnce: 6511130934, pojišťovna: 201, scpac: 676700"/>
    <s v="na uzlu 2.CH-L37 od 14.05.24 do 21.05.24, pcsled: 10727825"/>
    <s v="Kód uzlu zařízení: 2001; Datum malého překladu: 16/05/24; Čas malého překladu: 0815; Kód původního uzlu: 6270; Kód nového uzlu: 6223; "/>
    <d v="2024-05-16T08:15:31"/>
    <d v="2024-05-16T08:15:00"/>
    <s v="0:00"/>
    <x v="0"/>
    <x v="0"/>
  </r>
  <r>
    <d v="2024-05-16T08:15:46"/>
    <s v="st4936 (?)"/>
    <x v="0"/>
    <x v="0"/>
    <s v="kls* (Lůžkové oddělení pro sestru)"/>
    <s v="Májová Lucie, číslo pojištěnce: 9253305094, pojišťovna: 211, scpac: 1555204"/>
    <s v="na uzlu 2.CH-L37 od 13.05.24 do 17.05.24, pcsled: 10725876"/>
    <s v="Kód uzlu zařízení: 2001; Datum malého překladu: 16/05/24; Čas malého překladu: 0815; Kód původního uzlu: 6270; Kód nového uzlu: 6223; "/>
    <d v="2024-05-16T08:15:46"/>
    <d v="2024-05-16T08:15:00"/>
    <s v="0:00"/>
    <x v="0"/>
    <x v="0"/>
  </r>
  <r>
    <d v="2024-05-17T08:01:36"/>
    <s v="st4974 (?)"/>
    <x v="6"/>
    <x v="0"/>
    <s v="kls* (Lůžkové oddělení pro sestru)"/>
    <s v="Navarová Emilie, číslo pojištěnce: 475603723 , pojišťovna: 111, scpac: 896174"/>
    <s v="na uzlu 2.CH-L37 od 15.05.24 do 19.05.24, pcsled: 10729587"/>
    <s v="Kód uzlu zařízení: 2001; Datum malého překladu: 17/05/24; Čas malého překladu: 0801; Kód původního uzlu: 6270; Kód nového uzlu: 6223; "/>
    <d v="2024-05-17T08:01:36"/>
    <d v="2024-05-17T08:01:00"/>
    <s v="0:00"/>
    <x v="0"/>
    <x v="0"/>
  </r>
  <r>
    <d v="2024-05-17T08:01:59"/>
    <s v="st4974 (?)"/>
    <x v="6"/>
    <x v="0"/>
    <s v="kls* (Lůžkové oddělení pro sestru)"/>
    <s v="Reiter Ivo, číslo pojištěnce: 5507051319, pojišťovna: 211, scpac: 1568313"/>
    <s v="na uzlu 2.CH-L37 od 12.05.24 do 21.05.24, pcsled: 10725579"/>
    <s v="Kód uzlu zařízení: 2001; Datum malého překladu: 17/05/24; Čas malého překladu: 0801; Kód původního uzlu: 6270; Kód nového uzlu: 6223; "/>
    <d v="2024-05-17T08:01:59"/>
    <d v="2024-05-17T08:01:00"/>
    <s v="0:00"/>
    <x v="0"/>
    <x v="0"/>
  </r>
  <r>
    <d v="2024-05-19T12:30:50"/>
    <s v="st3403 (?)"/>
    <x v="20"/>
    <x v="0"/>
    <s v="kls* (Lůžkové oddělení pro sestru)"/>
    <s v="Mikulová Nikola, číslo pojištěnce: 9254180826, pojišťovna: 213, scpac: 1152611"/>
    <s v="na uzlu 2.CH-37a od 15.05.24 do 19.05.24, pcsled: 10729577"/>
    <s v="Datum konce sledování: ? -&gt; 19/05/24; Čas konce sledování:  -&gt; 1230; Příznak fnzis: 0 -&gt; 1; Typ aktivity (takt): 1 -&gt; 4; "/>
    <d v="2024-05-19T12:30:50"/>
    <d v="2024-05-19T12:30:00"/>
    <s v="0:00"/>
    <x v="0"/>
    <x v="0"/>
  </r>
  <r>
    <d v="2024-05-20T07:56:50"/>
    <s v="st4220 (?)"/>
    <x v="12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20/05/24; Čas malého překladu: 0756; Kód původního uzlu: 6270; Kód nového uzlu: 6223; "/>
    <d v="2024-05-20T07:56:50"/>
    <d v="2024-05-20T07:56:00"/>
    <s v="0:00"/>
    <x v="0"/>
    <x v="0"/>
  </r>
  <r>
    <d v="2024-05-20T08:41:14"/>
    <s v="st3403 (?)"/>
    <x v="2"/>
    <x v="0"/>
    <s v="kll* (Lůžkové oddělení pro lékaře)"/>
    <s v="Hořínek Otokar, číslo pojištěnce: 5405042830, pojišťovna: 205, scpac: 985228"/>
    <s v="na uzlu 2.CH-L37 od 05.05.24 do 05.06.24, pcsled: 10716286"/>
    <s v="Kód uzlu zařízení: 2001; Datum malého překladu: 20/05/24; Čas malého překladu: 0840; Kód původního uzlu: 6270; Kód nového uzlu: 6223; "/>
    <d v="2024-05-20T08:41:14"/>
    <d v="2024-05-20T08:40:00"/>
    <s v="0:01"/>
    <x v="0"/>
    <x v="0"/>
  </r>
  <r>
    <d v="2024-05-21T08:23:41"/>
    <s v="st4936 (?)"/>
    <x v="0"/>
    <x v="0"/>
    <s v="kls* (Lůžkové oddělení pro sestru)"/>
    <s v="Oulehla Miloslav, číslo pojištěnce: 451111427 , pojišťovna: 211, scpac: 1553919"/>
    <s v="na uzlu 2.CH-L37 od 16.05.24 do 24.05.24, pcsled: 10731422"/>
    <s v="Kód uzlu zařízení: 2001; Datum malého překladu: 21/05/24; Čas malého překladu: 0823; Kód původního uzlu: 6270; Kód nového uzlu: 6223; "/>
    <d v="2024-05-21T08:23:41"/>
    <d v="2024-05-21T08:23:00"/>
    <s v="0:00"/>
    <x v="0"/>
    <x v="0"/>
  </r>
  <r>
    <d v="2024-05-21T08:23:47"/>
    <s v="st4936 (?)"/>
    <x v="0"/>
    <x v="0"/>
    <s v="kls* (Lůžkové oddělení pro sestru)"/>
    <s v="Tomaštík Radovan, číslo pojištěnce: 6308030399, pojišťovna: 205, scpac: 248237"/>
    <s v="na uzlu 2.CH-L37 od 16.05.24 do 23.05.24, pcsled: 10731425"/>
    <s v="Kód uzlu zařízení: 2001; Datum malého překladu: 21/05/24; Čas malého překladu: 0823; Kód původního uzlu: 6270; Kód nového uzlu: 6223; "/>
    <d v="2024-05-21T08:23:47"/>
    <d v="2024-05-21T08:23:00"/>
    <s v="0:00"/>
    <x v="0"/>
    <x v="0"/>
  </r>
  <r>
    <d v="2024-05-22T06:59:46"/>
    <s v="st4562 (?)"/>
    <x v="33"/>
    <x v="0"/>
    <s v="kld* (Lůžkové oddělení pro admin. pracovnici)"/>
    <s v="Komínková Marie, číslo pojištěnce: 425301462 , pojišťovna: 211, scpac: 388836"/>
    <s v="na uzlu 2.CH-L37 od 22.05.24 do 26.05.24, pcsled: 10739653"/>
    <s v="Kód uzlu zařízení: 2001; Datum malého překladu: 22/05/24; Čas malého překladu: 0659; Kód původního uzlu: 6270; Kód nového uzlu: 6223; "/>
    <d v="2024-05-22T06:59:46"/>
    <d v="2024-05-22T06:59:00"/>
    <s v="0:00"/>
    <x v="0"/>
    <x v="0"/>
  </r>
  <r>
    <d v="2024-05-22T08:21:37"/>
    <s v="st4974 (?)"/>
    <x v="6"/>
    <x v="0"/>
    <s v="kls* (Lůžkové oddělení pro sestru)"/>
    <s v="Pospíšilová Drahomír, číslo pojištěnce: 5555121671, pojišťovna: 111, scpac: 1398983"/>
    <s v="na uzlu 2.CH-L37 od 20.05.24 do 28.05.24, pcsled: 10735864"/>
    <s v="Kód uzlu zařízení: 2001; Datum malého překladu: 22/05/24; Čas malého překladu: 0821; Kód původního uzlu: 6270; Kód nového uzlu: 6223; "/>
    <d v="2024-05-22T08:21:37"/>
    <d v="2024-05-22T08:21:00"/>
    <s v="0:00"/>
    <x v="0"/>
    <x v="0"/>
  </r>
  <r>
    <d v="2024-05-22T08:21:48"/>
    <s v="st4974 (?)"/>
    <x v="6"/>
    <x v="0"/>
    <s v="kls* (Lůžkové oddělení pro sestru)"/>
    <s v="Gunár Ondrej, číslo pojištěnce: 6409066323, pojišťovna: 205, scpac: 192979"/>
    <s v="na uzlu 2.CH-L37 od 20.05.24 do 25.05.24, pcsled: 10735868"/>
    <s v="Kód uzlu zařízení: 2001; Datum malého překladu: 22/05/24; Čas malého překladu: 0821; Kód původního uzlu: 6270; Kód nového uzlu: 6223; "/>
    <d v="2024-05-22T08:21:48"/>
    <d v="2024-05-22T08:21:00"/>
    <s v="0:00"/>
    <x v="0"/>
    <x v="0"/>
  </r>
  <r>
    <d v="2024-05-22T11:41:17"/>
    <s v="st1733 (?)"/>
    <x v="17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22/05/24; Čas malého překladu: 1141; Kód původního uzlu: 6270; Kód nového uzlu: 6223; "/>
    <d v="2024-05-22T11:41:17"/>
    <d v="2024-05-22T11:41:00"/>
    <s v="0:00"/>
    <x v="0"/>
    <x v="0"/>
  </r>
  <r>
    <d v="2024-05-23T07:16:17"/>
    <s v="st4562 (?)"/>
    <x v="33"/>
    <x v="0"/>
    <s v="kld* (Lůžkové oddělení pro admin. pracovnici)"/>
    <s v="Czyz Radomír, číslo pojištěnce: 6511241044, pojišťovna: 213, scpac: 191795"/>
    <s v="na uzlu 3IK-39C od 13.05.24 do 23.05.24, pcsled: 10726589"/>
    <s v="Datum konce sledování: ? -&gt; 23/05/24; Čas konce sledování:  -&gt; 0615; Příznak fnzis: 0 -&gt; 1; Typ aktivity (takt): 1 -&gt; 4; "/>
    <d v="2024-05-23T07:16:17"/>
    <d v="2024-05-23T06:15:00"/>
    <s v="1:01"/>
    <x v="0"/>
    <x v="7"/>
  </r>
  <r>
    <d v="2024-05-23T07:48:10"/>
    <s v="st4220 (?)"/>
    <x v="25"/>
    <x v="0"/>
    <s v="kls* (Lůžkové oddělení pro sestru)"/>
    <s v="Uličný Vladimír, číslo pojištěnce: 7710145773, pojišťovna: 111, scpac: 1538263"/>
    <s v="na uzlu 2.CH-L37 od 19.05.24 do 27.05.24, pcsled: 10735543"/>
    <s v="Kód uzlu zařízení: 2001; Datum malého překladu: 23/05/24; Čas malého překladu: 0748; Kód původního uzlu: 6270; Kód nového uzlu: 6223; "/>
    <d v="2024-05-23T07:48:10"/>
    <d v="2024-05-23T07:48:00"/>
    <s v="0:00"/>
    <x v="0"/>
    <x v="0"/>
  </r>
  <r>
    <d v="2024-05-23T07:48:23"/>
    <s v="st4220 (?)"/>
    <x v="25"/>
    <x v="0"/>
    <s v="kls* (Lůžkové oddělení pro sestru)"/>
    <s v="Tichý Luděk, číslo pojištěnce: 6008172104, pojišťovna: 111, scpac: 369365"/>
    <s v="na uzlu 2.CH-L37 od 21.05.24 do 29.05.24, pcsled: 10737808"/>
    <s v="Kód uzlu zařízení: 2001; Datum malého překladu: 23/05/24; Čas malého překladu: 0748; Kód původního uzlu: 6270; Kód nového uzlu: 6223; "/>
    <d v="2024-05-23T07:48:23"/>
    <d v="2024-05-23T07:48:00"/>
    <s v="0:00"/>
    <x v="0"/>
    <x v="0"/>
  </r>
  <r>
    <d v="2024-05-24T08:08:39"/>
    <s v="st4220 (?)"/>
    <x v="3"/>
    <x v="0"/>
    <s v="kll* (Lůžkové oddělení pro lékaře)"/>
    <s v="Sýkorová Jitka, číslo pojištěnce: 525623147 , pojišťovna: 111, scpac: 899295"/>
    <s v="na uzlu 2.CH-L37 od 19.05.24 do 27.05.24, pcsled: 10735538"/>
    <s v="Kód uzlu zařízení: 2001; Datum malého překladu: 24/05/24; Čas malého překladu: 0808; Kód původního uzlu: 6270; Kód nového uzlu: 6223; "/>
    <d v="2024-05-24T08:08:39"/>
    <d v="2024-05-24T08:08:00"/>
    <s v="0:00"/>
    <x v="0"/>
    <x v="0"/>
  </r>
  <r>
    <d v="2024-05-24T08:08:50"/>
    <s v="st4220 (?)"/>
    <x v="3"/>
    <x v="0"/>
    <s v="kll* (Lůžkové oddělení pro lékaře)"/>
    <s v="Kohoutek František, číslo pojištěnce: 5610051348, pojišťovna: 111, scpac: 1540891"/>
    <s v="na uzlu 2.CH-L37 od 21.05.24 do 31.05.24, pcsled: 10737810"/>
    <s v="Kód uzlu zařízení: 2001; Datum malého překladu: 24/05/24; Čas malého překladu: 0808; Kód původního uzlu: 6270; Kód nového uzlu: 6223; "/>
    <d v="2024-05-24T08:08:50"/>
    <d v="2024-05-24T08:08:00"/>
    <s v="0:00"/>
    <x v="0"/>
    <x v="0"/>
  </r>
  <r>
    <d v="2024-05-24T08:09:06"/>
    <s v="st4220 (?)"/>
    <x v="3"/>
    <x v="0"/>
    <s v="kll* (Lůžkové oddělení pro lékaře)"/>
    <s v="Vašutová Mária, číslo pojištěnce: 6253141048, pojišťovna: 205, scpac: 1129156"/>
    <s v="na uzlu 2.CH-L37 od 21.05.24 do 27.05.24, pcsled: 10738086"/>
    <s v="Kód uzlu zařízení: 2001; Datum malého překladu: 24/05/24; Čas malého překladu: 0809; Kód původního uzlu: 6270; Kód nového uzlu: 6223; "/>
    <d v="2024-05-24T08:09:06"/>
    <d v="2024-05-24T08:09:00"/>
    <s v="0:00"/>
    <x v="0"/>
    <x v="0"/>
  </r>
  <r>
    <d v="2024-05-26T09:56:45"/>
    <s v="st3403 (?)"/>
    <x v="32"/>
    <x v="0"/>
    <s v="kls* (Lůžkové oddělení pro sestru)"/>
    <s v="Czyz Radomír, číslo pojištěnce: 6511241044, pojišťovna: 213, scpac: 191795"/>
    <s v="na uzlu 2.CH-37a od 23.05.24 do 26.05.24, pcsled: 10741554"/>
    <s v="Datum žádosti: 26/05/24; Čas žádosti: 095645; Datum překladu: 26/05/24; Čas překladu: 0952; Žádající uzel: 6270; Žádající uživatel: 68734; Přijímající uzel: 6066; Text žádosti: Žádost o překlad; Stav žádosti: 500; "/>
    <d v="2024-05-26T09:56:45"/>
    <d v="2024-05-26T09:52:00"/>
    <s v="0:04"/>
    <x v="0"/>
    <x v="0"/>
  </r>
  <r>
    <d v="2024-05-27T08:39:15"/>
    <s v="st4220 (?)"/>
    <x v="6"/>
    <x v="0"/>
    <s v="kls* (Lůžkové oddělení pro sestru)"/>
    <s v="Praus Luděk , číslo pojištěnce: 6805191965, pojišťovna: 201, scpac: 297746"/>
    <s v="na uzlu 2.CH-L37 od 23.05.24 do 31.05.24, pcsled: 10743172"/>
    <s v="Kód uzlu zařízení: 2001; Datum malého překladu: 27/05/24; Čas malého překladu: 0839; Kód původního uzlu: 6270; Kód nového uzlu: 6223; "/>
    <d v="2024-05-27T08:39:15"/>
    <d v="2024-05-27T08:39:00"/>
    <s v="0:00"/>
    <x v="0"/>
    <x v="0"/>
  </r>
  <r>
    <d v="2024-05-27T08:39:29"/>
    <s v="st4220 (?)"/>
    <x v="6"/>
    <x v="0"/>
    <s v="kls* (Lůžkové oddělení pro sestru)"/>
    <s v="Škubal Ladislav, číslo pojištěnce: 5409150054, pojišťovna: 211, scpac: 1561393"/>
    <s v="na uzlu 2.CH-L37 od 23.05.24 do 31.05.24, pcsled: 10741506"/>
    <s v="Kód uzlu zařízení: 2001; Datum malého překladu: 27/05/24; Čas malého překladu: 0839; Kód původního uzlu: 6270; Kód nového uzlu: 6223; "/>
    <d v="2024-05-27T08:39:29"/>
    <d v="2024-05-27T08:39:00"/>
    <s v="0:00"/>
    <x v="0"/>
    <x v="0"/>
  </r>
  <r>
    <d v="2024-05-27T08:39:47"/>
    <s v="st4220 (?)"/>
    <x v="6"/>
    <x v="0"/>
    <s v="kls* (Lůžkové oddělení pro sestru)"/>
    <s v="Trýska Zdeněk, číslo pojištěnce: 510820071 , pojišťovna: 205, scpac: 1553872"/>
    <s v="na uzlu 2.CH-L37 od 23.05.24 do 31.05.24, pcsled: 10741510"/>
    <s v="Kód uzlu zařízení: 2001; Datum malého překladu: 27/05/24; Čas malého překladu: 0839; Kód původního uzlu: 6270; Kód nového uzlu: 6223; "/>
    <d v="2024-05-27T08:39:47"/>
    <d v="2024-05-27T08:39:00"/>
    <s v="0:00"/>
    <x v="0"/>
    <x v="0"/>
  </r>
  <r>
    <d v="2024-05-27T15:55:54"/>
    <s v="st3403 (?)"/>
    <x v="11"/>
    <x v="0"/>
    <s v="klp* (Lůžkové oddělení pro primáře)"/>
    <s v="Kupková Ludmila, číslo pojištěnce: 7351165767, pojišťovna: 205, scpac: 696268"/>
    <s v="na uzlu 2.CH-L37 od 26.05.24 do 30.05.24, pcsled: 10745788"/>
    <s v="Kód uzlu zařízení: 2001; Datum malého překladu: 27/05/24; Čas malého překladu: 1555; Kód původního uzlu: 6270; Kód nového uzlu: 6223; "/>
    <d v="2024-05-27T15:55:54"/>
    <d v="2024-05-27T15:55:00"/>
    <s v="0:00"/>
    <x v="0"/>
    <x v="0"/>
  </r>
  <r>
    <d v="2024-05-27T19:34:59"/>
    <s v="st3610 (?)"/>
    <x v="30"/>
    <x v="0"/>
    <s v="kll* (Lůžkové oddělení pro lékaře)"/>
    <s v="Krajcová Růžena, číslo pojištěnce: 315311432 , pojišťovna: 111, scpac: 1108177"/>
    <s v="na uzlu 2.CH-37a od 27.05.24 do 27.05.24, pcsled: 10747731"/>
    <s v="Datum žádosti: 27/05/24; Čas žádosti: 193459; Datum překladu: 27/05/24; Čas překladu: 1932; Žádající uzel: 6270; Žádající uživatel: 25385; Přijímající uzel: 6515; Text žádosti: Žádost o překlad; Stav žádosti: 500; "/>
    <d v="2024-05-27T19:34:59"/>
    <d v="2024-05-27T19:32:00"/>
    <s v="0:02"/>
    <x v="0"/>
    <x v="0"/>
  </r>
  <r>
    <d v="2024-05-29T08:24:31"/>
    <s v="st4936 (?)"/>
    <x v="0"/>
    <x v="0"/>
    <s v="kls* (Lůžkové oddělení pro sestru)"/>
    <s v="Filipová Jana, číslo pojištěnce: 486011115 , pojišťovna: 211, scpac: 107334"/>
    <s v="na uzlu 2.CH-L37 od 26.05.24 do 31.05.24, pcsled: 10745695"/>
    <s v="Kód uzlu zařízení: 2001; Datum malého překladu: 29/05/24; Čas malého překladu: 0824; Kód původního uzlu: 6270; Kód nového uzlu: 6223; "/>
    <d v="2024-05-29T08:24:31"/>
    <d v="2024-05-29T08:24:00"/>
    <s v="0:00"/>
    <x v="0"/>
    <x v="0"/>
  </r>
  <r>
    <d v="2024-05-29T08:24:37"/>
    <s v="st4936 (?)"/>
    <x v="0"/>
    <x v="0"/>
    <s v="kls* (Lůžkové oddělení pro sestru)"/>
    <s v="Hauková Alena, číslo pojištěnce: 5954120810, pojišťovna: 205, scpac: 249328"/>
    <s v="na uzlu 2.CH-L37 od 26.05.24 do 30.05.24, pcsled: 10745759"/>
    <s v="Kód uzlu zařízení: 2001; Datum malého překladu: 29/05/24; Čas malého překladu: 0824; Kód původního uzlu: 6270; Kód nového uzlu: 6223; "/>
    <d v="2024-05-29T08:24:37"/>
    <d v="2024-05-29T08:24:00"/>
    <s v="0:00"/>
    <x v="0"/>
    <x v="0"/>
  </r>
  <r>
    <d v="2024-05-30T04:31:25"/>
    <s v="st3403 (?)"/>
    <x v="5"/>
    <x v="0"/>
    <s v="kll* (Lůžkové oddělení pro lékaře)"/>
    <s v="Batelková Anna, číslo pojištěnce: 6153261686, pojišťovna: 205, scpac: 1047543"/>
    <s v="na uzlu 3IK-39C od 29.05.24 do 30.05.24, pcsled: 10751589"/>
    <s v="Datum konce sledování: ? -&gt; 30/05/24; Čas konce sledování:  -&gt; 0351; Příznak fnzis: 0 -&gt; 1; Typ aktivity (takt): 1 -&gt; 4; "/>
    <d v="2024-05-30T04:31:25"/>
    <d v="2024-05-30T03:51:00"/>
    <s v="0:40"/>
    <x v="0"/>
    <x v="1"/>
  </r>
  <r>
    <d v="2024-05-30T08:42:44"/>
    <s v="st4220 (?)"/>
    <x v="6"/>
    <x v="0"/>
    <s v="kls* (Lůžkové oddělení pro sestru)"/>
    <s v="Zlámal Jaroslav MUDr, číslo pojištěnce: 520314013 , pojišťovna: 205, scpac: 340764"/>
    <s v="na uzlu 2.CH-L37 od 26.05.24 do 02.06.24, pcsled: 10745390"/>
    <s v="Kód uzlu zařízení: 2001; Datum malého překladu: 30/05/24; Čas malého překladu: 0842; Kód původního uzlu: 6270; Kód nového uzlu: 6223; "/>
    <d v="2024-05-30T08:42:44"/>
    <d v="2024-05-30T08:42:00"/>
    <s v="0:00"/>
    <x v="0"/>
    <x v="0"/>
  </r>
  <r>
    <d v="2024-05-30T08:42:58"/>
    <s v="st4220 (?)"/>
    <x v="6"/>
    <x v="0"/>
    <s v="kls* (Lůžkové oddělení pro sestru)"/>
    <s v="Strouhal Josef, číslo pojištěnce: 6604192661, pojišťovna: 111, scpac: 1509907"/>
    <s v="na uzlu 2.CH-L37 od 28.05.24 do 03.06.24, pcsled: 10747983"/>
    <s v="Kód uzlu zařízení: 2001; Datum malého překladu: 30/05/24; Čas malého překladu: 0842; Kód původního uzlu: 6270; Kód nového uzlu: 6223; "/>
    <d v="2024-05-30T08:42:58"/>
    <d v="2024-05-30T08:42:00"/>
    <s v="0:00"/>
    <x v="0"/>
    <x v="0"/>
  </r>
  <r>
    <d v="2024-05-31T08:23:18"/>
    <s v="st4220 (?)"/>
    <x v="6"/>
    <x v="0"/>
    <s v="kls* (Lůžkové oddělení pro sestru)"/>
    <s v="Vojkůvka Radek, číslo pojištěnce: 6701212177, pojišťovna: 111, scpac: 1525672"/>
    <s v="na uzlu 2.CH-L37 od 29.05.24 do 02.06.24, pcsled: 10749794"/>
    <s v="Kód uzlu zařízení: 2001; Datum malého překladu: 31/05/24; Čas malého překladu: 0823; Kód původního uzlu: 6270; Kód nového uzlu: 6223; "/>
    <d v="2024-05-31T08:23:18"/>
    <d v="2024-05-31T08:23:00"/>
    <s v="0:00"/>
    <x v="0"/>
    <x v="0"/>
  </r>
  <r>
    <d v="2024-05-31T08:23:29"/>
    <s v="st4220 (?)"/>
    <x v="6"/>
    <x v="0"/>
    <s v="kls* (Lůžkové oddělení pro sestru)"/>
    <s v="Kicková Evdoxia, číslo pojištěnce: 6452290295, pojišťovna: 211, scpac: 1555242"/>
    <s v="na uzlu 2.CH-L37 od 29.05.24 do 02.06.24, pcsled: 10749792"/>
    <s v="Kód uzlu zařízení: 2001; Datum malého překladu: 31/05/24; Čas malého překladu: 0823; Kód původního uzlu: 6270; Kód nového uzlu: 6223; "/>
    <d v="2024-05-31T08:23:29"/>
    <d v="2024-05-31T08:23:00"/>
    <s v="0:00"/>
    <x v="0"/>
    <x v="0"/>
  </r>
  <r>
    <d v="2024-05-31T13:43:41"/>
    <s v="st3403 (?)"/>
    <x v="23"/>
    <x v="0"/>
    <s v="kls* (Lůžkové oddělení pro sestru)"/>
    <s v="Houfek Dušan, číslo pojištěnce: 5706152045, pojišťovna: 111, scpac: 1564809"/>
    <s v="na uzlu KAR-LU51 od 29.05.24 do 31.05.24, pcsled: 10751060"/>
    <s v="Datum konce sledování: ? -&gt; 31/05/24; Čas konce sledování:  -&gt; 1340; Příznak fnzis: 0 -&gt; 1; Typ aktivity (takt): 1 -&gt; 4; "/>
    <d v="2024-05-31T13:43:41"/>
    <d v="2024-05-31T13:40:00"/>
    <s v="0:03"/>
    <x v="0"/>
    <x v="0"/>
  </r>
  <r>
    <d v="2024-05-31T13:44:12"/>
    <s v="st3403 (?)"/>
    <x v="23"/>
    <x v="0"/>
    <s v="kls* (Lůžkové oddělení pro sestru)"/>
    <s v="Čapík Vladimír , číslo pojištěnce: 450812767 , pojišťovna: 111, scpac: 1290943"/>
    <s v="na uzlu 2.CH-L37 od 28.05.24 do 05.06.24, pcsled: 10747980"/>
    <s v="Kód uzlu zařízení: 2001; Datum malého překladu: 31/05/24; Čas malého překladu: 1344; Kód původního uzlu: 6270; Kód nového uzlu: 6223; "/>
    <d v="2024-05-31T13:44:12"/>
    <d v="2024-05-31T13:44:00"/>
    <s v="0:00"/>
    <x v="0"/>
    <x v="0"/>
  </r>
  <r>
    <d v="2024-06-01T22:57:11"/>
    <s v="st3403 (?)"/>
    <x v="22"/>
    <x v="0"/>
    <s v="kls* (Lůžkové oddělení pro sestru)"/>
    <s v="Horváth Jan, číslo pojištěnce: 9601212962, pojišťovna: 111, scpac: 1276672"/>
    <s v="na uzlu 3IK-39C od 01.06.24 do 01.06.24, pcsled: 10755297"/>
    <s v="Datum konce sledování: ? -&gt; 01/06/24; Čas konce sledování:  -&gt; 2252; Příznak fnzis: 0 -&gt; 1; Typ aktivity (takt): 1 -&gt; 4; "/>
    <d v="2024-06-01T22:57:11"/>
    <d v="2024-06-01T22:52:00"/>
    <s v="0:05"/>
    <x v="0"/>
    <x v="0"/>
  </r>
  <r>
    <d v="2024-06-01T23:56:48"/>
    <s v="st3403 (?)"/>
    <x v="23"/>
    <x v="0"/>
    <s v="kls* (Lůžkové oddělení pro sestru)"/>
    <s v="Moll Josef, číslo pojištěnce: 490310189 , pojišťovna: 213, scpac: 1567823"/>
    <s v="na uzlu 2.CH-L37 od 30.05.24 do 07.06.24, pcsled: 10751714"/>
    <s v="Kód uzlu zařízení: 2001; Datum malého překladu: 01/06/24; Čas malého překladu: 2356; Kód původního uzlu: 6270; Kód nového uzlu: 6223; "/>
    <d v="2024-06-01T23:56:48"/>
    <d v="2024-06-01T23:56:00"/>
    <s v="0:00"/>
    <x v="0"/>
    <x v="0"/>
  </r>
  <r>
    <d v="2024-06-02T15:36:42"/>
    <s v="st3403 (?)"/>
    <x v="24"/>
    <x v="0"/>
    <s v="kls* (Lůžkové oddělení pro sestru)"/>
    <s v="Buchtela Jaroslav , číslo pojištěnce: 380315452 , pojišťovna: 211, scpac: 102906"/>
    <s v="na uzlu 2.CH-L37 od 30.05.24 do 07.06.24, pcsled: 10751718"/>
    <s v="Kód uzlu zařízení: 2001; Datum malého překladu: 02/06/24; Čas malého překladu: 1536; Kód původního uzlu: 6270; Kód nového uzlu: 6223; "/>
    <d v="2024-06-02T15:36:42"/>
    <d v="2024-06-02T15:36:00"/>
    <s v="0:00"/>
    <x v="0"/>
    <x v="0"/>
  </r>
  <r>
    <d v="2024-06-02T17:36:30"/>
    <s v="st3403 (?)"/>
    <x v="15"/>
    <x v="0"/>
    <s v="kll* (Lůžkové oddělení pro lékaře)"/>
    <s v="Uhrová Marie, číslo pojištěnce: 345805436 , pojišťovna: 205, scpac: 107367"/>
    <s v="na uzlu 2.CH-37a od 02.06.24 do 02.06.24, pcsled: 10756140"/>
    <s v="Datum žádosti: 02/06/24; Čas žádosti: 173630; Datum překladu: 02/06/24; Čas překladu: 1734; Žádající uzel: 6270; Žádající uživatel: 12322; Přijímající uzel: 6073; Text žádosti: Žádost o překlad; Stav žádosti: 500; "/>
    <d v="2024-06-02T17:36:30"/>
    <d v="2024-06-02T17:34:00"/>
    <s v="0:02"/>
    <x v="0"/>
    <x v="0"/>
  </r>
  <r>
    <d v="2024-06-03T08:43:10"/>
    <s v="st4936 (?)"/>
    <x v="0"/>
    <x v="0"/>
    <s v="kls* (Lůžkové oddělení pro sestru)"/>
    <s v="Buchtela Jaroslav , číslo pojištěnce: 380315452 , pojišťovna: 211, scpac: 102906"/>
    <s v="na uzlu 2.CH-L37 od 30.05.24 do 07.06.24, pcsled: 10751718"/>
    <s v="Kód uzlu zařízení: 2001; Datum malého překladu: 03/06/24; Čas malého překladu: 0843; Kód původního uzlu: 6270; Kód nového uzlu: 6223; "/>
    <d v="2024-06-03T08:43:10"/>
    <d v="2024-06-03T08:43:00"/>
    <s v="0:00"/>
    <x v="0"/>
    <x v="0"/>
  </r>
  <r>
    <d v="2024-06-03T08:43:19"/>
    <s v="st4936 (?)"/>
    <x v="0"/>
    <x v="0"/>
    <s v="kls* (Lůžkové oddělení pro sestru)"/>
    <s v="Houfek Dušan, číslo pojištěnce: 5706152045, pojišťovna: 111, scpac: 1564809"/>
    <s v="na uzlu 2.CH-L37 od 31.05.24 do 05.06.24, pcsled: 10754590"/>
    <s v="Kód uzlu zařízení: 2001; Datum malého překladu: 03/06/24; Čas malého překladu: 0843; Kód původního uzlu: 6270; Kód nového uzlu: 6223; "/>
    <d v="2024-06-03T08:43:19"/>
    <d v="2024-06-03T08:43:00"/>
    <s v="0:00"/>
    <x v="0"/>
    <x v="0"/>
  </r>
  <r>
    <d v="2024-06-03T09:50:05"/>
    <s v="st3403 (?)"/>
    <x v="2"/>
    <x v="0"/>
    <s v="kll* (Lůžkové oddělení pro lékaře)"/>
    <s v="Batelková Anna, číslo pojištěnce: 6153261686, pojišťovna: 205, scpac: 1047543"/>
    <s v="na uzlu 2.CH-37a od 30.05.24 do 03.06.24, pcsled: 10751701"/>
    <s v="Datum žádosti: 03/06/24; Čas žádosti: 095005; Datum překladu: 03/06/24; Čas překladu: 0948; Žádající uzel: 6270; Žádající uživatel: 60492; Přijímající uzel: 6066; Text žádosti: Žádost o překlad; Stav žádosti: 500; "/>
    <d v="2024-06-03T09:50:05"/>
    <d v="2024-06-03T09:48:00"/>
    <s v="0:02"/>
    <x v="0"/>
    <x v="0"/>
  </r>
  <r>
    <d v="2024-06-04T08:12:27"/>
    <s v="st4220 (?)"/>
    <x v="30"/>
    <x v="0"/>
    <s v="kll* (Lůžkové oddělení pro lékaře)"/>
    <s v="Minář Jiří, Ing., číslo pojištěnce: 6610030867, pojišťovna: 205, scpac: 1100740"/>
    <s v="na uzlu 2.CH-L37 od 02.06.24 do 07.06.24, pcsled: 10755996"/>
    <s v="Kód uzlu zařízení: 2001; Datum malého překladu: 04/06/24; Čas malého překladu: 0812; Kód původního uzlu: 6270; Kód nového uzlu: 6223; "/>
    <d v="2024-06-04T08:12:27"/>
    <d v="2024-06-04T08:12:00"/>
    <s v="0:00"/>
    <x v="0"/>
    <x v="0"/>
  </r>
  <r>
    <d v="2024-06-04T08:30:10"/>
    <s v="st4936 (?)"/>
    <x v="0"/>
    <x v="0"/>
    <s v="kls* (Lůžkové oddělení pro sestru)"/>
    <s v="Minář Jiří, Ing., číslo pojištěnce: 6610030867, pojišťovna: 205, scpac: 1100740"/>
    <s v="na uzlu 2.CH-L37 od 02.06.24 do 07.06.24, pcsled: 10755996"/>
    <s v="Kód uzlu zařízení: 2001; Datum malého překladu: 04/06/24; Čas malého překladu: 0830; Kód původního uzlu: 6270; Kód nového uzlu: 6223; "/>
    <d v="2024-06-04T08:30:10"/>
    <d v="2024-06-04T08:30:00"/>
    <s v="0:00"/>
    <x v="0"/>
    <x v="0"/>
  </r>
  <r>
    <d v="2024-06-04T08:41:01"/>
    <s v="st3403 (?)"/>
    <x v="15"/>
    <x v="0"/>
    <s v="kll* (Lůžkové oddělení pro lékaře)"/>
    <s v="Minář Jiří, Ing., číslo pojištěnce: 6610030867, pojišťovna: 205, scpac: 1100740"/>
    <s v="na uzlu 2.CH-L37 od 02.06.24 do 07.06.24, pcsled: 10755996"/>
    <s v="Kód uzlu zařízení: 2001; Datum malého překladu: 04/06/24; Čas malého překladu: 0840; Kód původního uzlu: 6270; Kód nového uzlu: 6223; "/>
    <d v="2024-06-04T08:41:01"/>
    <d v="2024-06-04T08:40:00"/>
    <s v="0:01"/>
    <x v="0"/>
    <x v="0"/>
  </r>
  <r>
    <d v="2024-06-05T08:46:05"/>
    <s v="st4936 (?)"/>
    <x v="0"/>
    <x v="0"/>
    <s v="kls* (Lůžkové oddělení pro sestru)"/>
    <s v="Pechancová Zuzana, číslo pojištěnce: 8160023498, pojišťovna: 111, scpac: 1571225"/>
    <s v="na uzlu 2.CH-L37 od 02.06.24 do 06.06.24, pcsled: 10756081"/>
    <s v="Kód uzlu zařízení: 2001; Datum malého překladu: 05/06/24; Čas malého překladu: 0846; Kód původního uzlu: 6270; Kód nového uzlu: 6223; "/>
    <d v="2024-06-05T08:46:05"/>
    <d v="2024-06-05T08:46:00"/>
    <s v="0:00"/>
    <x v="0"/>
    <x v="0"/>
  </r>
  <r>
    <d v="2024-06-06T08:02:03"/>
    <s v="st4936 (?)"/>
    <x v="0"/>
    <x v="0"/>
    <s v="kls* (Lůžkové oddělení pro sestru)"/>
    <s v="Tečová Ilona, číslo pojištěnce: 465420500 , pojišťovna: 201, scpac: 314244"/>
    <s v="na uzlu 2.CH-L37 od 02.06.24 do 10.06.24, pcsled: 10755959"/>
    <s v="Kód uzlu zařízení: 2001; Datum malého překladu: 06/06/24; Čas malého překladu: 0801; Kód původního uzlu: 6270; Kód nového uzlu: 6223; "/>
    <d v="2024-06-06T08:02:03"/>
    <d v="2024-06-06T08:01:00"/>
    <s v="0:01"/>
    <x v="0"/>
    <x v="0"/>
  </r>
  <r>
    <d v="2024-06-06T08:02:10"/>
    <s v="st4936 (?)"/>
    <x v="0"/>
    <x v="0"/>
    <s v="kls* (Lůžkové oddělení pro sestru)"/>
    <s v="Tuška Jiří , číslo pojištěnce: 430212414 , pojišťovna: 211, scpac: 139720"/>
    <s v="na uzlu 2.CH-L37 od 03.06.24 do 09.06.24, pcsled: 10757028"/>
    <s v="Kód uzlu zařízení: 2001; Datum malého překladu: 06/06/24; Čas malého překladu: 0802; Kód původního uzlu: 6270; Kód nového uzlu: 6223; "/>
    <d v="2024-06-06T08:02:10"/>
    <d v="2024-06-06T08:02:00"/>
    <s v="0:00"/>
    <x v="0"/>
    <x v="0"/>
  </r>
  <r>
    <d v="2024-06-06T09:31:28"/>
    <s v="st3403 (?)"/>
    <x v="20"/>
    <x v="0"/>
    <s v="kls* (Lůžkové oddělení pro sestru)"/>
    <s v="Horváth Jan, číslo pojištěnce: 9601212962, pojišťovna: 111, scpac: 1276672"/>
    <s v="na uzlu 2.CH-37a od 01.06.24 do 06.06.24, pcsled: 10755487"/>
    <s v="Datum žádosti: 06/06/24; Čas žádosti: 093128; Datum překladu: 06/06/24; Čas překladu: 0930; Žádající uzel: 6270; Žádající uživatel: 58338; Přijímající uzel: 6066; Text žádosti: Žádost o překlad; Stav žádosti: 500; "/>
    <d v="2024-06-06T09:31:28"/>
    <d v="2024-06-06T09:30:00"/>
    <s v="0:01"/>
    <x v="0"/>
    <x v="0"/>
  </r>
  <r>
    <d v="2024-06-07T08:13:04"/>
    <s v="st4220 (?)"/>
    <x v="3"/>
    <x v="0"/>
    <s v="kll* (Lůžkové oddělení pro lékaře)"/>
    <s v="Navrátil Ladislav, číslo pojištěnce: 5406170627, pojišťovna: 207, scpac: 316007"/>
    <s v="na uzlu 2.CH-L37 od 05.06.24 do 08.06.24, pcsled: 10759866"/>
    <s v="Kód uzlu zařízení: 2001; Datum malého překladu: 07/06/24; Čas malého překladu: 0812; Kód původního uzlu: 6270; Kód nového uzlu: 6223; "/>
    <d v="2024-06-07T08:13:04"/>
    <d v="2024-06-07T08:12:00"/>
    <s v="0:01"/>
    <x v="0"/>
    <x v="0"/>
  </r>
  <r>
    <d v="2024-06-07T08:13:43"/>
    <s v="st4220 (?)"/>
    <x v="3"/>
    <x v="0"/>
    <s v="kll* (Lůžkové oddělení pro lékaře)"/>
    <s v="Vodová Libuše , číslo pojištěnce: 455610434 , pojišťovna: 205, scpac: 255192"/>
    <s v="na uzlu 2.CH-L37 od 05.06.24 do 08.06.24, pcsled: 10759862"/>
    <s v="Kód uzlu zařízení: 2001; Datum malého překladu: 07/06/24; Čas malého překladu: 0813; Kód původního uzlu: 6270; Kód nového uzlu: 6223; "/>
    <d v="2024-06-07T08:13:43"/>
    <d v="2024-06-07T08:13:00"/>
    <s v="0:00"/>
    <x v="0"/>
    <x v="0"/>
  </r>
  <r>
    <d v="2024-06-07T08:13:57"/>
    <s v="st4220 (?)"/>
    <x v="3"/>
    <x v="0"/>
    <s v="kll* (Lůžkové oddělení pro lékaře)"/>
    <s v="Kašpárková Natálie, číslo pojištěnce: 0955176068, pojišťovna: 205, scpac: 869672"/>
    <s v="na uzlu 2.CH-L37 od 05.06.24 do 08.06.24, pcsled: 10759864"/>
    <s v="Kód uzlu zařízení: 2001; Datum malého překladu: 07/06/24; Čas malého překladu: 0813; Kód původního uzlu: 6270; Kód nového uzlu: 6223; "/>
    <d v="2024-06-07T08:13:57"/>
    <d v="2024-06-07T08:13:00"/>
    <s v="0:00"/>
    <x v="0"/>
    <x v="0"/>
  </r>
  <r>
    <d v="2024-06-08T00:40:06"/>
    <s v="st1733 (?)"/>
    <x v="28"/>
    <x v="0"/>
    <s v="kls* (Lůžkové oddělení pro sestru)"/>
    <s v="Marko Anton, číslo pojištěnce: 6206156088, pojišťovna: 111, scpac: 843227"/>
    <s v="na uzlu 2.CH-L37 od 04.06.24 do 12.06.24, pcsled: 10758154"/>
    <s v="Kód uzlu zařízení: 2001; Datum malého překladu: 08/06/24; Čas malého překladu: 0039; Kód původního uzlu: 6270; Kód nového uzlu: 6223; "/>
    <d v="2024-06-08T00:40:06"/>
    <d v="2024-06-08T00:39:00"/>
    <s v="0:01"/>
    <x v="0"/>
    <x v="0"/>
  </r>
  <r>
    <d v="2024-06-08T05:34:18"/>
    <s v="st3403 (?)"/>
    <x v="18"/>
    <x v="0"/>
    <s v="kls* (Lůžkové oddělení pro sestru)"/>
    <s v="Fetko Myroslav, číslo pojištěnce: 8522748047, pojišťovna: 111, scpac: 1428617"/>
    <s v="na uzlu 3IK-39C od 07.06.24 do 08.06.24, pcsled: 10764764"/>
    <s v="Datum konce sledování: ? -&gt; 08/06/24; Čas konce sledování:  -&gt; 0502; Příznak fnzis: 0 -&gt; 1; Typ aktivity (takt): 1 -&gt; 5; "/>
    <d v="2024-06-08T05:34:18"/>
    <d v="2024-06-08T05:02:00"/>
    <s v="0:32"/>
    <x v="0"/>
    <x v="3"/>
  </r>
  <r>
    <d v="2024-06-08T05:35:01"/>
    <s v="st3403 (?)"/>
    <x v="18"/>
    <x v="0"/>
    <s v="kls* (Lůžkové oddělení pro sestru)"/>
    <s v="Kořán Lukáš, číslo pojištěnce: 0207135401, pojišťovna: 211, scpac: 708469"/>
    <s v="na uzlu 3IK-39C od 07.06.24 do 08.06.24, pcsled: 10764752"/>
    <s v="Datum konce sledování: ? -&gt; 08/06/24; Čas konce sledování:  -&gt; 0514; Příznak fnzis: 0 -&gt; 1; Typ aktivity (takt): 1 -&gt; 5; "/>
    <d v="2024-06-08T05:35:01"/>
    <d v="2024-06-08T05:14:00"/>
    <s v="0:21"/>
    <x v="0"/>
    <x v="8"/>
  </r>
  <r>
    <d v="2024-06-08T09:59:15"/>
    <s v="st3403 (?)"/>
    <x v="7"/>
    <x v="0"/>
    <s v="kls* (Lůžkové oddělení pro sestru)"/>
    <s v="Starý Zdeněk, číslo pojištěnce: 460711425 , pojišťovna: 207, scpac: 1100033"/>
    <s v="na uzlu 2.CH-L37 od 06.06.24 do 14.06.24, pcsled: 10762895"/>
    <s v="Kód uzlu zařízení: 2001; Datum malého překladu: 08/06/24; Čas malého překladu: 0959; Kód původního uzlu: 6270; Kód nového uzlu: 6223; "/>
    <d v="2024-06-08T09:59:15"/>
    <d v="2024-06-08T09:59:00"/>
    <s v="0:00"/>
    <x v="0"/>
    <x v="0"/>
  </r>
  <r>
    <d v="2024-06-09T10:31:37"/>
    <s v="st3403 (?)"/>
    <x v="14"/>
    <x v="0"/>
    <s v="kls* (Lůžkové oddělení pro sestru)"/>
    <s v="Záviška Emil, číslo pojištěnce: 480101182 , pojišťovna: 211, scpac: 697367"/>
    <s v="na uzlu 2.CH-L37 od 06.06.24 do 11.06.24, pcsled: 10761625"/>
    <s v="Kód uzlu zařízení: 2001; Datum malého překladu: 09/06/24; Čas malého překladu: 1031; Kód původního uzlu: 6270; Kód nového uzlu: 6223; "/>
    <d v="2024-06-09T10:31:37"/>
    <d v="2024-06-09T10:31:00"/>
    <s v="0:00"/>
    <x v="0"/>
    <x v="0"/>
  </r>
  <r>
    <d v="2024-06-11T07:58:19"/>
    <s v="st4220 (?)"/>
    <x v="6"/>
    <x v="0"/>
    <s v="kls* (Lůžkové oddělení pro sestru)"/>
    <s v="Varmuža Stanislav, číslo pojištěnce: 471227429 , pojišťovna: 205, scpac: 1567804"/>
    <s v="na uzlu 2.CH-L37 od 06.06.24 do 14.06.24, pcsled: 10761622"/>
    <s v="Kód uzlu zařízení: 2001; Datum malého překladu: 11/06/24; Čas malého překladu: 0758; Kód původního uzlu: 6270; Kód nového uzlu: 6223; "/>
    <d v="2024-06-11T07:58:19"/>
    <d v="2024-06-11T07:58:00"/>
    <s v="0:00"/>
    <x v="0"/>
    <x v="0"/>
  </r>
  <r>
    <d v="2024-06-11T07:58:31"/>
    <s v="st4220 (?)"/>
    <x v="6"/>
    <x v="0"/>
    <s v="kls* (Lůžkové oddělení pro sestru)"/>
    <s v="Jabůrek Ivan, Ing., číslo pojištěnce: 6910064667, pojišťovna: 201, scpac: 1547756"/>
    <s v="na uzlu 2.CH-L37 od 09.06.24 do 13.06.24, pcsled: 10765694"/>
    <s v="Kód uzlu zařízení: 2001; Datum malého překladu: 11/06/24; Čas malého překladu: 0758; Kód původního uzlu: 6270; Kód nového uzlu: 6223; "/>
    <d v="2024-06-11T07:58:31"/>
    <d v="2024-06-11T07:58:00"/>
    <s v="0:00"/>
    <x v="0"/>
    <x v="0"/>
  </r>
  <r>
    <d v="2024-06-11T18:49:15"/>
    <s v="st2427 ()"/>
    <x v="18"/>
    <x v="0"/>
    <s v="kls* (Lůžkové oddělení pro sestru)"/>
    <s v="Adamov Ladislav, číslo pojištěnce: 6211101028, pojišťovna: 205, scpac: 1568695"/>
    <s v="na uzlu 2.CH-L37 od 10.06.24 do 18.06.24, pcsled: 10766038"/>
    <s v="Kód uzlu zařízení: 2001; Datum malého překladu: 11/06/24; Čas malého překladu: 1848; Kód původního uzlu: 6270; Kód nového uzlu: 6223; "/>
    <d v="2024-06-11T18:49:15"/>
    <d v="2024-06-11T18:48:00"/>
    <s v="0:01"/>
    <x v="0"/>
    <x v="0"/>
  </r>
  <r>
    <d v="2024-06-12T08:06:35"/>
    <s v="st4936 (?)"/>
    <x v="0"/>
    <x v="0"/>
    <s v="kls* (Lůžkové oddělení pro sestru)"/>
    <s v="Konečná Laura , číslo pojištěnce: 0756098992, pojišťovna: 211, scpac: 1364030"/>
    <s v="na uzlu 2.CH-L37 od 10.06.24 do 14.06.24, pcsled: 10766048"/>
    <s v="Kód uzlu zařízení: 2001; Datum malého překladu: 12/06/24; Čas malého překladu: 0806; Kód původního uzlu: 6270; Kód nového uzlu: 6223; "/>
    <d v="2024-06-12T08:06:35"/>
    <d v="2024-06-12T08:06:00"/>
    <s v="0:00"/>
    <x v="0"/>
    <x v="0"/>
  </r>
  <r>
    <d v="2024-06-12T11:00:08"/>
    <s v="st2427 ()"/>
    <x v="24"/>
    <x v="0"/>
    <s v="kls* (Lůžkové oddělení pro sestru)"/>
    <s v="Fetko Myroslav, číslo pojištěnce: 8522748047, pojišťovna: 111, scpac: 1428617"/>
    <s v="na uzlu 2.CH-37a od 08.06.24 do 12.06.24, pcsled: 10764793"/>
    <s v="Datum žádosti: 12/06/24; Čas žádosti: 110008; Datum překladu: 12/06/24; Čas překladu: 1059; Žádající uzel: 6270; Žádající uživatel: 59845; Přijímající uzel: 6066; Text žádosti: Žádost o překlad; Stav žádosti: 500; "/>
    <d v="2024-06-12T11:00:08"/>
    <d v="2024-06-12T10:59:00"/>
    <s v="0:01"/>
    <x v="0"/>
    <x v="0"/>
  </r>
  <r>
    <d v="2024-06-12T11:01:04"/>
    <s v="st2427 ()"/>
    <x v="24"/>
    <x v="0"/>
    <s v="kls* (Lůžkové oddělení pro sestru)"/>
    <s v="Kořán Lukáš, číslo pojištěnce: 0207135401, pojišťovna: 211, scpac: 708469"/>
    <s v="na uzlu 2.CH-37a od 08.06.24 do 12.06.24, pcsled: 10764795"/>
    <s v="Datum žádosti: 12/06/24; Čas žádosti: 110104; Datum překladu: 12/06/24; Čas překladu: 1100; Žádající uzel: 6270; Žádající uživatel: 59845; Přijímající uzel: 6066; Text žádosti: Žádost o překlad; Stav žádosti: 500; "/>
    <d v="2024-06-12T11:01:04"/>
    <d v="2024-06-12T11:00:00"/>
    <s v="0:01"/>
    <x v="0"/>
    <x v="0"/>
  </r>
  <r>
    <d v="2024-06-13T08:52:52"/>
    <s v="st4220 (?)"/>
    <x v="6"/>
    <x v="0"/>
    <s v="kls* (Lůžkové oddělení pro sestru)"/>
    <s v="Rýznar Jan, číslo pojištěnce: 5501191399, pojišťovna: 205, scpac: 499906"/>
    <s v="na uzlu 2.CH-L37 od 10.06.24 do 15.06.24, pcsled: 10766036"/>
    <s v="Kód uzlu zařízení: 2001; Datum malého překladu: 13/06/24; Čas malého překladu: 0852; Kód původního uzlu: 6270; Kód nového uzlu: 6223; "/>
    <d v="2024-06-13T08:52:52"/>
    <d v="2024-06-13T08:52:00"/>
    <s v="0:00"/>
    <x v="0"/>
    <x v="0"/>
  </r>
  <r>
    <d v="2024-06-14T07:52:41"/>
    <s v="st4220 (?)"/>
    <x v="6"/>
    <x v="0"/>
    <s v="kls* (Lůžkové oddělení pro sestru)"/>
    <s v="Kulhajová Marcela, číslo pojištěnce: 515322063 , pojišťovna: 111, scpac: 1503979"/>
    <s v="na uzlu 2.CH-L37 od 12.06.24 do 16.06.24, pcsled: 10769789"/>
    <s v="Kód uzlu zařízení: 2001; Datum malého překladu: 14/06/24; Čas malého překladu: 0752; Kód původního uzlu: 6270; Kód nového uzlu: 6223; "/>
    <d v="2024-06-14T07:52:41"/>
    <d v="2024-06-14T07:52:00"/>
    <s v="0:00"/>
    <x v="0"/>
    <x v="0"/>
  </r>
  <r>
    <d v="2024-06-16T22:04:49"/>
    <s v="st1733 (?)"/>
    <x v="8"/>
    <x v="0"/>
    <s v="kls* (Lůžkové oddělení pro sestru)"/>
    <s v="Krutil Miroslav, číslo pojištěnce: 530401323 , pojišťovna: 211, scpac: 1243955"/>
    <s v="na uzlu 2.CH-L37 od 11.06.24 do 19.06.24, pcsled: 10767897"/>
    <s v="Kód uzlu zařízení: 2001; Datum malého překladu: 16/06/24; Čas malého překladu: 2204; Kód původního uzlu: 6270; Kód nového uzlu: 6223; "/>
    <d v="2024-06-16T22:04:49"/>
    <d v="2024-06-16T22:04:00"/>
    <s v="0:00"/>
    <x v="0"/>
    <x v="0"/>
  </r>
  <r>
    <d v="2024-06-16T23:24:04"/>
    <s v="st4220 (?)"/>
    <x v="26"/>
    <x v="0"/>
    <s v="kls* (Lůžkové oddělení pro sestru)"/>
    <s v="Krutil Miroslav, číslo pojištěnce: 530401323 , pojišťovna: 211, scpac: 1243955"/>
    <s v="na uzlu 2.CH-L37 od 11.06.24 do 19.06.24, pcsled: 10767897"/>
    <s v="Kód uzlu zařízení: 2001; Datum malého překladu: 16/06/24; Čas malého překladu: 2323; Kód původního uzlu: 6270; Kód nového uzlu: 6223; "/>
    <d v="2024-06-16T23:24:04"/>
    <d v="2024-06-16T23:23:00"/>
    <s v="0:01"/>
    <x v="0"/>
    <x v="0"/>
  </r>
  <r>
    <d v="2024-06-17T00:25:41"/>
    <s v="st2427 ()"/>
    <x v="29"/>
    <x v="0"/>
    <s v="kll* (Lůžkové oddělení pro lékaře)"/>
    <s v="Krutil Miroslav, číslo pojištěnce: 530401323 , pojišťovna: 211, scpac: 1243955"/>
    <s v="na uzlu 2.CH-L37 od 11.06.24 do 19.06.24, pcsled: 10767897"/>
    <s v="Kód uzlu zařízení: 2001; Datum malého překladu: 17/06/24; Čas malého překladu: 0025; Kód původního uzlu: 6270; Kód nového uzlu: 6223; "/>
    <d v="2024-06-17T00:25:41"/>
    <d v="2024-06-17T00:25:00"/>
    <s v="0:00"/>
    <x v="0"/>
    <x v="0"/>
  </r>
  <r>
    <d v="2024-06-17T08:01:22"/>
    <s v="st4220 (?)"/>
    <x v="26"/>
    <x v="0"/>
    <s v="kls* (Lůžkové oddělení pro sestru)"/>
    <s v="Ashmore Ian, číslo pojištěnce: 7025604014, pojišťovna: 111, scpac: 1497615"/>
    <s v="na uzlu 2.CH-L37 od 11.06.24 do 18.06.24, pcsled: 10767899"/>
    <s v="Kód uzlu zařízení: 2001; Datum malého překladu: 17/06/24; Čas malého překladu: 0801; Kód původního uzlu: 6270; Kód nového uzlu: 6223; "/>
    <d v="2024-06-17T08:01:22"/>
    <d v="2024-06-17T08:01:00"/>
    <s v="0:00"/>
    <x v="0"/>
    <x v="0"/>
  </r>
  <r>
    <d v="2024-06-17T08:02:46"/>
    <s v="st4220 (?)"/>
    <x v="26"/>
    <x v="0"/>
    <s v="kls* (Lůžkové oddělení pro sestru)"/>
    <s v="Vyroubal Josef , číslo pojištěnce: 5704290911, pojišťovna: 205, scpac: 199316"/>
    <s v="na uzlu 2.CH-L37 od 09.06.24 do 18.06.24, pcsled: 10765828"/>
    <s v="Kód uzlu zařízení: 2001; Datum malého překladu: 17/06/24; Čas malého překladu: 0802; Kód původního uzlu: 6270; Kód nového uzlu: 6223; "/>
    <d v="2024-06-17T08:02:46"/>
    <d v="2024-06-17T08:02:00"/>
    <s v="0:00"/>
    <x v="0"/>
    <x v="0"/>
  </r>
  <r>
    <d v="2024-06-18T08:13:24"/>
    <s v="st4936 (?)"/>
    <x v="0"/>
    <x v="0"/>
    <s v="kls* (Lůžkové oddělení pro sestru)"/>
    <s v="Dostál Jiří, číslo pojištěnce: 510919223 , pojišťovna: 205, scpac: 205453"/>
    <s v="na uzlu 2.CH-L37 od 13.06.24 do -, pcsled: 10772750"/>
    <s v="Kód uzlu zařízení: 2001; Datum malého překladu: 18/06/24; Čas malého překladu: 0813; Kód původního uzlu: 6270; Kód nového uzlu: 6223; "/>
    <d v="2024-06-18T08:13:24"/>
    <d v="2024-06-18T08:13:00"/>
    <s v="0:00"/>
    <x v="0"/>
    <x v="0"/>
  </r>
  <r>
    <d v="2024-06-19T09:03:42"/>
    <s v="st4220 (?)"/>
    <x v="6"/>
    <x v="0"/>
    <s v="kls* (Lůžkové oddělení pro sestru)"/>
    <s v="Vepřková Jana, číslo pojištěnce: 5459050366, pojišťovna: 111, scpac: 1510914"/>
    <s v="na uzlu 2.CH-L37 od 17.06.24 do -, pcsled: 10776213"/>
    <s v="Kód uzlu zařízení: 2001; Datum malého překladu: 19/06/24; Čas malého překladu: 0903; Kód původního uzlu: 6270; Kód nového uzlu: 6223; "/>
    <d v="2024-06-19T09:03:42"/>
    <d v="2024-06-19T09:03:00"/>
    <s v="0:00"/>
    <x v="0"/>
    <x v="0"/>
  </r>
  <r>
    <d v="2024-06-20T08:13:50"/>
    <s v="st4936 (?)"/>
    <x v="0"/>
    <x v="0"/>
    <s v="kls* (Lůžkové oddělení pro sestru)"/>
    <s v="Plastariová Oldřiška, číslo pojištěnce: 525321214 , pojišťovna: 111, scpac: 1552540"/>
    <s v="na uzlu 2.CH-L37 od 17.06.24 do -, pcsled: 10776215"/>
    <s v="Kód uzlu zařízení: 2001; Datum malého překladu: 20/06/24; Čas malého překladu: 0813; Kód původního uzlu: 6270; Kód nového uzlu: 6223; "/>
    <d v="2024-06-20T08:13:50"/>
    <d v="2024-06-20T08:13:00"/>
    <s v="0:00"/>
    <x v="0"/>
    <x v="0"/>
  </r>
  <r>
    <d v="2024-06-20T08:14:00"/>
    <s v="st4936 (?)"/>
    <x v="0"/>
    <x v="0"/>
    <s v="kls* (Lůžkové oddělení pro sestru)"/>
    <s v="Resutíková Bohuslava, číslo pojištěnce: 6756230492, pojišťovna: 205, scpac: 1552536"/>
    <s v="na uzlu 2.CH-L37 od 17.06.24 do -, pcsled: 10776217"/>
    <s v="Kód uzlu zařízení: 2001; Datum malého překladu: 20/06/24; Čas malého překladu: 0813; Kód původního uzlu: 6270; Kód nového uzlu: 6223; "/>
    <d v="2024-06-20T08:14:00"/>
    <d v="2024-06-20T08:13:00"/>
    <s v="0:01"/>
    <x v="0"/>
    <x v="0"/>
  </r>
  <r>
    <m/>
    <m/>
    <x v="35"/>
    <x v="1"/>
    <m/>
    <m/>
    <m/>
    <m/>
    <m/>
    <m/>
    <m/>
    <x v="2"/>
    <x v="1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1">
  <r>
    <d v="2024-01-02T16:41:58"/>
    <s v="st4220 (?)"/>
    <x v="0"/>
    <x v="0"/>
    <s v="kls* (Lůžkové oddělení pro sestru)"/>
    <s v="Blaha Stanislav, číslo pojištěnce: 6301180930, pojišťovna: 111, scpac: 1462189"/>
    <s v="na uzlu 2.CH-L37 od 02.01.24 do 02.01.24, pcsled: 10539444"/>
    <s v="Datum žádosti: 02/01/24; Čas žádosti: 164158; Datum překladu: 02/01/24; Čas překladu: 1641; Žádající uzel: 6223; Žádající uživatel: 66132; Přijímající uzel: 6515; Text žádosti: Žádost o překlad; Stav žádosti: 500; "/>
    <d v="2024-01-02T16:41:58"/>
    <d v="2024-01-02T16:41:00"/>
    <s v="0:00"/>
    <x v="0"/>
    <x v="0"/>
  </r>
  <r>
    <d v="2024-01-03T08:32:59"/>
    <s v="st4936 (?)"/>
    <x v="1"/>
    <x v="0"/>
    <s v="kls* (Lůžkové oddělení pro sestru)"/>
    <s v="Borecká Dagmar, číslo pojištěnce: 525916131 , pojišťovna: 211, scpac: 120088"/>
    <s v="na uzlu 2.CH-L37 od 02.01.24 do 09.01.24, pcsled: 10537996"/>
    <s v="Kód uzlu zařízení: 2001; Datum malého překladu: 03/01/24; Čas malého překladu: 0832; Kód původního uzlu: 6223; Kód nového uzlu: 6270; "/>
    <d v="2024-01-03T08:32:59"/>
    <d v="2024-01-03T08:32:00"/>
    <s v="0:00"/>
    <x v="0"/>
    <x v="0"/>
  </r>
  <r>
    <d v="2024-01-03T08:33:08"/>
    <s v="st4936 (?)"/>
    <x v="1"/>
    <x v="0"/>
    <s v="kls* (Lůžkové oddělení pro sestru)"/>
    <s v="Fritscher Jaroslav, číslo pojištěnce: 5404270762, pojišťovna: 205, scpac: 424528"/>
    <s v="na uzlu 2.CH-L37 od 02.01.24 do 09.01.24, pcsled: 10539708"/>
    <s v="Kód uzlu zařízení: 2001; Datum malého překladu: 03/01/24; Čas malého překladu: 0833; Kód původního uzlu: 6223; Kód nového uzlu: 6270; "/>
    <d v="2024-01-03T08:33:08"/>
    <d v="2024-01-03T08:33:00"/>
    <s v="0:00"/>
    <x v="0"/>
    <x v="0"/>
  </r>
  <r>
    <d v="2024-01-03T11:26:42"/>
    <s v="st4220 (?)"/>
    <x v="2"/>
    <x v="0"/>
    <s v="kll* (Lůžkové oddělení pro lékaře)"/>
    <s v="Navrátilová Alice, číslo pojištěnce: 525106137 , pojišťovna: 205, scpac: 1534793"/>
    <s v="na uzlu 2.CH-L37 od 02.01.24 do 03.01.24, pcsled: 10537998"/>
    <s v="Datum žádosti: 03/01/24; Čas žádosti: 112642; Datum překladu: 03/01/24; Čas překladu: 1126; Žádající uzel: 6223; Žádající uživatel: 64753; Přijímající uzel: 6515; Text žádosti: Žádost o překlad; Stav žádosti: 500; "/>
    <d v="2024-01-03T11:26:42"/>
    <d v="2024-01-03T11:26:00"/>
    <s v="0:00"/>
    <x v="0"/>
    <x v="0"/>
  </r>
  <r>
    <d v="2024-01-04T10:21:35"/>
    <s v="st4220 (?)"/>
    <x v="3"/>
    <x v="0"/>
    <s v="kls* (Lůžkové oddělení pro sestru)"/>
    <s v="Navrátilová Alice, číslo pojištěnce: 525106137 , pojišťovna: 205, scpac: 1534793"/>
    <s v="na uzlu KAR-LU51 od 03.01.24 do 04.01.24, pcsled: 10541048"/>
    <s v="Datum konce sledování: ? -&gt; 04/01/24; Čas konce sledování:  -&gt; 0845; Příznak fnzis: 0 -&gt; 1; Typ aktivity (takt): 1 -&gt; 5; "/>
    <d v="2024-01-04T10:21:35"/>
    <d v="2024-01-04T08:45:00"/>
    <s v="1:36"/>
    <x v="0"/>
    <x v="1"/>
  </r>
  <r>
    <d v="2024-01-04T11:35:07"/>
    <s v="st4220 (?)"/>
    <x v="3"/>
    <x v="0"/>
    <s v="kls* (Lůžkové oddělení pro sestru)"/>
    <s v="Zbruž Václav, číslo pojištěnce: 410221435 , pojišťovna: 111, scpac: 988849"/>
    <s v="na uzlu 2.CH-L37 od 01.01.24 do 04.01.24, pcsled: 10537531"/>
    <s v="Datum konce sledování: ? -&gt; 04/01/24; Čas konce sledování:  -&gt; 1134; Příznak fnzis: 0 -&gt; 1; Typ aktivity (takt): 1 -&gt; 4; "/>
    <d v="2024-01-04T11:35:07"/>
    <d v="2024-01-04T11:34:00"/>
    <s v="0:01"/>
    <x v="0"/>
    <x v="0"/>
  </r>
  <r>
    <d v="2024-01-04T13:12:27"/>
    <s v="st4562 (?)"/>
    <x v="4"/>
    <x v="0"/>
    <s v="kld* (Lůžkové oddělení pro admin. pracovnici)"/>
    <s v="Šteiniger Ondřej, číslo pojištěnce: 6308081340, pojišťovna: 205, scpac: 1133323"/>
    <s v="na uzlu 2.CH-L37 od 04.01.24 do 11.01.24, pcsled: 10542862"/>
    <s v="Kód uzlu zařízení: 2001; Datum malého překladu: 04/01/24; Čas malého překladu: 1311; Kód původního uzlu: 6223; Kód nového uzlu: 6270; "/>
    <d v="2024-01-04T13:12:27"/>
    <d v="2024-01-04T13:11:00"/>
    <s v="0:01"/>
    <x v="0"/>
    <x v="0"/>
  </r>
  <r>
    <d v="2024-01-05T08:23:32"/>
    <s v="st4220 (?)"/>
    <x v="2"/>
    <x v="0"/>
    <s v="kll* (Lůžkové oddělení pro lékaře)"/>
    <s v="Tůma Vlastimil , číslo pojištěnce: 471012411 , pojišťovna: 111, scpac: 309258"/>
    <s v="na uzlu 2.CH-L37 od 04.01.24 do 19.01.24, pcsled: 10541804"/>
    <s v="Kód uzlu zařízení: 2001; Datum malého překladu: 05/01/24; Čas malého překladu: 0823; Kód původního uzlu: 6223; Kód nového uzlu: 6270; "/>
    <d v="2024-01-05T08:23:32"/>
    <d v="2024-01-05T08:23:00"/>
    <s v="0:00"/>
    <x v="0"/>
    <x v="0"/>
  </r>
  <r>
    <d v="2024-01-05T08:24:20"/>
    <s v="st4220 (?)"/>
    <x v="2"/>
    <x v="0"/>
    <s v="kll* (Lůžkové oddělení pro lékaře)"/>
    <s v="Hetmanová Marie, číslo pojištěnce: 495811054 , pojišťovna: 207, scpac: 412384"/>
    <s v="na uzlu 2.CH-L37 od 04.01.24 do 12.01.24, pcsled: 10541799"/>
    <s v="Kód uzlu zařízení: 2001; Datum malého překladu: 05/01/24; Čas malého překladu: 0824; Kód původního uzlu: 6223; Kód nového uzlu: 6270; "/>
    <d v="2024-01-05T08:24:20"/>
    <d v="2024-01-05T08:24:00"/>
    <s v="0:00"/>
    <x v="0"/>
    <x v="0"/>
  </r>
  <r>
    <d v="2024-01-05T11:26:56"/>
    <s v="st1733 (?)"/>
    <x v="5"/>
    <x v="0"/>
    <s v="kls* (Lůžkové oddělení pro sestru)"/>
    <s v="Strnadlová Marie, číslo pojištěnce: 356124454 , pojišťovna: 111, scpac: 1100905"/>
    <s v="na uzlu 2.CH-L37 od 02.01.24 do 05.01.24, pcsled: 10538006"/>
    <s v="Datum konce sledování: ? -&gt; 05/01/24; Čas konce sledování:  -&gt; 1126; Příznak fnzis: 0 -&gt; 1; Typ aktivity (takt): 1 -&gt; 5; "/>
    <d v="2024-01-05T11:26:56"/>
    <d v="2024-01-05T11:26:00"/>
    <s v="0:00"/>
    <x v="0"/>
    <x v="0"/>
  </r>
  <r>
    <d v="2024-01-05T11:27:23"/>
    <s v="st1733 (?)"/>
    <x v="5"/>
    <x v="0"/>
    <s v="kls* (Lůžkové oddělení pro sestru)"/>
    <s v="Voráčová Marie, číslo pojištěnce: 525906144 , pojišťovna: 201, scpac: 387179"/>
    <s v="na uzlu 2.CH-L37 od 02.01.24 do 05.01.24, pcsled: 10538008"/>
    <s v="Datum konce sledování: ? -&gt; 05/01/24; Čas konce sledování:  -&gt; 1127; Příznak fnzis: 0 -&gt; 1; Typ aktivity (takt): 1 -&gt; 4; "/>
    <d v="2024-01-05T11:27:23"/>
    <d v="2024-01-05T11:27:00"/>
    <s v="0:00"/>
    <x v="0"/>
    <x v="0"/>
  </r>
  <r>
    <d v="2024-01-05T11:28:11"/>
    <s v="st1733 (?)"/>
    <x v="5"/>
    <x v="0"/>
    <s v="kls* (Lůžkové oddělení pro sestru)"/>
    <s v="Francová Veronika, číslo pojištěnce: 7154165315, pojišťovna: 205, scpac: 414737"/>
    <s v="na uzlu 2.CH-L37 od 03.01.24 do 05.01.24, pcsled: 10539902"/>
    <s v="Datum konce sledování: ? -&gt; 05/01/24; Čas konce sledování:  -&gt; 1127; Příznak fnzis: 0 -&gt; 1; Typ aktivity (takt): 1 -&gt; 5; "/>
    <d v="2024-01-05T11:28:11"/>
    <d v="2024-01-05T11:27:00"/>
    <s v="0:01"/>
    <x v="0"/>
    <x v="0"/>
  </r>
  <r>
    <d v="2024-01-06T13:16:23"/>
    <s v="st1733 (?)"/>
    <x v="6"/>
    <x v="0"/>
    <s v="kls* (Lůžkové oddělení pro sestru)"/>
    <s v="Brůnová Jana, číslo pojištěnce: 525526005 , pojišťovna: 205, scpac: 1545260"/>
    <s v="na uzlu 2.CH-L37 od 02.01.24 do 06.01.24, pcsled: 10538003"/>
    <s v="Datum konce sledování: ? -&gt; 06/01/24; Čas konce sledování:  -&gt; 1300; Příznak fnzis: 0 -&gt; 1; Typ aktivity (takt): 1 -&gt; 5; "/>
    <d v="2024-01-06T13:16:23"/>
    <d v="2024-01-06T13:00:00"/>
    <s v="0:16"/>
    <x v="0"/>
    <x v="2"/>
  </r>
  <r>
    <d v="2024-01-06T13:17:18"/>
    <s v="st1733 (?)"/>
    <x v="6"/>
    <x v="0"/>
    <s v="kls* (Lůžkové oddělení pro sestru)"/>
    <s v="Ruská Martina, číslo pojištěnce: 7353235318, pojišťovna: 205, scpac: 278197"/>
    <s v="na uzlu 2.CH-L37 od 04.01.24 do 06.01.24, pcsled: 10541795"/>
    <s v="Datum konce sledování: ? -&gt; 06/01/24; Čas konce sledování:  -&gt; 1000; Příznak fnzis: 0 -&gt; 1; Typ aktivity (takt): 1 -&gt; 4; "/>
    <d v="2024-01-06T13:17:18"/>
    <d v="2024-01-06T10:00:00"/>
    <s v="3:17"/>
    <x v="0"/>
    <x v="3"/>
  </r>
  <r>
    <d v="2024-01-06T13:20:04"/>
    <s v="st1733 (?)"/>
    <x v="6"/>
    <x v="0"/>
    <s v="kls* (Lůžkové oddělení pro sestru)"/>
    <s v="Peč Zbyněk, číslo pojištěnce: 8207193566, pojišťovna: 111, scpac: 135875"/>
    <s v="na uzlu 2.CH-L37 od 03.01.24 do 06.01.24, pcsled: 10539904"/>
    <s v="Datum konce sledování: ? -&gt; 06/01/24; Čas konce sledování:  -&gt; 1300; Příznak fnzis: 0 -&gt; 1; Typ aktivity (takt): 1 -&gt; 5; "/>
    <d v="2024-01-06T13:20:04"/>
    <d v="2024-01-06T13:00:00"/>
    <s v="0:20"/>
    <x v="0"/>
    <x v="4"/>
  </r>
  <r>
    <d v="2024-01-06T13:32:22"/>
    <s v="st1733 (?)"/>
    <x v="6"/>
    <x v="0"/>
    <s v="kls* (Lůžkové oddělení pro sestru)"/>
    <s v="Hrochová Ludmila, číslo pojištěnce: 5558150576, pojišťovna: 111, scpac: 1292106"/>
    <s v="na uzlu 2.CH-L37 od 03.01.24 do 06.01.24, pcsled: 10539906"/>
    <s v="Datum konce sledování: ? -&gt; 06/01/24; Čas konce sledování:  -&gt; 1000; Příznak fnzis: 0 -&gt; 1; Typ aktivity (takt): 1 -&gt; 5; "/>
    <d v="2024-01-06T13:32:22"/>
    <d v="2024-01-06T10:00:00"/>
    <s v="3:32"/>
    <x v="0"/>
    <x v="5"/>
  </r>
  <r>
    <d v="2024-01-07T10:20:06"/>
    <s v="st4220 (?)"/>
    <x v="7"/>
    <x v="0"/>
    <s v="kls* (Lůžkové oddělení pro sestru)"/>
    <s v="Borovková Darina, číslo pojištěnce: 7157214955, pojišťovna: 111, scpac: 1296153"/>
    <s v="na uzlu 2.CH-L37 od 03.01.24 do 07.01.24, pcsled: 10539912"/>
    <s v="Datum konce sledování: ? -&gt; 07/01/24; Čas konce sledování:  -&gt; 1019; Příznak fnzis: 0 -&gt; 1; Typ aktivity (takt): 1 -&gt; 4; "/>
    <d v="2024-01-07T10:20:06"/>
    <d v="2024-01-07T10:19:00"/>
    <s v="0:01"/>
    <x v="0"/>
    <x v="0"/>
  </r>
  <r>
    <d v="2024-01-07T10:20:51"/>
    <s v="st4220 (?)"/>
    <x v="7"/>
    <x v="0"/>
    <s v="kls* (Lůžkové oddělení pro sestru)"/>
    <s v="Hrdinová Dana, Ing., číslo pojištěnce: 505927215 , pojišťovna: 205, scpac: 1369114"/>
    <s v="na uzlu 2.CH-L37 od 04.01.24 do 07.01.24, pcsled: 10541813"/>
    <s v="Datum konce sledování: ? -&gt; 07/01/24; Čas konce sledování:  -&gt; 1020; Příznak fnzis: 0 -&gt; 1; Typ aktivity (takt): 1 -&gt; 5; "/>
    <d v="2024-01-07T10:20:51"/>
    <d v="2024-01-07T10:20:00"/>
    <s v="0:00"/>
    <x v="0"/>
    <x v="0"/>
  </r>
  <r>
    <d v="2024-01-07T10:21:23"/>
    <s v="st4220 (?)"/>
    <x v="7"/>
    <x v="0"/>
    <s v="kls* (Lůžkové oddělení pro sestru)"/>
    <s v="Loufek Jaroslav , číslo pojištěnce: 420601414 , pojišťovna: 111, scpac: 1425036"/>
    <s v="na uzlu 2.CH-L37 od 04.01.24 do 07.01.24, pcsled: 10541806"/>
    <s v="Datum konce sledování: ? -&gt; 07/01/24; Čas konce sledování:  -&gt; 1021; Příznak fnzis: 0 -&gt; 1; Typ aktivity (takt): 1 -&gt; 5; "/>
    <d v="2024-01-07T10:21:23"/>
    <d v="2024-01-07T10:21:00"/>
    <s v="0:00"/>
    <x v="0"/>
    <x v="0"/>
  </r>
  <r>
    <d v="2024-01-07T10:22:32"/>
    <s v="st4220 (?)"/>
    <x v="7"/>
    <x v="0"/>
    <s v="kls* (Lůžkové oddělení pro sestru)"/>
    <s v="Navrátilová Dana , číslo pojištěnce: 7054295369, pojišťovna: 205, scpac: 437631"/>
    <s v="na uzlu 2.CH-L37 od 03.01.24 do 07.01.24, pcsled: 10539914"/>
    <s v="Datum konce sledování: ? -&gt; 07/01/24; Čas konce sledování:  -&gt; 1021; Příznak fnzis: 0 -&gt; 1; Typ aktivity (takt): 1 -&gt; 4; "/>
    <d v="2024-01-07T10:22:32"/>
    <d v="2024-01-07T10:21:00"/>
    <s v="0:01"/>
    <x v="0"/>
    <x v="0"/>
  </r>
  <r>
    <d v="2024-01-07T10:23:18"/>
    <s v="st4220 (?)"/>
    <x v="7"/>
    <x v="0"/>
    <s v="kls* (Lůžkové oddělení pro sestru)"/>
    <s v="Vincourek Zdeněk, číslo pojištěnce: 5410062966, pojišťovna: 111, scpac: 1546916"/>
    <s v="na uzlu 2.CH-L37 od 05.01.24 do 07.01.24, pcsled: 10543634"/>
    <s v="Datum konce sledování: ? -&gt; 07/01/24; Čas konce sledování:  -&gt; 1022; Příznak fnzis: 0 -&gt; 1; Typ aktivity (takt): 1 -&gt; 5; "/>
    <d v="2024-01-07T10:23:18"/>
    <d v="2024-01-07T10:22:00"/>
    <s v="0:01"/>
    <x v="0"/>
    <x v="0"/>
  </r>
  <r>
    <d v="2024-01-07T10:24:39"/>
    <s v="st4220 (?)"/>
    <x v="7"/>
    <x v="0"/>
    <s v="kls* (Lůžkové oddělení pro sestru)"/>
    <s v="Werdichová Veronika, číslo pojištěnce: 8261174966, pojišťovna: 111, scpac: 996309"/>
    <s v="na uzlu 2.CH-L37 od 03.01.24 do 07.01.24, pcsled: 10539910"/>
    <s v="Datum konce sledování: ? -&gt; 07/01/24; Čas konce sledování:  -&gt; 1023; Příznak fnzis: 0 -&gt; 1; Typ aktivity (takt): 1 -&gt; 5; "/>
    <d v="2024-01-07T10:24:39"/>
    <d v="2024-01-07T10:23:00"/>
    <s v="0:01"/>
    <x v="0"/>
    <x v="0"/>
  </r>
  <r>
    <d v="2024-01-07T10:28:05"/>
    <s v="st1733 (?)"/>
    <x v="8"/>
    <x v="0"/>
    <s v="kls* (Lůžkové oddělení pro sestru)"/>
    <s v="Kudínek Petr, číslo pojištěnce: 5605040518, pojišťovna: 111, scpac: 1506418"/>
    <s v="na uzlu 2.CH-L37 od 04.01.24 do 07.01.24, pcsled: 10541808"/>
    <s v="Datum konce sledování: ? -&gt; 07/01/24; Čas konce sledování:  -&gt; 1027; Příznak fnzis: 0 -&gt; 1; Typ aktivity (takt): 1 -&gt; 5; "/>
    <d v="2024-01-07T10:28:05"/>
    <d v="2024-01-07T10:27:00"/>
    <s v="0:01"/>
    <x v="0"/>
    <x v="0"/>
  </r>
  <r>
    <d v="2024-01-07T10:28:37"/>
    <s v="st1733 (?)"/>
    <x v="8"/>
    <x v="0"/>
    <s v="kls* (Lůžkové oddělení pro sestru)"/>
    <s v="Krňávková Zdeňka, číslo pojištěnce: 6059080885, pojišťovna: 205, scpac: 753203"/>
    <s v="na uzlu 2.CH-L37 od 04.01.24 do 07.01.24, pcsled: 10541797"/>
    <s v="Datum konce sledování: ? -&gt; 07/01/24; Čas konce sledování:  -&gt; 1028; Příznak fnzis: 0 -&gt; 1; Typ aktivity (takt): 1 -&gt; 5; "/>
    <d v="2024-01-07T10:28:37"/>
    <d v="2024-01-07T10:28:00"/>
    <s v="0:00"/>
    <x v="0"/>
    <x v="0"/>
  </r>
  <r>
    <d v="2024-01-07T14:07:39"/>
    <s v="st4220 (?)"/>
    <x v="7"/>
    <x v="0"/>
    <s v="kls* (Lůžkové oddělení pro sestru)"/>
    <s v="Krejčíř Petr, číslo pojištěnce: 7905285322, pojišťovna: 205, scpac: 325249"/>
    <s v="na uzlu 3IK-39B. od 05.01.24 do 07.01.24, pcsled: 10544525"/>
    <s v="Datum konce sledování: ? -&gt; 07/01/24; Čas konce sledování:  -&gt; 1400; Příznak fnzis: 0 -&gt; 1; Typ aktivity (takt): 1 -&gt; 4; "/>
    <d v="2024-01-07T14:07:39"/>
    <d v="2024-01-07T14:00:00"/>
    <s v="0:07"/>
    <x v="0"/>
    <x v="0"/>
  </r>
  <r>
    <d v="2024-01-07T17:24:40"/>
    <s v="st3403 (?)"/>
    <x v="9"/>
    <x v="0"/>
    <s v="kll* (Lůžkové oddělení pro lékaře)"/>
    <s v="Barabáš Arnošt, číslo pojištěnce: 490818097 , pojišťovna: 111, scpac: 1059933"/>
    <s v="na uzlu 2.CH-L37 od 07.01.24 do 15.01.24, pcsled: 10546186"/>
    <s v="Kód uzlu zařízení: 2001; Datum malého překladu: 07/01/24; Čas malého překladu: 1724; Kód původního uzlu: 6223; Kód nového uzlu: 6270; "/>
    <d v="2024-01-07T17:24:40"/>
    <d v="2024-01-07T17:24:00"/>
    <s v="0:00"/>
    <x v="0"/>
    <x v="0"/>
  </r>
  <r>
    <d v="2024-01-08T08:29:11"/>
    <s v="st4936 (?)"/>
    <x v="1"/>
    <x v="0"/>
    <s v="kls* (Lůžkové oddělení pro sestru)"/>
    <s v="Krejčíř Petr, číslo pojištěnce: 7905285322, pojišťovna: 205, scpac: 325249"/>
    <s v="na uzlu 2.CH-L37 od 07.01.24 do 10.01.24, pcsled: 10546273"/>
    <s v="Kód uzlu zařízení: 2001; Datum malého překladu: 08/01/24; Čas malého překladu: 0829; Kód původního uzlu: 6223; Kód nového uzlu: 6270; "/>
    <d v="2024-01-08T08:29:11"/>
    <d v="2024-01-08T08:29:00"/>
    <s v="0:00"/>
    <x v="0"/>
    <x v="0"/>
  </r>
  <r>
    <d v="2024-01-08T08:29:29"/>
    <s v="st4936 (?)"/>
    <x v="1"/>
    <x v="0"/>
    <s v="kls* (Lůžkové oddělení pro sestru)"/>
    <s v="Lindnerová Inna , číslo pojištěnce: 7255239981, pojišťovna: 111, scpac: 332727"/>
    <s v="na uzlu 2.CH-L37 od 07.01.24 do 11.01.24, pcsled: 10546140"/>
    <s v="Kód uzlu zařízení: 2001; Datum malého překladu: 08/01/24; Čas malého překladu: 0829; Kód původního uzlu: 6223; Kód nového uzlu: 6270; "/>
    <d v="2024-01-08T08:29:29"/>
    <d v="2024-01-08T08:29:00"/>
    <s v="0:00"/>
    <x v="0"/>
    <x v="0"/>
  </r>
  <r>
    <d v="2024-01-08T08:29:41"/>
    <s v="st4936 (?)"/>
    <x v="1"/>
    <x v="0"/>
    <s v="kls* (Lůžkové oddělení pro sestru)"/>
    <s v="Šťastný Jiří, číslo pojištěnce: 510922118 , pojišťovna: 205, scpac: 839109"/>
    <s v="na uzlu 2.CH-L37 od 07.01.24 do 14.01.24, pcsled: 10546076"/>
    <s v="Kód uzlu zařízení: 2001; Datum malého překladu: 08/01/24; Čas malého překladu: 0829; Kód původního uzlu: 6223; Kód nového uzlu: 6270; "/>
    <d v="2024-01-08T08:29:41"/>
    <d v="2024-01-08T08:29:00"/>
    <s v="0:00"/>
    <x v="0"/>
    <x v="0"/>
  </r>
  <r>
    <d v="2024-01-08T10:46:21"/>
    <s v="st1733 (?)"/>
    <x v="10"/>
    <x v="0"/>
    <s v="kls* (Lůžkové oddělení pro sestru)"/>
    <s v="Libigr Pavel , číslo pojištěnce: 530915384 , pojišťovna: 111, scpac: 916521"/>
    <s v="na uzlu 2.CH-L37 od 30.12.23 do 08.01.24, pcsled: 10536131"/>
    <s v="Datum konce sledování: ? -&gt; 08/01/24; Čas konce sledování:  -&gt; 1045; Příznak fnzis: 0 -&gt; 1; Typ aktivity (takt): 1 -&gt; 5; "/>
    <d v="2024-01-08T10:46:21"/>
    <d v="2024-01-08T10:45:00"/>
    <s v="0:01"/>
    <x v="0"/>
    <x v="0"/>
  </r>
  <r>
    <d v="2024-01-09T14:40:55"/>
    <s v="st4220 (?)"/>
    <x v="11"/>
    <x v="0"/>
    <s v="kls* (Lůžkové oddělení pro sestru)"/>
    <s v="Borecká Dagmar, číslo pojištěnce: 525916131 , pojišťovna: 211, scpac: 120088"/>
    <s v="na uzlu 2.CH-L37 od 02.01.24 do 09.01.24, pcsled: 10537996"/>
    <s v="Datum konce sledování: ? -&gt; 09/01/24; Čas konce sledování:  -&gt; 1440; Příznak fnzis: 0 -&gt; 1; Typ aktivity (takt): 1 -&gt; 5; "/>
    <d v="2024-01-09T14:40:55"/>
    <d v="2024-01-09T14:40:00"/>
    <s v="0:00"/>
    <x v="0"/>
    <x v="0"/>
  </r>
  <r>
    <d v="2024-01-09T14:41:18"/>
    <s v="st4220 (?)"/>
    <x v="11"/>
    <x v="0"/>
    <s v="kls* (Lůžkové oddělení pro sestru)"/>
    <s v="Bialončík Peter, číslo pojištěnce: 6708544095, pojišťovna: 111, scpac: 1496265"/>
    <s v="na uzlu 2.CH-L37 od 03.01.24 do 10.01.24, pcsled: 10541111"/>
    <s v="Datum konce sledování: ? -&gt; 09/01/24; Čas konce sledování:  -&gt; 1441; Příznak fnzis: 0 -&gt; 1; Typ aktivity (takt): 1 -&gt; 4; "/>
    <d v="2024-01-09T14:41:18"/>
    <d v="2024-01-09T14:41:00"/>
    <s v="0:00"/>
    <x v="0"/>
    <x v="0"/>
  </r>
  <r>
    <d v="2024-01-09T14:42:05"/>
    <s v="st4220 (?)"/>
    <x v="11"/>
    <x v="0"/>
    <s v="kls* (Lůžkové oddělení pro sestru)"/>
    <s v="Janura Petr, číslo pojištěnce: 5706291162, pojišťovna: 205, scpac: 347666"/>
    <s v="na uzlu 2.CH-L37 od 03.01.24 do 09.01.24, pcsled: 10539908"/>
    <s v="Datum konce sledování: ? -&gt; 09/01/24; Čas konce sledování:  -&gt; 1441; Příznak fnzis: 0 -&gt; 1; Typ aktivity (takt): 1 -&gt; 4; "/>
    <d v="2024-01-09T14:42:05"/>
    <d v="2024-01-09T14:41:00"/>
    <s v="0:01"/>
    <x v="0"/>
    <x v="0"/>
  </r>
  <r>
    <d v="2024-01-09T14:43:21"/>
    <s v="st4220 (?)"/>
    <x v="11"/>
    <x v="0"/>
    <s v="kls* (Lůžkové oddělení pro sestru)"/>
    <s v="Fritscher Jaroslav, číslo pojištěnce: 5404270762, pojišťovna: 205, scpac: 424528"/>
    <s v="na uzlu 2.CH-L37 od 02.01.24 do 09.01.24, pcsled: 10539708"/>
    <s v="Datum konce sledování: ? -&gt; 09/01/24; Čas konce sledování:  -&gt; 1442; Příznak fnzis: 0 -&gt; 1; Typ aktivity (takt): 1 -&gt; 5; "/>
    <d v="2024-01-09T14:43:21"/>
    <d v="2024-01-09T14:42:00"/>
    <s v="0:01"/>
    <x v="0"/>
    <x v="0"/>
  </r>
  <r>
    <d v="2024-01-09T18:36:39"/>
    <s v="st4220 (?)"/>
    <x v="11"/>
    <x v="0"/>
    <s v="kls* (Lůžkové oddělení pro sestru)"/>
    <s v="Langmaierová Květosl, číslo pojištěnce: 6253160760, pojišťovna: 111, scpac: 104802"/>
    <s v="na uzlu 2.CH-L37 od 08.01.24 do 09.01.24, pcsled: 10546561"/>
    <s v="Datum konce sledování: ? -&gt; 09/01/24; Čas konce sledování:  -&gt; 1835; Příznak fnzis: 0 -&gt; 1; Typ aktivity (takt): 1 -&gt; 5; "/>
    <d v="2024-01-09T18:36:39"/>
    <d v="2024-01-09T18:35:00"/>
    <s v="0:01"/>
    <x v="0"/>
    <x v="0"/>
  </r>
  <r>
    <d v="2024-01-09T21:20:51"/>
    <s v="st1733 (?)"/>
    <x v="12"/>
    <x v="0"/>
    <s v="kls* (Lůžkové oddělení pro sestru)"/>
    <s v="Ellner Rudolf, číslo pojištěnce: 470525416 , pojišťovna: 201, scpac: 110811"/>
    <s v="na uzlu 2.CH-L37 od 05.01.24 do 09.01.24, pcsled: 10543615"/>
    <s v="Datum konce sledování: ? -&gt; 09/01/24; Čas konce sledování:  -&gt; 2120; Příznak fnzis: 0 -&gt; 1; Typ aktivity (takt): 1 -&gt; 5; "/>
    <d v="2024-01-09T21:20:51"/>
    <d v="2024-01-09T21:20:00"/>
    <s v="0:00"/>
    <x v="0"/>
    <x v="0"/>
  </r>
  <r>
    <d v="2024-01-10T09:23:41"/>
    <s v="st4936 (?)"/>
    <x v="1"/>
    <x v="0"/>
    <s v="kls* (Lůžkové oddělení pro sestru)"/>
    <s v="Skopalík Vojtěch , číslo pojištěnce: 510427128 , pojišťovna: 111, scpac: 496994"/>
    <s v="na uzlu 2.CH-L37 od 09.01.24 do 17.01.24, pcsled: 10548515"/>
    <s v="Kód uzlu zařízení: 2001; Datum malého překladu: 10/01/24; Čas malého překladu: 0923; Kód původního uzlu: 6223; Kód nového uzlu: 6270; "/>
    <d v="2024-01-10T09:23:41"/>
    <d v="2024-01-10T09:23:00"/>
    <s v="0:00"/>
    <x v="0"/>
    <x v="0"/>
  </r>
  <r>
    <d v="2024-01-10T09:23:51"/>
    <s v="st4936 (?)"/>
    <x v="1"/>
    <x v="0"/>
    <s v="kls* (Lůžkové oddělení pro sestru)"/>
    <s v="Rončák Milan, číslo pojištěnce: 5411143243, pojišťovna: 111, scpac: 369317"/>
    <s v="na uzlu 2.CH-L37 od 09.01.24 do 17.01.24, pcsled: 10548517"/>
    <s v="Kód uzlu zařízení: 2001; Datum malého překladu: 10/01/24; Čas malého překladu: 0923; Kód původního uzlu: 6223; Kód nového uzlu: 6270; "/>
    <d v="2024-01-10T09:23:51"/>
    <d v="2024-01-10T09:23:00"/>
    <s v="0:00"/>
    <x v="0"/>
    <x v="0"/>
  </r>
  <r>
    <d v="2024-01-10T12:27:30"/>
    <s v="st1733 (?)"/>
    <x v="13"/>
    <x v="0"/>
    <s v="kls* (Lůžkové oddělení pro sestru)"/>
    <s v="Fitzová Ilona, číslo pojištěnce: 7157294474, pojišťovna: 205, scpac: 337038"/>
    <s v="na uzlu 2.CH-L37 od 08.01.24 do 10.01.24, pcsled: 10546563"/>
    <s v="Datum konce sledování: ? -&gt; 10/01/24; Čas konce sledování:  -&gt; 1226; Příznak fnzis: 0 -&gt; 1; Typ aktivity (takt): 1 -&gt; 5; "/>
    <d v="2024-01-10T12:27:30"/>
    <d v="2024-01-10T12:26:00"/>
    <s v="0:01"/>
    <x v="0"/>
    <x v="0"/>
  </r>
  <r>
    <d v="2024-01-10T12:28:02"/>
    <s v="st1733 (?)"/>
    <x v="13"/>
    <x v="0"/>
    <s v="kls* (Lůžkové oddělení pro sestru)"/>
    <s v="Navrátilová Alice, číslo pojištěnce: 525106137 , pojišťovna: 205, scpac: 1534793"/>
    <s v="na uzlu 2.CH-L37 od 04.01.24 do 10.01.24, pcsled: 10542681"/>
    <s v="Datum konce sledování: ? -&gt; 10/01/24; Čas konce sledování:  -&gt; 1227; Příznak fnzis: 0 -&gt; 1; Typ aktivity (takt): 1 -&gt; 5; "/>
    <d v="2024-01-10T12:28:02"/>
    <d v="2024-01-10T12:27:00"/>
    <s v="0:01"/>
    <x v="0"/>
    <x v="0"/>
  </r>
  <r>
    <d v="2024-01-10T12:28:15"/>
    <s v="st1733 (?)"/>
    <x v="13"/>
    <x v="0"/>
    <s v="kls* (Lůžkové oddělení pro sestru)"/>
    <s v="Luňáčková Petra, číslo pojištěnce: 8353155338, pojišťovna: 111, scpac: 166980"/>
    <s v="na uzlu 2.CH-L37 od 08.01.24 do 10.01.24, pcsled: 10546559"/>
    <s v="Datum konce sledování: ? -&gt; 10/01/24; Čas konce sledování:  -&gt; 1228; Příznak fnzis: 0 -&gt; 1; Typ aktivity (takt): 1 -&gt; 4; "/>
    <d v="2024-01-10T12:28:15"/>
    <d v="2024-01-10T12:28:00"/>
    <s v="0:00"/>
    <x v="0"/>
    <x v="0"/>
  </r>
  <r>
    <d v="2024-01-10T12:28:42"/>
    <s v="st1733 (?)"/>
    <x v="13"/>
    <x v="0"/>
    <s v="kls* (Lůžkové oddělení pro sestru)"/>
    <s v="Kalábová Věra , číslo pojištěnce: 526111164 , pojišťovna: 211, scpac: 257742"/>
    <s v="na uzlu 2.CH-L37 od 08.01.24 do 10.01.24, pcsled: 10546577"/>
    <s v="Datum konce sledování: ? -&gt; 10/01/24; Čas konce sledování:  -&gt; 1228; Příznak fnzis: 0 -&gt; 1; Typ aktivity (takt): 1 -&gt; 5; "/>
    <d v="2024-01-10T12:28:42"/>
    <d v="2024-01-10T12:28:00"/>
    <s v="0:00"/>
    <x v="0"/>
    <x v="0"/>
  </r>
  <r>
    <d v="2024-01-10T12:29:26"/>
    <s v="st1733 (?)"/>
    <x v="13"/>
    <x v="0"/>
    <s v="kls* (Lůžkové oddělení pro sestru)"/>
    <s v="Zrníková Věra, číslo pojištěnce: 5762260625, pojišťovna: 205, scpac: 687627"/>
    <s v="na uzlu 2.CH-L37 od 08.01.24 do 10.01.24, pcsled: 10546583"/>
    <s v="Datum konce sledování: ? -&gt; 10/01/24; Čas konce sledování:  -&gt; 1228; Příznak fnzis: 0 -&gt; 1; Typ aktivity (takt): 1 -&gt; 5; "/>
    <d v="2024-01-10T12:29:26"/>
    <d v="2024-01-10T12:28:00"/>
    <s v="0:01"/>
    <x v="0"/>
    <x v="0"/>
  </r>
  <r>
    <d v="2024-01-10T12:30:17"/>
    <s v="st1733 (?)"/>
    <x v="13"/>
    <x v="0"/>
    <s v="kls* (Lůžkové oddělení pro sestru)"/>
    <s v="Hallová Petra, Bc., číslo pojištěnce: 7154195345, pojišťovna: 111, scpac: 184071"/>
    <s v="na uzlu 2.CH-L37 od 08.01.24 do 10.01.24, pcsled: 10546569"/>
    <s v="Datum konce sledování: ? -&gt; 10/01/24; Čas konce sledování:  -&gt; 1230; Příznak fnzis: 0 -&gt; 1; Typ aktivity (takt): 1 -&gt; 5; "/>
    <d v="2024-01-10T12:30:17"/>
    <d v="2024-01-10T12:30:00"/>
    <s v="0:00"/>
    <x v="0"/>
    <x v="0"/>
  </r>
  <r>
    <d v="2024-01-10T12:30:43"/>
    <s v="st1733 (?)"/>
    <x v="13"/>
    <x v="0"/>
    <s v="kls* (Lůžkové oddělení pro sestru)"/>
    <s v="Onyshchak Ivan, číslo pojištěnce: 8709685061, pojišťovna: 111, scpac: 1400788"/>
    <s v="na uzlu 2.CH-L37 od 08.01.24 do 10.01.24, pcsled: 10546574"/>
    <s v="Datum konce sledování: ? -&gt; 10/01/24; Čas konce sledování:  -&gt; 1230; Příznak fnzis: 0 -&gt; 1; Typ aktivity (takt): 1 -&gt; 5; "/>
    <d v="2024-01-10T12:30:43"/>
    <d v="2024-01-10T12:30:00"/>
    <s v="0:00"/>
    <x v="0"/>
    <x v="0"/>
  </r>
  <r>
    <d v="2024-01-10T12:31:05"/>
    <s v="st1733 (?)"/>
    <x v="13"/>
    <x v="0"/>
    <s v="kls* (Lůžkové oddělení pro sestru)"/>
    <s v="Rémanová Drahomíra , číslo pojištěnce: 5855190242, pojišťovna: 201, scpac: 119956"/>
    <s v="na uzlu 2.CH-L37 od 08.01.24 do 10.01.24, pcsled: 10546571"/>
    <s v="Datum konce sledování: ? -&gt; 10/01/24; Čas konce sledování:  -&gt; 1230; Příznak fnzis: 0 -&gt; 1; Typ aktivity (takt): 1 -&gt; 5; "/>
    <d v="2024-01-10T12:31:05"/>
    <d v="2024-01-10T12:30:00"/>
    <s v="0:01"/>
    <x v="0"/>
    <x v="0"/>
  </r>
  <r>
    <d v="2024-01-10T12:31:30"/>
    <s v="st1733 (?)"/>
    <x v="13"/>
    <x v="0"/>
    <s v="kls* (Lůžkové oddělení pro sestru)"/>
    <s v="Hromek Zdeněk, číslo pojištěnce: 7307284457, pojišťovna: 205, scpac: 974984"/>
    <s v="na uzlu 2.CH-L37 od 08.01.24 do 10.01.24, pcsled: 10546588"/>
    <s v="Datum konce sledování: ? -&gt; 10/01/24; Čas konce sledování:  -&gt; 1231; Příznak fnzis: 0 -&gt; 1; Typ aktivity (takt): 1 -&gt; 5; "/>
    <d v="2024-01-10T12:31:30"/>
    <d v="2024-01-10T12:31:00"/>
    <s v="0:00"/>
    <x v="0"/>
    <x v="0"/>
  </r>
  <r>
    <d v="2024-01-10T12:31:38"/>
    <s v="st1733 (?)"/>
    <x v="13"/>
    <x v="0"/>
    <s v="kls* (Lůžkové oddělení pro sestru)"/>
    <s v="Bialončík Peter, číslo pojištěnce: 6708544095, pojišťovna: 111, scpac: 1496265"/>
    <s v="na uzlu 2.CH-L37 od 03.01.24 do 10.01.24, pcsled: 10541111"/>
    <s v="Datum konce sledování: ? -&gt; 10/01/24; Čas konce sledování:  -&gt; 1231; Příznak fnzis: 0 -&gt; 1; Typ aktivity (takt): 1 -&gt; 5; "/>
    <d v="2024-01-10T12:31:38"/>
    <d v="2024-01-10T12:31:00"/>
    <s v="0:00"/>
    <x v="0"/>
    <x v="0"/>
  </r>
  <r>
    <d v="2024-01-10T12:32:10"/>
    <s v="st1733 (?)"/>
    <x v="13"/>
    <x v="0"/>
    <s v="kls* (Lůžkové oddělení pro sestru)"/>
    <s v="Rozman Tomáš, číslo pojištěnce: 7901055371, pojišťovna: 205, scpac: 421186"/>
    <s v="na uzlu 2.CH-L37 od 08.01.24 do 10.01.24, pcsled: 10546567"/>
    <s v="Datum konce sledování: ? -&gt; 10/01/24; Čas konce sledování:  -&gt; 1231; Příznak fnzis: 0 -&gt; 1; Typ aktivity (takt): 1 -&gt; 5; "/>
    <d v="2024-01-10T12:32:10"/>
    <d v="2024-01-10T12:31:00"/>
    <s v="0:01"/>
    <x v="0"/>
    <x v="0"/>
  </r>
  <r>
    <d v="2024-01-10T12:32:34"/>
    <s v="st1733 (?)"/>
    <x v="13"/>
    <x v="0"/>
    <s v="kls* (Lůžkové oddělení pro sestru)"/>
    <s v="Šíbl Jan, číslo pojištěnce: 6407160221, pojišťovna: 211, scpac: 1536777"/>
    <s v="na uzlu 2.CH-L37 od 08.01.24 do 10.01.24, pcsled: 10546579"/>
    <s v="Datum konce sledování: ? -&gt; 10/01/24; Čas konce sledování:  -&gt; 1232; Příznak fnzis: 0 -&gt; 1; Typ aktivity (takt): 1 -&gt; 5; "/>
    <d v="2024-01-10T12:32:34"/>
    <d v="2024-01-10T12:32:00"/>
    <s v="0:00"/>
    <x v="0"/>
    <x v="0"/>
  </r>
  <r>
    <d v="2024-01-10T12:32:44"/>
    <s v="st1733 (?)"/>
    <x v="13"/>
    <x v="0"/>
    <s v="kls* (Lůžkové oddělení pro sestru)"/>
    <s v="Krištof Radim, číslo pojištěnce: 7507254535, pojišťovna: 201, scpac: 1213953"/>
    <s v="na uzlu 2.CH-L37 od 08.01.24 do 10.01.24, pcsled: 10546581"/>
    <s v="Datum konce sledování: ? -&gt; 10/01/24; Čas konce sledování:  -&gt; 1232; Příznak fnzis: 0 -&gt; 1; Typ aktivity (takt): 1 -&gt; 4; "/>
    <d v="2024-01-10T12:32:44"/>
    <d v="2024-01-10T12:32:00"/>
    <s v="0:00"/>
    <x v="0"/>
    <x v="0"/>
  </r>
  <r>
    <d v="2024-01-10T15:29:04"/>
    <s v="st4220 (?)"/>
    <x v="14"/>
    <x v="0"/>
    <s v="kll* (Lůžkové oddělení pro lékaře)"/>
    <s v="Krikel Jan, číslo pojištěnce: 461129139 , pojišťovna: 211, scpac: 108045"/>
    <s v="na uzlu 2.CH-L37 od 09.01.24 do 10.01.24, pcsled: 10548519"/>
    <s v="Datum žádosti: 10/01/24; Čas žádosti: 152904; Datum překladu: 10/01/24; Čas překladu: 1528; Žádající uzel: 6223; Žádající uživatel: 58070; Přijímající uzel: 6515; Text žádosti: Žádost o překlad; Stav žádosti: 500; "/>
    <d v="2024-01-10T15:29:04"/>
    <d v="2024-01-10T15:28:00"/>
    <s v="0:01"/>
    <x v="0"/>
    <x v="0"/>
  </r>
  <r>
    <d v="2024-01-10T17:05:28"/>
    <s v="st4220 (?)"/>
    <x v="14"/>
    <x v="0"/>
    <s v="kll* (Lůžkové oddělení pro lékaře)"/>
    <s v="Krejčíř Petr, číslo pojištěnce: 7905285322, pojišťovna: 205, scpac: 325249"/>
    <s v="na uzlu 2.CH-L37 od 07.01.24 do 10.01.24, pcsled: 10546273"/>
    <s v="Datum konce sledování: ? -&gt; 10/01/24; Čas konce sledování:  -&gt; 1705; Příznak fnzis: 0 -&gt; 1; Typ aktivity (takt): 1 -&gt; 4; "/>
    <d v="2024-01-10T17:05:28"/>
    <d v="2024-01-10T17:05:00"/>
    <s v="0:00"/>
    <x v="0"/>
    <x v="0"/>
  </r>
  <r>
    <d v="2024-01-11T07:47:41"/>
    <s v="st4220 (?)"/>
    <x v="3"/>
    <x v="0"/>
    <s v="kls* (Lůžkové oddělení pro sestru)"/>
    <s v="Hrabčíková Hana, číslo pojištěnce: 525416269 , pojišťovna: 111, scpac: 203956"/>
    <s v="na uzlu 2.CH-L37 od 10.01.24 do 14.01.24, pcsled: 10550271"/>
    <s v="Kód uzlu zařízení: 2001; Datum malého překladu: 11/01/24; Čas malého překladu: 0747; Kód původního uzlu: 6223; Kód nového uzlu: 6270; "/>
    <d v="2024-01-11T07:47:41"/>
    <d v="2024-01-11T07:47:00"/>
    <s v="0:00"/>
    <x v="0"/>
    <x v="0"/>
  </r>
  <r>
    <d v="2024-01-11T09:22:12"/>
    <s v="st3403 (?)"/>
    <x v="15"/>
    <x v="0"/>
    <s v="kll* (Lůžkové oddělení pro lékaře)"/>
    <s v="Píše Josef , číslo pojištěnce: 500909234 , pojišťovna: 111, scpac: 910832"/>
    <s v="na uzlu 2.CH-L37 od 10.01.24 do 15.01.24, pcsled: 10550273"/>
    <s v="Kód uzlu zařízení: 2001; Datum malého překladu: 11/01/24; Čas malého překladu: 0922; Kód původního uzlu: 6223; Kód nového uzlu: 6270; "/>
    <d v="2024-01-11T09:22:12"/>
    <d v="2024-01-11T09:22:00"/>
    <s v="0:00"/>
    <x v="0"/>
    <x v="0"/>
  </r>
  <r>
    <d v="2024-01-11T10:22:56"/>
    <s v="st4562 (?)"/>
    <x v="4"/>
    <x v="0"/>
    <s v="kld* (Lůžkové oddělení pro admin. pracovnici)"/>
    <s v="Krikel Jan, číslo pojištěnce: 461129139 , pojišťovna: 211, scpac: 108045"/>
    <s v="na uzlu KAR-LU51 od 10.01.24 do 11.01.24, pcsled: 10551957"/>
    <s v="Datum konce sledování: ? -&gt; 11/01/24; Čas konce sledování:  -&gt; 1022; Příznak fnzis: 0 -&gt; 1; Typ aktivity (takt): 1 -&gt; 5; "/>
    <d v="2024-01-11T10:22:56"/>
    <d v="2024-01-11T10:22:00"/>
    <s v="0:00"/>
    <x v="0"/>
    <x v="0"/>
  </r>
  <r>
    <d v="2024-01-11T12:38:51"/>
    <s v="st1733 (?)"/>
    <x v="16"/>
    <x v="0"/>
    <s v="kls* (Lůžkové oddělení pro sestru)"/>
    <s v="Bílková Zuzana, číslo pojištěnce: 8562056206, pojišťovna: 205, scpac: 1387886"/>
    <s v="na uzlu 2.CH-L37 od 07.01.24 do 11.01.24, pcsled: 10546179"/>
    <s v="Datum konce sledování: ? -&gt; 11/01/24; Čas konce sledování:  -&gt; 1238; Příznak fnzis: 0 -&gt; 1; Typ aktivity (takt): 1 -&gt; 4; "/>
    <d v="2024-01-11T12:38:51"/>
    <d v="2024-01-11T12:38:00"/>
    <s v="0:00"/>
    <x v="0"/>
    <x v="0"/>
  </r>
  <r>
    <d v="2024-01-11T12:39:25"/>
    <s v="st1733 (?)"/>
    <x v="16"/>
    <x v="0"/>
    <s v="kls* (Lůžkové oddělení pro sestru)"/>
    <s v="Lindnerová Inna , číslo pojištěnce: 7255239981, pojišťovna: 111, scpac: 332727"/>
    <s v="na uzlu 2.CH-L37 od 07.01.24 do 11.01.24, pcsled: 10546140"/>
    <s v="Datum konce sledování: ? -&gt; 11/01/24; Čas konce sledování:  -&gt; 1239; Příznak fnzis: 0 -&gt; 1; Typ aktivity (takt): 1 -&gt; 4; "/>
    <d v="2024-01-11T12:39:25"/>
    <d v="2024-01-11T12:39:00"/>
    <s v="0:00"/>
    <x v="0"/>
    <x v="0"/>
  </r>
  <r>
    <d v="2024-01-11T12:40:04"/>
    <s v="st1733 (?)"/>
    <x v="16"/>
    <x v="0"/>
    <s v="kls* (Lůžkové oddělení pro sestru)"/>
    <s v="Šteiniger Ondřej, číslo pojištěnce: 6308081340, pojišťovna: 205, scpac: 1133323"/>
    <s v="na uzlu 2.CH-L37 od 04.01.24 do 11.01.24, pcsled: 10542862"/>
    <s v="Datum konce sledování: ? -&gt; 11/01/24; Čas konce sledování:  -&gt; 1239; Příznak fnzis: 0 -&gt; 1; Typ aktivity (takt): 1 -&gt; 5; "/>
    <d v="2024-01-11T12:40:04"/>
    <d v="2024-01-11T12:39:00"/>
    <s v="0:01"/>
    <x v="0"/>
    <x v="0"/>
  </r>
  <r>
    <d v="2024-01-11T12:41:10"/>
    <s v="st1733 (?)"/>
    <x v="16"/>
    <x v="0"/>
    <s v="kls* (Lůžkové oddělení pro sestru)"/>
    <s v="Ryška Bohumil, číslo pojištěnce: 5503242349, pojišťovna: 111, scpac: 502884"/>
    <s v="na uzlu 2.CH-L37 od 05.01.24 do 11.01.24, pcsled: 10544717"/>
    <s v="Datum konce sledování: ? -&gt; 11/01/24; Čas konce sledování:  -&gt; 1240; Příznak fnzis: 0 -&gt; 1; Typ aktivity (takt): 1 -&gt; 5; "/>
    <d v="2024-01-11T12:41:10"/>
    <d v="2024-01-11T12:40:00"/>
    <s v="0:01"/>
    <x v="0"/>
    <x v="0"/>
  </r>
  <r>
    <d v="2024-01-11T12:49:56"/>
    <s v="st1733 (?)"/>
    <x v="16"/>
    <x v="0"/>
    <s v="kls* (Lůžkové oddělení pro sestru)"/>
    <s v="Chuděj Jiří, číslo pojištěnce: 8403145861, pojišťovna: 111, scpac: 1430809"/>
    <s v="na uzlu 2.CH-L37 od 05.01.24 do 11.01.24, pcsled: 10543619"/>
    <s v="Datum konce sledování: ? -&gt; 11/01/24; Čas konce sledování:  -&gt; 1241; Příznak fnzis: 0 -&gt; 1; Typ aktivity (takt): 1 -&gt; 5; "/>
    <d v="2024-01-11T12:49:56"/>
    <d v="2024-01-11T12:41:00"/>
    <s v="0:08"/>
    <x v="0"/>
    <x v="0"/>
  </r>
  <r>
    <d v="2024-01-11T12:51:24"/>
    <s v="st1733 (?)"/>
    <x v="16"/>
    <x v="0"/>
    <s v="kls* (Lůžkové oddělení pro sestru)"/>
    <s v="Soukup Aleš, číslo pojištěnce: 7410195793, pojišťovna: 205, scpac: 982610"/>
    <s v="na uzlu 2.CH-L37 od 07.01.24 do 11.01.24, pcsled: 10546173"/>
    <s v="Datum konce sledování: ? -&gt; 11/01/24; Čas konce sledování:  -&gt; 1250; Příznak fnzis: 0 -&gt; 1; Typ aktivity (takt): 1 -&gt; 4; "/>
    <d v="2024-01-11T12:51:24"/>
    <d v="2024-01-11T12:50:00"/>
    <s v="0:01"/>
    <x v="0"/>
    <x v="0"/>
  </r>
  <r>
    <d v="2024-01-11T12:52:04"/>
    <s v="st1733 (?)"/>
    <x v="16"/>
    <x v="0"/>
    <s v="kls* (Lůžkové oddělení pro sestru)"/>
    <s v="Lukašík Ivo, číslo pojištěnce: 5706152023, pojišťovna: 211, scpac: 1402930"/>
    <s v="na uzlu 2.CH-L37 od 09.01.24 do 11.01.24, pcsled: 10548521"/>
    <s v="Datum konce sledování: ? -&gt; 11/01/24; Čas konce sledování:  -&gt; 1251; Příznak fnzis: 0 -&gt; 1; Typ aktivity (takt): 1 -&gt; 4; "/>
    <d v="2024-01-11T12:52:04"/>
    <d v="2024-01-11T12:51:00"/>
    <s v="0:01"/>
    <x v="0"/>
    <x v="0"/>
  </r>
  <r>
    <d v="2024-01-12T08:03:55"/>
    <s v="st4220 (?)"/>
    <x v="3"/>
    <x v="0"/>
    <s v="kls* (Lůžkové oddělení pro sestru)"/>
    <s v="Konečný Jiří, Ing., číslo pojištěnce: 5712280629, pojišťovna: 201, scpac: 752576"/>
    <s v="na uzlu 2.CH-L37 od 11.01.24 do 19.01.24, pcsled: 10552183"/>
    <s v="Kód uzlu zařízení: 2001; Datum malého překladu: 12/01/24; Čas malého překladu: 0803; Kód původního uzlu: 6223; Kód nového uzlu: 6270; "/>
    <d v="2024-01-12T08:03:55"/>
    <d v="2024-01-12T08:03:00"/>
    <s v="0:00"/>
    <x v="0"/>
    <x v="0"/>
  </r>
  <r>
    <d v="2024-01-12T14:47:42"/>
    <s v="st1733 (?)"/>
    <x v="10"/>
    <x v="0"/>
    <s v="kls* (Lůžkové oddělení pro sestru)"/>
    <s v="Hetmanová Marie, číslo pojištěnce: 495811054 , pojišťovna: 207, scpac: 412384"/>
    <s v="na uzlu 2.CH-L37 od 04.01.24 do 12.01.24, pcsled: 10541799"/>
    <s v="Datum konce sledování: ? -&gt; 12/01/24; Čas konce sledování:  -&gt; 1447; Příznak fnzis: 0 -&gt; 1; Typ aktivity (takt): 1 -&gt; 5; "/>
    <d v="2024-01-12T14:47:42"/>
    <d v="2024-01-12T14:47:00"/>
    <s v="0:00"/>
    <x v="0"/>
    <x v="0"/>
  </r>
  <r>
    <d v="2024-01-13T17:34:03"/>
    <s v="st4220 (?)"/>
    <x v="17"/>
    <x v="0"/>
    <s v="kll* (Lůžkové oddělení pro lékaře)"/>
    <s v="Peřina Josef, číslo pojištěnce: 500126050 , pojišťovna: 111, scpac: 1056074"/>
    <s v="na uzlu 2.CH-L37 od 10.01.24 do 13.01.24, pcsled: 10550281"/>
    <s v="Datum konce sledování: ? -&gt; 13/01/24; Čas konce sledování:  -&gt; 1733; Příznak fnzis: 0 -&gt; 1; Typ aktivity (takt): 1 -&gt; 5; "/>
    <d v="2024-01-13T17:34:03"/>
    <d v="2024-01-13T17:33:00"/>
    <s v="0:01"/>
    <x v="0"/>
    <x v="0"/>
  </r>
  <r>
    <d v="2024-01-13T17:36:11"/>
    <s v="st4220 (?)"/>
    <x v="17"/>
    <x v="0"/>
    <s v="kll* (Lůžkové oddělení pro lékaře)"/>
    <s v="Zbožínek František, číslo pojištěnce: 7203065705, pojišťovna: 205, scpac: 933589"/>
    <s v="na uzlu 2.CH-L37 od 10.01.24 do 13.01.24, pcsled: 10550279"/>
    <s v="Datum konce sledování: ? -&gt; 13/01/24; Čas konce sledování:  -&gt; 1735; Příznak fnzis: 0 -&gt; 1; Typ aktivity (takt): 1 -&gt; 5; "/>
    <d v="2024-01-13T17:36:11"/>
    <d v="2024-01-13T17:35:00"/>
    <s v="0:01"/>
    <x v="0"/>
    <x v="0"/>
  </r>
  <r>
    <d v="2024-01-13T17:36:47"/>
    <s v="st4220 (?)"/>
    <x v="17"/>
    <x v="0"/>
    <s v="kll* (Lůžkové oddělení pro lékaře)"/>
    <s v="Štangl Hubert, číslo pojištěnce: 5709240306, pojišťovna: 111, scpac: 708488"/>
    <s v="na uzlu 2.CH-L37 od 10.01.24 do 13.01.24, pcsled: 10550277"/>
    <s v="Datum konce sledování: ? -&gt; 13/01/24; Čas konce sledování:  -&gt; 1736; Příznak fnzis: 0 -&gt; 1; Typ aktivity (takt): 1 -&gt; 5; "/>
    <d v="2024-01-13T17:36:47"/>
    <d v="2024-01-13T17:36:00"/>
    <s v="0:00"/>
    <x v="0"/>
    <x v="0"/>
  </r>
  <r>
    <d v="2024-01-14T12:04:13"/>
    <s v="st4220 (?)"/>
    <x v="11"/>
    <x v="0"/>
    <s v="kls* (Lůžkové oddělení pro sestru)"/>
    <s v="Ondrová Květoslava, číslo pojištěnce: 475429404 , pojišťovna: 211, scpac: 209922"/>
    <s v="na uzlu 2.CH-L37 od 11.01.24 do 14.01.24, pcsled: 10552193"/>
    <s v="Datum konce sledování: ? -&gt; 14/01/24; Čas konce sledování:  -&gt; 1203; Příznak fnzis: 0 -&gt; 1; Typ aktivity (takt): 1 -&gt; 5; "/>
    <d v="2024-01-14T12:04:13"/>
    <d v="2024-01-14T12:03:00"/>
    <s v="0:01"/>
    <x v="0"/>
    <x v="0"/>
  </r>
  <r>
    <d v="2024-01-14T12:04:37"/>
    <s v="st4220 (?)"/>
    <x v="11"/>
    <x v="0"/>
    <s v="kls* (Lůžkové oddělení pro sestru)"/>
    <s v="Kolářová Klára, číslo pojištěnce: 0551140821, pojišťovna: 211, scpac: 1520200"/>
    <s v="na uzlu 2.CH-L37 od 10.01.24 do 14.01.24, pcsled: 10550275"/>
    <s v="Datum konce sledování: ? -&gt; 14/01/24; Čas konce sledování:  -&gt; 1204; Příznak fnzis: 0 -&gt; 1; Typ aktivity (takt): 1 -&gt; 4; "/>
    <d v="2024-01-14T12:04:37"/>
    <d v="2024-01-14T12:04:00"/>
    <s v="0:00"/>
    <x v="0"/>
    <x v="0"/>
  </r>
  <r>
    <d v="2024-01-14T12:05:04"/>
    <s v="st4220 (?)"/>
    <x v="11"/>
    <x v="0"/>
    <s v="kls* (Lůžkové oddělení pro sestru)"/>
    <s v="Klíma Tomáš, číslo pojištěnce: 8405125355, pojišťovna: 205, scpac: 1251957"/>
    <s v="na uzlu 2.CH-L37 od 11.01.24 do 14.01.24, pcsled: 10552185"/>
    <s v="Datum konce sledování: ? -&gt; 14/01/24; Čas konce sledování:  -&gt; 1204; Příznak fnzis: 0 -&gt; 1; Typ aktivity (takt): 1 -&gt; 4; "/>
    <d v="2024-01-14T12:05:04"/>
    <d v="2024-01-14T12:04:00"/>
    <s v="0:01"/>
    <x v="0"/>
    <x v="0"/>
  </r>
  <r>
    <d v="2024-01-14T12:05:45"/>
    <s v="st4220 (?)"/>
    <x v="11"/>
    <x v="0"/>
    <s v="kls* (Lůžkové oddělení pro sestru)"/>
    <s v="Hrabčíková Hana, číslo pojištěnce: 525416269 , pojišťovna: 111, scpac: 203956"/>
    <s v="na uzlu 2.CH-L37 od 10.01.24 do 14.01.24, pcsled: 10550271"/>
    <s v="Datum konce sledování: ? -&gt; 14/01/24; Čas konce sledování:  -&gt; 1205; Příznak fnzis: 0 -&gt; 1; Typ aktivity (takt): 1 -&gt; 4; "/>
    <d v="2024-01-14T12:05:45"/>
    <d v="2024-01-14T12:05:00"/>
    <s v="0:00"/>
    <x v="0"/>
    <x v="0"/>
  </r>
  <r>
    <d v="2024-01-14T12:06:12"/>
    <s v="st4220 (?)"/>
    <x v="11"/>
    <x v="0"/>
    <s v="kls* (Lůžkové oddělení pro sestru)"/>
    <s v="Pospíšil František, číslo pojištěnce: 5902040012, pojišťovna: 111, scpac: 978265"/>
    <s v="na uzlu 2.CH-L37 od 11.01.24 do 14.01.24, pcsled: 10552187"/>
    <s v="Datum konce sledování: ? -&gt; 14/01/24; Čas konce sledování:  -&gt; 1205; Příznak fnzis: 0 -&gt; 1; Typ aktivity (takt): 1 -&gt; 4; "/>
    <d v="2024-01-14T12:06:12"/>
    <d v="2024-01-14T12:05:00"/>
    <s v="0:01"/>
    <x v="0"/>
    <x v="0"/>
  </r>
  <r>
    <d v="2024-01-14T12:06:35"/>
    <s v="st4220 (?)"/>
    <x v="11"/>
    <x v="0"/>
    <s v="kls* (Lůžkové oddělení pro sestru)"/>
    <s v="Kaláb Libor, číslo pojištěnce: 6702030049, pojišťovna: 205, scpac: 260295"/>
    <s v="na uzlu 2.CH-L37 od 11.01.24 do 14.01.24, pcsled: 10552180"/>
    <s v="Datum konce sledování: ? -&gt; 14/01/24; Čas konce sledování:  -&gt; 1206; Příznak fnzis: 0 -&gt; 1; Typ aktivity (takt): 1 -&gt; 4; "/>
    <d v="2024-01-14T12:06:35"/>
    <d v="2024-01-14T12:06:00"/>
    <s v="0:00"/>
    <x v="0"/>
    <x v="0"/>
  </r>
  <r>
    <d v="2024-01-14T12:07:28"/>
    <s v="st4220 (?)"/>
    <x v="11"/>
    <x v="0"/>
    <s v="kls* (Lůžkové oddělení pro sestru)"/>
    <s v="Šťastný Jiří, číslo pojištěnce: 510922118 , pojišťovna: 205, scpac: 839109"/>
    <s v="na uzlu 2.CH-L37 od 07.01.24 do 14.01.24, pcsled: 10546076"/>
    <s v="Datum konce sledování: ? -&gt; 14/01/24; Čas konce sledování:  -&gt; 1206; Příznak fnzis: 0 -&gt; 1; Typ aktivity (takt): 1 -&gt; 4; "/>
    <d v="2024-01-14T12:07:28"/>
    <d v="2024-01-14T12:06:00"/>
    <s v="0:01"/>
    <x v="0"/>
    <x v="0"/>
  </r>
  <r>
    <d v="2024-01-14T21:35:27"/>
    <s v="st4523 (?)"/>
    <x v="18"/>
    <x v="0"/>
    <s v="kll* (Lůžkové oddělení pro lékaře)"/>
    <s v="Přikryl Alois, číslo pojištěnce: 5512051446, pojišťovna: 205, scpac: 113837"/>
    <s v="na uzlu 2.CH-L37 od 14.01.24 do 14.01.24, pcsled: 10556634"/>
    <s v="Datum žádosti: 14/01/24; Čas žádosti: 213527; Datum překladu: 14/01/24; Čas překladu: 2133; Žádající uzel: 6223; Žádající uživatel: 12322; Přijímající uzel: 6073; Text žádosti: Žádost o překlad; Stav žádosti: 500; "/>
    <d v="2024-01-14T21:35:27"/>
    <d v="2024-01-14T21:33:00"/>
    <s v="0:02"/>
    <x v="0"/>
    <x v="0"/>
  </r>
  <r>
    <d v="2024-01-15T08:33:16"/>
    <s v="st4936 (?)"/>
    <x v="1"/>
    <x v="0"/>
    <s v="kls* (Lůžkové oddělení pro sestru)"/>
    <s v="Míková Iva, Mgr., číslo pojištěnce: 8454055313, pojišťovna: 205, scpac: 255046"/>
    <s v="na uzlu 2.CH-L37 od 14.01.24 do 18.01.24, pcsled: 10556427"/>
    <s v="Kód uzlu zařízení: 2001; Datum malého překladu: 15/01/24; Čas malého překladu: 0833; Kód původního uzlu: 6223; Kód nového uzlu: 6270; "/>
    <d v="2024-01-15T08:33:16"/>
    <d v="2024-01-15T08:33:00"/>
    <s v="0:00"/>
    <x v="0"/>
    <x v="0"/>
  </r>
  <r>
    <d v="2024-01-15T08:33:28"/>
    <s v="st4936 (?)"/>
    <x v="1"/>
    <x v="0"/>
    <s v="kls* (Lůžkové oddělení pro sestru)"/>
    <s v="Švejdík Milan , číslo pojištěnce: 6005041251, pojišťovna: 111, scpac: 441733"/>
    <s v="na uzlu 2.CH-L37 od 14.01.24 do 17.01.24, pcsled: 10556405"/>
    <s v="Kód uzlu zařízení: 2001; Datum malého překladu: 15/01/24; Čas malého překladu: 0833; Kód původního uzlu: 6223; Kód nového uzlu: 6270; "/>
    <d v="2024-01-15T08:33:28"/>
    <d v="2024-01-15T08:33:00"/>
    <s v="0:00"/>
    <x v="0"/>
    <x v="0"/>
  </r>
  <r>
    <d v="2024-01-15T14:47:21"/>
    <s v="st4220 (?)"/>
    <x v="7"/>
    <x v="0"/>
    <s v="kls* (Lůžkové oddělení pro sestru)"/>
    <s v="Černík Rostislav, číslo pojištěnce: 6309040518, pojišťovna: 111, scpac: 1548280"/>
    <s v="na uzlu 2.CH-L37 od 12.01.24 do 15.01.24, pcsled: 10555351"/>
    <s v="Datum konce sledování: ? -&gt; 15/01/24; Čas konce sledování:  -&gt; 1446; Příznak fnzis: 0 -&gt; 1; Typ aktivity (takt): 1 -&gt; 5; "/>
    <d v="2024-01-15T14:47:21"/>
    <d v="2024-01-15T14:46:00"/>
    <s v="0:01"/>
    <x v="0"/>
    <x v="0"/>
  </r>
  <r>
    <d v="2024-01-15T18:16:33"/>
    <s v="st1733 (?)"/>
    <x v="19"/>
    <x v="0"/>
    <s v="kls* (Lůžkové oddělení pro sestru)"/>
    <s v="Píše Josef , číslo pojištěnce: 500909234 , pojišťovna: 111, scpac: 910832"/>
    <s v="na uzlu 2.CH-L37 od 10.01.24 do 15.01.24, pcsled: 10550273"/>
    <s v="Datum konce sledování: ? -&gt; 15/01/24; Čas konce sledování:  -&gt; 1815; Příznak fnzis: 0 -&gt; 1; Typ aktivity (takt): 1 -&gt; 4; "/>
    <d v="2024-01-15T18:16:33"/>
    <d v="2024-01-15T18:15:00"/>
    <s v="0:01"/>
    <x v="0"/>
    <x v="0"/>
  </r>
  <r>
    <d v="2024-01-15T18:17:39"/>
    <s v="st1733 (?)"/>
    <x v="19"/>
    <x v="0"/>
    <s v="kls* (Lůžkové oddělení pro sestru)"/>
    <s v="Barabáš Arnošt, číslo pojištěnce: 490818097 , pojišťovna: 111, scpac: 1059933"/>
    <s v="na uzlu 2.CH-L37 od 07.01.24 do 15.01.24, pcsled: 10546186"/>
    <s v="Datum konce sledování: ? -&gt; 15/01/24; Čas konce sledování:  -&gt; 1816; Příznak fnzis: 0 -&gt; 1; Typ aktivity (takt): 1 -&gt; 5; "/>
    <d v="2024-01-15T18:17:39"/>
    <d v="2024-01-15T18:16:00"/>
    <s v="0:01"/>
    <x v="0"/>
    <x v="0"/>
  </r>
  <r>
    <d v="2024-01-16T11:44:06"/>
    <s v="st1733 (?)"/>
    <x v="16"/>
    <x v="0"/>
    <s v="kls* (Lůžkové oddělení pro sestru)"/>
    <s v="Křapová Alena, číslo pojištěnce: 5652070622, pojišťovna: 111, scpac: 1547671"/>
    <s v="na uzlu 2.CH-L37 od 15.01.24 do 16.01.24, pcsled: 10556788"/>
    <s v="Datum žádosti: 16/01/24; Čas žádosti: 114406; Datum překladu: 16/01/24; Čas překladu: 1141; Žádající uzel: 6223; Žádající uživatel: 58051; Přijímající uzel: 6515; Text žádosti: Žádost o překlad; Stav žádosti: 500; "/>
    <d v="2024-01-16T11:44:06"/>
    <d v="2024-01-16T11:41:00"/>
    <s v="0:03"/>
    <x v="0"/>
    <x v="0"/>
  </r>
  <r>
    <d v="2024-01-16T17:44:49"/>
    <s v="st1733 (?)"/>
    <x v="16"/>
    <x v="0"/>
    <s v="kls* (Lůžkové oddělení pro sestru)"/>
    <s v="Peřina Miroslav, číslo pojištěnce: 511119178 , pojišťovna: 111, scpac: 898706"/>
    <s v="na uzlu 2.CH-37a od 16.01.24 do 16.01.24, pcsled: 10560031"/>
    <s v="Kód uzlu zařízení: 2001; Datum malého překladu: 16/01/24; Čas malého překladu: 1744; Kód původního uzlu: 6223; Kód nového uzlu: 6270; "/>
    <d v="2024-01-16T17:44:49"/>
    <d v="2024-01-16T17:44:00"/>
    <s v="0:00"/>
    <x v="0"/>
    <x v="0"/>
  </r>
  <r>
    <d v="2024-01-17T08:53:19"/>
    <s v="st4936 (?)"/>
    <x v="1"/>
    <x v="0"/>
    <s v="kls* (Lůžkové oddělení pro sestru)"/>
    <s v="Třetinová Vlasta , číslo pojištěnce: 435928439 , pojišťovna: 111, scpac: 1067677"/>
    <s v="na uzlu 2.CH-L37 od 16.01.24 do 22.01.24, pcsled: 10560146"/>
    <s v="Kód uzlu zařízení: 2001; Datum malého překladu: 17/01/24; Čas malého překladu: 0853; Kód původního uzlu: 6223; Kód nového uzlu: 6270; "/>
    <d v="2024-01-17T08:53:19"/>
    <d v="2024-01-17T08:53:00"/>
    <s v="0:00"/>
    <x v="0"/>
    <x v="0"/>
  </r>
  <r>
    <d v="2024-01-17T12:04:56"/>
    <s v="st3403 (?)"/>
    <x v="15"/>
    <x v="0"/>
    <s v="kll* (Lůžkové oddělení pro lékaře)"/>
    <s v="Laštůvka Karel, číslo pojištěnce: 5605121555, pojišťovna: 213, scpac: 1542039"/>
    <s v="na uzlu 2.CH-L37 od 16.01.24 do 23.01.24, pcsled: 10558620"/>
    <s v="Kód uzlu zařízení: 2001; Datum malého překladu: 17/01/24; Čas malého překladu: 1204; Kód původního uzlu: 6223; Kód nového uzlu: 6270; "/>
    <d v="2024-01-17T12:04:56"/>
    <d v="2024-01-17T12:04:00"/>
    <s v="0:00"/>
    <x v="0"/>
    <x v="0"/>
  </r>
  <r>
    <d v="2024-01-17T15:29:41"/>
    <s v="st4220 (?)"/>
    <x v="15"/>
    <x v="0"/>
    <s v="kll* (Lůžkové oddělení pro lékaře)"/>
    <s v="Mikešová Růžena, číslo pojištěnce: 7062285780, pojišťovna: 205, scpac: 758520"/>
    <s v="na uzlu 2.CH-L37 od 14.01.24 do 17.01.24, pcsled: 10556407"/>
    <s v="Datum konce sledování: ? -&gt; 17/01/24; Čas konce sledování:  -&gt; 1529; Příznak fnzis: 0 -&gt; 1; Typ aktivity (takt): 1 -&gt; 5; "/>
    <d v="2024-01-17T15:29:41"/>
    <d v="2024-01-17T15:29:00"/>
    <s v="0:00"/>
    <x v="0"/>
    <x v="0"/>
  </r>
  <r>
    <d v="2024-01-17T15:30:40"/>
    <s v="st4220 (?)"/>
    <x v="15"/>
    <x v="0"/>
    <s v="kll* (Lůžkové oddělení pro lékaře)"/>
    <s v="Krikel Jan, číslo pojištěnce: 461129139 , pojišťovna: 211, scpac: 108045"/>
    <s v="na uzlu 2.CH-L37 od 11.01.24 do 17.01.24, pcsled: 10552979"/>
    <s v="Datum konce sledování: ? -&gt; 17/01/24; Čas konce sledování:  -&gt; 1529; Příznak fnzis: 0 -&gt; 1; Typ aktivity (takt): 1 -&gt; 5; "/>
    <d v="2024-01-17T15:30:40"/>
    <d v="2024-01-17T15:29:00"/>
    <s v="0:01"/>
    <x v="0"/>
    <x v="0"/>
  </r>
  <r>
    <d v="2024-01-17T15:31:17"/>
    <s v="st4220 (?)"/>
    <x v="15"/>
    <x v="0"/>
    <s v="kll* (Lůžkové oddělení pro lékaře)"/>
    <s v="Zbranek Miroslav, číslo pojištěnce: 5702100833, pojišťovna: 111, scpac: 348626"/>
    <s v="na uzlu 2.CH-L37 od 11.01.24 do 17.01.24, pcsled: 10552189"/>
    <s v="Datum konce sledování: ? -&gt; 17/01/24; Čas konce sledování:  -&gt; 1530; Příznak fnzis: 0 -&gt; 1; Typ aktivity (takt): 1 -&gt; 5; "/>
    <d v="2024-01-17T15:31:17"/>
    <d v="2024-01-17T15:30:00"/>
    <s v="0:01"/>
    <x v="0"/>
    <x v="0"/>
  </r>
  <r>
    <d v="2024-01-17T15:32:10"/>
    <s v="st4220 (?)"/>
    <x v="15"/>
    <x v="0"/>
    <s v="kll* (Lůžkové oddělení pro lékaře)"/>
    <s v="Vincourek Zdeněk, číslo pojištěnce: 5410062966, pojišťovna: 111, scpac: 1546916"/>
    <s v="na uzlu 2.CH-L37 od 11.01.24 do 17.01.24, pcsled: 10553628"/>
    <s v="Datum konce sledování: ? -&gt; 17/01/24; Čas konce sledování:  -&gt; 1531; Příznak fnzis: 0 -&gt; 1; Typ aktivity (takt): 1 -&gt; 5; "/>
    <d v="2024-01-17T15:32:10"/>
    <d v="2024-01-17T15:31:00"/>
    <s v="0:01"/>
    <x v="0"/>
    <x v="0"/>
  </r>
  <r>
    <d v="2024-01-17T15:33:05"/>
    <s v="st4220 (?)"/>
    <x v="15"/>
    <x v="0"/>
    <s v="kll* (Lůžkové oddělení pro lékaře)"/>
    <s v="Kleveta Petr, číslo pojištěnce: 5910031347, pojišťovna: 205, scpac: 1491214"/>
    <s v="na uzlu 2.CH-L37 od 14.01.24 do 17.01.24, pcsled: 10556409"/>
    <s v="Datum konce sledování: ? -&gt; 17/01/24; Čas konce sledování:  -&gt; 1532; Příznak fnzis: 0 -&gt; 1; Typ aktivity (takt): 1 -&gt; 5; "/>
    <d v="2024-01-17T15:33:05"/>
    <d v="2024-01-17T15:32:00"/>
    <s v="0:01"/>
    <x v="0"/>
    <x v="0"/>
  </r>
  <r>
    <d v="2024-01-17T15:33:37"/>
    <s v="st4220 (?)"/>
    <x v="15"/>
    <x v="0"/>
    <s v="kll* (Lůžkové oddělení pro lékaře)"/>
    <s v="Rončák Milan, číslo pojištěnce: 5411143243, pojišťovna: 111, scpac: 369317"/>
    <s v="na uzlu 2.CH-L37 od 09.01.24 do 17.01.24, pcsled: 10548517"/>
    <s v="Datum konce sledování: ? -&gt; 17/01/24; Čas konce sledování:  -&gt; 1533; Příznak fnzis: 0 -&gt; 1; Typ aktivity (takt): 1 -&gt; 5; "/>
    <d v="2024-01-17T15:33:37"/>
    <d v="2024-01-17T15:33:00"/>
    <s v="0:00"/>
    <x v="0"/>
    <x v="0"/>
  </r>
  <r>
    <d v="2024-01-17T15:35:38"/>
    <s v="st4220 (?)"/>
    <x v="15"/>
    <x v="0"/>
    <s v="kll* (Lůžkové oddělení pro lékaře)"/>
    <s v="Skopalík Vojtěch , číslo pojištěnce: 510427128 , pojišťovna: 111, scpac: 496994"/>
    <s v="na uzlu 2.CH-L37 od 09.01.24 do 17.01.24, pcsled: 10548515"/>
    <s v="Datum konce sledování: ? -&gt; 17/01/24; Čas konce sledování:  -&gt; 1535; Příznak fnzis: 0 -&gt; 1; Typ aktivity (takt): 1 -&gt; 5; "/>
    <d v="2024-01-17T15:35:38"/>
    <d v="2024-01-17T15:35:00"/>
    <s v="0:00"/>
    <x v="0"/>
    <x v="0"/>
  </r>
  <r>
    <d v="2024-01-17T15:37:19"/>
    <s v="st4220 (?)"/>
    <x v="15"/>
    <x v="0"/>
    <s v="kll* (Lůžkové oddělení pro lékaře)"/>
    <s v="Švejdík Milan , číslo pojištěnce: 6005041251, pojišťovna: 111, scpac: 441733"/>
    <s v="na uzlu 2.CH-L37 od 14.01.24 do 17.01.24, pcsled: 10556405"/>
    <s v="Datum konce sledování: ? -&gt; 17/01/24; Čas konce sledování:  -&gt; 1535; Příznak fnzis: 0 -&gt; 1; Typ aktivity (takt): 1 -&gt; 4; "/>
    <d v="2024-01-17T15:37:19"/>
    <d v="2024-01-17T15:35:00"/>
    <s v="0:02"/>
    <x v="0"/>
    <x v="0"/>
  </r>
  <r>
    <d v="2024-01-17T16:09:18"/>
    <s v="st4220 (?)"/>
    <x v="15"/>
    <x v="0"/>
    <s v="kll* (Lůžkové oddělení pro lékaře)"/>
    <s v="Kostřica Zdenek, číslo pojištěnce: 530404107 , pojišťovna: 201, scpac: 937955"/>
    <s v="na uzlu 2.CH-L37 od 12.01.24 do 17.01.24, pcsled: 10553883"/>
    <s v="Datum konce sledování: ? -&gt; 17/01/24; Čas konce sledování:  -&gt; 1608; Příznak fnzis: 0 -&gt; 1; Typ aktivity (takt): 1 -&gt; 5; "/>
    <d v="2024-01-17T16:09:18"/>
    <d v="2024-01-17T16:08:00"/>
    <s v="0:01"/>
    <x v="0"/>
    <x v="0"/>
  </r>
  <r>
    <d v="2024-01-17T16:53:51"/>
    <s v="st4220 (?)"/>
    <x v="15"/>
    <x v="0"/>
    <s v="kll* (Lůžkové oddělení pro lékaře)"/>
    <s v="Suchý Jiří, číslo pojištěnce: 5701040917, pojišťovna: 201, scpac: 333186"/>
    <s v="na uzlu 2.CH-L37 od 16.01.24 do 17.01.24, pcsled: 10558622"/>
    <s v="Datum žádosti: 17/01/24; Čas žádosti: 165351; Datum překladu: 17/01/24; Čas překladu: 1652; Žádající uzel: 6223; Žádající uživatel: 60492; Přijímající uzel: 6515; Text žádosti: Žádost o překlad; Stav žádosti: 500; "/>
    <d v="2024-01-17T16:53:51"/>
    <d v="2024-01-17T16:52:00"/>
    <s v="0:01"/>
    <x v="0"/>
    <x v="0"/>
  </r>
  <r>
    <d v="2024-01-18T11:25:26"/>
    <s v="st4220 (?)"/>
    <x v="3"/>
    <x v="0"/>
    <s v="kls* (Lůžkové oddělení pro sestru)"/>
    <s v="Suchý Jiří, číslo pojištěnce: 5701040917, pojišťovna: 201, scpac: 333186"/>
    <s v="na uzlu KAR-LU51 od 17.01.24 do 18.01.24, pcsled: 10562189"/>
    <s v="Datum konce sledování: ? -&gt; 18/01/24; Čas konce sledování:  -&gt; 1100; Příznak fnzis: 0 -&gt; 1; Typ aktivity (takt): 1 -&gt; 5; "/>
    <d v="2024-01-18T11:25:26"/>
    <d v="2024-01-18T11:00:00"/>
    <s v="0:25"/>
    <x v="0"/>
    <x v="4"/>
  </r>
  <r>
    <d v="2024-01-18T19:17:48"/>
    <s v="st4220 (?)"/>
    <x v="6"/>
    <x v="0"/>
    <s v="kls* (Lůžkové oddělení pro sestru)"/>
    <s v="Richterová Zdenka , číslo pojištěnce: 505127082 , pojišťovna: 205, scpac: 206477"/>
    <s v="na uzlu 2.CH-L37 od 12.01.24 do 18.01.24, pcsled: 10553887"/>
    <s v="Datum konce sledování: ? -&gt; 18/01/24; Čas konce sledování:  -&gt; 1000; Příznak fnzis: 0 -&gt; 1; Typ aktivity (takt): 1 -&gt; 5; "/>
    <d v="2024-01-18T19:17:48"/>
    <d v="2024-01-18T10:00:00"/>
    <s v="9:17"/>
    <x v="0"/>
    <x v="6"/>
  </r>
  <r>
    <d v="2024-01-18T19:17:55"/>
    <s v="st1733 (?)"/>
    <x v="16"/>
    <x v="0"/>
    <s v="kls* (Lůžkové oddělení pro sestru)"/>
    <s v="Tomšů Břetislav, číslo pojištěnce: 480319441 , pojišťovna: 201, scpac: 679673"/>
    <s v="na uzlu 2.CH-L37 od 15.01.24 do 18.01.24, pcsled: 10556796"/>
    <s v="Datum konce sledování: ? -&gt; 18/01/24; Čas konce sledování:  -&gt; 1917; Příznak fnzis: 0 -&gt; 1; Typ aktivity (takt): 1 -&gt; 5; "/>
    <d v="2024-01-18T19:17:55"/>
    <d v="2024-01-18T19:17:00"/>
    <s v="0:00"/>
    <x v="0"/>
    <x v="0"/>
  </r>
  <r>
    <d v="2024-01-18T19:18:26"/>
    <s v="st4220 (?)"/>
    <x v="6"/>
    <x v="0"/>
    <s v="kls* (Lůžkové oddělení pro sestru)"/>
    <s v="Kapplová Leona, číslo pojištěnce: 7552184475, pojišťovna: 205, scpac: 763801"/>
    <s v="na uzlu 2.CH-L37 od 14.01.24 do 18.01.24, pcsled: 10556424"/>
    <s v="Datum konce sledování: ? -&gt; 18/01/24; Čas konce sledování:  -&gt; 1000; Příznak fnzis: 0 -&gt; 1; Typ aktivity (takt): 1 -&gt; 4; "/>
    <d v="2024-01-18T19:18:26"/>
    <d v="2024-01-18T10:00:00"/>
    <s v="9:18"/>
    <x v="0"/>
    <x v="6"/>
  </r>
  <r>
    <d v="2024-01-18T19:18:29"/>
    <s v="st1733 (?)"/>
    <x v="16"/>
    <x v="0"/>
    <s v="kls* (Lůžkové oddělení pro sestru)"/>
    <s v="Anděl František, číslo pojištěnce: 490819028 , pojišťovna: 205, scpac: 1531673"/>
    <s v="na uzlu 2.CH-L37 od 11.01.24 do 18.01.24, pcsled: 10552191"/>
    <s v="Datum konce sledování: ? -&gt; 18/01/24; Čas konce sledování:  -&gt; 1918; Příznak fnzis: 0 -&gt; 1; Typ aktivity (takt): 1 -&gt; 5; "/>
    <d v="2024-01-18T19:18:29"/>
    <d v="2024-01-18T19:18:00"/>
    <s v="0:00"/>
    <x v="0"/>
    <x v="0"/>
  </r>
  <r>
    <d v="2024-01-18T19:19:06"/>
    <s v="st1733 (?)"/>
    <x v="16"/>
    <x v="0"/>
    <s v="kls* (Lůžkové oddělení pro sestru)"/>
    <s v="Vaculík Vlastimil, číslo pojištěnce: 530301062 , pojišťovna: 201, scpac: 100752"/>
    <s v="na uzlu 2.CH-L37 od 15.01.24 do 18.01.24, pcsled: 10556790"/>
    <s v="Datum konce sledování: ? -&gt; 18/01/24; Čas konce sledování:  -&gt; 1918; Příznak fnzis: 0 -&gt; 1; Typ aktivity (takt): 1 -&gt; 4; "/>
    <d v="2024-01-18T19:19:06"/>
    <d v="2024-01-18T19:18:00"/>
    <s v="0:01"/>
    <x v="0"/>
    <x v="0"/>
  </r>
  <r>
    <d v="2024-01-18T19:19:09"/>
    <s v="st4220 (?)"/>
    <x v="6"/>
    <x v="0"/>
    <s v="kls* (Lůžkové oddělení pro sestru)"/>
    <s v="Míková Iva, Mgr., číslo pojištěnce: 8454055313, pojišťovna: 205, scpac: 255046"/>
    <s v="na uzlu 2.CH-L37 od 14.01.24 do 18.01.24, pcsled: 10556427"/>
    <s v="Datum konce sledování: ? -&gt; 18/01/24; Čas konce sledování:  -&gt; 1000; Příznak fnzis: 0 -&gt; 1; Typ aktivity (takt): 1 -&gt; 4; "/>
    <d v="2024-01-18T19:19:09"/>
    <d v="2024-01-18T10:00:00"/>
    <s v="9:19"/>
    <x v="0"/>
    <x v="6"/>
  </r>
  <r>
    <d v="2024-01-18T19:20:10"/>
    <s v="st4220 (?)"/>
    <x v="6"/>
    <x v="0"/>
    <s v="kls* (Lůžkové oddělení pro sestru)"/>
    <s v="Roháčková Lenka, číslo pojištěnce: 6754180323, pojišťovna: 211, scpac: 274059"/>
    <s v="na uzlu 2.CH-L37 od 16.01.24 do 18.01.24, pcsled: 10558617"/>
    <s v="Datum konce sledování: ? -&gt; 18/01/24; Čas konce sledování:  -&gt; 1000; Příznak fnzis: 0 -&gt; 1; Typ aktivity (takt): 1 -&gt; 5; "/>
    <d v="2024-01-18T19:20:10"/>
    <d v="2024-01-18T10:00:00"/>
    <s v="9:20"/>
    <x v="0"/>
    <x v="6"/>
  </r>
  <r>
    <d v="2024-01-18T19:20:17"/>
    <s v="st1733 (?)"/>
    <x v="16"/>
    <x v="0"/>
    <s v="kls* (Lůžkové oddělení pro sestru)"/>
    <s v="Langrová Marcela, číslo pojištěnce: 6359130811, pojišťovna: 211, scpac: 1507272"/>
    <s v="na uzlu 2.CH-L37 od 14.01.24 do 18.01.24, pcsled: 10556414"/>
    <s v="Datum konce sledování: ? -&gt; 18/01/24; Čas konce sledování:  -&gt; 1919; Příznak fnzis: 0 -&gt; 1; Typ aktivity (takt): 1 -&gt; 4; "/>
    <d v="2024-01-18T19:20:17"/>
    <d v="2024-01-18T19:19:00"/>
    <s v="0:01"/>
    <x v="0"/>
    <x v="0"/>
  </r>
  <r>
    <d v="2024-01-18T19:20:51"/>
    <s v="st4220 (?)"/>
    <x v="6"/>
    <x v="0"/>
    <s v="kls* (Lůžkové oddělení pro sestru)"/>
    <s v="Grygárková Hana, číslo pojištěnce: 5460273093, pojišťovna: 205, scpac: 142485"/>
    <s v="na uzlu 2.CH-L37 od 15.01.24 do 18.01.24, pcsled: 10556793"/>
    <s v="Datum konce sledování: ? -&gt; 18/01/24; Čas konce sledování:  -&gt; 1000; Příznak fnzis: 0 -&gt; 1; Typ aktivity (takt): 1 -&gt; 5; "/>
    <d v="2024-01-18T19:20:51"/>
    <d v="2024-01-18T10:00:00"/>
    <s v="9:20"/>
    <x v="0"/>
    <x v="6"/>
  </r>
  <r>
    <d v="2024-01-18T19:20:54"/>
    <s v="st1733 (?)"/>
    <x v="16"/>
    <x v="0"/>
    <s v="kls* (Lůžkové oddělení pro sestru)"/>
    <s v="Krišková Daniela , číslo pojištěnce: 6254247307, pojišťovna: 201, scpac: 194654"/>
    <s v="na uzlu 2.CH-L37 od 12.01.24 do 18.01.24, pcsled: 10553881"/>
    <s v="Datum konce sledování: ? -&gt; 18/01/24; Čas konce sledování:  -&gt; 1920; Příznak fnzis: 0 -&gt; 1; Typ aktivity (takt): 1 -&gt; 5; "/>
    <d v="2024-01-18T19:20:54"/>
    <d v="2024-01-18T19:20:00"/>
    <s v="0:00"/>
    <x v="0"/>
    <x v="0"/>
  </r>
  <r>
    <d v="2024-01-19T08:03:06"/>
    <s v="st4974 (?)"/>
    <x v="3"/>
    <x v="0"/>
    <s v="kls* (Lůžkové oddělení pro sestru)"/>
    <s v="Kováč Július, číslo pojištěnce: 490710409 , pojišťovna: 111, scpac: 295590"/>
    <s v="na uzlu 2.CH-L37 od 18.01.24 do 27.01.24, pcsled: 10562383"/>
    <s v="Kód uzlu zařízení: 2001; Datum malého překladu: 19/01/24; Čas malého překladu: 0802; Kód původního uzlu: 6223; Kód nového uzlu: 6270; "/>
    <d v="2024-01-19T08:03:06"/>
    <d v="2024-01-19T08:02:00"/>
    <s v="0:01"/>
    <x v="0"/>
    <x v="0"/>
  </r>
  <r>
    <d v="2024-01-19T08:03:59"/>
    <s v="st4974 (?)"/>
    <x v="3"/>
    <x v="0"/>
    <s v="kls* (Lůžkové oddělení pro sestru)"/>
    <s v="Dvořák Jiří, číslo pojištěnce: 5702151103, pojišťovna: 211, scpac: 251267"/>
    <s v="na uzlu 2.CH-L37 od 18.01.24 do 20.01.24, pcsled: 10562385"/>
    <s v="Kód uzlu zařízení: 2001; Datum malého překladu: 19/01/24; Čas malého překladu: 0803; Kód původního uzlu: 6223; Kód nového uzlu: 6270; "/>
    <d v="2024-01-19T08:03:59"/>
    <d v="2024-01-19T08:03:00"/>
    <s v="0:00"/>
    <x v="0"/>
    <x v="0"/>
  </r>
  <r>
    <d v="2024-01-19T10:09:07"/>
    <s v="st1733 (?)"/>
    <x v="10"/>
    <x v="0"/>
    <s v="kls* (Lůžkové oddělení pro sestru)"/>
    <s v="Tůma Vlastimil , číslo pojištěnce: 471012411 , pojišťovna: 111, scpac: 309258"/>
    <s v="na uzlu 2.CH-L37 od 04.01.24 do 19.01.24, pcsled: 10541804"/>
    <s v="Datum žádosti: 19/01/24; Čas žádosti: 100907; Datum překladu: 19/01/24; Čas překladu: 1008; Žádající uzel: 6223; Žádající uživatel: 18796; Přijímající uzel: 6004; Text žádosti: Žádost o překlad; Stav žádosti: 500; "/>
    <d v="2024-01-19T10:09:07"/>
    <d v="2024-01-19T10:08:00"/>
    <s v="0:01"/>
    <x v="0"/>
    <x v="0"/>
  </r>
  <r>
    <d v="2024-01-19T15:12:42"/>
    <s v="st3403 (?)"/>
    <x v="20"/>
    <x v="0"/>
    <s v="kll* (Lůžkové oddělení pro lékaře)"/>
    <s v="Laštůvka Karel, číslo pojištěnce: 5605121555, pojišťovna: 213, scpac: 1542039"/>
    <s v="na uzlu 2.CH-L37 od 16.01.24 do 23.01.24, pcsled: 10558620"/>
    <s v="Kód uzlu zařízení: 2001; Datum malého překladu: 19/01/24; Čas malého překladu: 1512; Kód původního uzlu: 6223; Kód nového uzlu: 6270; "/>
    <d v="2024-01-19T15:12:42"/>
    <d v="2024-01-19T15:12:00"/>
    <s v="0:00"/>
    <x v="0"/>
    <x v="0"/>
  </r>
  <r>
    <d v="2024-01-19T17:15:19"/>
    <s v="st4220 (?)"/>
    <x v="8"/>
    <x v="0"/>
    <s v="kls* (Lůžkové oddělení pro sestru)"/>
    <s v="Koudeláková Věra, číslo pojištěnce: 475106438 , pojišťovna: 205, scpac: 210108"/>
    <s v="na uzlu 2.CH-L37 od 08.01.24 do 19.01.24, pcsled: 10548133"/>
    <s v="Datum konce sledování: ? -&gt; 19/01/24; Čas konce sledování:  -&gt; 1714; Příznak fnzis: 0 -&gt; 1; Typ aktivity (takt): 1 -&gt; 5; "/>
    <d v="2024-01-19T17:15:19"/>
    <d v="2024-01-19T17:14:00"/>
    <s v="0:01"/>
    <x v="0"/>
    <x v="0"/>
  </r>
  <r>
    <d v="2024-01-19T17:15:59"/>
    <s v="st4220 (?)"/>
    <x v="8"/>
    <x v="0"/>
    <s v="kls* (Lůžkové oddělení pro sestru)"/>
    <s v="Kubáček Miroslav, číslo pojištěnce: 6708170601, pojišťovna: 205, scpac: 674389"/>
    <s v="na uzlu 2.CH-L37 od 17.01.24 do 19.01.24, pcsled: 10560476"/>
    <s v="Datum konce sledování: ? -&gt; 19/01/24; Čas konce sledování:  -&gt; 1715; Příznak fnzis: 0 -&gt; 1; Typ aktivity (takt): 1 -&gt; 5; "/>
    <d v="2024-01-19T17:15:59"/>
    <d v="2024-01-19T17:15:00"/>
    <s v="0:00"/>
    <x v="0"/>
    <x v="0"/>
  </r>
  <r>
    <d v="2024-01-19T17:16:59"/>
    <s v="st4220 (?)"/>
    <x v="8"/>
    <x v="0"/>
    <s v="kls* (Lůžkové oddělení pro sestru)"/>
    <s v="Konečný Jiří, Ing., číslo pojištěnce: 5712280629, pojišťovna: 201, scpac: 752576"/>
    <s v="na uzlu 2.CH-L37 od 11.01.24 do 19.01.24, pcsled: 10552183"/>
    <s v="Datum konce sledování: ? -&gt; 19/01/24; Čas konce sledování:  -&gt; 1716; Příznak fnzis: 0 -&gt; 1; Typ aktivity (takt): 1 -&gt; 5; "/>
    <d v="2024-01-19T17:16:59"/>
    <d v="2024-01-19T17:16:00"/>
    <s v="0:00"/>
    <x v="0"/>
    <x v="0"/>
  </r>
  <r>
    <d v="2024-01-19T17:17:28"/>
    <s v="st4220 (?)"/>
    <x v="8"/>
    <x v="0"/>
    <s v="kls* (Lůžkové oddělení pro sestru)"/>
    <s v="Dupalová Věra, číslo pojištěnce: 525429008 , pojišťovna: 201, scpac: 126016"/>
    <s v="na uzlu 2.CH-L37 od 12.01.24 do 19.01.24, pcsled: 10553885"/>
    <s v="Datum konce sledování: ? -&gt; 19/01/24; Čas konce sledování:  -&gt; 1717; Příznak fnzis: 0 -&gt; 1; Typ aktivity (takt): 1 -&gt; 5; "/>
    <d v="2024-01-19T17:17:28"/>
    <d v="2024-01-19T17:17:00"/>
    <s v="0:00"/>
    <x v="0"/>
    <x v="0"/>
  </r>
  <r>
    <d v="2024-01-20T11:55:50"/>
    <s v="st4220 (?)"/>
    <x v="7"/>
    <x v="0"/>
    <s v="kls* (Lůžkové oddělení pro sestru)"/>
    <s v="Konštacká Ludmila, číslo pojištěnce: 495713147 , pojišťovna: 205, scpac: 207372"/>
    <s v="na uzlu 2.CH-L37 od 18.01.24 do 20.01.24, pcsled: 10562379"/>
    <s v="Datum konce sledování: ? -&gt; 20/01/24; Čas konce sledování:  -&gt; 1155; Příznak fnzis: 0 -&gt; 1; Typ aktivity (takt): 1 -&gt; 4; "/>
    <d v="2024-01-20T11:55:50"/>
    <d v="2024-01-20T11:55:00"/>
    <s v="0:00"/>
    <x v="0"/>
    <x v="0"/>
  </r>
  <r>
    <d v="2024-01-20T11:56:23"/>
    <s v="st4220 (?)"/>
    <x v="7"/>
    <x v="0"/>
    <s v="kls* (Lůžkové oddělení pro sestru)"/>
    <s v="Havíček Miroslav, číslo pojištěnce: 5706062153, pojišťovna: 111, scpac: 1113195"/>
    <s v="na uzlu 2.CH-L37 od 17.01.24 do 20.01.24, pcsled: 10561268"/>
    <s v="Datum konce sledování: ? -&gt; 20/01/24; Čas konce sledování:  -&gt; 1155; Příznak fnzis: 0 -&gt; 1; Typ aktivity (takt): 1 -&gt; 5; "/>
    <d v="2024-01-20T11:56:23"/>
    <d v="2024-01-20T11:55:00"/>
    <s v="0:01"/>
    <x v="0"/>
    <x v="0"/>
  </r>
  <r>
    <d v="2024-01-20T11:57:25"/>
    <s v="st4220 (?)"/>
    <x v="7"/>
    <x v="0"/>
    <s v="kls* (Lůžkové oddělení pro sestru)"/>
    <s v="Dvořák Jiří, číslo pojištěnce: 5702151103, pojišťovna: 211, scpac: 251267"/>
    <s v="na uzlu 2.CH-L37 od 18.01.24 do 20.01.24, pcsled: 10562385"/>
    <s v="Datum konce sledování: ? -&gt; 20/01/24; Čas konce sledování:  -&gt; 1156; Příznak fnzis: 0 -&gt; 1; Typ aktivity (takt): 1 -&gt; 5; "/>
    <d v="2024-01-20T11:57:25"/>
    <d v="2024-01-20T11:56:00"/>
    <s v="0:01"/>
    <x v="0"/>
    <x v="0"/>
  </r>
  <r>
    <d v="2024-01-20T11:57:51"/>
    <s v="st4220 (?)"/>
    <x v="7"/>
    <x v="0"/>
    <s v="kls* (Lůžkové oddělení pro sestru)"/>
    <s v="Miker Andrej, číslo pojištěnce: 6304227468, pojišťovna: 111, scpac: 1176642"/>
    <s v="na uzlu 2.CH-L37 od 17.01.24 do 20.01.24, pcsled: 10560484"/>
    <s v="Datum konce sledování: ? -&gt; 20/01/24; Čas konce sledování:  -&gt; 1157; Příznak fnzis: 0 -&gt; 1; Typ aktivity (takt): 1 -&gt; 5; "/>
    <d v="2024-01-20T11:57:51"/>
    <d v="2024-01-20T11:57:00"/>
    <s v="0:00"/>
    <x v="0"/>
    <x v="0"/>
  </r>
  <r>
    <d v="2024-01-20T11:58:45"/>
    <s v="st4220 (?)"/>
    <x v="7"/>
    <x v="0"/>
    <s v="kls* (Lůžkové oddělení pro sestru)"/>
    <s v="Schneiderová Pavlína, číslo pojištěnce: 7755245311, pojišťovna: 201, scpac: 173465"/>
    <s v="na uzlu 2.CH-L37 od 18.01.24 do 20.01.24, pcsled: 10562381"/>
    <s v="Datum konce sledování: ? -&gt; 20/01/24; Čas konce sledování:  -&gt; 1157; Příznak fnzis: 0 -&gt; 1; Typ aktivity (takt): 1 -&gt; 5; "/>
    <d v="2024-01-20T11:58:45"/>
    <d v="2024-01-20T11:57:00"/>
    <s v="0:01"/>
    <x v="0"/>
    <x v="0"/>
  </r>
  <r>
    <d v="2024-01-21T13:03:49"/>
    <s v="st4220 (?)"/>
    <x v="6"/>
    <x v="0"/>
    <s v="kls* (Lůžkové oddělení pro sestru)"/>
    <s v="Světlík Vladimír, číslo pojištěnce: 6102101731, pojišťovna: 111, scpac: 1406285"/>
    <s v="na uzlu 2.CH-L37 od 17.01.24 do 21.01.24, pcsled: 10560480"/>
    <s v="Datum konce sledování: ? -&gt; 21/01/24; Čas konce sledování:  -&gt; 0915; Příznak fnzis: 0 -&gt; 1; Typ aktivity (takt): 1 -&gt; 4; "/>
    <d v="2024-01-21T13:03:49"/>
    <d v="2024-01-21T09:15:00"/>
    <s v="3:48"/>
    <x v="0"/>
    <x v="7"/>
  </r>
  <r>
    <d v="2024-01-21T13:04:25"/>
    <s v="st4220 (?)"/>
    <x v="6"/>
    <x v="0"/>
    <s v="kls* (Lůžkové oddělení pro sestru)"/>
    <s v="Bednářová Dana, číslo pojištěnce: 6857260927, pojišťovna: 205, scpac: 1280500"/>
    <s v="na uzlu 2.CH-L37 od 17.01.24 do 21.01.24, pcsled: 10560482"/>
    <s v="Datum konce sledování: ? -&gt; 21/01/24; Čas konce sledování:  -&gt; 1000; Příznak fnzis: 0 -&gt; 1; Typ aktivity (takt): 1 -&gt; 4; "/>
    <d v="2024-01-21T13:04:25"/>
    <d v="2024-01-21T10:00:00"/>
    <s v="3:04"/>
    <x v="0"/>
    <x v="8"/>
  </r>
  <r>
    <d v="2024-01-21T13:05:14"/>
    <s v="st4220 (?)"/>
    <x v="6"/>
    <x v="0"/>
    <s v="kls* (Lůžkové oddělení pro sestru)"/>
    <s v="Dostálek Arnošt, číslo pojištěnce: 530906096 , pojišťovna: 111, scpac: 115145"/>
    <s v="na uzlu 2.CH-L37 od 17.01.24 do 21.01.24, pcsled: 10560478"/>
    <s v="Datum konce sledování: ? -&gt; 21/01/24; Čas konce sledování:  -&gt; 1000; Příznak fnzis: 0 -&gt; 1; Typ aktivity (takt): 1 -&gt; 4; "/>
    <d v="2024-01-21T13:05:14"/>
    <d v="2024-01-21T10:00:00"/>
    <s v="3:05"/>
    <x v="0"/>
    <x v="8"/>
  </r>
  <r>
    <d v="2024-01-21T13:06:02"/>
    <s v="st4220 (?)"/>
    <x v="6"/>
    <x v="0"/>
    <s v="kls* (Lůžkové oddělení pro sestru)"/>
    <s v="Maholiak Josef, číslo pojištěnce: 500713092 , pojišťovna: 201, scpac: 315011"/>
    <s v="na uzlu 2.CH-L37 od 18.01.24 do 21.01.24, pcsled: 10562389"/>
    <s v="Datum konce sledování: ? -&gt; 21/01/24; Čas konce sledování:  -&gt; 1000; Příznak fnzis: 0 -&gt; 1; Typ aktivity (takt): 1 -&gt; 5; "/>
    <d v="2024-01-21T13:06:02"/>
    <d v="2024-01-21T10:00:00"/>
    <s v="3:06"/>
    <x v="0"/>
    <x v="8"/>
  </r>
  <r>
    <d v="2024-01-21T13:29:11"/>
    <s v="st4220 (?)"/>
    <x v="6"/>
    <x v="0"/>
    <s v="kls* (Lůžkové oddělení pro sestru)"/>
    <s v="Zatloukalová Jitka, číslo pojištěnce: 5660201866, pojišťovna: 201, scpac: 433862"/>
    <s v="na uzlu 2.CH-L37 od 18.01.24 do 21.01.24, pcsled: 10562387"/>
    <s v="Datum konce sledování: ? -&gt; 21/01/24; Čas konce sledování:  -&gt; 1000; Příznak fnzis: 0 -&gt; 1; Typ aktivity (takt): 1 -&gt; 5; "/>
    <d v="2024-01-21T13:29:11"/>
    <d v="2024-01-21T10:00:00"/>
    <s v="3:29"/>
    <x v="0"/>
    <x v="9"/>
  </r>
  <r>
    <d v="2024-01-21T21:18:22"/>
    <s v="st4220 (?)"/>
    <x v="7"/>
    <x v="0"/>
    <s v="kls* (Lůžkové oddělení pro sestru)"/>
    <s v="Gregor Jan, číslo pojištěnce: 510428373 , pojišťovna: 111, scpac: 205704"/>
    <s v="na uzlu 2.CH-L37 od 18.01.24 do 21.01.24, pcsled: 10562391"/>
    <s v="Datum konce sledování: ? -&gt; 21/01/24; Čas konce sledování:  -&gt; 2117; Příznak fnzis: 0 -&gt; 1; Typ aktivity (takt): 1 -&gt; 5; "/>
    <d v="2024-01-21T21:18:22"/>
    <d v="2024-01-21T21:17:00"/>
    <s v="0:01"/>
    <x v="0"/>
    <x v="0"/>
  </r>
  <r>
    <d v="2024-01-22T08:07:17"/>
    <s v="st4936 (?)"/>
    <x v="1"/>
    <x v="0"/>
    <s v="kls* (Lůžkové oddělení pro sestru)"/>
    <s v="Štukavec Lubomír, číslo pojištěnce: 530602007 , pojišťovna: 111, scpac: 1064135"/>
    <s v="na uzlu 2.CH-L37 od 21.01.24 do 25.01.24, pcsled: 10566417"/>
    <s v="Kód uzlu zařízení: 2001; Datum malého překladu: 22/01/24; Čas malého překladu: 0807; Kód původního uzlu: 6223; Kód nového uzlu: 6270; "/>
    <d v="2024-01-22T08:07:17"/>
    <d v="2024-01-22T08:07:00"/>
    <s v="0:00"/>
    <x v="0"/>
    <x v="0"/>
  </r>
  <r>
    <d v="2024-01-22T08:07:27"/>
    <s v="st4936 (?)"/>
    <x v="1"/>
    <x v="0"/>
    <s v="kls* (Lůžkové oddělení pro sestru)"/>
    <s v="Dračka Petr, číslo pojištěnce: 6406260135, pojišťovna: 205, scpac: 912207"/>
    <s v="na uzlu 2.CH-L37 od 21.01.24 do 30.01.24, pcsled: 10566476"/>
    <s v="Kód uzlu zařízení: 2001; Datum malého překladu: 22/01/24; Čas malého překladu: 0807; Kód původního uzlu: 6223; Kód nového uzlu: 6270; "/>
    <d v="2024-01-22T08:07:27"/>
    <d v="2024-01-22T08:07:00"/>
    <s v="0:00"/>
    <x v="0"/>
    <x v="0"/>
  </r>
  <r>
    <d v="2024-01-22T13:09:19"/>
    <s v="st3403 (?)"/>
    <x v="18"/>
    <x v="0"/>
    <s v="kll* (Lůžkové oddělení pro lékaře)"/>
    <s v="Roubíčková Simona, číslo pojištěnce: 7959185322, pojišťovna: 111, scpac: 170481"/>
    <s v="na uzlu 2.CH-L37 od 21.01.24 do 24.01.24, pcsled: 10566469"/>
    <s v="Kód uzlu zařízení: 2001; Datum malého překladu: 22/01/24; Čas malého překladu: 1309; Kód původního uzlu: 6223; Kód nového uzlu: 6270; "/>
    <d v="2024-01-22T13:09:19"/>
    <d v="2024-01-22T13:09:00"/>
    <s v="0:00"/>
    <x v="0"/>
    <x v="0"/>
  </r>
  <r>
    <d v="2024-01-22T14:00:57"/>
    <s v="st3403 (?)"/>
    <x v="21"/>
    <x v="0"/>
    <s v="kls* (Lůžkové oddělení pro sestru)"/>
    <s v="Vlček Vladimír, číslo pojištěnce: 401223431 , pojišťovna: 201, scpac: 127450"/>
    <s v="na uzlu 2.CH-L37 od 21.01.24 do 25.01.24, pcsled: 10566522"/>
    <s v="Kód uzlu zařízení: 2001; Datum malého překladu: 22/01/24; Čas malého překladu: 1400; Kód původního uzlu: 6223; Kód nového uzlu: 6270; "/>
    <d v="2024-01-22T14:00:57"/>
    <d v="2024-01-22T14:00:00"/>
    <s v="0:00"/>
    <x v="0"/>
    <x v="0"/>
  </r>
  <r>
    <d v="2024-01-22T14:55:46"/>
    <s v="st1733 (?)"/>
    <x v="11"/>
    <x v="0"/>
    <s v="kls* (Lůžkové oddělení pro sestru)"/>
    <s v="Třetinová Vlasta , číslo pojištěnce: 435928439 , pojišťovna: 111, scpac: 1067677"/>
    <s v="na uzlu 2.CH-L37 od 16.01.24 do 22.01.24, pcsled: 10560146"/>
    <s v="Datum konce sledování: ? -&gt; 22/01/24; Čas konce sledování:  -&gt; 1454; Příznak fnzis: 0 -&gt; 1; Typ aktivity (takt): 1 -&gt; 5; "/>
    <d v="2024-01-22T14:55:46"/>
    <d v="2024-01-22T14:54:00"/>
    <s v="0:01"/>
    <x v="0"/>
    <x v="0"/>
  </r>
  <r>
    <d v="2024-01-22T16:25:21"/>
    <s v="st4220 (?)"/>
    <x v="22"/>
    <x v="0"/>
    <s v="kll* (Lůžkové oddělení pro lékaře)"/>
    <s v="Kovalčík Jiří, číslo pojištěnce: 520921112 , pojišťovna: 205, scpac: 683040"/>
    <s v="na uzlu 2.CH-L37 od 21.01.24 do 22.01.24, pcsled: 10566458"/>
    <s v="Datum žádosti: 22/01/24; Čas žádosti: 162521; Datum překladu: 22/01/24; Čas překladu: 1623; Žádající uzel: 6223; Žádající uživatel: 25385; Přijímající uzel: 6515; Text žádosti: Žádost o překlad; Stav žádosti: 500; "/>
    <d v="2024-01-22T16:25:21"/>
    <d v="2024-01-22T16:23:00"/>
    <s v="0:02"/>
    <x v="0"/>
    <x v="0"/>
  </r>
  <r>
    <d v="2024-01-22T19:28:14"/>
    <s v="st3403 (?)"/>
    <x v="16"/>
    <x v="0"/>
    <s v="kls* (Lůžkové oddělení pro sestru)"/>
    <s v="Dubanská Marie , číslo pojištěnce: 5655182291, pojišťovna: 205, scpac: 1318679"/>
    <s v="na uzlu 2.CH-L37 od 22.01.24 do 22.01.24, pcsled: 10567959"/>
    <s v="Datum žádosti: 22/01/24; Čas žádosti: 192814; Datum překladu: 22/01/24; Čas překladu: 1927; Žádající uzel: 6223; Žádající uživatel: 58051; Přijímající uzel: 6515; Text žádosti: Žádost o překlad; Stav žádosti: 500; "/>
    <d v="2024-01-22T19:28:14"/>
    <d v="2024-01-22T19:27:00"/>
    <s v="0:01"/>
    <x v="0"/>
    <x v="0"/>
  </r>
  <r>
    <d v="2024-01-23T08:28:06"/>
    <s v="st4974 (?)"/>
    <x v="3"/>
    <x v="0"/>
    <s v="kls* (Lůžkové oddělení pro sestru)"/>
    <s v="Davídek Radek, číslo pojištěnce: 9901196250, pojišťovna: 111, scpac: 1530661"/>
    <s v="na uzlu 2.CH-L37 od 22.01.24 do 26.01.24, pcsled: 10566777"/>
    <s v="Kód uzlu zařízení: 2001; Datum malého překladu: 23/01/24; Čas malého překladu: 0828; Kód původního uzlu: 6223; Kód nového uzlu: 6270; "/>
    <d v="2024-01-23T08:28:06"/>
    <d v="2024-01-23T08:28:00"/>
    <s v="0:00"/>
    <x v="0"/>
    <x v="0"/>
  </r>
  <r>
    <d v="2024-01-23T08:28:24"/>
    <s v="st4974 (?)"/>
    <x v="3"/>
    <x v="0"/>
    <s v="kls* (Lůžkové oddělení pro sestru)"/>
    <s v="Širgelová Petra, číslo pojištěnce: 8852045829, pojišťovna: 205, scpac: 329849"/>
    <s v="na uzlu 2.CH-L37 od 22.01.24 do 26.01.24, pcsled: 10566779"/>
    <s v="Kód uzlu zařízení: 2001; Datum malého překladu: 23/01/24; Čas malého překladu: 0828; Kód původního uzlu: 6223; Kód nového uzlu: 6270; "/>
    <d v="2024-01-23T08:28:24"/>
    <d v="2024-01-23T08:28:00"/>
    <s v="0:00"/>
    <x v="0"/>
    <x v="0"/>
  </r>
  <r>
    <d v="2024-01-23T09:18:08"/>
    <s v="st3403 (?)"/>
    <x v="18"/>
    <x v="0"/>
    <s v="kll* (Lůžkové oddělení pro lékaře)"/>
    <s v="Gottwaldová Danuše, číslo pojištěnce: 6154081538, pojišťovna: 205, scpac: 753362"/>
    <s v="na uzlu 2.CH-L37 od 21.01.24 do 26.01.24, pcsled: 10566360"/>
    <s v="Datum žádosti: 23/01/24; Čas žádosti: 091808; Datum překladu: 23/01/24; Čas překladu: 0916; Žádající uzel: 6223; Žádající uživatel: 12322; Přijímající uzel: 6536; Text žádosti: Žádost o překlad; Stav žádosti: 500; "/>
    <d v="2024-01-23T09:18:08"/>
    <d v="2024-01-23T09:16:00"/>
    <s v="0:02"/>
    <x v="0"/>
    <x v="0"/>
  </r>
  <r>
    <d v="2024-01-23T15:54:02"/>
    <s v="st1733 (?)"/>
    <x v="10"/>
    <x v="0"/>
    <s v="kls* (Lůžkové oddělení pro sestru)"/>
    <s v="Laštůvka Karel, číslo pojištěnce: 5605121555, pojišťovna: 213, scpac: 1542039"/>
    <s v="na uzlu 2.CH-L37 od 16.01.24 do 23.01.24, pcsled: 10558620"/>
    <s v="Datum konce sledování: ? -&gt; 23/01/24; Čas konce sledování:  -&gt; 1553; Příznak fnzis: 0 -&gt; 1; Typ aktivity (takt): 1 -&gt; 5; "/>
    <d v="2024-01-23T15:54:02"/>
    <d v="2024-01-23T15:53:00"/>
    <s v="0:01"/>
    <x v="0"/>
    <x v="0"/>
  </r>
  <r>
    <d v="2024-01-23T15:54:46"/>
    <s v="st1733 (?)"/>
    <x v="10"/>
    <x v="0"/>
    <s v="kls* (Lůžkové oddělení pro sestru)"/>
    <s v="Zona Jiří , číslo pojištěnce: 6912060551, pojišťovna: 211, scpac: 449379"/>
    <s v="na uzlu 2.CH-L37 od 16.01.24 do 23.01.24, pcsled: 10560233"/>
    <s v="Datum konce sledování: ? -&gt; 23/01/24; Čas konce sledování:  -&gt; 1554; Příznak fnzis: 0 -&gt; 1; Typ aktivity (takt): 1 -&gt; 5; "/>
    <d v="2024-01-23T15:54:46"/>
    <d v="2024-01-23T15:54:00"/>
    <s v="0:00"/>
    <x v="0"/>
    <x v="0"/>
  </r>
  <r>
    <d v="2024-01-23T15:56:01"/>
    <s v="st1733 (?)"/>
    <x v="10"/>
    <x v="0"/>
    <s v="kls* (Lůžkové oddělení pro sestru)"/>
    <s v="Životek Jaroslav, číslo pojištěnce: 5709132352, pojišťovna: 207, scpac: 268572"/>
    <s v="na uzlu 2.CH-L37 od 19.01.24 do 23.01.24, pcsled: 10564006"/>
    <s v="Datum konce sledování: ? -&gt; 23/01/24; Čas konce sledování:  -&gt; 1555; Příznak fnzis: 0 -&gt; 1; Typ aktivity (takt): 1 -&gt; 5; "/>
    <d v="2024-01-23T15:56:01"/>
    <d v="2024-01-23T15:55:00"/>
    <s v="0:01"/>
    <x v="0"/>
    <x v="0"/>
  </r>
  <r>
    <d v="2024-01-23T20:18:08"/>
    <s v="st3403 (?)"/>
    <x v="23"/>
    <x v="0"/>
    <s v="kls* (Lůžkové oddělení pro sestru)"/>
    <s v="Pecha Petr, číslo pojištěnce: 531229228 , pojišťovna: 111, scpac: 1534553"/>
    <s v="na uzlu 2.CH-37a od 23.01.24 do 29.01.24, pcsled: 10568676"/>
    <s v="Kód uzlu zařízení: 2001; Datum malého překladu: 23/01/24; Čas malého překladu: 2017; Kód původního uzlu: 6223; Kód nového uzlu: 6270; "/>
    <d v="2024-01-23T20:18:08"/>
    <d v="2024-01-23T20:17:00"/>
    <s v="0:01"/>
    <x v="0"/>
    <x v="0"/>
  </r>
  <r>
    <d v="2024-01-24T08:35:14"/>
    <s v="st4220 (?)"/>
    <x v="3"/>
    <x v="0"/>
    <s v="kls* (Lůžkové oddělení pro sestru)"/>
    <s v="Studená Markéta Ing., číslo pojištěnce: 7458271359, pojišťovna: 111, scpac: 1529523"/>
    <s v="na uzlu 2.CH-L37 od 23.01.24 do 26.01.24, pcsled: 10568678"/>
    <s v="Kód uzlu zařízení: 2001; Datum malého překladu: 24/01/24; Čas malého překladu: 0835; Kód původního uzlu: 6223; Kód nového uzlu: 6270; "/>
    <d v="2024-01-24T08:35:14"/>
    <d v="2024-01-24T08:35:00"/>
    <s v="0:00"/>
    <x v="0"/>
    <x v="0"/>
  </r>
  <r>
    <d v="2024-01-24T10:59:28"/>
    <s v="st4220 (?)"/>
    <x v="3"/>
    <x v="0"/>
    <s v="kls* (Lůžkové oddělení pro sestru)"/>
    <s v="Dubanská Marie , číslo pojištěnce: 5655182291, pojišťovna: 205, scpac: 1318679"/>
    <s v="na uzlu KAR-LU51 od 22.01.24 do 24.01.24, pcsled: 10568568"/>
    <s v="Datum konce sledování: ? -&gt; 24/01/24; Čas konce sledování:  -&gt; 1055; Příznak fnzis: 0 -&gt; 1; Typ aktivity (takt): 1 -&gt; 5; "/>
    <d v="2024-01-24T10:59:28"/>
    <d v="2024-01-24T10:55:00"/>
    <s v="0:04"/>
    <x v="0"/>
    <x v="0"/>
  </r>
  <r>
    <d v="2024-01-24T11:15:58"/>
    <s v="st1733 (?)"/>
    <x v="15"/>
    <x v="0"/>
    <s v="kll* (Lůžkové oddělení pro lékaře)"/>
    <s v="Roubíčková Simona, číslo pojištěnce: 7959185322, pojišťovna: 111, scpac: 170481"/>
    <s v="na uzlu 2.CH-L37 od 21.01.24 do 24.01.24, pcsled: 10566469"/>
    <s v="Datum konce sledování: ? -&gt; 24/01/24; Čas konce sledování:  -&gt; 1115; Příznak fnzis: 0 -&gt; 1; Typ aktivity (takt): 1 -&gt; 5; "/>
    <d v="2024-01-24T11:15:58"/>
    <d v="2024-01-24T11:15:00"/>
    <s v="0:00"/>
    <x v="0"/>
    <x v="0"/>
  </r>
  <r>
    <d v="2024-01-24T11:16:44"/>
    <s v="st1733 (?)"/>
    <x v="15"/>
    <x v="0"/>
    <s v="kll* (Lůžkové oddělení pro lékaře)"/>
    <s v="Křapová Alena, číslo pojištěnce: 5652070622, pojišťovna: 111, scpac: 1547671"/>
    <s v="na uzlu 2.CH-L37 od 17.01.24 do 24.01.24, pcsled: 10561585"/>
    <s v="Datum konce sledování: ? -&gt; 24/01/24; Čas konce sledování:  -&gt; 1116; Příznak fnzis: 0 -&gt; 1; Typ aktivity (takt): 1 -&gt; 5; "/>
    <d v="2024-01-24T11:16:44"/>
    <d v="2024-01-24T11:16:00"/>
    <s v="0:00"/>
    <x v="0"/>
    <x v="0"/>
  </r>
  <r>
    <d v="2024-01-24T12:08:51"/>
    <s v="st4220 (?)"/>
    <x v="3"/>
    <x v="0"/>
    <s v="kls* (Lůžkové oddělení pro sestru)"/>
    <s v="Rybár Rudolf, číslo pojištěnce: 441018762 , pojišťovna: 207, scpac: 1387397"/>
    <s v="na uzlu 2.CH-L37 od 23.01.24 do 24.01.24, pcsled: 10568680"/>
    <s v="Datum žádosti: 24/01/24; Čas žádosti: 120851; Datum překladu: 24/01/24; Čas překladu: 1208; Žádající uzel: 6223; Žádající uživatel: 48831; Přijímající uzel: 6515; Text žádosti: Žádost o překlad; Stav žádosti: 500; "/>
    <d v="2024-01-24T12:08:51"/>
    <d v="2024-01-24T12:08:00"/>
    <s v="0:00"/>
    <x v="0"/>
    <x v="0"/>
  </r>
  <r>
    <d v="2024-01-24T16:36:27"/>
    <s v="st4220 (?)"/>
    <x v="13"/>
    <x v="0"/>
    <s v="kls* (Lůžkové oddělení pro sestru)"/>
    <s v="Šlosar Jaromír, číslo pojištěnce: 420924422 , pojišťovna: 111, scpac: 308941"/>
    <s v="na uzlu 2.CH-L37 od 22.01.24 do 24.01.24, pcsled: 10566775"/>
    <s v="Datum konce sledování: ? -&gt; 24/01/24; Čas konce sledování:  -&gt; 1632; Příznak fnzis: 0 -&gt; 1; Typ aktivity (takt): 1 -&gt; 5; "/>
    <d v="2024-01-24T16:36:27"/>
    <d v="2024-01-24T16:32:00"/>
    <s v="0:04"/>
    <x v="0"/>
    <x v="0"/>
  </r>
  <r>
    <d v="2024-01-25T08:40:09"/>
    <s v="st4220 (?)"/>
    <x v="19"/>
    <x v="0"/>
    <s v="kls* (Lůžkové oddělení pro sestru)"/>
    <s v="Bednářová Marta, číslo pojištěnce: 455423135 , pojišťovna: 207, scpac: 437066"/>
    <s v="na uzlu 2.CH-L37 od 24.01.24 do 29.01.24, pcsled: 10570626"/>
    <s v="Kód uzlu zařízení: 2001; Datum malého překladu: 25/01/24; Čas malého překladu: 0840; Kód původního uzlu: 6223; Kód nového uzlu: 6270; "/>
    <d v="2024-01-25T08:40:09"/>
    <d v="2024-01-25T08:40:00"/>
    <s v="0:00"/>
    <x v="0"/>
    <x v="0"/>
  </r>
  <r>
    <d v="2024-01-25T10:35:17"/>
    <s v="st4220 (?)"/>
    <x v="19"/>
    <x v="0"/>
    <s v="kls* (Lůžkové oddělení pro sestru)"/>
    <s v="Rybár Rudolf, číslo pojištěnce: 441018762 , pojišťovna: 207, scpac: 1387397"/>
    <s v="na uzlu KAR-LU51 od 24.01.24 do 25.01.24, pcsled: 10572000"/>
    <s v="Datum konce sledování: ? -&gt; 25/01/24; Čas konce sledování:  -&gt; 0939; Příznak fnzis: 0 -&gt; 1; Typ aktivity (takt): 1 -&gt; 5; "/>
    <d v="2024-01-25T10:35:17"/>
    <d v="2024-01-25T09:39:00"/>
    <s v="0:56"/>
    <x v="0"/>
    <x v="10"/>
  </r>
  <r>
    <d v="2024-01-25T15:19:34"/>
    <s v="st4220 (?)"/>
    <x v="3"/>
    <x v="0"/>
    <s v="kls* (Lůžkové oddělení pro sestru)"/>
    <s v="Sajfert Zdeněk , číslo pojištěnce: 531208041 , pojišťovna: 211, scpac: 203023"/>
    <s v="na uzlu 2.CH-L37 od 19.01.24 do 25.01.24, pcsled: 10564002"/>
    <s v="Datum konce sledování: ? -&gt; 25/01/24; Čas konce sledování:  -&gt; 1519; Příznak fnzis: 0 -&gt; 1; Typ aktivity (takt): 1 -&gt; 5; "/>
    <d v="2024-01-25T15:19:34"/>
    <d v="2024-01-25T15:19:00"/>
    <s v="0:00"/>
    <x v="0"/>
    <x v="0"/>
  </r>
  <r>
    <d v="2024-01-25T15:20:05"/>
    <s v="st4220 (?)"/>
    <x v="3"/>
    <x v="0"/>
    <s v="kls* (Lůžkové oddělení pro sestru)"/>
    <s v="Dvorská Jana, číslo pojištěnce: 6756040214, pojišťovna: 111, scpac: 249189"/>
    <s v="na uzlu 2.CH-L37 od 22.01.24 do 25.01.24, pcsled: 10566769"/>
    <s v="Datum konce sledování: ? -&gt; 25/01/24; Čas konce sledování:  -&gt; 1519; Příznak fnzis: 0 -&gt; 1; Typ aktivity (takt): 1 -&gt; 5; "/>
    <d v="2024-01-25T15:20:05"/>
    <d v="2024-01-25T15:19:00"/>
    <s v="0:01"/>
    <x v="0"/>
    <x v="0"/>
  </r>
  <r>
    <d v="2024-01-25T15:20:49"/>
    <s v="st4220 (?)"/>
    <x v="3"/>
    <x v="0"/>
    <s v="kls* (Lůžkové oddělení pro sestru)"/>
    <s v="Straka Václav, číslo pojištěnce: 9205278632, pojišťovna: 111, scpac: 1247721"/>
    <s v="na uzlu 2.CH-L37 od 22.01.24 do 25.01.24, pcsled: 10566763"/>
    <s v="Datum konce sledování: ? -&gt; 25/01/24; Čas konce sledování:  -&gt; 1520; Příznak fnzis: 0 -&gt; 1; Typ aktivity (takt): 1 -&gt; 4; "/>
    <d v="2024-01-25T15:20:49"/>
    <d v="2024-01-25T15:20:00"/>
    <s v="0:00"/>
    <x v="0"/>
    <x v="0"/>
  </r>
  <r>
    <d v="2024-01-25T15:21:27"/>
    <s v="st4220 (?)"/>
    <x v="3"/>
    <x v="0"/>
    <s v="kls* (Lůžkové oddělení pro sestru)"/>
    <s v="Dočkal Miroslav, číslo pojištěnce: 8211075763, pojišťovna: 111, scpac: 1148475"/>
    <s v="na uzlu 2.CH-L37 od 22.01.24 do 25.01.24, pcsled: 10566773"/>
    <s v="Datum konce sledování: ? -&gt; 25/01/24; Čas konce sledování:  -&gt; 1521; Příznak fnzis: 0 -&gt; 1; Typ aktivity (takt): 1 -&gt; 4; "/>
    <d v="2024-01-25T15:21:27"/>
    <d v="2024-01-25T15:21:00"/>
    <s v="0:00"/>
    <x v="0"/>
    <x v="0"/>
  </r>
  <r>
    <d v="2024-01-25T15:22:27"/>
    <s v="st4220 (?)"/>
    <x v="3"/>
    <x v="0"/>
    <s v="kls* (Lůžkové oddělení pro sestru)"/>
    <s v="Polánek Pavel, číslo pojištěnce: 6806300600, pojišťovna: 111, scpac: 861235"/>
    <s v="na uzlu 2.CH-L37 od 22.01.24 do 25.01.24, pcsled: 10566761"/>
    <s v="Datum konce sledování: ? -&gt; 25/01/24; Čas konce sledování:  -&gt; 1521; Příznak fnzis: 0 -&gt; 1; Typ aktivity (takt): 1 -&gt; 4; "/>
    <d v="2024-01-25T15:22:27"/>
    <d v="2024-01-25T15:21:00"/>
    <s v="0:01"/>
    <x v="0"/>
    <x v="0"/>
  </r>
  <r>
    <d v="2024-01-25T15:23:31"/>
    <s v="st4220 (?)"/>
    <x v="3"/>
    <x v="0"/>
    <s v="kls* (Lůžkové oddělení pro sestru)"/>
    <s v="Paseka Stanislav, číslo pojištěnce: 7810215688, pojišťovna: 211, scpac: 1160027"/>
    <s v="na uzlu 2.CH-L37 od 23.01.24 do 25.01.24, pcsled: 10568674"/>
    <s v="Datum konce sledování: ? -&gt; 25/01/24; Čas konce sledování:  -&gt; 1522; Příznak fnzis: 0 -&gt; 1; Typ aktivity (takt): 1 -&gt; 5; "/>
    <d v="2024-01-25T15:23:31"/>
    <d v="2024-01-25T15:22:00"/>
    <s v="0:01"/>
    <x v="0"/>
    <x v="0"/>
  </r>
  <r>
    <d v="2024-01-25T15:24:03"/>
    <s v="st4220 (?)"/>
    <x v="3"/>
    <x v="0"/>
    <s v="kls* (Lůžkové oddělení pro sestru)"/>
    <s v="Hrubý Martin, číslo pojištěnce: 7407085334, pojišťovna: 201, scpac: 1051732"/>
    <s v="na uzlu 2.CH-L37 od 22.01.24 do 25.01.24, pcsled: 10566771"/>
    <s v="Datum konce sledování: ? -&gt; 25/01/24; Čas konce sledování:  -&gt; 1523; Příznak fnzis: 0 -&gt; 1; Typ aktivity (takt): 1 -&gt; 5; "/>
    <d v="2024-01-25T15:24:03"/>
    <d v="2024-01-25T15:23:00"/>
    <s v="0:01"/>
    <x v="0"/>
    <x v="0"/>
  </r>
  <r>
    <d v="2024-01-25T15:24:56"/>
    <s v="st4220 (?)"/>
    <x v="3"/>
    <x v="0"/>
    <s v="kls* (Lůžkové oddělení pro sestru)"/>
    <s v="Štukavec Lubomír, číslo pojištěnce: 530602007 , pojišťovna: 111, scpac: 1064135"/>
    <s v="na uzlu 2.CH-L37 od 21.01.24 do 25.01.24, pcsled: 10566417"/>
    <s v="Datum konce sledování: ? -&gt; 25/01/24; Čas konce sledování:  -&gt; 1524; Příznak fnzis: 0 -&gt; 1; Typ aktivity (takt): 1 -&gt; 4; "/>
    <d v="2024-01-25T15:24:56"/>
    <d v="2024-01-25T15:24:00"/>
    <s v="0:00"/>
    <x v="0"/>
    <x v="0"/>
  </r>
  <r>
    <d v="2024-01-25T15:25:26"/>
    <s v="st4220 (?)"/>
    <x v="3"/>
    <x v="0"/>
    <s v="kls* (Lůžkové oddělení pro sestru)"/>
    <s v="Vlček Vladimír, číslo pojištěnce: 401223431 , pojišťovna: 201, scpac: 127450"/>
    <s v="na uzlu 2.CH-L37 od 21.01.24 do 25.01.24, pcsled: 10566522"/>
    <s v="Datum konce sledování: ? -&gt; 25/01/24; Čas konce sledování:  -&gt; 1525; Příznak fnzis: 0 -&gt; 1; Typ aktivity (takt): 1 -&gt; 4; "/>
    <d v="2024-01-25T15:25:26"/>
    <d v="2024-01-25T15:25:00"/>
    <s v="0:00"/>
    <x v="0"/>
    <x v="0"/>
  </r>
  <r>
    <d v="2024-01-25T15:25:57"/>
    <s v="st4220 (?)"/>
    <x v="3"/>
    <x v="0"/>
    <s v="kls* (Lůžkové oddělení pro sestru)"/>
    <s v="Holárková Jitka, číslo pojištěnce: 8051270568, pojišťovna: 201, scpac: 405092"/>
    <s v="na uzlu 2.CH-L37 od 19.01.24 do 25.01.24, pcsled: 10564013"/>
    <s v="Datum konce sledování: ? -&gt; 25/01/24; Čas konce sledování:  -&gt; 1525; Příznak fnzis: 0 -&gt; 1; Typ aktivity (takt): 1 -&gt; 5; "/>
    <d v="2024-01-25T15:25:57"/>
    <d v="2024-01-25T15:25:00"/>
    <s v="0:00"/>
    <x v="0"/>
    <x v="0"/>
  </r>
  <r>
    <d v="2024-01-25T15:28:44"/>
    <s v="st4220 (?)"/>
    <x v="3"/>
    <x v="0"/>
    <s v="kls* (Lůžkové oddělení pro sestru)"/>
    <s v="Šterclová Miluše, číslo pojištěnce: 7659165349, pojišťovna: 205, scpac: 765969"/>
    <s v="na uzlu 2.CH-L37 od 21.01.24 do 25.01.24, pcsled: 10566505"/>
    <s v="Datum konce sledování: ? -&gt; 25/01/24; Čas konce sledování:  -&gt; 1528; Příznak fnzis: 0 -&gt; 1; Typ aktivity (takt): 1 -&gt; 4; "/>
    <d v="2024-01-25T15:28:44"/>
    <d v="2024-01-25T15:28:00"/>
    <s v="0:00"/>
    <x v="0"/>
    <x v="0"/>
  </r>
  <r>
    <d v="2024-01-26T08:45:01"/>
    <s v="st4562 (?)"/>
    <x v="4"/>
    <x v="0"/>
    <s v="kld* (Lůžkové oddělení pro admin. pracovnici)"/>
    <s v="Juhaňák Pavel, číslo pojištěnce: 8906166203, pojišťovna: 111, scpac: 1031362"/>
    <s v="na uzlu 2.CH-L37 od 24.01.24 do 26.01.24, pcsled: 10570631"/>
    <s v="Datum konce sledování: ? -&gt; 26/01/24; Čas konce sledování:  -&gt; 0844; Příznak fnzis: 0 -&gt; 1; Typ aktivity (takt): 1 -&gt; 5; "/>
    <d v="2024-01-26T08:45:01"/>
    <d v="2024-01-26T08:44:00"/>
    <s v="0:01"/>
    <x v="0"/>
    <x v="0"/>
  </r>
  <r>
    <d v="2024-01-26T10:21:42"/>
    <s v="st1733 (?)"/>
    <x v="10"/>
    <x v="0"/>
    <s v="kls* (Lůžkové oddělení pro sestru)"/>
    <s v="Studená Markéta Ing., číslo pojištěnce: 7458271359, pojišťovna: 111, scpac: 1529523"/>
    <s v="na uzlu 2.CH-L37 od 23.01.24 do 26.01.24, pcsled: 10568678"/>
    <s v="Datum konce sledování: ? -&gt; 26/01/24; Čas konce sledování:  -&gt; 1020; Příznak fnzis: 0 -&gt; 1; Typ aktivity (takt): 1 -&gt; 4; "/>
    <d v="2024-01-26T10:21:42"/>
    <d v="2024-01-26T10:20:00"/>
    <s v="0:01"/>
    <x v="0"/>
    <x v="0"/>
  </r>
  <r>
    <d v="2024-01-26T10:22:04"/>
    <s v="st1733 (?)"/>
    <x v="10"/>
    <x v="0"/>
    <s v="kls* (Lůžkové oddělení pro sestru)"/>
    <s v="Juhaňák Pavel, číslo pojištěnce: 8906166203, pojišťovna: 111, scpac: 1031362"/>
    <s v="na uzlu 2.CH-L37 od 24.01.24 do 26.01.24, pcsled: 10570631"/>
    <s v="Datum konce sledování: ? -&gt; 26/01/24; Čas konce sledování:  -&gt; 1021; Příznak fnzis: 0 -&gt; 1; Typ aktivity (takt): 1 -&gt; 5; "/>
    <d v="2024-01-26T10:22:04"/>
    <d v="2024-01-26T10:21:00"/>
    <s v="0:01"/>
    <x v="0"/>
    <x v="0"/>
  </r>
  <r>
    <d v="2024-01-26T10:22:31"/>
    <s v="st1733 (?)"/>
    <x v="10"/>
    <x v="0"/>
    <s v="kls* (Lůžkové oddělení pro sestru)"/>
    <s v="Davídek Radek, číslo pojištěnce: 9901196250, pojišťovna: 111, scpac: 1530661"/>
    <s v="na uzlu 2.CH-L37 od 22.01.24 do 26.01.24, pcsled: 10566777"/>
    <s v="Datum konce sledování: ? -&gt; 26/01/24; Čas konce sledování:  -&gt; 1022; Příznak fnzis: 0 -&gt; 1; Typ aktivity (takt): 1 -&gt; 4; "/>
    <d v="2024-01-26T10:22:31"/>
    <d v="2024-01-26T10:22:00"/>
    <s v="0:00"/>
    <x v="0"/>
    <x v="0"/>
  </r>
  <r>
    <d v="2024-01-26T10:33:15"/>
    <s v="st4562 (?)"/>
    <x v="4"/>
    <x v="0"/>
    <s v="kld* (Lůžkové oddělení pro admin. pracovnici)"/>
    <s v="Juhaňák Pavel, číslo pojištěnce: 8906166203, pojišťovna: 111, scpac: 1031362"/>
    <s v="na uzlu 2.CH-L37 od 24.01.24 do 26.01.24, pcsled: 10570631"/>
    <s v="Datum konce sledování: ? -&gt; 26/01/24; Čas konce sledování:  -&gt; 1033; Příznak fnzis: 0 -&gt; 1; Typ aktivity (takt): 1 -&gt; 5; "/>
    <d v="2024-01-26T10:33:15"/>
    <d v="2024-01-26T10:33:00"/>
    <s v="0:00"/>
    <x v="0"/>
    <x v="0"/>
  </r>
  <r>
    <d v="2024-01-26T11:26:34"/>
    <s v="st3403 (?)"/>
    <x v="20"/>
    <x v="0"/>
    <s v="kll* (Lůžkové oddělení pro lékaře)"/>
    <s v="Honichová Libuše, číslo pojištěnce: 535304358 , pojišťovna: 111, scpac: 1541348"/>
    <s v="na uzlu 2.CH-L37 od 25.01.24 do 02.02.24, pcsled: 10572627"/>
    <s v="Kód uzlu zařízení: 2001; Datum malého překladu: 26/01/24; Čas malého překladu: 1126; Kód původního uzlu: 6223; Kód nového uzlu: 6270; "/>
    <d v="2024-01-26T11:26:34"/>
    <d v="2024-01-26T11:26:00"/>
    <s v="0:00"/>
    <x v="0"/>
    <x v="0"/>
  </r>
  <r>
    <d v="2024-01-26T17:42:15"/>
    <s v="st4220 (?)"/>
    <x v="2"/>
    <x v="0"/>
    <s v="kll* (Lůžkové oddělení pro lékaře)"/>
    <s v="Kovalčík Jiří, číslo pojištěnce: 520921112 , pojišťovna: 205, scpac: 683040"/>
    <s v="na uzlu KAR-LU51 od 22.01.24 do 26.01.24, pcsled: 10568472"/>
    <s v="Datum konce sledování: ? -&gt; 26/01/24; Čas konce sledování:  -&gt; 1646; Příznak fnzis: 0 -&gt; 1; Typ aktivity (takt): 1 -&gt; 4; "/>
    <d v="2024-01-26T17:42:15"/>
    <d v="2024-01-26T16:46:00"/>
    <s v="0:56"/>
    <x v="0"/>
    <x v="10"/>
  </r>
  <r>
    <d v="2024-01-26T20:47:50"/>
    <s v="st1733 (?)"/>
    <x v="13"/>
    <x v="0"/>
    <s v="kls* (Lůžkové oddělení pro sestru)"/>
    <s v="Širgelová Petra, číslo pojištěnce: 8852045829, pojišťovna: 205, scpac: 329849"/>
    <s v="na uzlu 2.CH-L37 od 22.01.24 do 26.01.24, pcsled: 10566779"/>
    <s v="Datum konce sledování: ? -&gt; 26/01/24; Čas konce sledování:  -&gt; 2047; Příznak fnzis: 0 -&gt; 1; Typ aktivity (takt): 1 -&gt; 4; "/>
    <d v="2024-01-26T20:47:50"/>
    <d v="2024-01-26T20:47:00"/>
    <s v="0:00"/>
    <x v="0"/>
    <x v="0"/>
  </r>
  <r>
    <d v="2024-01-26T20:48:03"/>
    <s v="st1733 (?)"/>
    <x v="13"/>
    <x v="0"/>
    <s v="kls* (Lůžkové oddělení pro sestru)"/>
    <s v="Gottwaldová Danuše, číslo pojištěnce: 6154081538, pojišťovna: 205, scpac: 753362"/>
    <s v="na uzlu 2.CH-L37 od 21.01.24 do 26.01.24, pcsled: 10566360"/>
    <s v="Datum konce sledování: ? -&gt; 26/01/24; Čas konce sledování:  -&gt; 2047; Příznak fnzis: 0 -&gt; 1; Typ aktivity (takt): 1 -&gt; 4; "/>
    <d v="2024-01-26T20:48:03"/>
    <d v="2024-01-26T20:47:00"/>
    <s v="0:01"/>
    <x v="0"/>
    <x v="0"/>
  </r>
  <r>
    <d v="2024-01-26T20:48:23"/>
    <s v="st1733 (?)"/>
    <x v="13"/>
    <x v="0"/>
    <s v="kls* (Lůžkové oddělení pro sestru)"/>
    <s v="Šmída Vratislav, číslo pojištěnce: 6011131467, pojišťovna: 211, scpac: 131662"/>
    <s v="na uzlu 2.CH-L37 od 23.01.24 do 26.01.24, pcsled: 10568685"/>
    <s v="Datum konce sledování: ? -&gt; 26/01/24; Čas konce sledování:  -&gt; 2048; Příznak fnzis: 0 -&gt; 1; Typ aktivity (takt): 1 -&gt; 5; "/>
    <d v="2024-01-26T20:48:23"/>
    <d v="2024-01-26T20:48:00"/>
    <s v="0:00"/>
    <x v="0"/>
    <x v="0"/>
  </r>
  <r>
    <d v="2024-01-27T10:50:49"/>
    <s v="st1733 (?)"/>
    <x v="6"/>
    <x v="0"/>
    <s v="kls* (Lůžkové oddělení pro sestru)"/>
    <s v="Kováč Július, číslo pojištěnce: 490710409 , pojišťovna: 111, scpac: 295590"/>
    <s v="na uzlu 2.CH-L37 od 18.01.24 do 27.01.24, pcsled: 10562383"/>
    <s v="Datum konce sledování: ? -&gt; 27/01/24; Čas konce sledování:  -&gt; 1050; Příznak fnzis: 0 -&gt; 1; Typ aktivity (takt): 1 -&gt; 4; "/>
    <d v="2024-01-27T10:50:49"/>
    <d v="2024-01-27T10:50:00"/>
    <s v="0:00"/>
    <x v="0"/>
    <x v="0"/>
  </r>
  <r>
    <d v="2024-01-28T13:34:07"/>
    <s v="st1733 (?)"/>
    <x v="13"/>
    <x v="0"/>
    <s v="kls* (Lůžkové oddělení pro sestru)"/>
    <s v="Körnerová Lenka, číslo pojištěnce: 8455025315, pojišťovna: 205, scpac: 395452"/>
    <s v="na uzlu 2.CH-L37 od 25.01.24 do 28.01.24, pcsled: 10572629"/>
    <s v="Datum konce sledování: ? -&gt; 28/01/24; Čas konce sledování:  -&gt; 1333; Příznak fnzis: 0 -&gt; 1; Typ aktivity (takt): 1 -&gt; 4; "/>
    <d v="2024-01-28T13:34:07"/>
    <d v="2024-01-28T13:33:00"/>
    <s v="0:01"/>
    <x v="0"/>
    <x v="0"/>
  </r>
  <r>
    <d v="2024-01-28T13:34:51"/>
    <s v="st1733 (?)"/>
    <x v="13"/>
    <x v="0"/>
    <s v="kls* (Lůžkové oddělení pro sestru)"/>
    <s v="Kopeček Jiří Ing., číslo pojištěnce: 5504241105, pojišťovna: 111, scpac: 718408"/>
    <s v="na uzlu 2.CH-L37 od 19.01.24 do 28.01.24, pcsled: 10564004"/>
    <s v="Datum konce sledování: ? -&gt; 28/01/24; Čas konce sledování:  -&gt; 1334; Příznak fnzis: 0 -&gt; 1; Typ aktivity (takt): 1 -&gt; 5; "/>
    <d v="2024-01-28T13:34:51"/>
    <d v="2024-01-28T13:34:00"/>
    <s v="0:00"/>
    <x v="0"/>
    <x v="0"/>
  </r>
  <r>
    <d v="2024-01-28T13:35:16"/>
    <s v="st1733 (?)"/>
    <x v="13"/>
    <x v="0"/>
    <s v="kls* (Lůžkové oddělení pro sestru)"/>
    <s v="Jaklová Veronika, číslo pojištěnce: 0461286144, pojišťovna: 205, scpac: 726243"/>
    <s v="na uzlu 2.CH-L37 od 24.01.24 do 28.01.24, pcsled: 10570624"/>
    <s v="Datum konce sledování: ? -&gt; 28/01/24; Čas konce sledování:  -&gt; 1334; Příznak fnzis: 0 -&gt; 1; Typ aktivity (takt): 1 -&gt; 5; "/>
    <d v="2024-01-28T13:35:16"/>
    <d v="2024-01-28T13:34:00"/>
    <s v="0:01"/>
    <x v="0"/>
    <x v="0"/>
  </r>
  <r>
    <d v="2024-01-28T13:35:52"/>
    <s v="st1733 (?)"/>
    <x v="13"/>
    <x v="0"/>
    <s v="kls* (Lůžkové oddělení pro sestru)"/>
    <s v="Šturmová Lenka, číslo pojištěnce: 7159231211, pojišťovna: 111, scpac: 886224"/>
    <s v="na uzlu 2.CH-L37 od 24.01.24 do 28.01.24, pcsled: 10570628"/>
    <s v="Datum konce sledování: ? -&gt; 28/01/24; Čas konce sledování:  -&gt; 1335; Příznak fnzis: 0 -&gt; 1; Typ aktivity (takt): 1 -&gt; 5; "/>
    <d v="2024-01-28T13:35:52"/>
    <d v="2024-01-28T13:35:00"/>
    <s v="0:00"/>
    <x v="0"/>
    <x v="0"/>
  </r>
  <r>
    <d v="2024-01-28T13:36:13"/>
    <s v="st1733 (?)"/>
    <x v="13"/>
    <x v="0"/>
    <s v="kls* (Lůžkové oddělení pro sestru)"/>
    <s v="Večeřová Anna, číslo pojištěnce: 5556082818, pojišťovna: 205, scpac: 406253"/>
    <s v="na uzlu 2.CH-L37 od 25.01.24 do 28.01.24, pcsled: 10572633"/>
    <s v="Datum konce sledování: ? -&gt; 28/01/24; Čas konce sledování:  -&gt; 1335; Příznak fnzis: 0 -&gt; 1; Typ aktivity (takt): 1 -&gt; 5; "/>
    <d v="2024-01-28T13:36:13"/>
    <d v="2024-01-28T13:35:00"/>
    <s v="0:01"/>
    <x v="0"/>
    <x v="0"/>
  </r>
  <r>
    <d v="2024-01-28T13:36:40"/>
    <s v="st1733 (?)"/>
    <x v="13"/>
    <x v="0"/>
    <s v="kls* (Lůžkové oddělení pro sestru)"/>
    <s v="Mazáč Zdenek, číslo pojištěnce: 530925045 , pojišťovna: 201, scpac: 315787"/>
    <s v="na uzlu 2.CH-L37 od 25.01.24 do 28.01.24, pcsled: 10572635"/>
    <s v="Datum konce sledování: ? -&gt; 28/01/24; Čas konce sledování:  -&gt; 1336; Příznak fnzis: 0 -&gt; 1; Typ aktivity (takt): 1 -&gt; 4; "/>
    <d v="2024-01-28T13:36:40"/>
    <d v="2024-01-28T13:36:00"/>
    <s v="0:00"/>
    <x v="0"/>
    <x v="0"/>
  </r>
  <r>
    <d v="2024-01-28T13:53:52"/>
    <s v="st4220 (?)"/>
    <x v="13"/>
    <x v="0"/>
    <s v="kls* (Lůžkové oddělení pro sestru)"/>
    <s v="Dokoupilová Miroslav, číslo pojištěnce: 6462231776, pojišťovna: 205, scpac: 1536433"/>
    <s v="na uzlu 2.CH-L37 od 25.01.24 do 28.01.24, pcsled: 10572631"/>
    <s v="Datum konce sledování: ? -&gt; 28/01/24; Čas konce sledování:  -&gt; 1353; Příznak fnzis: 0 -&gt; 1; Typ aktivity (takt): 1 -&gt; 5; "/>
    <d v="2024-01-28T13:53:52"/>
    <d v="2024-01-28T13:53:00"/>
    <s v="0:00"/>
    <x v="0"/>
    <x v="0"/>
  </r>
  <r>
    <d v="2024-01-28T16:03:04"/>
    <s v="st1733 (?)"/>
    <x v="13"/>
    <x v="0"/>
    <s v="kls* (Lůžkové oddělení pro sestru)"/>
    <s v="Kratinová Irena, číslo pojištěnce: 6355160042, pojišťovna: 111, scpac: 1530448"/>
    <s v="na uzlu 2.CH-L37 od 24.01.24 do 28.01.24, pcsled: 10570640"/>
    <s v="Datum konce sledování: ? -&gt; 28/01/24; Čas konce sledování:  -&gt; 1602; Příznak fnzis: 0 -&gt; 1; Typ aktivity (takt): 1 -&gt; 5; "/>
    <d v="2024-01-28T16:03:04"/>
    <d v="2024-01-28T16:02:00"/>
    <s v="0:01"/>
    <x v="0"/>
    <x v="0"/>
  </r>
  <r>
    <d v="2024-01-28T16:03:34"/>
    <s v="st4220 (?)"/>
    <x v="7"/>
    <x v="0"/>
    <s v="kls* (Lůžkové oddělení pro sestru)"/>
    <s v="Dubanská Marie , číslo pojištěnce: 5655182291, pojišťovna: 205, scpac: 1318679"/>
    <s v="na uzlu 2.CH-L37 od 24.01.24 do 28.01.24, pcsled: 10571724"/>
    <s v="Datum konce sledování: ? -&gt; 28/01/24; Čas konce sledování:  -&gt; 1603; Příznak fnzis: 0 -&gt; 1; Typ aktivity (takt): 1 -&gt; 4; "/>
    <d v="2024-01-28T16:03:34"/>
    <d v="2024-01-28T16:03:00"/>
    <s v="0:00"/>
    <x v="0"/>
    <x v="0"/>
  </r>
  <r>
    <d v="2024-01-29T08:14:14"/>
    <s v="st3403 (?)"/>
    <x v="15"/>
    <x v="0"/>
    <s v="kll* (Lůžkové oddělení pro lékaře)"/>
    <s v="Zatloukalová Milada, číslo pojištěnce: 5753090090, pojišťovna: 205, scpac: 427893"/>
    <s v="na uzlu 2.CH-L37 od 28.01.24 do 01.02.24, pcsled: 10577267"/>
    <s v="Kód uzlu zařízení: 2001; Datum malého překladu: 29/01/24; Čas malého překladu: 0814; Kód původního uzlu: 6223; Kód nového uzlu: 6270; "/>
    <d v="2024-01-29T08:14:14"/>
    <d v="2024-01-29T08:14:00"/>
    <s v="0:00"/>
    <x v="0"/>
    <x v="0"/>
  </r>
  <r>
    <d v="2024-01-29T08:23:03"/>
    <s v="st4936 (?)"/>
    <x v="1"/>
    <x v="0"/>
    <s v="kls* (Lůžkové oddělení pro sestru)"/>
    <s v="Šrubař Petr, Mgr., číslo pojištěnce: 7901185303, pojišťovna: 111, scpac: 1059502"/>
    <s v="na uzlu 2.CH-L37 od 28.01.24 do 01.02.24, pcsled: 10577176"/>
    <s v="Kód uzlu zařízení: 2001; Datum malého překladu: 29/01/24; Čas malého překladu: 0822; Kód původního uzlu: 6223; Kód nového uzlu: 6270; "/>
    <d v="2024-01-29T08:23:03"/>
    <d v="2024-01-29T08:22:00"/>
    <s v="0:01"/>
    <x v="0"/>
    <x v="0"/>
  </r>
  <r>
    <d v="2024-01-29T08:23:20"/>
    <s v="st4936 (?)"/>
    <x v="1"/>
    <x v="0"/>
    <s v="kls* (Lůžkové oddělení pro sestru)"/>
    <s v="Závodný Jan, číslo pojištěnce: 450824442 , pojišťovna: 111, scpac: 662181"/>
    <s v="na uzlu 2.CH-L37 od 28.01.24 do 06.02.24, pcsled: 10577160"/>
    <s v="Kód uzlu zařízení: 2001; Datum malého překladu: 29/01/24; Čas malého překladu: 0823; Kód původního uzlu: 6223; Kód nového uzlu: 6270; "/>
    <d v="2024-01-29T08:23:20"/>
    <d v="2024-01-29T08:23:00"/>
    <s v="0:00"/>
    <x v="0"/>
    <x v="0"/>
  </r>
  <r>
    <d v="2024-01-29T09:44:33"/>
    <s v="st4220 (?)"/>
    <x v="12"/>
    <x v="0"/>
    <s v="kls* (Lůžkové oddělení pro sestru)"/>
    <s v="Rybár Rudolf, číslo pojištěnce: 441018762 , pojišťovna: 207, scpac: 1387397"/>
    <s v="na uzlu 2.CH-L37 od 25.01.24 do 29.01.24, pcsled: 10573601"/>
    <s v="Datum konce sledování: ? -&gt; 29/01/24; Čas konce sledování:  -&gt; 0944; Příznak fnzis: 0 -&gt; 1; Typ aktivity (takt): 1 -&gt; 5; "/>
    <d v="2024-01-29T09:44:33"/>
    <d v="2024-01-29T09:44:00"/>
    <s v="0:00"/>
    <x v="0"/>
    <x v="0"/>
  </r>
  <r>
    <d v="2024-01-29T09:45:03"/>
    <s v="st4220 (?)"/>
    <x v="12"/>
    <x v="0"/>
    <s v="kls* (Lůžkové oddělení pro sestru)"/>
    <s v="Bednářová Marta, číslo pojištěnce: 455423135 , pojišťovna: 207, scpac: 437066"/>
    <s v="na uzlu 2.CH-L37 od 24.01.24 do 29.01.24, pcsled: 10570626"/>
    <s v="Datum konce sledování: ? -&gt; 29/01/24; Čas konce sledování:  -&gt; 0944; Příznak fnzis: 0 -&gt; 1; Typ aktivity (takt): 1 -&gt; 5; "/>
    <d v="2024-01-29T09:45:03"/>
    <d v="2024-01-29T09:44:00"/>
    <s v="0:01"/>
    <x v="0"/>
    <x v="0"/>
  </r>
  <r>
    <d v="2024-01-29T10:13:26"/>
    <s v="st4562 (?)"/>
    <x v="4"/>
    <x v="0"/>
    <s v="kld* (Lůžkové oddělení pro admin. pracovnici)"/>
    <s v="Rybár Rudolf, číslo pojištěnce: 441018762 , pojišťovna: 207, scpac: 1387397"/>
    <s v="na uzlu 2.CH-L37 od 25.01.24 do 29.01.24, pcsled: 10573601"/>
    <s v="Datum konce sledování: ? -&gt; 29/01/24; Čas konce sledování:  -&gt; 1013; Příznak fnzis: 0 -&gt; 1; Typ aktivity (takt): 1 -&gt; 5; "/>
    <d v="2024-01-29T10:13:26"/>
    <d v="2024-01-29T10:13:00"/>
    <s v="0:00"/>
    <x v="0"/>
    <x v="0"/>
  </r>
  <r>
    <d v="2024-01-29T10:40:53"/>
    <s v="st4562 (?)"/>
    <x v="4"/>
    <x v="0"/>
    <s v="kld* (Lůžkové oddělení pro admin. pracovnici)"/>
    <s v="Velčický Pavel, číslo pojištěnce: 5902091140, pojišťovna: 205, scpac: 1131082"/>
    <s v="na uzlu KAR-LU51 od 12.01.24 do 29.01.24, pcsled: 10554995"/>
    <s v="Datum konce sledování: ? -&gt; 29/01/24; Čas konce sledování:  -&gt; 0856; Příznak fnzis: 0 -&gt; 1; Typ aktivity (takt): 1 -&gt; 5; "/>
    <d v="2024-01-29T10:40:53"/>
    <d v="2024-01-29T08:56:00"/>
    <s v="1:44"/>
    <x v="0"/>
    <x v="11"/>
  </r>
  <r>
    <d v="2024-01-29T13:24:23"/>
    <s v="st4220 (?)"/>
    <x v="3"/>
    <x v="0"/>
    <s v="kls* (Lůžkové oddělení pro sestru)"/>
    <s v="Kejík Jiří, číslo pojištěnce: 5703150596, pojišťovna: 205, scpac: 382415"/>
    <s v="na uzlu 2.CH-L37 od 26.01.24 do 29.01.24, pcsled: 10575732"/>
    <s v="Datum konce sledování: ? -&gt; 29/01/24; Čas konce sledování:  -&gt; 1323; Příznak fnzis: 0 -&gt; 1; Typ aktivity (takt): 1 -&gt; 5; "/>
    <d v="2024-01-29T13:24:23"/>
    <d v="2024-01-29T13:23:00"/>
    <s v="0:01"/>
    <x v="0"/>
    <x v="0"/>
  </r>
  <r>
    <d v="2024-01-29T15:30:43"/>
    <s v="st4220 (?)"/>
    <x v="3"/>
    <x v="0"/>
    <s v="kls* (Lůžkové oddělení pro sestru)"/>
    <s v="Warenichová Petra, číslo pojištěnce: 7660035757, pojišťovna: 205, scpac: 174677"/>
    <s v="na uzlu 2.CH-L37 od 28.01.24 do 29.01.24, pcsled: 10577251"/>
    <s v="Datum žádosti: 29/01/24; Čas žádosti: 153043; Datum překladu: 29/01/24; Čas překladu: 1529; Žádající uzel: 6223; Žádající uživatel: 48831; Přijímající uzel: 6515; Text žádosti: Žádost o překlad; Stav žádosti: 500; "/>
    <d v="2024-01-29T15:30:43"/>
    <d v="2024-01-29T15:29:00"/>
    <s v="0:01"/>
    <x v="0"/>
    <x v="0"/>
  </r>
  <r>
    <d v="2024-01-30T04:55:49"/>
    <s v="st1733 (?)"/>
    <x v="2"/>
    <x v="0"/>
    <s v="kll* (Lůžkové oddělení pro lékaře)"/>
    <s v="Velčický Pavel, číslo pojištěnce: 5902091140, pojišťovna: 205, scpac: 1131082"/>
    <s v="na uzlu 2.CH-L37 od 29.01.24 do 30.01.24, pcsled: 10578568"/>
    <s v="Datum žádosti: 30/01/24; Čas žádosti: 045549; Datum překladu: 30/01/24; Čas překladu: 0455; Žádající uzel: 6223; Žádající uživatel: 64753; Přijímající uzel: 6515; Text žádosti: Žádost o překlad; Stav žádosti: 500; "/>
    <d v="2024-01-30T04:55:49"/>
    <d v="2024-01-30T04:55:00"/>
    <s v="0:00"/>
    <x v="0"/>
    <x v="0"/>
  </r>
  <r>
    <d v="2024-01-30T10:20:18"/>
    <s v="st4220 (?)"/>
    <x v="3"/>
    <x v="0"/>
    <s v="kls* (Lůžkové oddělení pro sestru)"/>
    <s v="Warenichová Petra, číslo pojištěnce: 7660035757, pojišťovna: 205, scpac: 174677"/>
    <s v="na uzlu KAR-LU51 od 29.01.24 do 30.01.24, pcsled: 10579288"/>
    <s v="Datum konce sledování: ? -&gt; 30/01/24; Čas konce sledování:  -&gt; 1017; Příznak fnzis: 0 -&gt; 1; Typ aktivity (takt): 1 -&gt; 5; "/>
    <d v="2024-01-30T10:20:18"/>
    <d v="2024-01-30T10:17:00"/>
    <s v="0:03"/>
    <x v="0"/>
    <x v="0"/>
  </r>
  <r>
    <d v="2024-01-30T11:51:55"/>
    <s v="st4220 (?)"/>
    <x v="3"/>
    <x v="0"/>
    <s v="kls* (Lůžkové oddělení pro sestru)"/>
    <s v="Dupalová Věra, číslo pojištěnce: 525429008 , pojišťovna: 201, scpac: 126016"/>
    <s v="na uzlu 2.CH-L37 od 28.01.24 do 30.01.24, pcsled: 10577179"/>
    <s v="Datum žádosti: 30/01/24; Čas žádosti: 115155; Datum překladu: 30/01/24; Čas překladu: 1150; Žádající uzel: 6223; Žádající uživatel: 48831; Přijímající uzel: 6515; Text žádosti: Žádost o překlad; Stav žádosti: 500; "/>
    <d v="2024-01-30T11:51:55"/>
    <d v="2024-01-30T11:50:00"/>
    <s v="0:01"/>
    <x v="0"/>
    <x v="0"/>
  </r>
  <r>
    <d v="2024-01-30T13:36:56"/>
    <s v="st4220 (?)"/>
    <x v="3"/>
    <x v="0"/>
    <s v="kls* (Lůžkové oddělení pro sestru)"/>
    <s v="Dračka Petr, číslo pojištěnce: 6406260135, pojišťovna: 205, scpac: 912207"/>
    <s v="na uzlu 2.CH-L37 od 21.01.24 do 30.01.24, pcsled: 10566476"/>
    <s v="Datum konce sledování: ? -&gt; 30/01/24; Čas konce sledování:  -&gt; 1336; Příznak fnzis: 0 -&gt; 1; Typ aktivity (takt): 1 -&gt; 5; "/>
    <d v="2024-01-30T13:36:56"/>
    <d v="2024-01-30T13:36:00"/>
    <s v="0:00"/>
    <x v="0"/>
    <x v="0"/>
  </r>
  <r>
    <d v="2024-01-30T13:38:53"/>
    <s v="st4220 (?)"/>
    <x v="3"/>
    <x v="0"/>
    <s v="kls* (Lůžkové oddělení pro sestru)"/>
    <s v="Suchý Jiří, číslo pojištěnce: 5701040917, pojišťovna: 201, scpac: 333186"/>
    <s v="na uzlu 2.CH-L37 od 18.01.24 do 30.01.24, pcsled: 10563430"/>
    <s v="Datum konce sledování: ? -&gt; 30/01/24; Čas konce sledování:  -&gt; 1337; Příznak fnzis: 0 -&gt; 1; Typ aktivity (takt): 1 -&gt; 5; "/>
    <d v="2024-01-30T13:38:53"/>
    <d v="2024-01-30T13:37:00"/>
    <s v="0:01"/>
    <x v="0"/>
    <x v="0"/>
  </r>
  <r>
    <d v="2024-01-30T13:40:24"/>
    <s v="st4220 (?)"/>
    <x v="3"/>
    <x v="0"/>
    <s v="kls* (Lůžkové oddělení pro sestru)"/>
    <s v="Kovalčík Jiří, číslo pojištěnce: 520921112 , pojišťovna: 205, scpac: 683040"/>
    <s v="na uzlu 2.CH-L37 od 26.01.24 do 30.01.24, pcsled: 10575940"/>
    <s v="Datum konce sledování: ? -&gt; 30/01/24; Čas konce sledování:  -&gt; 1339; Příznak fnzis: 0 -&gt; 1; Typ aktivity (takt): 1 -&gt; 4; "/>
    <d v="2024-01-30T13:40:24"/>
    <d v="2024-01-30T13:39:00"/>
    <s v="0:01"/>
    <x v="0"/>
    <x v="0"/>
  </r>
  <r>
    <d v="2024-01-30T22:45:53"/>
    <s v="st1733 (?)"/>
    <x v="0"/>
    <x v="0"/>
    <s v="kls* (Lůžkové oddělení pro sestru)"/>
    <s v="Procházková Oldřiška, číslo pojištěnce: 305701464 , pojišťovna: 211, scpac: 670169"/>
    <s v="na uzlu 2.CH-L37 od 30.01.24 do 30.01.24, pcsled: 10581345"/>
    <s v="Datum žádosti: 30/01/24; Čas žádosti: 224553; Datum překladu: 30/01/24; Čas překladu: 2244; Žádající uzel: 6223; Žádající uživatel: 66132; Přijímající uzel: 6515; Text žádosti: Žádost o překlad; Stav žádosti: 500; "/>
    <d v="2024-01-30T22:45:53"/>
    <d v="2024-01-30T22:44:00"/>
    <s v="0:01"/>
    <x v="0"/>
    <x v="0"/>
  </r>
  <r>
    <d v="2024-01-31T08:45:36"/>
    <s v="st4220 (?)"/>
    <x v="3"/>
    <x v="0"/>
    <s v="kls* (Lůžkové oddělení pro sestru)"/>
    <s v="Kroupa Jiří, číslo pojištěnce: 480828409 , pojišťovna: 211, scpac: 209108"/>
    <s v="na uzlu 2.CH-L37 od 30.01.24 do 31.01.24, pcsled: 10579548"/>
    <s v="Kód uzlu zařízení: 2001; Datum malého překladu: 31/01/24; Čas malého překladu: 0845; Kód původního uzlu: 6223; Kód nového uzlu: 6270; "/>
    <d v="2024-01-31T08:45:36"/>
    <d v="2024-01-31T08:45:00"/>
    <s v="0:00"/>
    <x v="0"/>
    <x v="0"/>
  </r>
  <r>
    <d v="2024-01-31T11:05:40"/>
    <s v="st4562 (?)"/>
    <x v="4"/>
    <x v="0"/>
    <s v="kld* (Lůžkové oddělení pro admin. pracovnici)"/>
    <s v="Vaněk Petr , číslo pojištěnce: 490429002 , pojišťovna: 205, scpac: 133921"/>
    <s v="na uzlu 2.CH-L37 od 31.01.24 do 06.02.24, pcsled: 10581468"/>
    <s v="Kód uzlu zařízení: 2001; Datum malého překladu: 31/01/24; Čas malého překladu: 1105; Kód původního uzlu: 6223; Kód nového uzlu: 6270; "/>
    <d v="2024-01-31T11:05:40"/>
    <d v="2024-01-31T11:05:00"/>
    <s v="0:00"/>
    <x v="0"/>
    <x v="0"/>
  </r>
  <r>
    <d v="2024-01-31T12:00:09"/>
    <s v="st4220 (?)"/>
    <x v="16"/>
    <x v="0"/>
    <s v="kls* (Lůžkové oddělení pro sestru)"/>
    <s v="Dupalová Věra, číslo pojištěnce: 525429008 , pojišťovna: 201, scpac: 126016"/>
    <s v="na uzlu KAR-LU51 od 30.01.24 do 31.01.24, pcsled: 10580792"/>
    <s v="Datum konce sledování: ? -&gt; 31/01/24; Čas konce sledování:  -&gt; 1156; Příznak fnzis: 0 -&gt; 1; Typ aktivity (takt): 1 -&gt; 5; "/>
    <d v="2024-01-31T12:00:09"/>
    <d v="2024-01-31T11:56:00"/>
    <s v="0:04"/>
    <x v="0"/>
    <x v="0"/>
  </r>
  <r>
    <d v="2024-01-31T14:03:13"/>
    <s v="st4220 (?)"/>
    <x v="16"/>
    <x v="0"/>
    <s v="kls* (Lůžkové oddělení pro sestru)"/>
    <s v="Chrobák Jakub Mgr.Ph, číslo pojištěnce: 7409165841, pojišťovna: 211, scpac: 1417310"/>
    <s v="na uzlu 2.CH-L37 od 30.01.24 do 31.01.24, pcsled: 10579932"/>
    <s v="Datum konce sledování: ? -&gt; 31/01/24; Čas konce sledování:  -&gt; 1402; Příznak fnzis: 0 -&gt; 1; Typ aktivity (takt): 1 -&gt; 5; "/>
    <d v="2024-01-31T14:03:13"/>
    <d v="2024-01-31T14:02:00"/>
    <s v="0:01"/>
    <x v="0"/>
    <x v="0"/>
  </r>
  <r>
    <d v="2024-01-31T14:04:20"/>
    <s v="st4220 (?)"/>
    <x v="16"/>
    <x v="0"/>
    <s v="kls* (Lůžkové oddělení pro sestru)"/>
    <s v="Gieslová Kateřina, číslo pojištěnce: 8151225775, pojišťovna: 205, scpac: 769818"/>
    <s v="na uzlu 2.CH-L37 od 28.01.24 do 31.01.24, pcsled: 10577230"/>
    <s v="Datum konce sledování: ? -&gt; 31/01/24; Čas konce sledování:  -&gt; 1403; Příznak fnzis: 0 -&gt; 1; Typ aktivity (takt): 1 -&gt; 5; "/>
    <d v="2024-01-31T14:04:20"/>
    <d v="2024-01-31T14:03:00"/>
    <s v="0:01"/>
    <x v="0"/>
    <x v="0"/>
  </r>
  <r>
    <d v="2024-01-31T14:10:24"/>
    <s v="st4220 (?)"/>
    <x v="16"/>
    <x v="0"/>
    <s v="kls* (Lůžkové oddělení pro sestru)"/>
    <s v="Flašarová Anna, číslo pojištěnce: 5656071201, pojišťovna: 111, scpac: 1509473"/>
    <s v="na uzlu 2.CH-L37 od 29.01.24 do 31.01.24, pcsled: 10577553"/>
    <s v="Datum konce sledování: ? -&gt; 31/01/24; Čas konce sledování:  -&gt; 1000; Příznak fnzis: 0 -&gt; 1; Typ aktivity (takt): 1 -&gt; 5; "/>
    <d v="2024-01-31T14:10:24"/>
    <d v="2024-01-31T10:00:00"/>
    <s v="4:10"/>
    <x v="0"/>
    <x v="6"/>
  </r>
  <r>
    <d v="2024-01-31T14:12:01"/>
    <s v="st4220 (?)"/>
    <x v="16"/>
    <x v="0"/>
    <s v="kls* (Lůžkové oddělení pro sestru)"/>
    <s v="Blažková Monika, číslo pojištěnce: 8161164605, pojišťovna: 205, scpac: 680110"/>
    <s v="na uzlu 2.CH-L37 od 29.01.24 do 31.01.24, pcsled: 10577562"/>
    <s v="Datum konce sledování: ? -&gt; 31/01/24; Čas konce sledování:  -&gt; 1000; Příznak fnzis: 0 -&gt; 1; Typ aktivity (takt): 1 -&gt; 5; "/>
    <d v="2024-01-31T14:12:01"/>
    <d v="2024-01-31T10:00:00"/>
    <s v="4:12"/>
    <x v="0"/>
    <x v="6"/>
  </r>
  <r>
    <d v="2024-01-31T14:13:07"/>
    <s v="st4220 (?)"/>
    <x v="16"/>
    <x v="0"/>
    <s v="kls* (Lůžkové oddělení pro sestru)"/>
    <s v="Polehňa Jan, číslo pojištěnce: 7405154625, pojišťovna: 111, scpac: 1544350"/>
    <s v="na uzlu 2.CH-L37 od 29.01.24 do 31.01.24, pcsled: 10577560"/>
    <s v="Datum konce sledování: ? -&gt; 31/01/24; Čas konce sledování:  -&gt; 1000; Příznak fnzis: 0 -&gt; 1; Typ aktivity (takt): 1 -&gt; 4; "/>
    <d v="2024-01-31T14:13:07"/>
    <d v="2024-01-31T10:00:00"/>
    <s v="4:13"/>
    <x v="0"/>
    <x v="6"/>
  </r>
  <r>
    <d v="2024-01-31T14:13:58"/>
    <s v="st4220 (?)"/>
    <x v="16"/>
    <x v="0"/>
    <s v="kls* (Lůžkové oddělení pro sestru)"/>
    <s v="Tomalík Jan, Bc., číslo pojištěnce: 0008075507, pojišťovna: 213, scpac: 1551233"/>
    <s v="na uzlu 2.CH-L37 od 30.01.24 do 31.01.24, pcsled: 10580515"/>
    <s v="Datum konce sledování: ? -&gt; 31/01/24; Čas konce sledování:  -&gt; 1000; Příznak fnzis: 0 -&gt; 1; Typ aktivity (takt): 1 -&gt; 5; "/>
    <d v="2024-01-31T14:13:58"/>
    <d v="2024-01-31T10:00:00"/>
    <s v="4:13"/>
    <x v="0"/>
    <x v="6"/>
  </r>
  <r>
    <d v="2024-02-01T10:58:22"/>
    <s v="st4220 (?)"/>
    <x v="13"/>
    <x v="0"/>
    <s v="kls* (Lůžkové oddělení pro sestru)"/>
    <s v="Procházková Oldřiška, číslo pojištěnce: 305701464 , pojišťovna: 211, scpac: 670169"/>
    <s v="na uzlu KAR-LU51 od 30.01.24 do 01.02.24, pcsled: 10581412"/>
    <s v="Datum konce sledování: ? -&gt; 01/02/24; Čas konce sledování:  -&gt; 0947; Příznak fnzis: 0 -&gt; 1; Typ aktivity (takt): 1 -&gt; 4; "/>
    <d v="2024-02-01T10:58:22"/>
    <d v="2024-02-01T09:47:00"/>
    <s v="1:11"/>
    <x v="0"/>
    <x v="12"/>
  </r>
  <r>
    <d v="2024-02-01T13:33:32"/>
    <s v="st4220 (?)"/>
    <x v="13"/>
    <x v="0"/>
    <s v="kls* (Lůžkové oddělení pro sestru)"/>
    <s v="Pustofka Václav, číslo pojištěnce: 5511041547, pojišťovna: 201, scpac: 898359"/>
    <s v="na uzlu 2.CH-L37 od 29.01.24 do 01.02.24, pcsled: 10577567"/>
    <s v="Datum konce sledování: ? -&gt; 01/02/24; Čas konce sledování:  -&gt; 1333; Příznak fnzis: 0 -&gt; 1; Typ aktivity (takt): 1 -&gt; 5; "/>
    <d v="2024-02-01T13:33:32"/>
    <d v="2024-02-01T13:33:00"/>
    <s v="0:00"/>
    <x v="0"/>
    <x v="0"/>
  </r>
  <r>
    <d v="2024-02-01T13:34:03"/>
    <s v="st4220 (?)"/>
    <x v="13"/>
    <x v="0"/>
    <s v="kls* (Lůžkové oddělení pro sestru)"/>
    <s v="Habrluková Marta , číslo pojištěnce: 456030407 , pojišťovna: 205, scpac: 212141"/>
    <s v="na uzlu 2.CH-L37 od 26.01.24 do 01.02.24, pcsled: 10574380"/>
    <s v="Datum konce sledování: ? -&gt; 01/02/24; Čas konce sledování:  -&gt; 1333; Příznak fnzis: 0 -&gt; 1; Typ aktivity (takt): 1 -&gt; 4; "/>
    <d v="2024-02-01T13:34:03"/>
    <d v="2024-02-01T13:33:00"/>
    <s v="0:01"/>
    <x v="0"/>
    <x v="0"/>
  </r>
  <r>
    <d v="2024-02-01T13:34:18"/>
    <s v="st4220 (?)"/>
    <x v="13"/>
    <x v="0"/>
    <s v="kls* (Lůžkové oddělení pro sestru)"/>
    <s v="Kauerová Alena , číslo pojištěnce: 6457051502, pojišťovna: 201, scpac: 278881"/>
    <s v="na uzlu 2.CH-L37 od 26.01.24 do 01.02.24, pcsled: 10574382"/>
    <s v="Datum konce sledování: ? -&gt; 01/02/24; Čas konce sledování:  -&gt; 1334; Příznak fnzis: 0 -&gt; 1; Typ aktivity (takt): 1 -&gt; 4; "/>
    <d v="2024-02-01T13:34:18"/>
    <d v="2024-02-01T13:34:00"/>
    <s v="0:00"/>
    <x v="0"/>
    <x v="0"/>
  </r>
  <r>
    <d v="2024-02-01T13:34:43"/>
    <s v="st4220 (?)"/>
    <x v="13"/>
    <x v="0"/>
    <s v="kls* (Lůžkové oddělení pro sestru)"/>
    <s v="Zatloukalová Milada, číslo pojištěnce: 5753090090, pojišťovna: 205, scpac: 427893"/>
    <s v="na uzlu 2.CH-L37 od 28.01.24 do 01.02.24, pcsled: 10577267"/>
    <s v="Datum konce sledování: ? -&gt; 01/02/24; Čas konce sledování:  -&gt; 1334; Příznak fnzis: 0 -&gt; 1; Typ aktivity (takt): 1 -&gt; 5; "/>
    <d v="2024-02-01T13:34:43"/>
    <d v="2024-02-01T13:34:00"/>
    <s v="0:00"/>
    <x v="0"/>
    <x v="0"/>
  </r>
  <r>
    <d v="2024-02-01T13:35:04"/>
    <s v="st4220 (?)"/>
    <x v="13"/>
    <x v="0"/>
    <s v="kls* (Lůžkové oddělení pro sestru)"/>
    <s v="Bystroňová Martina, číslo pojištěnce: 8855065175, pojišťovna: 205, scpac: 1297309"/>
    <s v="na uzlu 2.CH-L37 od 28.01.24 do 01.02.24, pcsled: 10577235"/>
    <s v="Datum konce sledování: ? -&gt; 01/02/24; Čas konce sledování:  -&gt; 1334; Příznak fnzis: 0 -&gt; 1; Typ aktivity (takt): 1 -&gt; 5; "/>
    <d v="2024-02-01T13:35:04"/>
    <d v="2024-02-01T13:34:00"/>
    <s v="0:01"/>
    <x v="0"/>
    <x v="0"/>
  </r>
  <r>
    <d v="2024-02-01T13:35:25"/>
    <s v="st4220 (?)"/>
    <x v="13"/>
    <x v="0"/>
    <s v="kls* (Lůžkové oddělení pro sestru)"/>
    <s v="Šrubař Petr, Mgr., číslo pojištěnce: 7901185303, pojišťovna: 111, scpac: 1059502"/>
    <s v="na uzlu 2.CH-L37 od 28.01.24 do 01.02.24, pcsled: 10577176"/>
    <s v="Datum konce sledování: ? -&gt; 01/02/24; Čas konce sledování:  -&gt; 1335; Příznak fnzis: 0 -&gt; 1; Typ aktivity (takt): 1 -&gt; 5; "/>
    <d v="2024-02-01T13:35:25"/>
    <d v="2024-02-01T13:35:00"/>
    <s v="0:00"/>
    <x v="0"/>
    <x v="0"/>
  </r>
  <r>
    <d v="2024-02-01T13:35:47"/>
    <s v="st4220 (?)"/>
    <x v="13"/>
    <x v="0"/>
    <s v="kls* (Lůžkové oddělení pro sestru)"/>
    <s v="Hublarová Veronika, číslo pojištěnce: 8059265302, pojišťovna: 205, scpac: 721237"/>
    <s v="na uzlu 2.CH-L37 od 29.01.24 do 01.02.24, pcsled: 10577555"/>
    <s v="Datum konce sledování: ? -&gt; 01/02/24; Čas konce sledování:  -&gt; 1335; Příznak fnzis: 0 -&gt; 1; Typ aktivity (takt): 1 -&gt; 5; "/>
    <d v="2024-02-01T13:35:47"/>
    <d v="2024-02-01T13:35:00"/>
    <s v="0:00"/>
    <x v="0"/>
    <x v="0"/>
  </r>
  <r>
    <d v="2024-02-01T13:36:12"/>
    <s v="st4220 (?)"/>
    <x v="13"/>
    <x v="0"/>
    <s v="kls* (Lůžkové oddělení pro sestru)"/>
    <s v="Fiala Jaroslav, číslo pojištěnce: 8002245306, pojišťovna: 205, scpac: 170207"/>
    <s v="na uzlu 2.CH-L37 od 28.01.24 do 01.02.24, pcsled: 10577287"/>
    <s v="Datum konce sledování: ? -&gt; 01/02/24; Čas konce sledování:  -&gt; 1335; Příznak fnzis: 0 -&gt; 1; Typ aktivity (takt): 1 -&gt; 5; "/>
    <d v="2024-02-01T13:36:12"/>
    <d v="2024-02-01T13:35:00"/>
    <s v="0:01"/>
    <x v="0"/>
    <x v="0"/>
  </r>
  <r>
    <d v="2024-02-01T13:36:30"/>
    <s v="st4220 (?)"/>
    <x v="13"/>
    <x v="0"/>
    <s v="kls* (Lůžkové oddělení pro sestru)"/>
    <s v="Nejedlá Jurana, číslo pojištěnce: 365919750 , pojišťovna: 205, scpac: 313042"/>
    <s v="na uzlu 2.CH-L37 od 29.01.24 do 01.02.24, pcsled: 10577565"/>
    <s v="Datum konce sledování: ? -&gt; 01/02/24; Čas konce sledování:  -&gt; 1336; Příznak fnzis: 0 -&gt; 1; Typ aktivity (takt): 1 -&gt; 4; "/>
    <d v="2024-02-01T13:36:30"/>
    <d v="2024-02-01T13:36:00"/>
    <s v="0:00"/>
    <x v="0"/>
    <x v="0"/>
  </r>
  <r>
    <d v="2024-02-01T13:36:50"/>
    <s v="st4220 (?)"/>
    <x v="13"/>
    <x v="0"/>
    <s v="kls* (Lůžkové oddělení pro sestru)"/>
    <s v="Jurka Alois , číslo pojištěnce: 480212404 , pojišťovna: 201, scpac: 697090"/>
    <s v="na uzlu 2.CH-L37 od 26.01.24 do 01.02.24, pcsled: 10574378"/>
    <s v="Datum konce sledování: ? -&gt; 01/02/24; Čas konce sledování:  -&gt; 1336; Příznak fnzis: 0 -&gt; 1; Typ aktivity (takt): 1 -&gt; 4; "/>
    <d v="2024-02-01T13:36:50"/>
    <d v="2024-02-01T13:36:00"/>
    <s v="0:00"/>
    <x v="0"/>
    <x v="0"/>
  </r>
  <r>
    <d v="2024-02-01T13:37:27"/>
    <s v="st4220 (?)"/>
    <x v="13"/>
    <x v="0"/>
    <s v="kls* (Lůžkové oddělení pro sestru)"/>
    <s v="Zharnasek Volha, číslo pojištěnce: 8657031372, pojišťovna: 205, scpac: 1411773"/>
    <s v="na uzlu 2.CH-L37 od 29.01.24 do 01.02.24, pcsled: 10577557"/>
    <s v="Datum konce sledování: ? -&gt; 01/02/24; Čas konce sledování:  -&gt; 1336; Příznak fnzis: 0 -&gt; 1; Typ aktivity (takt): 1 -&gt; 4; "/>
    <d v="2024-02-01T13:37:27"/>
    <d v="2024-02-01T13:36:00"/>
    <s v="0:01"/>
    <x v="0"/>
    <x v="0"/>
  </r>
  <r>
    <d v="2024-02-02T08:26:21"/>
    <s v="st4974 (?)"/>
    <x v="3"/>
    <x v="0"/>
    <s v="kls* (Lůžkové oddělení pro sestru)"/>
    <s v="Novotný Jiří, číslo pojištěnce: 490302107 , pojišťovna: 111, scpac: 1243081"/>
    <s v="na uzlu 2.CH-L37 od 01.02.24 do 08.02.24, pcsled: 10583289"/>
    <s v="Kód uzlu zařízení: 2001; Datum malého překladu: 02/02/24; Čas malého překladu: 0826; Kód původního uzlu: 6223; Kód nového uzlu: 6270; "/>
    <d v="2024-02-02T08:26:21"/>
    <d v="2024-02-02T08:26:00"/>
    <s v="0:00"/>
    <x v="0"/>
    <x v="0"/>
  </r>
  <r>
    <d v="2024-02-02T08:27:39"/>
    <s v="st4974 (?)"/>
    <x v="3"/>
    <x v="0"/>
    <s v="kls* (Lůžkové oddělení pro sestru)"/>
    <s v="Stloukal Arthur , číslo pojištěnce: 6604051784, pojišťovna: 213, scpac: 334240"/>
    <s v="na uzlu 2.CH-L37 od 31.01.24 do 06.02.24, pcsled: 10582679"/>
    <s v="Kód uzlu zařízení: 2001; Datum malého překladu: 02/02/24; Čas malého překladu: 0827; Kód původního uzlu: 6223; Kód nového uzlu: 6270; "/>
    <d v="2024-02-02T08:27:39"/>
    <d v="2024-02-02T08:27:00"/>
    <s v="0:00"/>
    <x v="0"/>
    <x v="0"/>
  </r>
  <r>
    <d v="2024-02-02T11:12:08"/>
    <s v="st2125 (?)"/>
    <x v="16"/>
    <x v="0"/>
    <s v="kls* (Lůžkové oddělení pro sestru)"/>
    <s v="Kotrle Jan, Ing, číslo pojištěnce: 6804110830, pojišťovna: 207, scpac: 1062902"/>
    <s v="na uzlu 2.CH-L37 od 31.01.24 do 02.02.24, pcsled: 10581464"/>
    <s v="Datum konce sledování: ? -&gt; 02/02/24; Čas konce sledování:  -&gt; 1111; Příznak fnzis: 0 -&gt; 1; Typ aktivity (takt): 1 -&gt; 5; "/>
    <d v="2024-02-02T11:12:08"/>
    <d v="2024-02-02T11:11:00"/>
    <s v="0:01"/>
    <x v="0"/>
    <x v="0"/>
  </r>
  <r>
    <d v="2024-02-02T11:12:31"/>
    <s v="st2125 (?)"/>
    <x v="16"/>
    <x v="0"/>
    <s v="kls* (Lůžkové oddělení pro sestru)"/>
    <s v="Sobotková Jarmila, číslo pojištěnce: 425315423 , pojišťovna: 205, scpac: 494848"/>
    <s v="na uzlu 2.CH-L37 od 28.01.24 do 02.02.24, pcsled: 10577108"/>
    <s v="Datum konce sledování: ? -&gt; 02/02/24; Čas konce sledování:  -&gt; 1112; Příznak fnzis: 0 -&gt; 1; Typ aktivity (takt): 1 -&gt; 5; "/>
    <d v="2024-02-02T11:12:31"/>
    <d v="2024-02-02T11:12:00"/>
    <s v="0:00"/>
    <x v="0"/>
    <x v="0"/>
  </r>
  <r>
    <d v="2024-02-02T11:12:57"/>
    <s v="st2125 (?)"/>
    <x v="16"/>
    <x v="0"/>
    <s v="kls* (Lůžkové oddělení pro sestru)"/>
    <s v="Hegrová Olga, číslo pojištěnce: 315412471 , pojišťovna: 211, scpac: 893770"/>
    <s v="na uzlu 2.CH-L37 od 30.01.24 do 02.02.24, pcsled: 10579556"/>
    <s v="Datum konce sledování: ? -&gt; 02/02/24; Čas konce sledování:  -&gt; 1112; Příznak fnzis: 0 -&gt; 1; Typ aktivity (takt): 1 -&gt; 5; "/>
    <d v="2024-02-02T11:12:57"/>
    <d v="2024-02-02T11:12:00"/>
    <s v="0:00"/>
    <x v="0"/>
    <x v="0"/>
  </r>
  <r>
    <d v="2024-02-02T11:13:54"/>
    <s v="st2125 (?)"/>
    <x v="16"/>
    <x v="0"/>
    <s v="kls* (Lůžkové oddělení pro sestru)"/>
    <s v="Honichová Libuše, číslo pojištěnce: 535304358 , pojišťovna: 111, scpac: 1541348"/>
    <s v="na uzlu 2.CH-L37 od 25.01.24 do 02.02.24, pcsled: 10572627"/>
    <s v="Datum konce sledování: ? -&gt; 02/02/24; Čas konce sledování:  -&gt; 1113; Příznak fnzis: 0 -&gt; 1; Typ aktivity (takt): 1 -&gt; 4; "/>
    <d v="2024-02-02T11:13:54"/>
    <d v="2024-02-02T11:13:00"/>
    <s v="0:00"/>
    <x v="0"/>
    <x v="0"/>
  </r>
  <r>
    <d v="2024-02-02T12:10:33"/>
    <s v="st4220 (?)"/>
    <x v="7"/>
    <x v="0"/>
    <s v="kls* (Lůžkové oddělení pro sestru)"/>
    <s v="Procházková Oldřiška, číslo pojištěnce: 305701464 , pojišťovna: 211, scpac: 670169"/>
    <s v="na uzlu 2.CH-L37 od 01.02.24 do 02.02.24, pcsled: 10584260"/>
    <s v="Datum žádosti: 02/02/24; Čas žádosti: 121033; Datum překladu: 02/02/24; Čas překladu: 1209; Žádající uzel: 6223; Žádající uživatel: 60515; Přijímající uzel: 6490; Text žádosti: Žádost o překlad; Stav žádosti: 500; "/>
    <d v="2024-02-02T12:10:33"/>
    <d v="2024-02-02T12:09:00"/>
    <s v="0:01"/>
    <x v="0"/>
    <x v="0"/>
  </r>
  <r>
    <d v="2024-02-02T13:58:25"/>
    <s v="st4220 (?)"/>
    <x v="10"/>
    <x v="0"/>
    <s v="kls* (Lůžkové oddělení pro sestru)"/>
    <s v="Kroupa Jiří, číslo pojištěnce: 480828409 , pojišťovna: 211, scpac: 209108"/>
    <s v="na uzlu KAR-LU51 od 31.01.24 do 02.02.24, pcsled: 10582554"/>
    <s v="Datum konce sledování: ? -&gt; 02/02/24; Čas konce sledování:  -&gt; 1354; Příznak fnzis: 0 -&gt; 1; Typ aktivity (takt): 1 -&gt; 5; "/>
    <d v="2024-02-02T13:58:25"/>
    <d v="2024-02-02T13:54:00"/>
    <s v="0:04"/>
    <x v="0"/>
    <x v="0"/>
  </r>
  <r>
    <d v="2024-02-02T14:20:44"/>
    <s v="st1733 (?)"/>
    <x v="14"/>
    <x v="0"/>
    <s v="kll* (Lůžkové oddělení pro lékaře)"/>
    <s v="Bartošek Josef, číslo pojištěnce: 490225282 , pojišťovna: 111, scpac: 1372876"/>
    <s v="na uzlu 2.CH-L37 od 30.01.24 do 02.02.24, pcsled: 10579552"/>
    <s v="Datum konce sledování: ? -&gt; 02/02/24; Čas konce sledování:  -&gt; 1420; Příznak fnzis: 0 -&gt; 1; Typ aktivity (takt): 1 -&gt; 4; "/>
    <d v="2024-02-02T14:20:44"/>
    <d v="2024-02-02T14:20:00"/>
    <s v="0:00"/>
    <x v="0"/>
    <x v="0"/>
  </r>
  <r>
    <d v="2024-02-02T14:21:15"/>
    <s v="st1733 (?)"/>
    <x v="14"/>
    <x v="0"/>
    <s v="kll* (Lůžkové oddělení pro lékaře)"/>
    <s v="Had Roman, číslo pojištěnce: 6709291765, pojišťovna: 111, scpac: 1059592"/>
    <s v="na uzlu 2.CH-L37 od 28.01.24 do 02.02.24, pcsled: 10577131"/>
    <s v="Datum konce sledování: ? -&gt; 02/02/24; Čas konce sledování:  -&gt; 1420; Příznak fnzis: 0 -&gt; 1; Typ aktivity (takt): 1 -&gt; 4; "/>
    <d v="2024-02-02T14:21:15"/>
    <d v="2024-02-02T14:20:00"/>
    <s v="0:01"/>
    <x v="0"/>
    <x v="0"/>
  </r>
  <r>
    <d v="2024-02-02T14:21:37"/>
    <s v="st1733 (?)"/>
    <x v="14"/>
    <x v="0"/>
    <s v="kll* (Lůžkové oddělení pro lékaře)"/>
    <s v="Šťastný Jiří, číslo pojištěnce: 510922118 , pojišťovna: 205, scpac: 839109"/>
    <s v="na uzlu 2.CH-L37 od 23.01.24 do 02.02.24, pcsled: 10570026"/>
    <s v="Datum konce sledování: ? -&gt; 02/02/24; Čas konce sledování:  -&gt; 1421; Příznak fnzis: 0 -&gt; 1; Typ aktivity (takt): 1 -&gt; 4; "/>
    <d v="2024-02-02T14:21:37"/>
    <d v="2024-02-02T14:21:00"/>
    <s v="0:00"/>
    <x v="0"/>
    <x v="0"/>
  </r>
  <r>
    <d v="2024-02-03T11:19:30"/>
    <s v="st4220 (?)"/>
    <x v="13"/>
    <x v="0"/>
    <s v="kls* (Lůžkové oddělení pro sestru)"/>
    <s v="Plačková Šárka, číslo pojištěnce: 7451205355, pojišťovna: 201, scpac: 278100"/>
    <s v="na uzlu 2.CH-L37 od 01.02.24 do 03.02.24, pcsled: 10583281"/>
    <s v="Datum konce sledování: ? -&gt; 03/02/24; Čas konce sledování:  -&gt; 1119; Příznak fnzis: 0 -&gt; 1; Typ aktivity (takt): 1 -&gt; 4; "/>
    <d v="2024-02-03T11:19:30"/>
    <d v="2024-02-03T11:19:00"/>
    <s v="0:00"/>
    <x v="0"/>
    <x v="0"/>
  </r>
  <r>
    <d v="2024-02-03T11:19:50"/>
    <s v="st4220 (?)"/>
    <x v="13"/>
    <x v="0"/>
    <s v="kls* (Lůžkové oddělení pro sestru)"/>
    <s v="Sedláková Kateřina , číslo pojištěnce: 9061235733, pojišťovna: 201, scpac: 434491"/>
    <s v="na uzlu 2.CH-L37 od 31.01.24 do 03.02.24, pcsled: 10581470"/>
    <s v="Datum konce sledování: ? -&gt; 03/02/24; Čas konce sledování:  -&gt; 1119; Příznak fnzis: 0 -&gt; 1; Typ aktivity (takt): 1 -&gt; 4; "/>
    <d v="2024-02-03T11:19:50"/>
    <d v="2024-02-03T11:19:00"/>
    <s v="0:00"/>
    <x v="0"/>
    <x v="0"/>
  </r>
  <r>
    <d v="2024-02-03T11:20:11"/>
    <s v="st4220 (?)"/>
    <x v="13"/>
    <x v="0"/>
    <s v="kls* (Lůžkové oddělení pro sestru)"/>
    <s v="Mašek Stanislav , číslo pojištěnce: 6103100179, pojišťovna: 211, scpac: 874365"/>
    <s v="na uzlu 2.CH-L37 od 01.02.24 do 03.02.24, pcsled: 10583283"/>
    <s v="Datum konce sledování: ? -&gt; 03/02/24; Čas konce sledování:  -&gt; 1119; Příznak fnzis: 0 -&gt; 1; Typ aktivity (takt): 1 -&gt; 4; "/>
    <d v="2024-02-03T11:20:11"/>
    <d v="2024-02-03T11:19:00"/>
    <s v="0:01"/>
    <x v="0"/>
    <x v="0"/>
  </r>
  <r>
    <d v="2024-02-03T11:20:43"/>
    <s v="st4220 (?)"/>
    <x v="13"/>
    <x v="0"/>
    <s v="kls* (Lůžkové oddělení pro sestru)"/>
    <s v="Pinkava Roman , číslo pojištěnce: 7009185843, pojišťovna: 111, scpac: 1071638"/>
    <s v="na uzlu 2.CH-L37 od 01.02.24 do 03.02.24, pcsled: 10583291"/>
    <s v="Datum konce sledování: ? -&gt; 03/02/24; Čas konce sledování:  -&gt; 1120; Příznak fnzis: 0 -&gt; 1; Typ aktivity (takt): 1 -&gt; 4; "/>
    <d v="2024-02-03T11:20:43"/>
    <d v="2024-02-03T11:20:00"/>
    <s v="0:00"/>
    <x v="0"/>
    <x v="0"/>
  </r>
  <r>
    <d v="2024-02-03T11:21:02"/>
    <s v="st4220 (?)"/>
    <x v="13"/>
    <x v="0"/>
    <s v="kls* (Lůžkové oddělení pro sestru)"/>
    <s v="Pečenka Jaroslav, číslo pojištěnce: 491230188 , pojišťovna: 205, scpac: 1283299"/>
    <s v="na uzlu 2.CH-L37 od 31.01.24 do 03.02.24, pcsled: 10581472"/>
    <s v="Datum konce sledování: ? -&gt; 03/02/24; Čas konce sledování:  -&gt; 1120; Příznak fnzis: 0 -&gt; 1; Typ aktivity (takt): 1 -&gt; 4; "/>
    <d v="2024-02-03T11:21:02"/>
    <d v="2024-02-03T11:20:00"/>
    <s v="0:01"/>
    <x v="0"/>
    <x v="0"/>
  </r>
  <r>
    <d v="2024-02-04T12:56:03"/>
    <s v="st4220 (?)"/>
    <x v="19"/>
    <x v="0"/>
    <s v="kls* (Lůžkové oddělení pro sestru)"/>
    <s v="Warenichová Petra, číslo pojištěnce: 7660035757, pojišťovna: 205, scpac: 174677"/>
    <s v="na uzlu 2.CH-L37 od 30.01.24 do 04.02.24, pcsled: 10580488"/>
    <s v="Datum konce sledování: ? -&gt; 04/02/24; Čas konce sledování:  -&gt; 1255; Příznak fnzis: 0 -&gt; 1; Typ aktivity (takt): 1 -&gt; 4; "/>
    <d v="2024-02-04T12:56:03"/>
    <d v="2024-02-04T12:55:00"/>
    <s v="0:01"/>
    <x v="0"/>
    <x v="0"/>
  </r>
  <r>
    <d v="2024-02-04T12:56:38"/>
    <s v="st4220 (?)"/>
    <x v="19"/>
    <x v="0"/>
    <s v="kls* (Lůžkové oddělení pro sestru)"/>
    <s v="Ševčík Jiří, číslo pojištěnce: 491107020 , pojišťovna: 211, scpac: 940973"/>
    <s v="na uzlu 2.CH-L37 od 01.02.24 do 04.02.24, pcsled: 10583279"/>
    <s v="Datum konce sledování: ? -&gt; 04/02/24; Čas konce sledování:  -&gt; 1256; Příznak fnzis: 0 -&gt; 1; Typ aktivity (takt): 1 -&gt; 4; "/>
    <d v="2024-02-04T12:56:38"/>
    <d v="2024-02-04T12:56:00"/>
    <s v="0:00"/>
    <x v="0"/>
    <x v="0"/>
  </r>
  <r>
    <d v="2024-02-04T12:57:37"/>
    <s v="st4220 (?)"/>
    <x v="19"/>
    <x v="0"/>
    <s v="kls* (Lůžkové oddělení pro sestru)"/>
    <s v="Chodura Oldřich, číslo pojištěnce: 6208250961, pojišťovna: 201, scpac: 634299"/>
    <s v="na uzlu 2.CH-L37 od 29.01.24 do 04.02.24, pcsled: 10579284"/>
    <s v="Datum konce sledování: ? -&gt; 04/02/24; Čas konce sledování:  -&gt; 1257; Příznak fnzis: 0 -&gt; 1; Typ aktivity (takt): 1 -&gt; 4; "/>
    <d v="2024-02-04T12:57:37"/>
    <d v="2024-02-04T12:57:00"/>
    <s v="0:00"/>
    <x v="0"/>
    <x v="0"/>
  </r>
  <r>
    <d v="2024-02-05T01:26:11"/>
    <s v="st3403 (?)"/>
    <x v="17"/>
    <x v="0"/>
    <s v="kll* (Lůžkové oddělení pro lékaře)"/>
    <s v="Simantka Miroslav, číslo pojištěnce: 510620244 , pojišťovna: 205, scpac: 435754"/>
    <s v="na uzlu 2.CH-L37 od 04.02.24 do 07.02.24, pcsled: 10587850"/>
    <s v="Kód uzlu zařízení: 2001; Datum malého překladu: 05/02/24; Čas malého překladu: 0125; Kód původního uzlu: 6223; Kód nového uzlu: 6270; "/>
    <d v="2024-02-05T01:26:11"/>
    <d v="2024-02-05T01:25:00"/>
    <s v="0:01"/>
    <x v="0"/>
    <x v="0"/>
  </r>
  <r>
    <d v="2024-02-05T08:50:05"/>
    <s v="st4936 (?)"/>
    <x v="1"/>
    <x v="0"/>
    <s v="kls* (Lůžkové oddělení pro sestru)"/>
    <s v="Bartošová Anna, číslo pojištěnce: 416001426 , pojišťovna: 111, scpac: 103112"/>
    <s v="na uzlu 2.CH-L37 od 04.02.24 do 09.02.24, pcsled: 10587499"/>
    <s v="Kód uzlu zařízení: 2001; Datum malého překladu: 05/02/24; Čas malého překladu: 0849; Kód původního uzlu: 6223; Kód nového uzlu: 6270; "/>
    <d v="2024-02-05T08:50:05"/>
    <d v="2024-02-05T08:49:00"/>
    <s v="0:01"/>
    <x v="0"/>
    <x v="0"/>
  </r>
  <r>
    <d v="2024-02-05T08:50:14"/>
    <s v="st4936 (?)"/>
    <x v="1"/>
    <x v="0"/>
    <s v="kls* (Lůžkové oddělení pro sestru)"/>
    <s v="Marecsek Štěpán, číslo pojištěnce: 520113280 , pojišťovna: 111, scpac: 1093032"/>
    <s v="na uzlu 2.CH-L37 od 04.02.24 do 12.02.24, pcsled: 10587640"/>
    <s v="Kód uzlu zařízení: 2001; Datum malého překladu: 05/02/24; Čas malého překladu: 0850; Kód původního uzlu: 6223; Kód nového uzlu: 6270; "/>
    <d v="2024-02-05T08:50:14"/>
    <d v="2024-02-05T08:50:00"/>
    <s v="0:00"/>
    <x v="0"/>
    <x v="0"/>
  </r>
  <r>
    <d v="2024-02-05T14:10:43"/>
    <s v="st4562 (?)"/>
    <x v="4"/>
    <x v="0"/>
    <s v="kld* (Lůžkové oddělení pro admin. pracovnici)"/>
    <s v="Velčický Pavel, číslo pojištěnce: 5902091140, pojišťovna: 205, scpac: 1131082"/>
    <s v="na uzlu KAR-LU51 od 30.01.24 do 05.02.24, pcsled: 10579525"/>
    <s v="Datum konce sledování: ? -&gt; 05/02/24; Čas konce sledování:  -&gt; 1252; Příznak fnzis: 0 -&gt; 1; Typ aktivity (takt): 1 -&gt; 4; "/>
    <d v="2024-02-05T14:10:43"/>
    <d v="2024-02-05T12:52:00"/>
    <s v="1:18"/>
    <x v="0"/>
    <x v="12"/>
  </r>
  <r>
    <d v="2024-02-05T21:07:31"/>
    <s v="st4220 (?)"/>
    <x v="8"/>
    <x v="0"/>
    <s v="kls* (Lůžkové oddělení pro sestru)"/>
    <s v="Valíčková Jana, Mgr., číslo pojištěnce: 8061273506, pojišťovna: 111, scpac: 1208195"/>
    <s v="na uzlu 2.CH-L37 od 02.02.24 do 05.02.24, pcsled: 10585000"/>
    <s v="Datum konce sledování: ? -&gt; 05/02/24; Čas konce sledování:  -&gt; 2107; Příznak fnzis: 0 -&gt; 1; Typ aktivity (takt): 1 -&gt; 4; "/>
    <d v="2024-02-05T21:07:31"/>
    <d v="2024-02-05T21:07:00"/>
    <s v="0:00"/>
    <x v="0"/>
    <x v="0"/>
  </r>
  <r>
    <d v="2024-02-05T21:08:16"/>
    <s v="st4220 (?)"/>
    <x v="8"/>
    <x v="0"/>
    <s v="kls* (Lůžkové oddělení pro sestru)"/>
    <s v="Rončák Milan, číslo pojištěnce: 5411143243, pojišťovna: 111, scpac: 369317"/>
    <s v="na uzlu 2.CH-L37 od 22.01.24 do 05.02.24, pcsled: 10567834"/>
    <s v="Datum konce sledování: ? -&gt; 05/02/24; Čas konce sledování:  -&gt; 2107; Příznak fnzis: 0 -&gt; 1; Typ aktivity (takt): 1 -&gt; 5; "/>
    <d v="2024-02-05T21:08:16"/>
    <d v="2024-02-05T21:07:00"/>
    <s v="0:01"/>
    <x v="0"/>
    <x v="0"/>
  </r>
  <r>
    <d v="2024-02-05T21:08:47"/>
    <s v="st4220 (?)"/>
    <x v="8"/>
    <x v="0"/>
    <s v="kls* (Lůžkové oddělení pro sestru)"/>
    <s v="Dupalová Věra, číslo pojištěnce: 525429008 , pojišťovna: 201, scpac: 126016"/>
    <s v="na uzlu 2.CH-L37 od 31.01.24 do 05.02.24, pcsled: 10582724"/>
    <s v="Datum konce sledování: ? -&gt; 05/02/24; Čas konce sledování:  -&gt; 2108; Příznak fnzis: 0 -&gt; 1; Typ aktivity (takt): 1 -&gt; 5; "/>
    <d v="2024-02-05T21:08:47"/>
    <d v="2024-02-05T21:08:00"/>
    <s v="0:00"/>
    <x v="0"/>
    <x v="0"/>
  </r>
  <r>
    <d v="2024-02-06T10:53:38"/>
    <s v="st1733 (?)"/>
    <x v="7"/>
    <x v="0"/>
    <s v="kls* (Lůžkové oddělení pro sestru)"/>
    <s v="Postupka Stanislav, číslo pojištěnce: 7008115378, pojišťovna: 111, scpac: 916788"/>
    <s v="na uzlu 2.CH-L37 od 02.02.24 do 06.02.24, pcsled: 10585002"/>
    <s v="Datum konce sledování: ? -&gt; 06/02/24; Čas konce sledování:  -&gt; 1053; Příznak fnzis: 0 -&gt; 1; Typ aktivity (takt): 1 -&gt; 5; "/>
    <d v="2024-02-06T10:53:38"/>
    <d v="2024-02-06T10:53:00"/>
    <s v="0:00"/>
    <x v="0"/>
    <x v="0"/>
  </r>
  <r>
    <d v="2024-02-06T10:54:42"/>
    <s v="st1733 (?)"/>
    <x v="7"/>
    <x v="0"/>
    <s v="kls* (Lůžkové oddělení pro sestru)"/>
    <s v="Štenclová Irena, číslo pojištěnce: 495709400 , pojišťovna: 111, scpac: 1551166"/>
    <s v="na uzlu 2.CH-L37 od 02.02.24 do 06.02.24, pcsled: 10585910"/>
    <s v="Datum konce sledování: ? -&gt; 06/02/24; Čas konce sledování:  -&gt; 1054; Příznak fnzis: 0 -&gt; 1; Typ aktivity (takt): 1 -&gt; 4; "/>
    <d v="2024-02-06T10:54:42"/>
    <d v="2024-02-06T10:54:00"/>
    <s v="0:00"/>
    <x v="0"/>
    <x v="0"/>
  </r>
  <r>
    <d v="2024-02-06T10:55:19"/>
    <s v="st1733 (?)"/>
    <x v="7"/>
    <x v="0"/>
    <s v="kls* (Lůžkové oddělení pro sestru)"/>
    <s v="Vaněk Petr , číslo pojištěnce: 490429002 , pojišťovna: 205, scpac: 133921"/>
    <s v="na uzlu 2.CH-L37 od 31.01.24 do 06.02.24, pcsled: 10581468"/>
    <s v="Datum konce sledování: ? -&gt; 06/02/24; Čas konce sledování:  -&gt; 1054; Příznak fnzis: 0 -&gt; 1; Typ aktivity (takt): 1 -&gt; 4; "/>
    <d v="2024-02-06T10:55:19"/>
    <d v="2024-02-06T10:54:00"/>
    <s v="0:01"/>
    <x v="0"/>
    <x v="0"/>
  </r>
  <r>
    <d v="2024-02-06T11:54:53"/>
    <s v="st1733 (?)"/>
    <x v="7"/>
    <x v="0"/>
    <s v="kls* (Lůžkové oddělení pro sestru)"/>
    <s v="Retek Miloslav, číslo pojištěnce: 440428469 , pojišťovna: 211, scpac: 471693"/>
    <s v="na uzlu 2.CH-L37 od 04.02.24 do 06.02.24, pcsled: 10587530"/>
    <s v="Datum konce sledování: ? -&gt; 06/02/24; Čas konce sledování:  -&gt; 1152; Příznak fnzis: 0 -&gt; 1; Typ aktivity (takt): 1 -&gt; 5; "/>
    <d v="2024-02-06T11:54:53"/>
    <d v="2024-02-06T11:52:00"/>
    <s v="0:02"/>
    <x v="0"/>
    <x v="0"/>
  </r>
  <r>
    <d v="2024-02-06T15:30:49"/>
    <s v="st4220 (?)"/>
    <x v="9"/>
    <x v="0"/>
    <s v="kll* (Lůžkové oddělení pro lékaře)"/>
    <s v="Barabáš Arnošt, číslo pojištěnce: 490818097 , pojišťovna: 111, scpac: 1059933"/>
    <s v="na uzlu 2.CH-L37 od 02.02.24 do 06.02.24, pcsled: 10585004"/>
    <s v="Datum konce sledování: ? -&gt; 06/02/24; Čas konce sledování:  -&gt; 1530; Příznak fnzis: 0 -&gt; 1; Typ aktivity (takt): 1 -&gt; 5; "/>
    <d v="2024-02-06T15:30:49"/>
    <d v="2024-02-06T15:30:00"/>
    <s v="0:00"/>
    <x v="0"/>
    <x v="0"/>
  </r>
  <r>
    <d v="2024-02-06T15:31:23"/>
    <s v="st4220 (?)"/>
    <x v="9"/>
    <x v="0"/>
    <s v="kll* (Lůžkové oddělení pro lékaře)"/>
    <s v="Závodný Jan, číslo pojištěnce: 450824442 , pojišťovna: 111, scpac: 662181"/>
    <s v="na uzlu 2.CH-L37 od 28.01.24 do 06.02.24, pcsled: 10577160"/>
    <s v="Datum konce sledování: ? -&gt; 06/02/24; Čas konce sledování:  -&gt; 1531; Příznak fnzis: 0 -&gt; 1; Typ aktivity (takt): 1 -&gt; 5; "/>
    <d v="2024-02-06T15:31:23"/>
    <d v="2024-02-06T15:31:00"/>
    <s v="0:00"/>
    <x v="0"/>
    <x v="0"/>
  </r>
  <r>
    <d v="2024-02-06T15:31:47"/>
    <s v="st4220 (?)"/>
    <x v="9"/>
    <x v="0"/>
    <s v="kll* (Lůžkové oddělení pro lékaře)"/>
    <s v="Stloukal Arthur , číslo pojištěnce: 6604051784, pojišťovna: 213, scpac: 334240"/>
    <s v="na uzlu 2.CH-L37 od 31.01.24 do 06.02.24, pcsled: 10582679"/>
    <s v="Datum konce sledování: ? -&gt; 06/02/24; Čas konce sledování:  -&gt; 1531; Příznak fnzis: 0 -&gt; 1; Typ aktivity (takt): 1 -&gt; 5; "/>
    <d v="2024-02-06T15:31:47"/>
    <d v="2024-02-06T15:31:00"/>
    <s v="0:00"/>
    <x v="0"/>
    <x v="0"/>
  </r>
  <r>
    <d v="2024-02-07T09:08:14"/>
    <s v="st4220 (?)"/>
    <x v="3"/>
    <x v="0"/>
    <s v="kls* (Lůžkové oddělení pro sestru)"/>
    <s v="Berková Květoslava , číslo pojištěnce: 465516430 , pojišťovna: 201, scpac: 105526"/>
    <s v="na uzlu 2.CH-L37 od 06.02.24 do 07.02.24, pcsled: 10589826"/>
    <s v="Kód uzlu zařízení: 2001; Datum malého překladu: 07/02/24; Čas malého překladu: 0907; Kód původního uzlu: 6223; Kód nového uzlu: 6270; "/>
    <d v="2024-02-07T09:08:14"/>
    <d v="2024-02-07T09:07:00"/>
    <s v="0:01"/>
    <x v="0"/>
    <x v="0"/>
  </r>
  <r>
    <d v="2024-02-07T10:12:37"/>
    <s v="st4564 (?)"/>
    <x v="24"/>
    <x v="0"/>
    <s v="kld* (Lůžkové oddělení pro admin. pracovnici)"/>
    <s v="Czyz Radomír, číslo pojištěnce: 6511241044, pojišťovna: 213, scpac: 191795"/>
    <s v="na uzlu 3IK-39C od 05.02.24 do 07.02.24, pcsled: 10588123"/>
    <s v="Datum konce sledování: ? -&gt; 07/02/24; Čas konce sledování:  -&gt; 1008; Příznak fnzis: 0 -&gt; 1; Typ aktivity (takt): 1 -&gt; 5; "/>
    <d v="2024-02-07T10:12:37"/>
    <d v="2024-02-07T10:08:00"/>
    <s v="0:04"/>
    <x v="0"/>
    <x v="0"/>
  </r>
  <r>
    <d v="2024-02-07T12:18:52"/>
    <s v="st4220 (?)"/>
    <x v="13"/>
    <x v="0"/>
    <s v="kls* (Lůžkové oddělení pro sestru)"/>
    <s v="Berková Květoslava , číslo pojištěnce: 465516430 , pojišťovna: 201, scpac: 105526"/>
    <s v="na uzlu 2.CH-L37 od 06.02.24 do 07.02.24, pcsled: 10589826"/>
    <s v="Datum žádosti: 07/02/24; Čas žádosti: 121852; Datum překladu: 07/02/24; Čas překladu: 1217; Žádající uzel: 6223; Žádající uživatel: 63008; Přijímající uzel: 6515; Text žádosti: Žádost o překlad; Stav žádosti: 500; "/>
    <d v="2024-02-07T12:18:52"/>
    <d v="2024-02-07T12:17:00"/>
    <s v="0:01"/>
    <x v="0"/>
    <x v="0"/>
  </r>
  <r>
    <d v="2024-02-07T14:20:08"/>
    <s v="st4220 (?)"/>
    <x v="13"/>
    <x v="0"/>
    <s v="kls* (Lůžkové oddělení pro sestru)"/>
    <s v="Harnayová Barbora, číslo pojištěnce: 0555036064, pojišťovna: 205, scpac: 699875"/>
    <s v="na uzlu 2.CH-L37 od 02.02.24 do 07.02.24, pcsled: 10584989"/>
    <s v="Datum konce sledování: ? -&gt; 07/02/24; Čas konce sledování:  -&gt; 1419; Příznak fnzis: 0 -&gt; 1; Typ aktivity (takt): 1 -&gt; 5; "/>
    <d v="2024-02-07T14:20:08"/>
    <d v="2024-02-07T14:19:00"/>
    <s v="0:01"/>
    <x v="0"/>
    <x v="0"/>
  </r>
  <r>
    <d v="2024-02-07T14:20:58"/>
    <s v="st4220 (?)"/>
    <x v="13"/>
    <x v="0"/>
    <s v="kls* (Lůžkové oddělení pro sestru)"/>
    <s v="Šimková Iveta , číslo pojištěnce: 8953095701, pojišťovna: 205, scpac: 748221"/>
    <s v="na uzlu 2.CH-L37 od 05.02.24 do 07.02.24, pcsled: 10587895"/>
    <s v="Datum konce sledování: ? -&gt; 07/02/24; Čas konce sledování:  -&gt; 1420; Příznak fnzis: 0 -&gt; 1; Typ aktivity (takt): 1 -&gt; 5; "/>
    <d v="2024-02-07T14:20:58"/>
    <d v="2024-02-07T14:20:00"/>
    <s v="0:00"/>
    <x v="0"/>
    <x v="0"/>
  </r>
  <r>
    <d v="2024-02-07T14:21:20"/>
    <s v="st4220 (?)"/>
    <x v="13"/>
    <x v="0"/>
    <s v="kls* (Lůžkové oddělení pro sestru)"/>
    <s v="Malaga Benedikt, číslo pojištěnce: 480304257 , pojišťovna: 205, scpac: 288615"/>
    <s v="na uzlu 2.CH-L37 od 05.02.24 do 07.02.24, pcsled: 10587899"/>
    <s v="Datum konce sledování: ? -&gt; 07/02/24; Čas konce sledování:  -&gt; 1421; Příznak fnzis: 0 -&gt; 1; Typ aktivity (takt): 1 -&gt; 5; "/>
    <d v="2024-02-07T14:21:20"/>
    <d v="2024-02-07T14:21:00"/>
    <s v="0:00"/>
    <x v="0"/>
    <x v="0"/>
  </r>
  <r>
    <d v="2024-02-07T14:21:44"/>
    <s v="st4220 (?)"/>
    <x v="13"/>
    <x v="0"/>
    <s v="kls* (Lůžkové oddělení pro sestru)"/>
    <s v="Ryšánek Pavel, číslo pojištěnce: 7409135360, pojišťovna: 111, scpac: 322442"/>
    <s v="na uzlu 2.CH-L37 od 05.02.24 do 07.02.24, pcsled: 10587889"/>
    <s v="Datum konce sledování: ? -&gt; 07/02/24; Čas konce sledování:  -&gt; 1421; Příznak fnzis: 0 -&gt; 1; Typ aktivity (takt): 1 -&gt; 5; "/>
    <d v="2024-02-07T14:21:44"/>
    <d v="2024-02-07T14:21:00"/>
    <s v="0:00"/>
    <x v="0"/>
    <x v="0"/>
  </r>
  <r>
    <d v="2024-02-07T14:22:10"/>
    <s v="st4220 (?)"/>
    <x v="13"/>
    <x v="0"/>
    <s v="kls* (Lůžkové oddělení pro sestru)"/>
    <s v="Kroupa Jiří, číslo pojištěnce: 480828409 , pojišťovna: 211, scpac: 209108"/>
    <s v="na uzlu 2.CH-L37 od 02.02.24 do 07.02.24, pcsled: 10586264"/>
    <s v="Datum konce sledování: ? -&gt; 07/02/24; Čas konce sledování:  -&gt; 1421; Příznak fnzis: 0 -&gt; 1; Typ aktivity (takt): 1 -&gt; 5; "/>
    <d v="2024-02-07T14:22:10"/>
    <d v="2024-02-07T14:21:00"/>
    <s v="0:01"/>
    <x v="0"/>
    <x v="0"/>
  </r>
  <r>
    <d v="2024-02-07T14:22:33"/>
    <s v="st4220 (?)"/>
    <x v="13"/>
    <x v="0"/>
    <s v="kls* (Lůžkové oddělení pro sestru)"/>
    <s v="Ošťádalová Jana, číslo pojištěnce: 8053025761, pojišťovna: 211, scpac: 463722"/>
    <s v="na uzlu 2.CH-L37 od 04.02.24 do 07.02.24, pcsled: 10587494"/>
    <s v="Datum konce sledování: ? -&gt; 07/02/24; Čas konce sledování:  -&gt; 1422; Příznak fnzis: 0 -&gt; 1; Typ aktivity (takt): 1 -&gt; 5; "/>
    <d v="2024-02-07T14:22:33"/>
    <d v="2024-02-07T14:22:00"/>
    <s v="0:00"/>
    <x v="0"/>
    <x v="0"/>
  </r>
  <r>
    <d v="2024-02-07T14:23:03"/>
    <s v="st4220 (?)"/>
    <x v="13"/>
    <x v="0"/>
    <s v="kls* (Lůžkové oddělení pro sestru)"/>
    <s v="Simantka Miroslav, číslo pojištěnce: 510620244 , pojišťovna: 205, scpac: 435754"/>
    <s v="na uzlu 2.CH-L37 od 04.02.24 do 07.02.24, pcsled: 10587850"/>
    <s v="Datum konce sledování: ? -&gt; 07/02/24; Čas konce sledování:  -&gt; 1422; Příznak fnzis: 0 -&gt; 1; Typ aktivity (takt): 1 -&gt; 5; "/>
    <d v="2024-02-07T14:23:03"/>
    <d v="2024-02-07T14:22:00"/>
    <s v="0:01"/>
    <x v="0"/>
    <x v="0"/>
  </r>
  <r>
    <d v="2024-02-07T14:23:09"/>
    <s v="st1733 (?)"/>
    <x v="5"/>
    <x v="0"/>
    <s v="kls* (Lůžkové oddělení pro sestru)"/>
    <s v="Hamplová Věra, číslo pojištěnce: 6662151386, pojišťovna: 205, scpac: 146961"/>
    <s v="na uzlu 2.CH-L37 od 05.02.24 do 07.02.24, pcsled: 10587901"/>
    <s v="Datum konce sledování: ? -&gt; 07/02/24; Čas konce sledování:  -&gt; 1422; Příznak fnzis: 0 -&gt; 1; Typ aktivity (takt): 1 -&gt; 5; "/>
    <d v="2024-02-07T14:23:09"/>
    <d v="2024-02-07T14:22:00"/>
    <s v="0:01"/>
    <x v="0"/>
    <x v="0"/>
  </r>
  <r>
    <d v="2024-02-07T14:23:26"/>
    <s v="st4220 (?)"/>
    <x v="13"/>
    <x v="0"/>
    <s v="kls* (Lůžkové oddělení pro sestru)"/>
    <s v="Kotrlová Dagmar, číslo pojištěnce: 6857130489, pojišťovna: 211, scpac: 278617"/>
    <s v="na uzlu 2.CH-L37 od 05.02.24 do 07.02.24, pcsled: 10587897"/>
    <s v="Datum konce sledování: ? -&gt; 07/02/24; Čas konce sledování:  -&gt; 1423; Příznak fnzis: 0 -&gt; 1; Typ aktivity (takt): 1 -&gt; 4; "/>
    <d v="2024-02-07T14:23:26"/>
    <d v="2024-02-07T14:23:00"/>
    <s v="0:00"/>
    <x v="0"/>
    <x v="0"/>
  </r>
  <r>
    <d v="2024-02-07T14:23:47"/>
    <s v="st4220 (?)"/>
    <x v="13"/>
    <x v="0"/>
    <s v="kls* (Lůžkové oddělení pro sestru)"/>
    <s v="Fabiánková Ludmila, číslo pojištěnce: 5860250352, pojišťovna: 111, scpac: 849366"/>
    <s v="na uzlu 2.CH-L37 od 06.02.24 do 07.02.24, pcsled: 10589817"/>
    <s v="Datum konce sledování: ? -&gt; 07/02/24; Čas konce sledování:  -&gt; 1423; Příznak fnzis: 0 -&gt; 1; Typ aktivity (takt): 1 -&gt; 4; "/>
    <d v="2024-02-07T14:23:47"/>
    <d v="2024-02-07T14:23:00"/>
    <s v="0:00"/>
    <x v="0"/>
    <x v="0"/>
  </r>
  <r>
    <d v="2024-02-07T14:24:20"/>
    <s v="st1733 (?)"/>
    <x v="5"/>
    <x v="0"/>
    <s v="kls* (Lůžkové oddělení pro sestru)"/>
    <s v="Kužilová Jana, číslo pojištěnce: 7056075774, pojišťovna: 205, scpac: 243335"/>
    <s v="na uzlu 2.CH-L37 od 05.02.24 do 07.02.24, pcsled: 10587891"/>
    <s v="Datum konce sledování: ? -&gt; 07/02/24; Čas konce sledování:  -&gt; 1423; Příznak fnzis: 0 -&gt; 1; Typ aktivity (takt): 1 -&gt; 5; "/>
    <d v="2024-02-07T14:24:20"/>
    <d v="2024-02-07T14:23:00"/>
    <s v="0:01"/>
    <x v="0"/>
    <x v="0"/>
  </r>
  <r>
    <d v="2024-02-07T14:24:53"/>
    <s v="st1733 (?)"/>
    <x v="5"/>
    <x v="0"/>
    <s v="kls* (Lůžkové oddělení pro sestru)"/>
    <s v="Vincenc Jana, Ing, číslo pojištěnce: 7152034263, pojišťovna: 111, scpac: 1541489"/>
    <s v="na uzlu 2.CH-L37 od 05.02.24 do 07.02.24, pcsled: 10587893"/>
    <s v="Datum konce sledování: ? -&gt; 07/02/24; Čas konce sledování:  -&gt; 1424; Příznak fnzis: 0 -&gt; 1; Typ aktivity (takt): 1 -&gt; 5; "/>
    <d v="2024-02-07T14:24:53"/>
    <d v="2024-02-07T14:24:00"/>
    <s v="0:00"/>
    <x v="0"/>
    <x v="0"/>
  </r>
  <r>
    <d v="2024-02-07T14:59:25"/>
    <s v="st3403 (?)"/>
    <x v="15"/>
    <x v="0"/>
    <s v="kll* (Lůžkové oddělení pro lékaře)"/>
    <s v="Mangl Josef, číslo pojištěnce: 6009160366, pojišťovna: 211, scpac: 1203025"/>
    <s v="na uzlu 2.CH-L37 od 07.02.24 do 10.02.24, pcsled: 10591616"/>
    <s v="Kód uzlu zařízení: 2001; Datum malého překladu: 07/02/24; Čas malého překladu: 1459; Kód původního uzlu: 6223; Kód nového uzlu: 6270; "/>
    <d v="2024-02-07T14:59:25"/>
    <d v="2024-02-07T14:59:00"/>
    <s v="0:00"/>
    <x v="0"/>
    <x v="0"/>
  </r>
  <r>
    <d v="2024-02-08T11:29:40"/>
    <s v="st1733 (?)"/>
    <x v="16"/>
    <x v="0"/>
    <s v="kls* (Lůžkové oddělení pro sestru)"/>
    <s v="Hofinger Milan, číslo pojištěnce: 7602213377, pojišťovna: 205, scpac: 416797"/>
    <s v="na uzlu 2.CH-L37 od 04.02.24 do 08.02.24, pcsled: 10587601"/>
    <s v="Datum konce sledování: ? -&gt; 08/02/24; Čas konce sledování:  -&gt; 1128; Příznak fnzis: 0 -&gt; 1; Typ aktivity (takt): 1 -&gt; 5; "/>
    <d v="2024-02-08T11:29:40"/>
    <d v="2024-02-08T11:28:00"/>
    <s v="0:01"/>
    <x v="0"/>
    <x v="0"/>
  </r>
  <r>
    <d v="2024-02-08T11:30:32"/>
    <s v="st1733 (?)"/>
    <x v="16"/>
    <x v="0"/>
    <s v="kls* (Lůžkové oddělení pro sestru)"/>
    <s v="Bramborová Marcela , číslo pojištěnce: 505926227 , pojišťovna: 111, scpac: 315137"/>
    <s v="na uzlu 2.CH-L37 od 04.02.24 do 08.02.24, pcsled: 10587609"/>
    <s v="Datum konce sledování: ? -&gt; 08/02/24; Čas konce sledování:  -&gt; 1129; Příznak fnzis: 0 -&gt; 1; Typ aktivity (takt): 1 -&gt; 4; "/>
    <d v="2024-02-08T11:30:32"/>
    <d v="2024-02-08T11:29:00"/>
    <s v="0:01"/>
    <x v="0"/>
    <x v="0"/>
  </r>
  <r>
    <d v="2024-02-08T11:32:07"/>
    <s v="st1733 (?)"/>
    <x v="16"/>
    <x v="0"/>
    <s v="kls* (Lůžkové oddělení pro sestru)"/>
    <s v="Novotný Jiří, číslo pojištěnce: 490302107 , pojišťovna: 111, scpac: 1243081"/>
    <s v="na uzlu 2.CH-L37 od 01.02.24 do 08.02.24, pcsled: 10583289"/>
    <s v="Datum konce sledování: ? -&gt; 08/02/24; Čas konce sledování:  -&gt; 1131; Příznak fnzis: 0 -&gt; 1; Typ aktivity (takt): 1 -&gt; 5; "/>
    <d v="2024-02-08T11:32:07"/>
    <d v="2024-02-08T11:31:00"/>
    <s v="0:01"/>
    <x v="0"/>
    <x v="0"/>
  </r>
  <r>
    <d v="2024-02-08T11:33:06"/>
    <s v="st1733 (?)"/>
    <x v="16"/>
    <x v="0"/>
    <s v="kls* (Lůžkové oddělení pro sestru)"/>
    <s v="Ondroušková Pavlína, číslo pojištěnce: 8053195678, pojišťovna: 201, scpac: 769356"/>
    <s v="na uzlu 2.CH-L37 od 04.02.24 do 08.02.24, pcsled: 10587631"/>
    <s v="Datum konce sledování: ? -&gt; 08/02/24; Čas konce sledování:  -&gt; 1132; Příznak fnzis: 0 -&gt; 1; Typ aktivity (takt): 1 -&gt; 4; "/>
    <d v="2024-02-08T11:33:06"/>
    <d v="2024-02-08T11:32:00"/>
    <s v="0:01"/>
    <x v="0"/>
    <x v="0"/>
  </r>
  <r>
    <d v="2024-02-08T13:18:35"/>
    <s v="st1733 (?)"/>
    <x v="16"/>
    <x v="0"/>
    <s v="kls* (Lůžkové oddělení pro sestru)"/>
    <s v="Czyz Radomír, číslo pojištěnce: 6511241044, pojišťovna: 213, scpac: 191795"/>
    <s v="na uzlu 2.CH-L37 od 07.02.24 do 08.02.24, pcsled: 10592447"/>
    <s v="Datum žádosti: 08/02/24; Čas žádosti: 131835; Datum překladu: 08/02/24; Čas překladu: 1318; Žádající uzel: 6223; Žádající uživatel: 58051; Přijímající uzel: 6066; Text žádosti: Žádost o překlad; Stav žádosti: 500; "/>
    <d v="2024-02-08T13:18:35"/>
    <d v="2024-02-08T13:18:00"/>
    <s v="0:00"/>
    <x v="0"/>
    <x v="0"/>
  </r>
  <r>
    <d v="2024-02-08T19:29:17"/>
    <s v="st4902 (?)"/>
    <x v="25"/>
    <x v="0"/>
    <s v="kll* (Lůžkové oddělení pro lékaře)"/>
    <s v="Jemelka Denis, číslo pojištěnce: 0704195338, pojišťovna: 111, scpac: 870913"/>
    <s v="na uzlu 2.CH-L37 od 08.02.24 do 08.02.24, pcsled: 10595047"/>
    <s v="Datum žádosti: 08/02/24; Čas žádosti: 192917; Datum překladu: 08/02/24; Čas překladu: 1928; Žádající uzel: 6223; Žádající uživatel: 64932; Přijímající uzel: 6021; Text žádosti: Žádost o překlad; Stav žádosti: 500; "/>
    <d v="2024-02-08T19:29:17"/>
    <d v="2024-02-08T19:28:00"/>
    <s v="0:01"/>
    <x v="0"/>
    <x v="0"/>
  </r>
  <r>
    <d v="2024-02-08T19:55:32"/>
    <s v="st3403 (?)"/>
    <x v="26"/>
    <x v="0"/>
    <s v="kls* (Lůžkové oddělení pro sestru)"/>
    <s v="Čunderlová Ludmila, číslo pojištěnce: 525205255 , pojišťovna: 205, scpac: 276118"/>
    <s v="na uzlu 2.CH-L37 od 04.02.24 do 15.02.24, pcsled: 10587625"/>
    <s v="Kód uzlu zařízení: 2001; Datum malého překladu: 08/02/24; Čas malého překladu: 1955; Kód původního uzlu: 6223; Kód nového uzlu: 6270; "/>
    <d v="2024-02-08T19:55:32"/>
    <d v="2024-02-08T19:55:00"/>
    <s v="0:00"/>
    <x v="0"/>
    <x v="0"/>
  </r>
  <r>
    <d v="2024-02-09T08:09:13"/>
    <s v="st4220 (?)"/>
    <x v="3"/>
    <x v="0"/>
    <s v="kls* (Lůžkové oddělení pro sestru)"/>
    <s v="Pěček Jan, číslo pojištěnce: 6709290324, pojišťovna: 205, scpac: 319775"/>
    <s v="na uzlu 2.CH-L37 od 04.02.24 do 15.02.24, pcsled: 10587702"/>
    <s v="Kód uzlu zařízení: 2001; Datum malého překladu: 09/02/24; Čas malého překladu: 0809; Kód původního uzlu: 6223; Kód nového uzlu: 6270; "/>
    <d v="2024-02-09T08:09:13"/>
    <d v="2024-02-09T08:09:00"/>
    <s v="0:00"/>
    <x v="0"/>
    <x v="0"/>
  </r>
  <r>
    <d v="2024-02-09T14:10:11"/>
    <s v="st4220 (?)"/>
    <x v="6"/>
    <x v="0"/>
    <s v="kls* (Lůžkové oddělení pro sestru)"/>
    <s v="Brychová Juliana, číslo pojištěnce: 5557307063, pojišťovna: 205, scpac: 1173500"/>
    <s v="na uzlu 2.CH-L37 od 06.02.24 do 09.02.24, pcsled: 10589823"/>
    <s v="Datum konce sledování: ? -&gt; 09/02/24; Čas konce sledování:  -&gt; 1000; Příznak fnzis: 0 -&gt; 1; Typ aktivity (takt): 1 -&gt; 5; "/>
    <d v="2024-02-09T14:10:11"/>
    <d v="2024-02-09T10:00:00"/>
    <s v="4:10"/>
    <x v="0"/>
    <x v="6"/>
  </r>
  <r>
    <d v="2024-02-09T14:11:25"/>
    <s v="st4220 (?)"/>
    <x v="6"/>
    <x v="0"/>
    <s v="kls* (Lůžkové oddělení pro sestru)"/>
    <s v="Bartošová Anna, číslo pojištěnce: 416001426 , pojišťovna: 111, scpac: 103112"/>
    <s v="na uzlu 2.CH-L37 od 04.02.24 do 09.02.24, pcsled: 10587499"/>
    <s v="Datum konce sledování: ? -&gt; 09/02/24; Čas konce sledování:  -&gt; 1000; Příznak fnzis: 0 -&gt; 1; Typ aktivity (takt): 1 -&gt; 4; "/>
    <d v="2024-02-09T14:11:25"/>
    <d v="2024-02-09T10:00:00"/>
    <s v="4:11"/>
    <x v="0"/>
    <x v="6"/>
  </r>
  <r>
    <d v="2024-02-09T14:12:00"/>
    <s v="st4220 (?)"/>
    <x v="6"/>
    <x v="0"/>
    <s v="kls* (Lůžkové oddělení pro sestru)"/>
    <s v="Šajová Jarmila, číslo pojištěnce: 505502070 , pojišťovna: 111, scpac: 1022543"/>
    <s v="na uzlu 2.CH-L37 od 06.02.24 do 09.02.24, pcsled: 10589828"/>
    <s v="Datum konce sledování: ? -&gt; 09/02/24; Čas konce sledování:  -&gt; 1000; Příznak fnzis: 0 -&gt; 1; Typ aktivity (takt): 1 -&gt; 4; "/>
    <d v="2024-02-09T14:12:00"/>
    <d v="2024-02-09T10:00:00"/>
    <s v="4:12"/>
    <x v="0"/>
    <x v="6"/>
  </r>
  <r>
    <d v="2024-02-10T12:56:10"/>
    <s v="st4220 (?)"/>
    <x v="19"/>
    <x v="0"/>
    <s v="kls* (Lůžkové oddělení pro sestru)"/>
    <s v="Heža Vladimír , číslo pojištěnce: 440223160 , pojišťovna: 205, scpac: 958628"/>
    <s v="na uzlu 2.CH-L37 od 09.02.24 do 10.02.24, pcsled: 10595186"/>
    <s v="Datum konce sledování: ? -&gt; 10/02/24; Čas konce sledování:  -&gt; 1255; Příznak fnzis: 0 -&gt; 1; Typ aktivity (takt): 1 -&gt; 5; "/>
    <d v="2024-02-10T12:56:10"/>
    <d v="2024-02-10T12:55:00"/>
    <s v="0:01"/>
    <x v="0"/>
    <x v="0"/>
  </r>
  <r>
    <d v="2024-02-10T12:56:37"/>
    <s v="st4220 (?)"/>
    <x v="19"/>
    <x v="0"/>
    <s v="kls* (Lůžkové oddělení pro sestru)"/>
    <s v="Breitkopf Jiří, číslo pojištěnce: 6702050597, pojišťovna: 211, scpac: 1054724"/>
    <s v="na uzlu 2.CH-L37 od 07.02.24 do 10.02.24, pcsled: 10591623"/>
    <s v="Datum konce sledování: ? -&gt; 10/02/24; Čas konce sledování:  -&gt; 1256; Příznak fnzis: 0 -&gt; 1; Typ aktivity (takt): 1 -&gt; 5; "/>
    <d v="2024-02-10T12:56:37"/>
    <d v="2024-02-10T12:56:00"/>
    <s v="0:00"/>
    <x v="0"/>
    <x v="0"/>
  </r>
  <r>
    <d v="2024-02-10T12:58:26"/>
    <s v="st4220 (?)"/>
    <x v="19"/>
    <x v="0"/>
    <s v="kls* (Lůžkové oddělení pro sestru)"/>
    <s v="Biskup Jaroslav, číslo pojištěnce: 6108250005, pojišťovna: 111, scpac: 1292311"/>
    <s v="na uzlu 2.CH-L37 od 08.02.24 do 10.02.24, pcsled: 10593452"/>
    <s v="Datum konce sledování: ? -&gt; 10/02/24; Čas konce sledování:  -&gt; 1256; Příznak fnzis: 0 -&gt; 1; Typ aktivity (takt): 1 -&gt; 5; "/>
    <d v="2024-02-10T12:58:26"/>
    <d v="2024-02-10T12:56:00"/>
    <s v="0:02"/>
    <x v="0"/>
    <x v="0"/>
  </r>
  <r>
    <d v="2024-02-10T13:00:28"/>
    <s v="st4220 (?)"/>
    <x v="19"/>
    <x v="0"/>
    <s v="kls* (Lůžkové oddělení pro sestru)"/>
    <s v="Pospíšilová Miroslav, číslo pojištěnce: 5754061709, pojišťovna: 111, scpac: 1270675"/>
    <s v="na uzlu 2.CH-L37 od 07.02.24 do 10.02.24, pcsled: 10591618"/>
    <s v="Datum konce sledování: ? -&gt; 10/02/24; Čas konce sledování:  -&gt; 1258; Příznak fnzis: 0 -&gt; 1; Typ aktivity (takt): 1 -&gt; 4; "/>
    <d v="2024-02-10T13:00:28"/>
    <d v="2024-02-10T12:58:00"/>
    <s v="0:02"/>
    <x v="0"/>
    <x v="0"/>
  </r>
  <r>
    <d v="2024-02-10T13:01:32"/>
    <s v="st4220 (?)"/>
    <x v="19"/>
    <x v="0"/>
    <s v="kls* (Lůžkové oddělení pro sestru)"/>
    <s v="Vacová Irena , číslo pojištěnce: 7361284458, pojišťovna: 205, scpac: 179979"/>
    <s v="na uzlu 2.CH-L37 od 08.02.24 do 10.02.24, pcsled: 10593448"/>
    <s v="Datum konce sledování: ? -&gt; 10/02/24; Čas konce sledování:  -&gt; 1300; Příznak fnzis: 0 -&gt; 1; Typ aktivity (takt): 1 -&gt; 5; "/>
    <d v="2024-02-10T13:01:32"/>
    <d v="2024-02-10T13:00:00"/>
    <s v="0:01"/>
    <x v="0"/>
    <x v="0"/>
  </r>
  <r>
    <d v="2024-02-10T13:02:27"/>
    <s v="st4220 (?)"/>
    <x v="19"/>
    <x v="0"/>
    <s v="kls* (Lůžkové oddělení pro sestru)"/>
    <s v="Sachová Vlasta, Mgr., číslo pojištěnce: 515503034 , pojišťovna: 205, scpac: 205101"/>
    <s v="na uzlu 2.CH-L37 od 08.02.24 do 10.02.24, pcsled: 10593450"/>
    <s v="Datum konce sledování: ? -&gt; 10/02/24; Čas konce sledování:  -&gt; 1301; Příznak fnzis: 0 -&gt; 1; Typ aktivity (takt): 1 -&gt; 5; "/>
    <d v="2024-02-10T13:02:27"/>
    <d v="2024-02-10T13:01:00"/>
    <s v="0:01"/>
    <x v="0"/>
    <x v="0"/>
  </r>
  <r>
    <d v="2024-02-10T15:40:14"/>
    <s v="st1733 (?)"/>
    <x v="0"/>
    <x v="0"/>
    <s v="kls* (Lůžkové oddělení pro sestru)"/>
    <s v="Mangl Josef, číslo pojištěnce: 6009160366, pojišťovna: 211, scpac: 1203025"/>
    <s v="na uzlu 2.CH-L37 od 07.02.24 do 10.02.24, pcsled: 10591616"/>
    <s v="Datum konce sledování: ? -&gt; 10/02/24; Čas konce sledování:  -&gt; 1539; Příznak fnzis: 0 -&gt; 1; Typ aktivity (takt): 1 -&gt; 4; "/>
    <d v="2024-02-10T15:40:14"/>
    <d v="2024-02-10T15:39:00"/>
    <s v="0:01"/>
    <x v="0"/>
    <x v="0"/>
  </r>
  <r>
    <d v="2024-02-11T09:11:47"/>
    <s v="st1733 (?)"/>
    <x v="0"/>
    <x v="0"/>
    <s v="kls* (Lůžkové oddělení pro sestru)"/>
    <s v="Mišo Zdeněk , číslo pojištěnce: 6604031621, pojišťovna: 205, scpac: 364855"/>
    <s v="na uzlu 2.CH-L37 od 08.02.24 do 11.02.24, pcsled: 10593456"/>
    <s v="Datum konce sledování: ? -&gt; 11/02/24; Čas konce sledování:  -&gt; 0911; Příznak fnzis: 0 -&gt; 1; Typ aktivity (takt): 1 -&gt; 5; "/>
    <d v="2024-02-11T09:11:47"/>
    <d v="2024-02-11T09:11:00"/>
    <s v="0:00"/>
    <x v="0"/>
    <x v="0"/>
  </r>
  <r>
    <d v="2024-02-11T09:12:17"/>
    <s v="st1733 (?)"/>
    <x v="0"/>
    <x v="0"/>
    <s v="kls* (Lůžkové oddělení pro sestru)"/>
    <s v="Pavlík Oldřich, číslo pojištěnce: 530503001 , pojišťovna: 111, scpac: 846368"/>
    <s v="na uzlu 2.CH-L37 od 05.02.24 do 11.02.24, pcsled: 10589333"/>
    <s v="Datum konce sledování: ? -&gt; 11/02/24; Čas konce sledování:  -&gt; 0912; Příznak fnzis: 0 -&gt; 1; Typ aktivity (takt): 1 -&gt; 5; "/>
    <d v="2024-02-11T09:12:17"/>
    <d v="2024-02-11T09:12:00"/>
    <s v="0:00"/>
    <x v="0"/>
    <x v="0"/>
  </r>
  <r>
    <d v="2024-02-11T09:15:03"/>
    <s v="st1733 (?)"/>
    <x v="0"/>
    <x v="0"/>
    <s v="kls* (Lůžkové oddělení pro sestru)"/>
    <s v="Žáčková Anna, číslo pojištěnce: 7953024860, pojišťovna: 211, scpac: 768604"/>
    <s v="na uzlu 2.CH-L37 od 07.02.24 do 11.02.24, pcsled: 10591620"/>
    <s v="Datum konce sledování: ? -&gt; 11/02/24; Čas konce sledování:  -&gt; 0912; Příznak fnzis: 0 -&gt; 1; Typ aktivity (takt): 1 -&gt; 5; "/>
    <d v="2024-02-11T09:15:03"/>
    <d v="2024-02-11T09:12:00"/>
    <s v="0:03"/>
    <x v="0"/>
    <x v="0"/>
  </r>
  <r>
    <d v="2024-02-12T08:47:06"/>
    <s v="st4936 (?)"/>
    <x v="1"/>
    <x v="0"/>
    <s v="kls* (Lůžkové oddělení pro sestru)"/>
    <s v="Trunda Vladimír, číslo pojištěnce: 530905270 , pojišťovna: 205, scpac: 315775"/>
    <s v="na uzlu 2.CH-L37 od 11.02.24 do 16.02.24, pcsled: 10597809"/>
    <s v="Kód uzlu zařízení: 2001; Datum malého překladu: 12/02/24; Čas malého překladu: 0847; Kód původního uzlu: 6223; Kód nového uzlu: 6270; "/>
    <d v="2024-02-12T08:47:06"/>
    <d v="2024-02-12T08:47:00"/>
    <s v="0:00"/>
    <x v="0"/>
    <x v="0"/>
  </r>
  <r>
    <d v="2024-02-12T08:47:14"/>
    <s v="st4936 (?)"/>
    <x v="1"/>
    <x v="0"/>
    <s v="kls* (Lůžkové oddělení pro sestru)"/>
    <s v="Pudl Jaroslav, číslo pojištěnce: 381226457 , pojišťovna: 207, scpac: 469646"/>
    <s v="na uzlu 2.CH-L37 od 11.02.24 do 18.02.24, pcsled: 10597864"/>
    <s v="Kód uzlu zařízení: 2001; Datum malého překladu: 12/02/24; Čas malého překladu: 0847; Kód původního uzlu: 6223; Kód nového uzlu: 6270; "/>
    <d v="2024-02-12T08:47:14"/>
    <d v="2024-02-12T08:47:00"/>
    <s v="0:00"/>
    <x v="0"/>
    <x v="0"/>
  </r>
  <r>
    <d v="2024-02-12T15:47:58"/>
    <s v="st4220 (?)"/>
    <x v="16"/>
    <x v="0"/>
    <s v="kls* (Lůžkové oddělení pro sestru)"/>
    <s v="Marecsek Štěpán, číslo pojištěnce: 520113280 , pojišťovna: 111, scpac: 1093032"/>
    <s v="na uzlu 2.CH-L37 od 04.02.24 do 12.02.24, pcsled: 10587640"/>
    <s v="Datum konce sledování: ? -&gt; 12/02/24; Čas konce sledování:  -&gt; 1547; Příznak fnzis: 0 -&gt; 1; Typ aktivity (takt): 1 -&gt; 5; "/>
    <d v="2024-02-12T15:47:58"/>
    <d v="2024-02-12T15:47:00"/>
    <s v="0:00"/>
    <x v="0"/>
    <x v="0"/>
  </r>
  <r>
    <d v="2024-02-13T13:53:00"/>
    <s v="st4220 (?)"/>
    <x v="12"/>
    <x v="0"/>
    <s v="kls* (Lůžkové oddělení pro sestru)"/>
    <s v="Batěk František, číslo pojištěnce: 451203103 , pojišťovna: 205, scpac: 1053412"/>
    <s v="na uzlu 2.CH-KCH od 09.02.24 do 15.02.24, pcsled: 10595192"/>
    <s v="Kód uzlu zařízení: 2001; Datum malého překladu: 13/02/24; Čas malého překladu: 1352; Kód původního uzlu: 6223; Kód nového uzlu: 6520; "/>
    <d v="2024-02-13T13:53:00"/>
    <d v="2024-02-13T13:52:00"/>
    <s v="0:01"/>
    <x v="0"/>
    <x v="0"/>
  </r>
  <r>
    <d v="2024-02-14T13:29:38"/>
    <s v="st4220 (?)"/>
    <x v="3"/>
    <x v="0"/>
    <s v="kls* (Lůžkové oddělení pro sestru)"/>
    <s v="Petruška Miroslav , číslo pojištěnce: 5403121658, pojišťovna: 111, scpac: 1184271"/>
    <s v="na uzlu 2.CH-L37 od 13.02.24 do 14.02.24, pcsled: 10600156"/>
    <s v="Datum žádosti: 14/02/24; Čas žádosti: 132937; Datum překladu: 14/02/24; Čas překladu: 1328; Žádající uzel: 6223; Žádající uživatel: 48831; Přijímající uzel: 6515; Text žádosti: Žádost o překlad; Stav žádosti: 500; "/>
    <d v="2024-02-14T13:29:38"/>
    <d v="2024-02-14T13:28:00"/>
    <s v="0:01"/>
    <x v="0"/>
    <x v="0"/>
  </r>
  <r>
    <d v="2024-02-14T17:11:10"/>
    <s v="st4220 (?)"/>
    <x v="9"/>
    <x v="0"/>
    <s v="kll* (Lůžkové oddělení pro lékaře)"/>
    <s v="Šafářová Jana, číslo pojištěnce: 7954245365, pojišťovna: 205, scpac: 247971"/>
    <s v="na uzlu 2.CH-L37 od 12.02.24 do 14.02.24, pcsled: 10598186"/>
    <s v="Datum konce sledování: ? -&gt; 14/02/24; Čas konce sledování:  -&gt; 1710; Příznak fnzis: 0 -&gt; 1; Typ aktivity (takt): 1 -&gt; 5; "/>
    <d v="2024-02-14T17:11:10"/>
    <d v="2024-02-14T17:10:00"/>
    <s v="0:01"/>
    <x v="0"/>
    <x v="0"/>
  </r>
  <r>
    <d v="2024-02-14T17:13:17"/>
    <s v="st4220 (?)"/>
    <x v="9"/>
    <x v="0"/>
    <s v="kll* (Lůžkové oddělení pro lékaře)"/>
    <s v="Bogaňová Petra, číslo pojištěnce: 7559215807, pojišťovna: 205, scpac: 764578"/>
    <s v="na uzlu 2.CH-L37 od 11.02.24 do 14.02.24, pcsled: 10597835"/>
    <s v="Datum konce sledování: ? -&gt; 14/02/24; Čas konce sledování:  -&gt; 1712; Příznak fnzis: 0 -&gt; 1; Typ aktivity (takt): 1 -&gt; 5; "/>
    <d v="2024-02-14T17:13:17"/>
    <d v="2024-02-14T17:12:00"/>
    <s v="0:01"/>
    <x v="0"/>
    <x v="0"/>
  </r>
  <r>
    <d v="2024-02-14T17:55:24"/>
    <s v="st4220 (?)"/>
    <x v="9"/>
    <x v="0"/>
    <s v="kll* (Lůžkové oddělení pro lékaře)"/>
    <s v="Jakešová Jaroslava, číslo pojištěnce: 5755071036, pojišťovna: 205, scpac: 725482"/>
    <s v="na uzlu 2.CH-L37 od 08.02.24 do 14.02.24, pcsled: 10593454"/>
    <s v="Datum konce sledování: ? -&gt; 14/02/24; Čas konce sledování:  -&gt; 1754; Příznak fnzis: 0 -&gt; 1; Typ aktivity (takt): 1 -&gt; 5; "/>
    <d v="2024-02-14T17:55:24"/>
    <d v="2024-02-14T17:54:00"/>
    <s v="0:01"/>
    <x v="0"/>
    <x v="0"/>
  </r>
  <r>
    <d v="2024-02-14T17:56:16"/>
    <s v="st4220 (?)"/>
    <x v="9"/>
    <x v="0"/>
    <s v="kll* (Lůžkové oddělení pro lékaře)"/>
    <s v="Čubíková Olga, číslo pojištěnce: 505223008 , pojišťovna: 205, scpac: 1078066"/>
    <s v="na uzlu 2.CH-L37 od 05.02.24 do 14.02.24, pcsled: 10589245"/>
    <s v="Datum konce sledování: ? -&gt; 14/02/24; Čas konce sledování:  -&gt; 1755; Příznak fnzis: 0 -&gt; 1; Typ aktivity (takt): 1 -&gt; 4; "/>
    <d v="2024-02-14T17:56:16"/>
    <d v="2024-02-14T17:55:00"/>
    <s v="0:01"/>
    <x v="0"/>
    <x v="0"/>
  </r>
  <r>
    <d v="2024-02-14T17:57:09"/>
    <s v="st4220 (?)"/>
    <x v="9"/>
    <x v="0"/>
    <s v="kll* (Lůžkové oddělení pro lékaře)"/>
    <s v="Novotná Helena, číslo pojištěnce: 7958235714, pojišťovna: 211, scpac: 1490996"/>
    <s v="na uzlu 2.CH-L37 od 11.02.24 do 14.02.24, pcsled: 10597902"/>
    <s v="Datum konce sledování: ? -&gt; 14/02/24; Čas konce sledování:  -&gt; 1756; Příznak fnzis: 0 -&gt; 1; Typ aktivity (takt): 1 -&gt; 4; "/>
    <d v="2024-02-14T17:57:09"/>
    <d v="2024-02-14T17:56:00"/>
    <s v="0:01"/>
    <x v="0"/>
    <x v="0"/>
  </r>
  <r>
    <d v="2024-02-14T17:58:18"/>
    <s v="st4220 (?)"/>
    <x v="9"/>
    <x v="0"/>
    <s v="kll* (Lůžkové oddělení pro lékaře)"/>
    <s v="Halcinová Eva, číslo pojištěnce: 7062014850, pojišťovna: 211, scpac: 1174513"/>
    <s v="na uzlu 2.CH-L37 od 11.02.24 do 14.02.24, pcsled: 10597885"/>
    <s v="Datum konce sledování: ? -&gt; 14/02/24; Čas konce sledování:  -&gt; 1757; Příznak fnzis: 0 -&gt; 1; Typ aktivity (takt): 1 -&gt; 4; "/>
    <d v="2024-02-14T17:58:18"/>
    <d v="2024-02-14T17:57:00"/>
    <s v="0:01"/>
    <x v="0"/>
    <x v="0"/>
  </r>
  <r>
    <d v="2024-02-14T20:37:47"/>
    <s v="st3403 (?)"/>
    <x v="9"/>
    <x v="0"/>
    <s v="kll* (Lůžkové oddělení pro lékaře)"/>
    <s v="Bílý Jaromír , číslo pojištěnce: 6201192195, pojišťovna: 211, scpac: 726761"/>
    <s v="na uzlu 2.CH-37a od 14.02.24 do 16.02.24, pcsled: 10603716"/>
    <s v="Kód uzlu zařízení: 2001; Datum malého překladu: 14/02/24; Čas malého překladu: 2037; Kód původního uzlu: 6223; Kód nového uzlu: 6270; "/>
    <d v="2024-02-14T20:37:47"/>
    <d v="2024-02-14T20:37:00"/>
    <s v="0:00"/>
    <x v="0"/>
    <x v="0"/>
  </r>
  <r>
    <d v="2024-02-15T08:22:29"/>
    <s v="st4936 (?)"/>
    <x v="1"/>
    <x v="0"/>
    <s v="kls* (Lůžkové oddělení pro sestru)"/>
    <s v="Zouharová Daniela, číslo pojištěnce: 475314177 , pojišťovna: 111, scpac: 132163"/>
    <s v="na uzlu 2.CH-L37 od 14.02.24 do 18.02.24, pcsled: 10602076"/>
    <s v="Kód uzlu zařízení: 2001; Datum malého překladu: 15/02/24; Čas malého překladu: 0822; Kód původního uzlu: 6223; Kód nového uzlu: 6270; "/>
    <d v="2024-02-15T08:22:29"/>
    <d v="2024-02-15T08:22:00"/>
    <s v="0:00"/>
    <x v="0"/>
    <x v="0"/>
  </r>
  <r>
    <d v="2024-02-15T10:19:58"/>
    <s v="st1733 (?)"/>
    <x v="10"/>
    <x v="0"/>
    <s v="kls* (Lůžkové oddělení pro sestru)"/>
    <s v="Čunderlová Ludmila, číslo pojištěnce: 525205255 , pojišťovna: 205, scpac: 276118"/>
    <s v="na uzlu 2.CH-L37 od 04.02.24 do 15.02.24, pcsled: 10587625"/>
    <s v="Datum žádosti: 15/02/24; Čas žádosti: 101958; Datum překladu: 15/02/24; Čas překladu: 1018; Žádající uzel: 6223; Žádající uživatel: 18796; Přijímající uzel: 6162; Text žádosti: Žádost o překlad; Stav žádosti: 500; "/>
    <d v="2024-02-15T10:19:58"/>
    <d v="2024-02-15T10:18:00"/>
    <s v="0:01"/>
    <x v="0"/>
    <x v="0"/>
  </r>
  <r>
    <d v="2024-02-15T18:48:09"/>
    <s v="st4220 (?)"/>
    <x v="2"/>
    <x v="0"/>
    <s v="kll* (Lůžkové oddělení pro lékaře)"/>
    <s v="Šimková Kateřina, číslo pojištěnce: 8058305695, pojišťovna: 111, scpac: 769627"/>
    <s v="na uzlu 2.CH-L37 od 12.02.24 do 15.02.24, pcsled: 10598196"/>
    <s v="Datum konce sledování: ? -&gt; 15/02/24; Čas konce sledování:  -&gt; 1847; Příznak fnzis: 0 -&gt; 1; Typ aktivity (takt): 1 -&gt; 5; "/>
    <d v="2024-02-15T18:48:09"/>
    <d v="2024-02-15T18:47:00"/>
    <s v="0:01"/>
    <x v="0"/>
    <x v="0"/>
  </r>
  <r>
    <d v="2024-02-15T18:49:45"/>
    <s v="st4220 (?)"/>
    <x v="2"/>
    <x v="0"/>
    <s v="kll* (Lůžkové oddělení pro lékaře)"/>
    <s v="Galušková Miroslava, číslo pojištěnce: 5557290640, pojišťovna: 201, scpac: 1510900"/>
    <s v="na uzlu 2.CH-L37 od 11.02.24 do 15.02.24, pcsled: 10597882"/>
    <s v="Datum konce sledování: ? -&gt; 15/02/24; Čas konce sledování:  -&gt; 1848; Příznak fnzis: 0 -&gt; 1; Typ aktivity (takt): 1 -&gt; 4; "/>
    <d v="2024-02-15T18:49:45"/>
    <d v="2024-02-15T18:48:00"/>
    <s v="0:01"/>
    <x v="0"/>
    <x v="0"/>
  </r>
  <r>
    <d v="2024-02-15T18:50:56"/>
    <s v="st4220 (?)"/>
    <x v="2"/>
    <x v="0"/>
    <s v="kll* (Lůžkové oddělení pro lékaře)"/>
    <s v="Pěček Jan, číslo pojištěnce: 6709290324, pojišťovna: 205, scpac: 319775"/>
    <s v="na uzlu 2.CH-L37 od 04.02.24 do 15.02.24, pcsled: 10587702"/>
    <s v="Datum konce sledování: ? -&gt; 15/02/24; Čas konce sledování:  -&gt; 1849; Příznak fnzis: 0 -&gt; 1; Typ aktivity (takt): 1 -&gt; 5; "/>
    <d v="2024-02-15T18:50:56"/>
    <d v="2024-02-15T18:49:00"/>
    <s v="0:01"/>
    <x v="0"/>
    <x v="0"/>
  </r>
  <r>
    <d v="2024-02-15T18:51:28"/>
    <s v="st4220 (?)"/>
    <x v="2"/>
    <x v="0"/>
    <s v="kll* (Lůžkové oddělení pro lékaře)"/>
    <s v="Tomaštíková Miluše, číslo pojištěnce: 6161301355, pojišťovna: 205, scpac: 259343"/>
    <s v="na uzlu 2.CH-L37 od 09.02.24 do 15.02.24, pcsled: 10595188"/>
    <s v="Datum konce sledování: ? -&gt; 15/02/24; Čas konce sledování:  -&gt; 1851; Příznak fnzis: 0 -&gt; 1; Typ aktivity (takt): 1 -&gt; 5; "/>
    <d v="2024-02-15T18:51:28"/>
    <d v="2024-02-15T18:51:00"/>
    <s v="0:00"/>
    <x v="0"/>
    <x v="0"/>
  </r>
  <r>
    <d v="2024-02-15T18:51:50"/>
    <s v="st4220 (?)"/>
    <x v="2"/>
    <x v="0"/>
    <s v="kll* (Lůžkové oddělení pro lékaře)"/>
    <s v="Vlačuha Tomáš, číslo pojištěnce: 8908315295, pojišťovna: 211, scpac: 1552172"/>
    <s v="na uzlu 2.CH-L37 od 12.02.24 do 15.02.24, pcsled: 10598194"/>
    <s v="Datum konce sledování: ? -&gt; 15/02/24; Čas konce sledování:  -&gt; 1851; Příznak fnzis: 0 -&gt; 1; Typ aktivity (takt): 1 -&gt; 5; "/>
    <d v="2024-02-15T18:51:50"/>
    <d v="2024-02-15T18:51:00"/>
    <s v="0:00"/>
    <x v="0"/>
    <x v="0"/>
  </r>
  <r>
    <d v="2024-02-15T18:52:14"/>
    <s v="st4220 (?)"/>
    <x v="2"/>
    <x v="0"/>
    <s v="kll* (Lůžkové oddělení pro lékaře)"/>
    <s v="Hrabalová Anna, číslo pojištěnce: 6062291334, pojišťovna: 201, scpac: 1352572"/>
    <s v="na uzlu 2.CH-L37 od 12.02.24 do 15.02.24, pcsled: 10598190"/>
    <s v="Datum konce sledování: ? -&gt; 15/02/24; Čas konce sledování:  -&gt; 1851; Příznak fnzis: 0 -&gt; 1; Typ aktivity (takt): 1 -&gt; 4; "/>
    <d v="2024-02-15T18:52:14"/>
    <d v="2024-02-15T18:51:00"/>
    <s v="0:01"/>
    <x v="0"/>
    <x v="0"/>
  </r>
  <r>
    <d v="2024-02-15T18:52:36"/>
    <s v="st4220 (?)"/>
    <x v="2"/>
    <x v="0"/>
    <s v="kll* (Lůžkové oddělení pro lékaře)"/>
    <s v="Bolf Josef, číslo pojištěnce: 430219430 , pojišťovna: 211, scpac: 348830"/>
    <s v="na uzlu 2.CH-L37 od 09.02.24 do 15.02.24, pcsled: 10596449"/>
    <s v="Datum konce sledování: ? -&gt; 15/02/24; Čas konce sledování:  -&gt; 1852; Příznak fnzis: 0 -&gt; 1; Typ aktivity (takt): 1 -&gt; 4; "/>
    <d v="2024-02-15T18:52:36"/>
    <d v="2024-02-15T18:52:00"/>
    <s v="0:00"/>
    <x v="0"/>
    <x v="0"/>
  </r>
  <r>
    <d v="2024-02-15T21:49:13"/>
    <s v="st1733 (?)"/>
    <x v="6"/>
    <x v="0"/>
    <s v="kls* (Lůžkové oddělení pro sestru)"/>
    <s v="Appl Oldřich , číslo pojištěnce: 460302475 , pojišťovna: 205, scpac: 211951"/>
    <s v="na uzlu 2.CH-L37 od 09.02.24 do 15.02.24, pcsled: 10595194"/>
    <s v="Datum žádosti: 15/02/24; Čas žádosti: 214913; Datum překladu: 15/02/24; Čas překladu: 2148; Žádající uzel: 6223; Žádající uživatel: 62350; Přijímající uzel: 6515; Text žádosti: Žádost o překlad; Stav žádosti: 500; "/>
    <d v="2024-02-15T21:49:13"/>
    <d v="2024-02-15T21:48:00"/>
    <s v="0:01"/>
    <x v="0"/>
    <x v="0"/>
  </r>
  <r>
    <d v="2024-02-16T08:32:57"/>
    <s v="st4220 (?)"/>
    <x v="3"/>
    <x v="0"/>
    <s v="kls* (Lůžkové oddělení pro sestru)"/>
    <s v="Kuchař Viktor , číslo pojištěnce: 6809160798, pojišťovna: 205, scpac: 1154267"/>
    <s v="na uzlu 2.CH-L37 od 15.02.24 do 20.02.24, pcsled: 10603864"/>
    <s v="Kód uzlu zařízení: 2001; Datum malého překladu: 16/02/24; Čas malého překladu: 0832; Kód původního uzlu: 6223; Kód nového uzlu: 6270; "/>
    <d v="2024-02-16T08:32:57"/>
    <d v="2024-02-16T08:32:00"/>
    <s v="0:00"/>
    <x v="0"/>
    <x v="0"/>
  </r>
  <r>
    <d v="2024-02-16T08:33:16"/>
    <s v="st4220 (?)"/>
    <x v="3"/>
    <x v="0"/>
    <s v="kls* (Lůžkové oddělení pro sestru)"/>
    <s v="Kupka Antonín, číslo pojištěnce: 441227095 , pojišťovna: 111, scpac: 1550713"/>
    <s v="na uzlu 2.CH-L37 od 15.02.24 do 22.02.24, pcsled: 10603862"/>
    <s v="Kód uzlu zařízení: 2001; Datum malého překladu: 16/02/24; Čas malého překladu: 0833; Kód původního uzlu: 6223; Kód nového uzlu: 6270; "/>
    <d v="2024-02-16T08:33:16"/>
    <d v="2024-02-16T08:33:00"/>
    <s v="0:00"/>
    <x v="0"/>
    <x v="0"/>
  </r>
  <r>
    <d v="2024-02-16T13:26:40"/>
    <s v="st4220 (?)"/>
    <x v="5"/>
    <x v="0"/>
    <s v="kls* (Lůžkové oddělení pro sestru)"/>
    <s v="Hampl Josef, číslo pojištěnce: 5606132433, pojišťovna: 205, scpac: 895246"/>
    <s v="na uzlu 2.CH-L37 od 13.02.24 do 16.02.24, pcsled: 10600164"/>
    <s v="Datum konce sledování: ? -&gt; 16/02/24; Čas konce sledování:  -&gt; 1326; Příznak fnzis: 0 -&gt; 1; Typ aktivity (takt): 1 -&gt; 5; "/>
    <d v="2024-02-16T13:26:40"/>
    <d v="2024-02-16T13:26:00"/>
    <s v="0:00"/>
    <x v="0"/>
    <x v="0"/>
  </r>
  <r>
    <d v="2024-02-16T13:27:42"/>
    <s v="st4220 (?)"/>
    <x v="5"/>
    <x v="0"/>
    <s v="kls* (Lůžkové oddělení pro sestru)"/>
    <s v="Trunda Vladimír, číslo pojištěnce: 530905270 , pojišťovna: 205, scpac: 315775"/>
    <s v="na uzlu 2.CH-L37 od 11.02.24 do 16.02.24, pcsled: 10597809"/>
    <s v="Datum konce sledování: ? -&gt; 16/02/24; Čas konce sledování:  -&gt; 1326; Příznak fnzis: 0 -&gt; 1; Typ aktivity (takt): 1 -&gt; 5; "/>
    <d v="2024-02-16T13:27:42"/>
    <d v="2024-02-16T13:26:00"/>
    <s v="0:01"/>
    <x v="0"/>
    <x v="0"/>
  </r>
  <r>
    <d v="2024-02-16T13:28:13"/>
    <s v="st4220 (?)"/>
    <x v="5"/>
    <x v="0"/>
    <s v="kls* (Lůžkové oddělení pro sestru)"/>
    <s v="Nejezchleba David, číslo pojištěnce: 7607165775, pojišťovna: 205, scpac: 998703"/>
    <s v="na uzlu 2.CH-L37 od 12.02.24 do 16.02.24, pcsled: 10598188"/>
    <s v="Datum konce sledování: ? -&gt; 16/02/24; Čas konce sledování:  -&gt; 1327; Příznak fnzis: 0 -&gt; 1; Typ aktivity (takt): 1 -&gt; 5; "/>
    <d v="2024-02-16T13:28:13"/>
    <d v="2024-02-16T13:27:00"/>
    <s v="0:01"/>
    <x v="0"/>
    <x v="0"/>
  </r>
  <r>
    <d v="2024-02-16T20:08:03"/>
    <s v="st4220 (?)"/>
    <x v="2"/>
    <x v="0"/>
    <s v="kll* (Lůžkové oddělení pro lékaře)"/>
    <s v="Bílá Anna, číslo pojištěnce: 535315007 , pojišťovna: 205, scpac: 1231565"/>
    <s v="na uzlu 2.CH-L37 od 14.02.24 do 16.02.24, pcsled: 10602088"/>
    <s v="Datum konce sledování: ? -&gt; 16/02/24; Čas konce sledování:  -&gt; 2007; Příznak fnzis: 0 -&gt; 1; Typ aktivity (takt): 1 -&gt; 5; "/>
    <d v="2024-02-16T20:08:03"/>
    <d v="2024-02-16T20:07:00"/>
    <s v="0:01"/>
    <x v="0"/>
    <x v="0"/>
  </r>
  <r>
    <d v="2024-02-16T20:08:29"/>
    <s v="st4220 (?)"/>
    <x v="2"/>
    <x v="0"/>
    <s v="kll* (Lůžkové oddělení pro lékaře)"/>
    <s v="Tomková Naděžda, číslo pojištěnce: 465911156 , pojišťovna: 207, scpac: 1194839"/>
    <s v="na uzlu 2.CH-L37 od 13.02.24 do 16.02.24, pcsled: 10600162"/>
    <s v="Datum konce sledování: ? -&gt; 16/02/24; Čas konce sledování:  -&gt; 2008; Příznak fnzis: 0 -&gt; 1; Typ aktivity (takt): 1 -&gt; 4; "/>
    <d v="2024-02-16T20:08:29"/>
    <d v="2024-02-16T20:08:00"/>
    <s v="0:00"/>
    <x v="0"/>
    <x v="0"/>
  </r>
  <r>
    <d v="2024-02-16T20:09:05"/>
    <s v="st4220 (?)"/>
    <x v="2"/>
    <x v="0"/>
    <s v="kll* (Lůžkové oddělení pro lékaře)"/>
    <s v="Lukašík Ivo, číslo pojištěnce: 5706152023, pojišťovna: 211, scpac: 1402930"/>
    <s v="na uzlu 2.CH-L37 od 11.02.24 do 16.02.24, pcsled: 10597793"/>
    <s v="Datum konce sledování: ? -&gt; 16/02/24; Čas konce sledování:  -&gt; 2008; Příznak fnzis: 0 -&gt; 1; Typ aktivity (takt): 1 -&gt; 4; "/>
    <d v="2024-02-16T20:09:05"/>
    <d v="2024-02-16T20:08:00"/>
    <s v="0:01"/>
    <x v="0"/>
    <x v="0"/>
  </r>
  <r>
    <d v="2024-02-16T20:09:55"/>
    <s v="st4220 (?)"/>
    <x v="2"/>
    <x v="0"/>
    <s v="kll* (Lůžkové oddělení pro lékaře)"/>
    <s v="Hubka Barbora, číslo pojištěnce: 9559115720, pojišťovna: 205, scpac: 342594"/>
    <s v="na uzlu 2.CH-L37 od 14.02.24 do 16.02.24, pcsled: 10602072"/>
    <s v="Datum konce sledování: ? -&gt; 16/02/24; Čas konce sledování:  -&gt; 2009; Příznak fnzis: 0 -&gt; 1; Typ aktivity (takt): 1 -&gt; 5; "/>
    <d v="2024-02-16T20:09:55"/>
    <d v="2024-02-16T20:09:00"/>
    <s v="0:00"/>
    <x v="0"/>
    <x v="0"/>
  </r>
  <r>
    <d v="2024-02-17T13:05:24"/>
    <s v="st1733 (?)"/>
    <x v="6"/>
    <x v="0"/>
    <s v="kls* (Lůžkové oddělení pro sestru)"/>
    <s v="Appl Oldřich , číslo pojištěnce: 460302475 , pojišťovna: 205, scpac: 211951"/>
    <s v="na uzlu KAR-LU51 od 15.02.24 do 17.02.24, pcsled: 10605469"/>
    <s v="Datum konce sledování: ? -&gt; 17/02/24; Čas konce sledování:  -&gt; 1301; Příznak fnzis: 0 -&gt; 1; Typ aktivity (takt): 1 -&gt; 4; "/>
    <d v="2024-02-17T13:05:24"/>
    <d v="2024-02-17T13:01:00"/>
    <s v="0:04"/>
    <x v="0"/>
    <x v="0"/>
  </r>
  <r>
    <d v="2024-02-17T13:51:02"/>
    <s v="st1733 (?)"/>
    <x v="6"/>
    <x v="0"/>
    <s v="kls* (Lůžkové oddělení pro sestru)"/>
    <s v="Petruňová Anna, číslo pojištěnce: 495622117 , pojišťovna: 201, scpac: 915023"/>
    <s v="na uzlu 2.CH-L37 od 14.02.24 do 17.02.24, pcsled: 10602074"/>
    <s v="Datum konce sledování: ? -&gt; 17/02/24; Čas konce sledování:  -&gt; 1350; Příznak fnzis: 0 -&gt; 1; Typ aktivity (takt): 1 -&gt; 4; "/>
    <d v="2024-02-17T13:51:02"/>
    <d v="2024-02-17T13:50:00"/>
    <s v="0:01"/>
    <x v="0"/>
    <x v="0"/>
  </r>
  <r>
    <d v="2024-02-17T13:51:20"/>
    <s v="st1733 (?)"/>
    <x v="6"/>
    <x v="0"/>
    <s v="kls* (Lůžkové oddělení pro sestru)"/>
    <s v="Simončič Josef , číslo pojištěnce: 450119443 , pojišťovna: 111, scpac: 404729"/>
    <s v="na uzlu 2.CH-L37 od 16.02.24 do 17.02.24, pcsled: 10605919"/>
    <s v="Datum konce sledování: ? -&gt; 17/02/24; Čas konce sledování:  -&gt; 1351; Příznak fnzis: 0 -&gt; 1; Typ aktivity (takt): 1 -&gt; 5; "/>
    <d v="2024-02-17T13:51:20"/>
    <d v="2024-02-17T13:51:00"/>
    <s v="0:00"/>
    <x v="0"/>
    <x v="0"/>
  </r>
  <r>
    <d v="2024-02-17T13:51:45"/>
    <s v="st1733 (?)"/>
    <x v="6"/>
    <x v="0"/>
    <s v="kls* (Lůžkové oddělení pro sestru)"/>
    <s v="Prozorovskij Leo, číslo pojištěnce: 6204170577, pojišťovna: 111, scpac: 1338025"/>
    <s v="na uzlu 2.CH-L37 od 13.02.24 do 17.02.24, pcsled: 10600160"/>
    <s v="Datum konce sledování: ? -&gt; 17/02/24; Čas konce sledování:  -&gt; 1351; Příznak fnzis: 0 -&gt; 1; Typ aktivity (takt): 1 -&gt; 5; "/>
    <d v="2024-02-17T13:51:45"/>
    <d v="2024-02-17T13:51:00"/>
    <s v="0:00"/>
    <x v="0"/>
    <x v="0"/>
  </r>
  <r>
    <d v="2024-02-17T13:52:05"/>
    <s v="st1733 (?)"/>
    <x v="6"/>
    <x v="0"/>
    <s v="kls* (Lůžkové oddělení pro sestru)"/>
    <s v="Vávra Ivo , číslo pojištěnce: 7310295322, pojišťovna: 111, scpac: 288072"/>
    <s v="na uzlu 2.CH-L37 od 15.02.24 do 17.02.24, pcsled: 10603868"/>
    <s v="Datum konce sledování: ? -&gt; 17/02/24; Čas konce sledování:  -&gt; 1351; Příznak fnzis: 0 -&gt; 1; Typ aktivity (takt): 1 -&gt; 5; "/>
    <d v="2024-02-17T13:52:05"/>
    <d v="2024-02-17T13:51:00"/>
    <s v="0:01"/>
    <x v="0"/>
    <x v="0"/>
  </r>
  <r>
    <d v="2024-02-17T13:52:25"/>
    <s v="st1733 (?)"/>
    <x v="6"/>
    <x v="0"/>
    <s v="kls* (Lůžkové oddělení pro sestru)"/>
    <s v="Paloncy Jaromír, číslo pojištěnce: 490802140 , pojišťovna: 111, scpac: 1549394"/>
    <s v="na uzlu 2.CH-L37 od 14.02.24 do 17.02.24, pcsled: 10602086"/>
    <s v="Datum konce sledování: ? -&gt; 17/02/24; Čas konce sledování:  -&gt; 1352; Příznak fnzis: 0 -&gt; 1; Typ aktivity (takt): 1 -&gt; 5; "/>
    <d v="2024-02-17T13:52:25"/>
    <d v="2024-02-17T13:52:00"/>
    <s v="0:00"/>
    <x v="0"/>
    <x v="0"/>
  </r>
  <r>
    <d v="2024-02-17T13:52:47"/>
    <s v="st1733 (?)"/>
    <x v="6"/>
    <x v="0"/>
    <s v="kls* (Lůžkové oddělení pro sestru)"/>
    <s v="Klaclová Jitka, číslo pojištěnce: 6853091410, pojišťovna: 211, scpac: 1539942"/>
    <s v="na uzlu 2.CH-L37 od 15.02.24 do 17.02.24, pcsled: 10603866"/>
    <s v="Datum konce sledování: ? -&gt; 17/02/24; Čas konce sledování:  -&gt; 1352; Příznak fnzis: 0 -&gt; 1; Typ aktivity (takt): 1 -&gt; 5; "/>
    <d v="2024-02-17T13:52:47"/>
    <d v="2024-02-17T13:52:00"/>
    <s v="0:00"/>
    <x v="0"/>
    <x v="0"/>
  </r>
  <r>
    <d v="2024-02-17T13:53:15"/>
    <s v="st1733 (?)"/>
    <x v="6"/>
    <x v="0"/>
    <s v="kls* (Lůžkové oddělení pro sestru)"/>
    <s v="Demetr František, číslo pojištěnce: 6403052502, pojišťovna: 201, scpac: 241538"/>
    <s v="na uzlu 2.CH-L37 od 14.02.24 do 17.02.24, pcsled: 10602083"/>
    <s v="Datum konce sledování: ? -&gt; 17/02/24; Čas konce sledování:  -&gt; 1352; Příznak fnzis: 0 -&gt; 1; Typ aktivity (takt): 1 -&gt; 5; "/>
    <d v="2024-02-17T13:53:15"/>
    <d v="2024-02-17T13:52:00"/>
    <s v="0:01"/>
    <x v="0"/>
    <x v="0"/>
  </r>
  <r>
    <d v="2024-02-17T13:54:14"/>
    <s v="st1733 (?)"/>
    <x v="6"/>
    <x v="0"/>
    <s v="kls* (Lůžkové oddělení pro sestru)"/>
    <s v="Jecuško Peter, číslo pojištěnce: 7710694431, pojišťovna: 111, scpac: 1060556"/>
    <s v="na uzlu 2.CH-L37 od 14.02.24 do 17.02.24, pcsled: 10602081"/>
    <s v="Datum konce sledování: ? -&gt; 17/02/24; Čas konce sledování:  -&gt; 1353; Příznak fnzis: 0 -&gt; 1; Typ aktivity (takt): 1 -&gt; 5; "/>
    <d v="2024-02-17T13:54:14"/>
    <d v="2024-02-17T13:53:00"/>
    <s v="0:01"/>
    <x v="0"/>
    <x v="0"/>
  </r>
  <r>
    <d v="2024-02-18T10:55:27"/>
    <s v="st4220 (?)"/>
    <x v="7"/>
    <x v="0"/>
    <s v="kls* (Lůžkové oddělení pro sestru)"/>
    <s v="Pudl Jaroslav, číslo pojištěnce: 381226457 , pojišťovna: 207, scpac: 469646"/>
    <s v="na uzlu 2.CH-L37 od 11.02.24 do 18.02.24, pcsled: 10597864"/>
    <s v="Datum konce sledování: ? -&gt; 18/02/24; Čas konce sledování:  -&gt; 1054; Příznak fnzis: 0 -&gt; 1; Typ aktivity (takt): 1 -&gt; 5; "/>
    <d v="2024-02-18T10:55:27"/>
    <d v="2024-02-18T10:54:00"/>
    <s v="0:01"/>
    <x v="0"/>
    <x v="0"/>
  </r>
  <r>
    <d v="2024-02-18T10:58:18"/>
    <s v="st4220 (?)"/>
    <x v="7"/>
    <x v="0"/>
    <s v="kls* (Lůžkové oddělení pro sestru)"/>
    <s v="Němečková Tereza, číslo pojištěnce: 9655090830, pojišťovna: 211, scpac: 1532431"/>
    <s v="na uzlu 2.CH-L37 od 14.02.24 do 18.02.24, pcsled: 10602078"/>
    <s v="Datum konce sledování: ? -&gt; 18/02/24; Čas konce sledování:  -&gt; 1057; Příznak fnzis: 0 -&gt; 1; Typ aktivity (takt): 1 -&gt; 5; "/>
    <d v="2024-02-18T10:58:18"/>
    <d v="2024-02-18T10:57:00"/>
    <s v="0:01"/>
    <x v="0"/>
    <x v="0"/>
  </r>
  <r>
    <d v="2024-02-18T10:59:04"/>
    <s v="st4220 (?)"/>
    <x v="7"/>
    <x v="0"/>
    <s v="kls* (Lůžkové oddělení pro sestru)"/>
    <s v="Loufek Jaroslav , číslo pojištěnce: 420601414 , pojišťovna: 111, scpac: 1425036"/>
    <s v="na uzlu 2.CH-L37 od 15.02.24 do 18.02.24, pcsled: 10603870"/>
    <s v="Datum konce sledování: ? -&gt; 18/02/24; Čas konce sledování:  -&gt; 1058; Příznak fnzis: 0 -&gt; 1; Typ aktivity (takt): 1 -&gt; 5; "/>
    <d v="2024-02-18T10:59:04"/>
    <d v="2024-02-18T10:58:00"/>
    <s v="0:01"/>
    <x v="0"/>
    <x v="0"/>
  </r>
  <r>
    <d v="2024-02-18T15:15:27"/>
    <s v="st1733 (?)"/>
    <x v="5"/>
    <x v="0"/>
    <s v="kls* (Lůžkové oddělení pro sestru)"/>
    <s v="Zouharová Daniela, číslo pojištěnce: 475314177 , pojišťovna: 111, scpac: 132163"/>
    <s v="na uzlu 2.CH-L37 od 14.02.24 do 18.02.24, pcsled: 10602076"/>
    <s v="Datum konce sledování: ? -&gt; 18/02/24; Čas konce sledování:  -&gt; 1515; Příznak fnzis: 0 -&gt; 1; Typ aktivity (takt): 1 -&gt; 5; "/>
    <d v="2024-02-18T15:15:27"/>
    <d v="2024-02-18T15:15:00"/>
    <s v="0:00"/>
    <x v="0"/>
    <x v="0"/>
  </r>
  <r>
    <d v="2024-02-18T15:15:58"/>
    <s v="st1733 (?)"/>
    <x v="5"/>
    <x v="0"/>
    <s v="kls* (Lůžkové oddělení pro sestru)"/>
    <s v="Nagyová Jana, číslo pojištěnce: 6457270006, pojišťovna: 205, scpac: 1552174"/>
    <s v="na uzlu 2.CH-L37 od 15.02.24 do 18.02.24, pcsled: 10603872"/>
    <s v="Datum konce sledování: ? -&gt; 18/02/24; Čas konce sledování:  -&gt; 1515; Příznak fnzis: 0 -&gt; 1; Typ aktivity (takt): 1 -&gt; 5; "/>
    <d v="2024-02-18T15:15:58"/>
    <d v="2024-02-18T15:15:00"/>
    <s v="0:00"/>
    <x v="0"/>
    <x v="0"/>
  </r>
  <r>
    <d v="2024-02-19T08:35:41"/>
    <s v="st4936 (?)"/>
    <x v="1"/>
    <x v="0"/>
    <s v="kls* (Lůžkové oddělení pro sestru)"/>
    <s v="Čep Jaroslav, číslo pojištěnce: 5907030118, pojišťovna: 111, scpac: 1270841"/>
    <s v="na uzlu 2.CH-L37 od 18.02.24 do 26.02.24, pcsled: 10608218"/>
    <s v="Kód uzlu zařízení: 2001; Datum malého překladu: 19/02/24; Čas malého překladu: 0835; Kód původního uzlu: 6223; Kód nového uzlu: 6270; "/>
    <d v="2024-02-19T08:35:41"/>
    <d v="2024-02-19T08:35:00"/>
    <s v="0:00"/>
    <x v="0"/>
    <x v="0"/>
  </r>
  <r>
    <d v="2024-02-19T08:35:53"/>
    <s v="st4936 (?)"/>
    <x v="1"/>
    <x v="0"/>
    <s v="kls* (Lůžkové oddělení pro sestru)"/>
    <s v="Čermák Martin, číslo pojištěnce: 501009182 , pojišťovna: 205, scpac: 364680"/>
    <s v="na uzlu 2.CH-L37 od 18.02.24 do 27.02.24, pcsled: 10608054"/>
    <s v="Kód uzlu zařízení: 2001; Datum malého překladu: 19/02/24; Čas malého překladu: 0835; Kód původního uzlu: 6223; Kód nového uzlu: 6270; "/>
    <d v="2024-02-19T08:35:53"/>
    <d v="2024-02-19T08:35:00"/>
    <s v="0:00"/>
    <x v="0"/>
    <x v="0"/>
  </r>
  <r>
    <d v="2024-02-19T08:36:04"/>
    <s v="st4936 (?)"/>
    <x v="1"/>
    <x v="0"/>
    <s v="kls* (Lůžkové oddělení pro sestru)"/>
    <s v="Volčík Martin, číslo pojištěnce: 6811070563, pojišťovna: 205, scpac: 1416936"/>
    <s v="na uzlu 2.CH-L37 od 18.02.24 do 22.02.24, pcsled: 10608172"/>
    <s v="Kód uzlu zařízení: 2001; Datum malého překladu: 19/02/24; Čas malého překladu: 0835; Kód původního uzlu: 6223; Kód nového uzlu: 6270; "/>
    <d v="2024-02-19T08:36:04"/>
    <d v="2024-02-19T08:35:00"/>
    <s v="0:01"/>
    <x v="0"/>
    <x v="0"/>
  </r>
  <r>
    <d v="2024-02-19T11:17:47"/>
    <s v="st4220 (?)"/>
    <x v="3"/>
    <x v="0"/>
    <s v="kls* (Lůžkové oddělení pro sestru)"/>
    <s v="Dupalová Věra, číslo pojištěnce: 525429008 , pojišťovna: 201, scpac: 126016"/>
    <s v="na uzlu 2.CH-L37 od 12.02.24 do 19.02.24, pcsled: 10599339"/>
    <s v="Datum konce sledování: ? -&gt; 19/02/24; Čas konce sledování:  -&gt; 1117; Příznak fnzis: 0 -&gt; 1; Typ aktivity (takt): 1 -&gt; 5; "/>
    <d v="2024-02-19T11:17:47"/>
    <d v="2024-02-19T11:17:00"/>
    <s v="0:00"/>
    <x v="0"/>
    <x v="0"/>
  </r>
  <r>
    <d v="2024-02-19T11:18:26"/>
    <s v="st4220 (?)"/>
    <x v="3"/>
    <x v="0"/>
    <s v="kls* (Lůžkové oddělení pro sestru)"/>
    <s v="Berková Květoslava , číslo pojištěnce: 465516430 , pojišťovna: 201, scpac: 105526"/>
    <s v="na uzlu 2.CH-L37 od 12.02.24 do 19.02.24, pcsled: 10599193"/>
    <s v="Datum konce sledování: ? -&gt; 19/02/24; Čas konce sledování:  -&gt; 1117; Příznak fnzis: 0 -&gt; 1; Typ aktivity (takt): 1 -&gt; 5; "/>
    <d v="2024-02-19T11:18:26"/>
    <d v="2024-02-19T11:17:00"/>
    <s v="0:01"/>
    <x v="0"/>
    <x v="0"/>
  </r>
  <r>
    <d v="2024-02-20T08:10:32"/>
    <s v="st4936 (?)"/>
    <x v="1"/>
    <x v="0"/>
    <s v="kls* (Lůžkové oddělení pro sestru)"/>
    <s v="Kuchař Jaroslav, číslo pojištěnce: 7510015337, pojišťovna: 111, scpac: 377917"/>
    <s v="na uzlu 2.CH-L37 od 19.02.24 do 23.02.24, pcsled: 10608487"/>
    <s v="Kód uzlu zařízení: 2001; Datum malého překladu: 20/02/24; Čas malého překladu: 0810; Kód původního uzlu: 6223; Kód nového uzlu: 6270; "/>
    <d v="2024-02-20T08:10:32"/>
    <d v="2024-02-20T08:10:00"/>
    <s v="0:00"/>
    <x v="0"/>
    <x v="0"/>
  </r>
  <r>
    <d v="2024-02-20T08:10:46"/>
    <s v="st4936 (?)"/>
    <x v="1"/>
    <x v="0"/>
    <s v="kls* (Lůžkové oddělení pro sestru)"/>
    <s v="Staníková Jiřina, číslo pojištěnce: 486022200 , pojišťovna: 111, scpac: 1538313"/>
    <s v="na uzlu 2.CH-L37 od 19.02.24 do 22.02.24, pcsled: 10608492"/>
    <s v="Kód uzlu zařízení: 2001; Datum malého překladu: 20/02/24; Čas malého překladu: 0810; Kód původního uzlu: 6223; Kód nového uzlu: 6270; "/>
    <d v="2024-02-20T08:10:46"/>
    <d v="2024-02-20T08:10:00"/>
    <s v="0:00"/>
    <x v="0"/>
    <x v="0"/>
  </r>
  <r>
    <d v="2024-02-20T10:07:59"/>
    <s v="st4562 (?)"/>
    <x v="4"/>
    <x v="0"/>
    <s v="kld* (Lůžkové oddělení pro admin. pracovnici)"/>
    <s v="Paus Jaroslav, číslo pojištěnce: 5407220687, pojišťovna: 111, scpac: 869438"/>
    <s v="na uzlu 2.CH-KCH od 19.02.24 do 22.02.24, pcsled: 10608477"/>
    <s v="Kód uzlu zařízení: 2001; Datum malého překladu: 20/02/24; Čas malého překladu: 1006; Kód původního uzlu: 6223; Kód nového uzlu: 6520; "/>
    <d v="2024-02-20T10:07:59"/>
    <d v="2024-02-20T10:06:00"/>
    <s v="0:01"/>
    <x v="0"/>
    <x v="0"/>
  </r>
  <r>
    <d v="2024-02-20T18:43:21"/>
    <s v="st4220 (?)"/>
    <x v="19"/>
    <x v="0"/>
    <s v="kls* (Lůžkové oddělení pro sestru)"/>
    <s v="Jemelka Denis, číslo pojištěnce: 0704195338, pojišťovna: 111, scpac: 870913"/>
    <s v="na uzlu 2.CH-L37 od 09.02.24 do 20.02.24, pcsled: 10596053"/>
    <s v="Datum konce sledování: ? -&gt; 20/02/24; Čas konce sledování:  -&gt; 1842; Příznak fnzis: 0 -&gt; 1; Typ aktivity (takt): 1 -&gt; 4; "/>
    <d v="2024-02-20T18:43:21"/>
    <d v="2024-02-20T18:42:00"/>
    <s v="0:01"/>
    <x v="0"/>
    <x v="0"/>
  </r>
  <r>
    <d v="2024-02-20T18:43:55"/>
    <s v="st4220 (?)"/>
    <x v="19"/>
    <x v="0"/>
    <s v="kls* (Lůžkové oddělení pro sestru)"/>
    <s v="Velčický Pavel, číslo pojištěnce: 5902091140, pojišťovna: 205, scpac: 1131082"/>
    <s v="na uzlu 2.CH-L37 od 05.02.24 do 20.02.24, pcsled: 10589442"/>
    <s v="Datum konce sledování: ? -&gt; 20/02/24; Čas konce sledování:  -&gt; 1843; Příznak fnzis: 0 -&gt; 1; Typ aktivity (takt): 1 -&gt; 4; "/>
    <d v="2024-02-20T18:43:55"/>
    <d v="2024-02-20T18:43:00"/>
    <s v="0:00"/>
    <x v="0"/>
    <x v="0"/>
  </r>
  <r>
    <d v="2024-02-20T18:44:23"/>
    <s v="st4220 (?)"/>
    <x v="19"/>
    <x v="0"/>
    <s v="kls* (Lůžkové oddělení pro sestru)"/>
    <s v="Kuchař Viktor , číslo pojištěnce: 6809160798, pojišťovna: 205, scpac: 1154267"/>
    <s v="na uzlu 2.CH-L37 od 15.02.24 do 20.02.24, pcsled: 10603864"/>
    <s v="Datum konce sledování: ? -&gt; 20/02/24; Čas konce sledování:  -&gt; 1844; Příznak fnzis: 0 -&gt; 1; Typ aktivity (takt): 1 -&gt; 5; "/>
    <d v="2024-02-20T18:44:23"/>
    <d v="2024-02-20T18:44:00"/>
    <s v="0:00"/>
    <x v="0"/>
    <x v="0"/>
  </r>
  <r>
    <d v="2024-02-21T07:06:13"/>
    <s v="st4562 (?)"/>
    <x v="4"/>
    <x v="0"/>
    <s v="kld* (Lůžkové oddělení pro admin. pracovnici)"/>
    <s v="Vlačuha Tomáš, číslo pojištěnce: 8908315295, pojišťovna: 211, scpac: 1552172"/>
    <s v="na uzlu 2.CH-L37 od 21.02.24 do 26.02.24, pcsled: 10612188"/>
    <s v="Kód uzlu zařízení: 2001; Datum malého překladu: 21/02/24; Čas malého překladu: 0706; Kód původního uzlu: 6223; Kód nového uzlu: 6520; "/>
    <d v="2024-02-21T07:06:13"/>
    <d v="2024-02-21T07:06:00"/>
    <s v="0:00"/>
    <x v="0"/>
    <x v="0"/>
  </r>
  <r>
    <d v="2024-02-21T09:06:12"/>
    <s v="st4220 (?)"/>
    <x v="9"/>
    <x v="0"/>
    <s v="kll* (Lůžkové oddělení pro lékaře)"/>
    <s v="Kroupová Marie, číslo pojištěnce: 455513429 , pojišťovna: 111, scpac: 1547950"/>
    <s v="na uzlu 2.CH-L37 od 20.02.24 do 01.03.24, pcsled: 10610373"/>
    <s v="Kód uzlu zařízení: 2001; Datum malého překladu: 21/02/24; Čas malého překladu: 0906; Kód původního uzlu: 6223; Kód nového uzlu: 6270; "/>
    <d v="2024-02-21T09:06:12"/>
    <d v="2024-02-21T09:06:00"/>
    <s v="0:00"/>
    <x v="0"/>
    <x v="0"/>
  </r>
  <r>
    <d v="2024-02-21T11:34:24"/>
    <s v="st1733 (?)"/>
    <x v="0"/>
    <x v="0"/>
    <s v="kls* (Lůžkové oddělení pro sestru)"/>
    <s v="Appl Oldřich , číslo pojištěnce: 460302475 , pojišťovna: 205, scpac: 211951"/>
    <s v="na uzlu 2.CH-L37 od 17.02.24 do 21.02.24, pcsled: 10607540"/>
    <s v="Datum konce sledování: ? -&gt; 21/02/24; Čas konce sledování:  -&gt; 1133; Příznak fnzis: 0 -&gt; 1; Typ aktivity (takt): 1 -&gt; 5; "/>
    <d v="2024-02-21T11:34:24"/>
    <d v="2024-02-21T11:33:00"/>
    <s v="0:01"/>
    <x v="0"/>
    <x v="0"/>
  </r>
  <r>
    <d v="2024-02-21T11:35:00"/>
    <s v="st1733 (?)"/>
    <x v="0"/>
    <x v="0"/>
    <s v="kls* (Lůžkové oddělení pro sestru)"/>
    <s v="Navara Zdeněk, číslo pojištěnce: 8507205773, pojišťovna: 111, scpac: 1495715"/>
    <s v="na uzlu 2.CH-L37 od 18.02.24 do 21.02.24, pcsled: 10608101"/>
    <s v="Datum konce sledování: ? -&gt; 21/02/24; Čas konce sledování:  -&gt; 1134; Příznak fnzis: 0 -&gt; 1; Typ aktivity (takt): 1 -&gt; 5; "/>
    <d v="2024-02-21T11:35:00"/>
    <d v="2024-02-21T11:34:00"/>
    <s v="0:01"/>
    <x v="0"/>
    <x v="0"/>
  </r>
  <r>
    <d v="2024-02-21T11:35:32"/>
    <s v="st1733 (?)"/>
    <x v="0"/>
    <x v="0"/>
    <s v="kls* (Lůžkové oddělení pro sestru)"/>
    <s v="Urbančok František, číslo pojištěnce: 470429447 , pojišťovna: 211, scpac: 1197027"/>
    <s v="na uzlu 2.CH-L37 od 16.02.24 do 21.02.24, pcsled: 10605527"/>
    <s v="Datum konce sledování: ? -&gt; 21/02/24; Čas konce sledování:  -&gt; 1135; Příznak fnzis: 0 -&gt; 1; Typ aktivity (takt): 1 -&gt; 5; "/>
    <d v="2024-02-21T11:35:32"/>
    <d v="2024-02-21T11:35:00"/>
    <s v="0:00"/>
    <x v="0"/>
    <x v="0"/>
  </r>
  <r>
    <d v="2024-02-21T11:40:01"/>
    <s v="st1733 (?)"/>
    <x v="0"/>
    <x v="0"/>
    <s v="kls* (Lůžkové oddělení pro sestru)"/>
    <s v="Švestáková Marcela, číslo pojištěnce: 7261295756, pojišťovna: 205, scpac: 923898"/>
    <s v="na uzlu 2.CH-L37 od 19.02.24 do 22.02.24, pcsled: 10608482"/>
    <s v="Datum konce sledování: ? -&gt; 21/02/24; Čas konce sledování:  -&gt; 1138; Příznak fnzis: 0 -&gt; 1; Typ aktivity (takt): 1 -&gt; 4; "/>
    <d v="2024-02-21T11:40:01"/>
    <d v="2024-02-21T11:38:00"/>
    <s v="0:02"/>
    <x v="0"/>
    <x v="0"/>
  </r>
  <r>
    <d v="2024-02-21T12:31:28"/>
    <s v="st1733 (?)"/>
    <x v="0"/>
    <x v="0"/>
    <s v="kls* (Lůžkové oddělení pro sestru)"/>
    <s v="Zachrdlová Jarmila, číslo pojištěnce: 375408412 , pojišťovna: 111, scpac: 843635"/>
    <s v="na uzlu 2.CH-L37 od 19.02.24 do 21.02.24, pcsled: 10608494"/>
    <s v="Datum konce sledování: ? -&gt; 21/02/24; Čas konce sledování:  -&gt; 1231; Příznak fnzis: 0 -&gt; 1; Typ aktivity (takt): 1 -&gt; 5; "/>
    <d v="2024-02-21T12:31:28"/>
    <d v="2024-02-21T12:31:00"/>
    <s v="0:00"/>
    <x v="0"/>
    <x v="0"/>
  </r>
  <r>
    <d v="2024-02-21T12:31:39"/>
    <s v="st1733 (?)"/>
    <x v="0"/>
    <x v="0"/>
    <s v="kls* (Lůžkové oddělení pro sestru)"/>
    <s v="Zbránková Zdena, číslo pojištěnce: 6057186036, pojišťovna: 205, scpac: 489217"/>
    <s v="na uzlu 2.CH-L37 od 16.02.24 do 21.02.24, pcsled: 10605519"/>
    <s v="Datum konce sledování: ? -&gt; 21/02/24; Čas konce sledování:  -&gt; 1231; Příznak fnzis: 0 -&gt; 1; Typ aktivity (takt): 1 -&gt; 5; "/>
    <d v="2024-02-21T12:31:39"/>
    <d v="2024-02-21T12:31:00"/>
    <s v="0:00"/>
    <x v="0"/>
    <x v="0"/>
  </r>
  <r>
    <d v="2024-02-21T12:31:54"/>
    <s v="st1733 (?)"/>
    <x v="0"/>
    <x v="0"/>
    <s v="kls* (Lůžkové oddělení pro sestru)"/>
    <s v="Rygelová Věra , číslo pojištěnce: 515527123 , pojišťovna: 201, scpac: 205059"/>
    <s v="na uzlu 2.CH-L37 od 18.02.24 do 21.02.24, pcsled: 10608242"/>
    <s v="Datum konce sledování: ? -&gt; 21/02/24; Čas konce sledování:  -&gt; 1231; Příznak fnzis: 0 -&gt; 1; Typ aktivity (takt): 1 -&gt; 5; "/>
    <d v="2024-02-21T12:31:54"/>
    <d v="2024-02-21T12:31:00"/>
    <s v="0:00"/>
    <x v="0"/>
    <x v="0"/>
  </r>
  <r>
    <d v="2024-02-21T12:33:22"/>
    <s v="st1733 (?)"/>
    <x v="0"/>
    <x v="0"/>
    <s v="kls* (Lůžkové oddělení pro sestru)"/>
    <s v="Kostelníková Věra , číslo pojištěnce: 5653281370, pojišťovna: 111, scpac: 246048"/>
    <s v="na uzlu 2.CH-L37 od 19.02.24 do 21.02.24, pcsled: 10608485"/>
    <s v="Datum konce sledování: ? -&gt; 21/02/24; Čas konce sledování:  -&gt; 1233; Příznak fnzis: 0 -&gt; 1; Typ aktivity (takt): 1 -&gt; 5; "/>
    <d v="2024-02-21T12:33:22"/>
    <d v="2024-02-21T12:33:00"/>
    <s v="0:00"/>
    <x v="0"/>
    <x v="0"/>
  </r>
  <r>
    <d v="2024-02-21T12:33:53"/>
    <s v="st1733 (?)"/>
    <x v="0"/>
    <x v="0"/>
    <s v="kls* (Lůžkové oddělení pro sestru)"/>
    <s v="Petruška Miroslav , číslo pojištěnce: 5403121658, pojišťovna: 111, scpac: 1184271"/>
    <s v="na uzlu 2.CH-L37 od 15.02.24 do 21.02.24, pcsled: 10604990"/>
    <s v="Datum konce sledování: ? -&gt; 21/02/24; Čas konce sledování:  -&gt; 1233; Příznak fnzis: 0 -&gt; 1; Typ aktivity (takt): 1 -&gt; 5; "/>
    <d v="2024-02-21T12:33:53"/>
    <d v="2024-02-21T12:33:00"/>
    <s v="0:00"/>
    <x v="0"/>
    <x v="0"/>
  </r>
  <r>
    <d v="2024-02-21T12:34:58"/>
    <s v="st1733 (?)"/>
    <x v="0"/>
    <x v="0"/>
    <s v="kls* (Lůžkové oddělení pro sestru)"/>
    <s v="Jaroščiak Jozef, číslo pojištěnce: 6210227089, pojišťovna: 205, scpac: 1261908"/>
    <s v="na uzlu 2.CH-L37 od 19.02.24 do 21.02.24, pcsled: 10608472"/>
    <s v="Datum konce sledování: ? -&gt; 21/02/24; Čas konce sledování:  -&gt; 1234; Příznak fnzis: 0 -&gt; 1; Typ aktivity (takt): 1 -&gt; 5; "/>
    <d v="2024-02-21T12:34:58"/>
    <d v="2024-02-21T12:34:00"/>
    <s v="0:00"/>
    <x v="0"/>
    <x v="0"/>
  </r>
  <r>
    <d v="2024-02-21T13:50:22"/>
    <s v="st4562 (?)"/>
    <x v="4"/>
    <x v="0"/>
    <s v="kld* (Lůžkové oddělení pro admin. pracovnici)"/>
    <s v="Salinger Tomáš, číslo pojištěnce: 7101144490, pojišťovna: 205, scpac: 1349068"/>
    <s v="na uzlu 2.CH-L37 od 18.02.24 do 21.02.24, pcsled: 10608120"/>
    <s v="Datum konce sledování: ? -&gt; 21/02/24; Čas konce sledování:  -&gt; 1350; Příznak fnzis: 0 -&gt; 1; Typ aktivity (takt): 1 -&gt; 4; "/>
    <d v="2024-02-21T13:50:22"/>
    <d v="2024-02-21T13:50:00"/>
    <s v="0:00"/>
    <x v="0"/>
    <x v="0"/>
  </r>
  <r>
    <d v="2024-02-21T14:59:55"/>
    <s v="st4220 (?)"/>
    <x v="7"/>
    <x v="0"/>
    <s v="kls* (Lůžkové oddělení pro sestru)"/>
    <s v="Vláčil František, číslo pojištěnce: 450307405 , pojišťovna: 111, scpac: 937127"/>
    <s v="na uzlu 2.CH-L37 od 19.02.24 do 21.02.24, pcsled: 10609133"/>
    <s v="Datum žádosti: 21/02/24; Čas žádosti: 145955; Datum překladu: 21/02/24; Čas překladu: 1459; Žádající uzel: 6223; Žádající uživatel: 60515; Přijímající uzel: 6515; Text žádosti: Žádost o překlad; Stav žádosti: 500; "/>
    <d v="2024-02-21T14:59:55"/>
    <d v="2024-02-21T14:59:00"/>
    <s v="0:00"/>
    <x v="0"/>
    <x v="0"/>
  </r>
  <r>
    <d v="2024-02-22T08:48:55"/>
    <s v="st4974 (?)"/>
    <x v="3"/>
    <x v="0"/>
    <s v="kls* (Lůžkové oddělení pro sestru)"/>
    <s v="Fojtík František, číslo pojištěnce: 520416022 , pojišťovna: 201, scpac: 478154"/>
    <s v="na uzlu 2.CH-L37 od 21.02.24 do 25.02.24, pcsled: 10612194"/>
    <s v="Kód uzlu zařízení: 2001; Datum malého překladu: 22/02/24; Čas malého překladu: 0848; Kód původního uzlu: 6223; Kód nového uzlu: 6270; "/>
    <d v="2024-02-22T08:48:55"/>
    <d v="2024-02-22T08:48:00"/>
    <s v="0:00"/>
    <x v="0"/>
    <x v="0"/>
  </r>
  <r>
    <d v="2024-02-22T09:03:13"/>
    <s v="st3403 (?)"/>
    <x v="15"/>
    <x v="0"/>
    <s v="kll* (Lůžkové oddělení pro lékaře)"/>
    <s v="Janáček Jan, číslo pojištěnce: 5911051047, pojišťovna: 207, scpac: 1426607"/>
    <s v="na uzlu 2.CH-37a od 21.02.24 do 25.02.24, pcsled: 10612192"/>
    <s v="Kód uzlu zařízení: 2001; Datum malého překladu: 22/02/24; Čas malého překladu: 0903; Kód původního uzlu: 6223; Kód nového uzlu: 6270; "/>
    <d v="2024-02-22T09:03:13"/>
    <d v="2024-02-22T09:03:00"/>
    <s v="0:00"/>
    <x v="0"/>
    <x v="0"/>
  </r>
  <r>
    <d v="2024-02-22T13:26:18"/>
    <s v="st4220 (?)"/>
    <x v="16"/>
    <x v="0"/>
    <s v="kls* (Lůžkové oddělení pro sestru)"/>
    <s v="Frýdová Zdeňka, číslo pojištěnce: 6856130897, pojišťovna: 205, scpac: 749749"/>
    <s v="na uzlu 2.CH-L37 od 18.02.24 do 22.02.24, pcsled: 10608143"/>
    <s v="Datum konce sledování: ? -&gt; 22/02/24; Čas konce sledování:  -&gt; 1324; Příznak fnzis: 0 -&gt; 1; Typ aktivity (takt): 1 -&gt; 4; "/>
    <d v="2024-02-22T13:26:18"/>
    <d v="2024-02-22T13:24:00"/>
    <s v="0:02"/>
    <x v="0"/>
    <x v="0"/>
  </r>
  <r>
    <d v="2024-02-22T13:27:47"/>
    <s v="st4220 (?)"/>
    <x v="16"/>
    <x v="0"/>
    <s v="kls* (Lůžkové oddělení pro sestru)"/>
    <s v="Malík Petr, číslo pojištěnce: 460326182 , pojišťovna: 201, scpac: 692675"/>
    <s v="na uzlu 2.CH-L37 od 16.02.24 do 22.02.24, pcsled: 10605523"/>
    <s v="Datum konce sledování: ? -&gt; 22/02/24; Čas konce sledování:  -&gt; 1327; Příznak fnzis: 0 -&gt; 1; Typ aktivity (takt): 1 -&gt; 4; "/>
    <d v="2024-02-22T13:27:47"/>
    <d v="2024-02-22T13:27:00"/>
    <s v="0:00"/>
    <x v="0"/>
    <x v="0"/>
  </r>
  <r>
    <d v="2024-02-22T13:28:30"/>
    <s v="st4220 (?)"/>
    <x v="16"/>
    <x v="0"/>
    <s v="kls* (Lůžkové oddělení pro sestru)"/>
    <s v="Pešková Blanka, číslo pojištěnce: 6258271965, pojišťovna: 205, scpac: 872846"/>
    <s v="na uzlu 2.CH-L37 od 19.02.24 do 22.02.24, pcsled: 10608474"/>
    <s v="Datum konce sledování: ? -&gt; 22/02/24; Čas konce sledování:  -&gt; 1328; Příznak fnzis: 0 -&gt; 1; Typ aktivity (takt): 1 -&gt; 5; "/>
    <d v="2024-02-22T13:28:30"/>
    <d v="2024-02-22T13:28:00"/>
    <s v="0:00"/>
    <x v="0"/>
    <x v="0"/>
  </r>
  <r>
    <d v="2024-02-22T13:30:28"/>
    <s v="st4220 (?)"/>
    <x v="16"/>
    <x v="0"/>
    <s v="kls* (Lůžkové oddělení pro sestru)"/>
    <s v="Kupka Antonín, číslo pojištěnce: 441227095 , pojišťovna: 111, scpac: 1550713"/>
    <s v="na uzlu 2.CH-L37 od 15.02.24 do 22.02.24, pcsled: 10603862"/>
    <s v="Datum konce sledování: ? -&gt; 22/02/24; Čas konce sledování:  -&gt; 1329; Příznak fnzis: 0 -&gt; 1; Typ aktivity (takt): 1 -&gt; 4; "/>
    <d v="2024-02-22T13:30:28"/>
    <d v="2024-02-22T13:29:00"/>
    <s v="0:01"/>
    <x v="0"/>
    <x v="0"/>
  </r>
  <r>
    <d v="2024-02-22T13:31:29"/>
    <s v="st4220 (?)"/>
    <x v="16"/>
    <x v="0"/>
    <s v="kls* (Lůžkové oddělení pro sestru)"/>
    <s v="Švestáková Marcela, číslo pojištěnce: 7261295756, pojišťovna: 205, scpac: 923898"/>
    <s v="na uzlu 2.CH-L37 od 19.02.24 do 22.02.24, pcsled: 10608482"/>
    <s v="Datum konce sledování: ? -&gt; 22/02/24; Čas konce sledování:  -&gt; 1330; Příznak fnzis: 0 -&gt; 1; Typ aktivity (takt): 1 -&gt; 5; "/>
    <d v="2024-02-22T13:31:29"/>
    <d v="2024-02-22T13:30:00"/>
    <s v="0:01"/>
    <x v="0"/>
    <x v="0"/>
  </r>
  <r>
    <d v="2024-02-22T13:32:10"/>
    <s v="st4220 (?)"/>
    <x v="16"/>
    <x v="0"/>
    <s v="kls* (Lůžkové oddělení pro sestru)"/>
    <s v="Valešová Vlasta, číslo pojištěnce: 435912431 , pojišťovna: 201, scpac: 409112"/>
    <s v="na uzlu 2.CH-L37 od 16.02.24 do 22.02.24, pcsled: 10605517"/>
    <s v="Datum konce sledování: ? -&gt; 22/02/24; Čas konce sledování:  -&gt; 1331; Příznak fnzis: 0 -&gt; 1; Typ aktivity (takt): 1 -&gt; 5; "/>
    <d v="2024-02-22T13:32:10"/>
    <d v="2024-02-22T13:31:00"/>
    <s v="0:01"/>
    <x v="0"/>
    <x v="0"/>
  </r>
  <r>
    <d v="2024-02-22T13:33:27"/>
    <s v="st4220 (?)"/>
    <x v="16"/>
    <x v="0"/>
    <s v="kls* (Lůžkové oddělení pro sestru)"/>
    <s v="Volčík Martin, číslo pojištěnce: 6811070563, pojišťovna: 205, scpac: 1416936"/>
    <s v="na uzlu 2.CH-L37 od 18.02.24 do 22.02.24, pcsled: 10608172"/>
    <s v="Datum konce sledování: ? -&gt; 22/02/24; Čas konce sledování:  -&gt; 1332; Příznak fnzis: 0 -&gt; 1; Typ aktivity (takt): 1 -&gt; 4; "/>
    <d v="2024-02-22T13:33:27"/>
    <d v="2024-02-22T13:32:00"/>
    <s v="0:01"/>
    <x v="0"/>
    <x v="0"/>
  </r>
  <r>
    <d v="2024-02-22T13:34:19"/>
    <s v="st4220 (?)"/>
    <x v="16"/>
    <x v="0"/>
    <s v="kls* (Lůžkové oddělení pro sestru)"/>
    <s v="Vykopalová Eva , číslo pojištěnce: 435322438 , pojišťovna: 213, scpac: 1100802"/>
    <s v="na uzlu 2.CH-L37 od 19.02.24 do 22.02.24, pcsled: 10608479"/>
    <s v="Datum konce sledování: ? -&gt; 22/02/24; Čas konce sledování:  -&gt; 1333; Příznak fnzis: 0 -&gt; 1; Typ aktivity (takt): 1 -&gt; 5; "/>
    <d v="2024-02-22T13:34:19"/>
    <d v="2024-02-22T13:33:00"/>
    <s v="0:01"/>
    <x v="0"/>
    <x v="0"/>
  </r>
  <r>
    <d v="2024-02-22T13:35:25"/>
    <s v="st4220 (?)"/>
    <x v="16"/>
    <x v="0"/>
    <s v="kls* (Lůžkové oddělení pro sestru)"/>
    <s v="Zemánek Josef, číslo pojištěnce: 6801161598, pojišťovna: 111, scpac: 408392"/>
    <s v="na uzlu 2.CH-L37 od 19.02.24 do 22.02.24, pcsled: 10609705"/>
    <s v="Datum konce sledování: ? -&gt; 22/02/24; Čas konce sledování:  -&gt; 1334; Příznak fnzis: 0 -&gt; 1; Typ aktivity (takt): 1 -&gt; 5; "/>
    <d v="2024-02-22T13:35:25"/>
    <d v="2024-02-22T13:34:00"/>
    <s v="0:01"/>
    <x v="0"/>
    <x v="0"/>
  </r>
  <r>
    <d v="2024-02-22T14:01:34"/>
    <s v="st4220 (?)"/>
    <x v="16"/>
    <x v="0"/>
    <s v="kls* (Lůžkové oddělení pro sestru)"/>
    <s v="Staníková Jiřina, číslo pojištěnce: 486022200 , pojišťovna: 111, scpac: 1538313"/>
    <s v="na uzlu 2.CH-L37 od 19.02.24 do 22.02.24, pcsled: 10608492"/>
    <s v="Datum konce sledování: ? -&gt; 22/02/24; Čas konce sledování:  -&gt; 1401; Příznak fnzis: 0 -&gt; 1; Typ aktivity (takt): 1 -&gt; 4; "/>
    <d v="2024-02-22T14:01:34"/>
    <d v="2024-02-22T14:01:00"/>
    <s v="0:00"/>
    <x v="0"/>
    <x v="0"/>
  </r>
  <r>
    <d v="2024-02-23T08:10:15"/>
    <s v="st4974 (?)"/>
    <x v="3"/>
    <x v="0"/>
    <s v="kls* (Lůžkové oddělení pro sestru)"/>
    <s v="Košťáková Marta, číslo pojištěnce: 5760220070, pojišťovna: 205, scpac: 1491403"/>
    <s v="na uzlu 2.CH-L37 od 22.02.24 do 28.02.24, pcsled: 10614121"/>
    <s v="Kód uzlu zařízení: 2001; Datum malého překladu: 23/02/24; Čas malého překladu: 0810; Kód původního uzlu: 6223; Kód nového uzlu: 6270; "/>
    <d v="2024-02-23T08:10:15"/>
    <d v="2024-02-23T08:10:00"/>
    <s v="0:00"/>
    <x v="0"/>
    <x v="0"/>
  </r>
  <r>
    <d v="2024-02-23T08:10:39"/>
    <s v="st4974 (?)"/>
    <x v="3"/>
    <x v="0"/>
    <s v="kls* (Lůžkové oddělení pro sestru)"/>
    <s v="Strouhal Josef, číslo pojištěnce: 6604192661, pojišťovna: 111, scpac: 1509907"/>
    <s v="na uzlu 2.CH-L37 od 20.02.24 do 29.02.24, pcsled: 10610377"/>
    <s v="Kód uzlu zařízení: 2001; Datum malého překladu: 23/02/24; Čas malého překladu: 0810; Kód původního uzlu: 6223; Kód nového uzlu: 6270; "/>
    <d v="2024-02-23T08:10:39"/>
    <d v="2024-02-23T08:10:00"/>
    <s v="0:00"/>
    <x v="0"/>
    <x v="0"/>
  </r>
  <r>
    <d v="2024-02-23T12:22:50"/>
    <s v="st4220 (?)"/>
    <x v="3"/>
    <x v="0"/>
    <s v="kls* (Lůžkové oddělení pro sestru)"/>
    <s v="Vláčil František, číslo pojištěnce: 450307405 , pojišťovna: 111, scpac: 937127"/>
    <s v="na uzlu KAR-LU51 od 21.02.24 do 23.02.24, pcsled: 10613824"/>
    <s v="Datum konce sledování: ? -&gt; 23/02/24; Čas konce sledování:  -&gt; 1216; Příznak fnzis: 0 -&gt; 1; Typ aktivity (takt): 1 -&gt; 5; "/>
    <d v="2024-02-23T12:22:50"/>
    <d v="2024-02-23T12:16:00"/>
    <s v="0:06"/>
    <x v="0"/>
    <x v="0"/>
  </r>
  <r>
    <d v="2024-02-23T17:23:31"/>
    <s v="st4220 (?)"/>
    <x v="13"/>
    <x v="0"/>
    <s v="kls* (Lůžkové oddělení pro sestru)"/>
    <s v="Řeháková Alice, číslo pojištěnce: 6260270390, pojišťovna: 205, scpac: 1218362"/>
    <s v="na uzlu 2.CH-L37 od 20.02.24 do 23.02.24, pcsled: 10610375"/>
    <s v="Datum konce sledování: ? -&gt; 23/02/24; Čas konce sledování:  -&gt; 1723; Příznak fnzis: 0 -&gt; 1; Typ aktivity (takt): 1 -&gt; 4; "/>
    <d v="2024-02-23T17:23:31"/>
    <d v="2024-02-23T17:23:00"/>
    <s v="0:00"/>
    <x v="0"/>
    <x v="0"/>
  </r>
  <r>
    <d v="2024-02-23T17:23:52"/>
    <s v="st4220 (?)"/>
    <x v="13"/>
    <x v="0"/>
    <s v="kls* (Lůžkové oddělení pro sestru)"/>
    <s v="Koudelková Gabriela, číslo pojištěnce: 8456091138, pojišťovna: 205, scpac: 629091"/>
    <s v="na uzlu 2.CH-L37 od 19.02.24 do 23.02.24, pcsled: 10608489"/>
    <s v="Datum konce sledování: ? -&gt; 23/02/24; Čas konce sledování:  -&gt; 1723; Příznak fnzis: 0 -&gt; 1; Typ aktivity (takt): 1 -&gt; 4; "/>
    <d v="2024-02-23T17:23:52"/>
    <d v="2024-02-23T17:23:00"/>
    <s v="0:00"/>
    <x v="0"/>
    <x v="0"/>
  </r>
  <r>
    <d v="2024-02-23T17:24:11"/>
    <s v="st4220 (?)"/>
    <x v="13"/>
    <x v="0"/>
    <s v="kls* (Lůžkové oddělení pro sestru)"/>
    <s v="Viktorín Jiří, Ing., číslo pojištěnce: 521016198 , pojišťovna: 111, scpac: 1554998"/>
    <s v="na uzlu 2.CH-L37 od 21.02.24 do 23.02.24, pcsled: 10612199"/>
    <s v="Datum konce sledování: ? -&gt; 23/02/24; Čas konce sledování:  -&gt; 1724; Příznak fnzis: 0 -&gt; 1; Typ aktivity (takt): 1 -&gt; 5; "/>
    <d v="2024-02-23T17:24:11"/>
    <d v="2024-02-23T17:24:00"/>
    <s v="0:00"/>
    <x v="0"/>
    <x v="0"/>
  </r>
  <r>
    <d v="2024-02-23T17:24:35"/>
    <s v="st4220 (?)"/>
    <x v="13"/>
    <x v="0"/>
    <s v="kls* (Lůžkové oddělení pro sestru)"/>
    <s v="Kuchař Jaroslav, číslo pojištěnce: 7510015337, pojišťovna: 111, scpac: 377917"/>
    <s v="na uzlu 2.CH-L37 od 19.02.24 do 23.02.24, pcsled: 10608487"/>
    <s v="Datum konce sledování: ? -&gt; 23/02/24; Čas konce sledování:  -&gt; 1724; Příznak fnzis: 0 -&gt; 1; Typ aktivity (takt): 1 -&gt; 4; "/>
    <d v="2024-02-23T17:24:35"/>
    <d v="2024-02-23T17:24:00"/>
    <s v="0:00"/>
    <x v="0"/>
    <x v="0"/>
  </r>
  <r>
    <d v="2024-02-23T19:14:21"/>
    <s v="st4220 (?)"/>
    <x v="17"/>
    <x v="0"/>
    <s v="kll* (Lůžkové oddělení pro lékaře)"/>
    <s v="Vláčil František, číslo pojištěnce: 450307405 , pojišťovna: 111, scpac: 937127"/>
    <s v="na uzlu 2.CH-L37 od 23.02.24 do 23.02.24, pcsled: 10616878"/>
    <s v="Datum žádosti: 23/02/24; Čas žádosti: 191421; Datum překladu: 23/02/24; Čas překladu: 1912; Žádající uzel: 6223; Žádající uživatel: 63863; Přijímající uzel: 6515; Text žádosti: Žádost o překlad; Stav žádosti: 500; "/>
    <d v="2024-02-23T19:14:21"/>
    <d v="2024-02-23T19:12:00"/>
    <s v="0:02"/>
    <x v="0"/>
    <x v="0"/>
  </r>
  <r>
    <d v="2024-02-24T11:24:06"/>
    <s v="st1733 (?)"/>
    <x v="8"/>
    <x v="0"/>
    <s v="kls* (Lůžkové oddělení pro sestru)"/>
    <s v="Lakomá Barbora, číslo pojištěnce: 8051305306, pojišťovna: 205, scpac: 303944"/>
    <s v="na uzlu 2.CH-L37 od 22.02.24 do 24.02.24, pcsled: 10614115"/>
    <s v="Datum konce sledování: ? -&gt; 24/02/24; Čas konce sledování:  -&gt; 1123; Příznak fnzis: 0 -&gt; 1; Typ aktivity (takt): 1 -&gt; 4; "/>
    <d v="2024-02-24T11:24:06"/>
    <d v="2024-02-24T11:23:00"/>
    <s v="0:01"/>
    <x v="0"/>
    <x v="0"/>
  </r>
  <r>
    <d v="2024-02-24T11:24:50"/>
    <s v="st1733 (?)"/>
    <x v="8"/>
    <x v="0"/>
    <s v="kls* (Lůžkové oddělení pro sestru)"/>
    <s v="Svoboda Pavel, číslo pojištěnce: 6704180461, pojišťovna: 205, scpac: 1489704"/>
    <s v="na uzlu 2.CH-L37 od 21.02.24 do 24.02.24, pcsled: 10612201"/>
    <s v="Datum konce sledování: ? -&gt; 24/02/24; Čas konce sledování:  -&gt; 1124; Příznak fnzis: 0 -&gt; 1; Typ aktivity (takt): 1 -&gt; 4; "/>
    <d v="2024-02-24T11:24:50"/>
    <d v="2024-02-24T11:24:00"/>
    <s v="0:00"/>
    <x v="0"/>
    <x v="0"/>
  </r>
  <r>
    <d v="2024-02-24T11:25:37"/>
    <s v="st1733 (?)"/>
    <x v="8"/>
    <x v="0"/>
    <s v="kls* (Lůžkové oddělení pro sestru)"/>
    <s v="Holinka Oldřich, číslo pojištěnce: 491019087 , pojišťovna: 205, scpac: 453923"/>
    <s v="na uzlu 2.CH-L37 od 21.02.24 do 24.02.24, pcsled: 10612205"/>
    <s v="Datum konce sledování: ? -&gt; 24/02/24; Čas konce sledování:  -&gt; 1125; Příznak fnzis: 0 -&gt; 1; Typ aktivity (takt): 1 -&gt; 4; "/>
    <d v="2024-02-24T11:25:37"/>
    <d v="2024-02-24T11:25:00"/>
    <s v="0:00"/>
    <x v="0"/>
    <x v="0"/>
  </r>
  <r>
    <d v="2024-02-24T11:26:19"/>
    <s v="st1733 (?)"/>
    <x v="8"/>
    <x v="0"/>
    <s v="kls* (Lůžkové oddělení pro sestru)"/>
    <s v="Ondráčková Zdenka, číslo pojištěnce: 445722453 , pojišťovna: 111, scpac: 297231"/>
    <s v="na uzlu 2.CH-L37 od 21.02.24 do 24.02.24, pcsled: 10612207"/>
    <s v="Datum konce sledování: ? -&gt; 24/02/24; Čas konce sledování:  -&gt; 1125; Příznak fnzis: 0 -&gt; 1; Typ aktivity (takt): 1 -&gt; 4; "/>
    <d v="2024-02-24T11:26:19"/>
    <d v="2024-02-24T11:25:00"/>
    <s v="0:01"/>
    <x v="0"/>
    <x v="0"/>
  </r>
  <r>
    <d v="2024-02-25T11:21:57"/>
    <s v="st1733 (?)"/>
    <x v="16"/>
    <x v="0"/>
    <s v="kls* (Lůžkové oddělení pro sestru)"/>
    <s v="Pavlíček Pavel, číslo pojištěnce: 480722157 , pojišťovna: 111, scpac: 1122661"/>
    <s v="na uzlu 2.CH-L37 od 21.02.24 do 25.02.24, pcsled: 10612203"/>
    <s v="Datum konce sledování: ? -&gt; 25/02/24; Čas konce sledování:  -&gt; 1121; Příznak fnzis: 0 -&gt; 1; Typ aktivity (takt): 1 -&gt; 4; "/>
    <d v="2024-02-25T11:21:57"/>
    <d v="2024-02-25T11:21:00"/>
    <s v="0:00"/>
    <x v="0"/>
    <x v="0"/>
  </r>
  <r>
    <d v="2024-02-25T11:22:28"/>
    <s v="st1733 (?)"/>
    <x v="16"/>
    <x v="0"/>
    <s v="kls* (Lůžkové oddělení pro sestru)"/>
    <s v="Tomek Zdeněk , číslo pojištěnce: 5607271252, pojišťovna: 111, scpac: 130067"/>
    <s v="na uzlu 2.CH-L37 od 22.02.24 do 25.02.24, pcsled: 10614125"/>
    <s v="Datum konce sledování: ? -&gt; 25/02/24; Čas konce sledování:  -&gt; 1122; Příznak fnzis: 0 -&gt; 1; Typ aktivity (takt): 1 -&gt; 4; "/>
    <d v="2024-02-25T11:22:28"/>
    <d v="2024-02-25T11:22:00"/>
    <s v="0:00"/>
    <x v="0"/>
    <x v="0"/>
  </r>
  <r>
    <d v="2024-02-25T11:23:25"/>
    <s v="st1733 (?)"/>
    <x v="16"/>
    <x v="0"/>
    <s v="kls* (Lůžkové oddělení pro sestru)"/>
    <s v="Ducháček Jiří, číslo pojištěnce: 7601313533, pojišťovna: 207, scpac: 1500520"/>
    <s v="na uzlu 2.CH-L37 od 21.02.24 do 25.02.24, pcsled: 10612190"/>
    <s v="Datum konce sledování: ? -&gt; 25/02/24; Čas konce sledování:  -&gt; 1122; Příznak fnzis: 0 -&gt; 1; Typ aktivity (takt): 1 -&gt; 4; "/>
    <d v="2024-02-25T11:23:25"/>
    <d v="2024-02-25T11:22:00"/>
    <s v="0:01"/>
    <x v="0"/>
    <x v="0"/>
  </r>
  <r>
    <d v="2024-02-25T11:23:50"/>
    <s v="st1733 (?)"/>
    <x v="16"/>
    <x v="0"/>
    <s v="kls* (Lůžkové oddělení pro sestru)"/>
    <s v="Grygárková Hana, číslo pojištěnce: 5460273093, pojišťovna: 205, scpac: 142485"/>
    <s v="na uzlu 2.CH-L37 od 22.02.24 do 25.02.24, pcsled: 10614123"/>
    <s v="Datum konce sledování: ? -&gt; 25/02/24; Čas konce sledování:  -&gt; 1123; Příznak fnzis: 0 -&gt; 1; Typ aktivity (takt): 1 -&gt; 4; "/>
    <d v="2024-02-25T11:23:50"/>
    <d v="2024-02-25T11:23:00"/>
    <s v="0:00"/>
    <x v="0"/>
    <x v="0"/>
  </r>
  <r>
    <d v="2024-02-25T11:24:20"/>
    <s v="st1733 (?)"/>
    <x v="16"/>
    <x v="0"/>
    <s v="kls* (Lůžkové oddělení pro sestru)"/>
    <s v="Léharová Eva, číslo pojištěnce: 7451285765, pojišťovna: 111, scpac: 1238805"/>
    <s v="na uzlu 2.CH-L37 od 22.02.24 do 25.02.24, pcsled: 10614117"/>
    <s v="Datum konce sledování: ? -&gt; 25/02/24; Čas konce sledování:  -&gt; 1123; Příznak fnzis: 0 -&gt; 1; Typ aktivity (takt): 1 -&gt; 4; "/>
    <d v="2024-02-25T11:24:20"/>
    <d v="2024-02-25T11:23:00"/>
    <s v="0:01"/>
    <x v="0"/>
    <x v="0"/>
  </r>
  <r>
    <d v="2024-02-25T11:24:49"/>
    <s v="st1733 (?)"/>
    <x v="16"/>
    <x v="0"/>
    <s v="kls* (Lůžkové oddělení pro sestru)"/>
    <s v="Fojtík František, číslo pojištěnce: 520416022 , pojišťovna: 201, scpac: 478154"/>
    <s v="na uzlu 2.CH-L37 od 21.02.24 do 25.02.24, pcsled: 10612194"/>
    <s v="Datum konce sledování: ? -&gt; 25/02/24; Čas konce sledování:  -&gt; 1124; Příznak fnzis: 0 -&gt; 1; Typ aktivity (takt): 1 -&gt; 4; "/>
    <d v="2024-02-25T11:24:49"/>
    <d v="2024-02-25T11:24:00"/>
    <s v="0:00"/>
    <x v="0"/>
    <x v="0"/>
  </r>
  <r>
    <d v="2024-02-26T08:03:39"/>
    <s v="st4936 (?)"/>
    <x v="1"/>
    <x v="0"/>
    <s v="kls* (Lůžkové oddělení pro sestru)"/>
    <s v="Velecká Drahomíra, číslo pojištěnce: 6557101177, pojišťovna: 211, scpac: 665243"/>
    <s v="na uzlu 2.CH-L37 od 25.02.24 do 01.03.24, pcsled: 10618506"/>
    <s v="Kód uzlu zařízení: 2001; Datum malého překladu: 26/02/24; Čas malého překladu: 0803; Kód původního uzlu: 6223; Kód nového uzlu: 6270; "/>
    <d v="2024-02-26T08:03:39"/>
    <d v="2024-02-26T08:03:00"/>
    <s v="0:00"/>
    <x v="0"/>
    <x v="0"/>
  </r>
  <r>
    <d v="2024-02-26T13:29:44"/>
    <s v="st3403 (?)"/>
    <x v="18"/>
    <x v="0"/>
    <s v="kll* (Lůžkové oddělení pro lékaře)"/>
    <s v="Suchánková Pavla, číslo pojištěnce: 496031082 , pojišťovna: 111, scpac: 1520196"/>
    <s v="na uzlu 2.CH-L37 od 25.02.24 do 29.02.24, pcsled: 10618514"/>
    <s v="Kód uzlu zařízení: 2001; Datum malého překladu: 26/02/24; Čas malého překladu: 1329; Kód původního uzlu: 6223; Kód nového uzlu: 6270; "/>
    <d v="2024-02-26T13:29:44"/>
    <d v="2024-02-26T13:29:00"/>
    <s v="0:00"/>
    <x v="0"/>
    <x v="0"/>
  </r>
  <r>
    <d v="2024-02-26T16:01:22"/>
    <s v="st4220 (?)"/>
    <x v="18"/>
    <x v="0"/>
    <s v="kll* (Lůžkové oddělení pro lékaře)"/>
    <s v="Čep Jaroslav, číslo pojištěnce: 5907030118, pojišťovna: 111, scpac: 1270841"/>
    <s v="na uzlu 2.CH-L37 od 18.02.24 do 26.02.24, pcsled: 10608218"/>
    <s v="Datum konce sledování: ? -&gt; 26/02/24; Čas konce sledování:  -&gt; 1600; Příznak fnzis: 0 -&gt; 1; Typ aktivity (takt): 1 -&gt; 5; "/>
    <d v="2024-02-26T16:01:22"/>
    <d v="2024-02-26T16:00:00"/>
    <s v="0:01"/>
    <x v="0"/>
    <x v="0"/>
  </r>
  <r>
    <d v="2024-02-26T16:01:50"/>
    <s v="st4220 (?)"/>
    <x v="18"/>
    <x v="0"/>
    <s v="kll* (Lůžkové oddělení pro lékaře)"/>
    <s v="Leinweber Jiří, číslo pojištěnce: 5610270732, pojišťovna: 111, scpac: 1552271"/>
    <s v="na uzlu 2.CH-L37 od 21.02.24 do 26.02.24, pcsled: 10612197"/>
    <s v="Datum konce sledování: ? -&gt; 26/02/24; Čas konce sledování:  -&gt; 1601; Příznak fnzis: 0 -&gt; 1; Typ aktivity (takt): 1 -&gt; 5; "/>
    <d v="2024-02-26T16:01:50"/>
    <d v="2024-02-26T16:01:00"/>
    <s v="0:00"/>
    <x v="0"/>
    <x v="0"/>
  </r>
  <r>
    <d v="2024-02-26T21:24:56"/>
    <s v="st4220 (?)"/>
    <x v="6"/>
    <x v="0"/>
    <s v="kls* (Lůžkové oddělení pro sestru)"/>
    <s v="Vlačuha Tomáš, číslo pojištěnce: 8908315295, pojišťovna: 211, scpac: 1552172"/>
    <s v="na uzlu 2.CH-L37 od 21.02.24 do 26.02.24, pcsled: 10612188"/>
    <s v="Datum konce sledování: ? -&gt; 26/02/24; Čas konce sledování:  -&gt; 2124; Příznak fnzis: 0 -&gt; 1; Typ aktivity (takt): 1 -&gt; 5; "/>
    <d v="2024-02-26T21:24:56"/>
    <d v="2024-02-26T21:24:00"/>
    <s v="0:00"/>
    <x v="0"/>
    <x v="0"/>
  </r>
  <r>
    <d v="2024-02-27T09:02:26"/>
    <s v="st4220 (?)"/>
    <x v="3"/>
    <x v="0"/>
    <s v="kls* (Lůžkové oddělení pro sestru)"/>
    <s v="Plhák Tomáš, číslo pojištěnce: 9112084850, pojišťovna: 205, scpac: 1020316"/>
    <s v="na uzlu 2.CH-L37 od 26.02.24 do 02.03.24, pcsled: 10619066"/>
    <s v="Kód uzlu zařízení: 2001; Datum malého překladu: 27/02/24; Čas malého překladu: 0902; Kód původního uzlu: 6223; Kód nového uzlu: 6270; "/>
    <d v="2024-02-27T09:02:26"/>
    <d v="2024-02-27T09:02:00"/>
    <s v="0:00"/>
    <x v="0"/>
    <x v="0"/>
  </r>
  <r>
    <d v="2024-02-27T09:03:01"/>
    <s v="st4220 (?)"/>
    <x v="3"/>
    <x v="0"/>
    <s v="kls* (Lůžkové oddělení pro sestru)"/>
    <s v="Velecká Drahomíra, číslo pojištěnce: 6557101177, pojišťovna: 211, scpac: 665243"/>
    <s v="na uzlu 2.CH-L37 od 25.02.24 do 01.03.24, pcsled: 10618506"/>
    <s v="Kód uzlu zařízení: 2001; Datum malého překladu: 27/02/24; Čas malého překladu: 0902; Kód původního uzlu: 6223; Kód nového uzlu: 6270; "/>
    <d v="2024-02-27T09:03:01"/>
    <d v="2024-02-27T09:02:00"/>
    <s v="0:01"/>
    <x v="0"/>
    <x v="0"/>
  </r>
  <r>
    <d v="2024-02-27T16:50:53"/>
    <s v="st4220 (?)"/>
    <x v="12"/>
    <x v="0"/>
    <s v="kls* (Lůžkové oddělení pro sestru)"/>
    <s v="Čermák Martin, číslo pojištěnce: 501009182 , pojišťovna: 205, scpac: 364680"/>
    <s v="na uzlu 2.CH-L37 od 18.02.24 do 27.02.24, pcsled: 10608054"/>
    <s v="Datum konce sledování: ? -&gt; 27/02/24; Čas konce sledování:  -&gt; 1650; Příznak fnzis: 0 -&gt; 1; Typ aktivity (takt): 1 -&gt; 5; "/>
    <d v="2024-02-27T16:50:53"/>
    <d v="2024-02-27T16:50:00"/>
    <s v="0:00"/>
    <x v="0"/>
    <x v="0"/>
  </r>
  <r>
    <d v="2024-02-27T16:51:50"/>
    <s v="st4220 (?)"/>
    <x v="12"/>
    <x v="0"/>
    <s v="kls* (Lůžkové oddělení pro sestru)"/>
    <s v="Pěgřimočová Veronika, číslo pojištěnce: 8259063560, pojišťovna: 207, scpac: 902619"/>
    <s v="na uzlu 2.CH-L37 od 25.02.24 do 27.02.24, pcsled: 10618527"/>
    <s v="Datum konce sledování: ? -&gt; 27/02/24; Čas konce sledování:  -&gt; 1651; Příznak fnzis: 0 -&gt; 1; Typ aktivity (takt): 1 -&gt; 5; "/>
    <d v="2024-02-27T16:51:50"/>
    <d v="2024-02-27T16:51:00"/>
    <s v="0:00"/>
    <x v="0"/>
    <x v="0"/>
  </r>
  <r>
    <d v="2024-02-27T16:52:11"/>
    <s v="st4220 (?)"/>
    <x v="12"/>
    <x v="0"/>
    <s v="kls* (Lůžkové oddělení pro sestru)"/>
    <s v="Škurková Svatava , číslo pojištěnce: 525207097 , pojišťovna: 205, scpac: 204068"/>
    <s v="na uzlu 2.CH-L37 od 23.02.24 do 27.02.24, pcsled: 10615783"/>
    <s v="Datum konce sledování: ? -&gt; 27/02/24; Čas konce sledování:  -&gt; 1651; Příznak fnzis: 0 -&gt; 1; Typ aktivity (takt): 1 -&gt; 5; "/>
    <d v="2024-02-27T16:52:11"/>
    <d v="2024-02-27T16:51:00"/>
    <s v="0:01"/>
    <x v="0"/>
    <x v="0"/>
  </r>
  <r>
    <d v="2024-02-27T16:52:28"/>
    <s v="st4220 (?)"/>
    <x v="12"/>
    <x v="0"/>
    <s v="kls* (Lůžkové oddělení pro sestru)"/>
    <s v="Vala Rudolf , číslo pojištěnce: 381219417 , pojišťovna: 111, scpac: 919990"/>
    <s v="na uzlu 2.CH-L37 od 23.02.24 do 27.02.24, pcsled: 10615785"/>
    <s v="Datum konce sledování: ? -&gt; 27/02/24; Čas konce sledování:  -&gt; 1652; Příznak fnzis: 0 -&gt; 1; Typ aktivity (takt): 1 -&gt; 5; "/>
    <d v="2024-02-27T16:52:28"/>
    <d v="2024-02-27T16:52:00"/>
    <s v="0:00"/>
    <x v="0"/>
    <x v="0"/>
  </r>
  <r>
    <d v="2024-02-28T08:46:03"/>
    <s v="st4936 (?)"/>
    <x v="1"/>
    <x v="0"/>
    <s v="kls* (Lůžkové oddělení pro sestru)"/>
    <s v="Neplech Otakar, číslo pojištěnce: 461218136 , pojišťovna: 205, scpac: 441443"/>
    <s v="na uzlu 2.CH-L37 od 27.02.24 do 06.03.24, pcsled: 10621201"/>
    <s v="Kód uzlu zařízení: 2001; Datum malého překladu: 28/02/24; Čas malého překladu: 0845; Kód původního uzlu: 6223; Kód nového uzlu: 6270; "/>
    <d v="2024-02-28T08:46:03"/>
    <d v="2024-02-28T08:45:00"/>
    <s v="0:01"/>
    <x v="0"/>
    <x v="0"/>
  </r>
  <r>
    <d v="2024-02-28T08:59:35"/>
    <s v="st4562 (?)"/>
    <x v="4"/>
    <x v="0"/>
    <s v="kld* (Lůžkové oddělení pro admin. pracovnici)"/>
    <s v="Nucová Martina, číslo pojištěnce: 7351045339, pojišťovna: 205, scpac: 181135"/>
    <s v="na uzlu 2.CH-KCH od 28.02.24 do 03.03.24, pcsled: 10623102"/>
    <s v="Kód uzlu zařízení: 2001; Datum malého překladu: 28/02/24; Čas malého překladu: 0859; Kód původního uzlu: 6223; Kód nového uzlu: 6520; "/>
    <d v="2024-02-28T08:59:35"/>
    <d v="2024-02-28T08:59:00"/>
    <s v="0:00"/>
    <x v="0"/>
    <x v="0"/>
  </r>
  <r>
    <d v="2024-02-28T09:00:05"/>
    <s v="st4562 (?)"/>
    <x v="4"/>
    <x v="0"/>
    <s v="kld* (Lůžkové oddělení pro admin. pracovnici)"/>
    <s v="Zemánková Jana, číslo pojištěnce: 455208426 , pojišťovna: 111, scpac: 1498959"/>
    <s v="na uzlu 2.CH-KCH od 28.02.24 do 03.03.24, pcsled: 10623100"/>
    <s v="Kód uzlu zařízení: 2001; Datum malého překladu: 28/02/24; Čas malého překladu: 0859; Kód původního uzlu: 6223; Kód nového uzlu: 6520; "/>
    <d v="2024-02-28T09:00:05"/>
    <d v="2024-02-28T08:59:00"/>
    <s v="0:01"/>
    <x v="0"/>
    <x v="0"/>
  </r>
  <r>
    <d v="2024-02-28T10:22:22"/>
    <s v="st4220 (?)"/>
    <x v="3"/>
    <x v="0"/>
    <s v="kls* (Lůžkové oddělení pro sestru)"/>
    <s v="Gomola Martin, číslo pojištěnce: 8208035198, pojišťovna: 211, scpac: 971481"/>
    <s v="na uzlu 2.CH-L37 od 26.02.24 do 28.02.24, pcsled: 10619055"/>
    <s v="Datum konce sledování: ? -&gt; 28/02/24; Čas konce sledování:  -&gt; 1021; Příznak fnzis: 0 -&gt; 1; Typ aktivity (takt): 1 -&gt; 5; "/>
    <d v="2024-02-28T10:22:22"/>
    <d v="2024-02-28T10:21:00"/>
    <s v="0:01"/>
    <x v="0"/>
    <x v="0"/>
  </r>
  <r>
    <d v="2024-02-28T10:23:05"/>
    <s v="st4220 (?)"/>
    <x v="3"/>
    <x v="0"/>
    <s v="kls* (Lůžkové oddělení pro sestru)"/>
    <s v="Adamčík Marek, číslo pojištěnce: 7404164471, pojišťovna: 111, scpac: 179693"/>
    <s v="na uzlu 2.CH-L37 od 26.02.24 do 28.02.24, pcsled: 10619043"/>
    <s v="Datum konce sledování: ? -&gt; 28/02/24; Čas konce sledování:  -&gt; 1022; Příznak fnzis: 0 -&gt; 1; Typ aktivity (takt): 1 -&gt; 5; "/>
    <d v="2024-02-28T10:23:05"/>
    <d v="2024-02-28T10:22:00"/>
    <s v="0:01"/>
    <x v="0"/>
    <x v="0"/>
  </r>
  <r>
    <d v="2024-02-28T10:23:47"/>
    <s v="st4220 (?)"/>
    <x v="3"/>
    <x v="0"/>
    <s v="kls* (Lůžkové oddělení pro sestru)"/>
    <s v="Ilin Oleh, číslo pojištěnce: 8511785062, pojišťovna: 111, scpac: 1520226"/>
    <s v="na uzlu 2.CH-L37 od 26.02.24 do 28.02.24, pcsled: 10619050"/>
    <s v="Datum konce sledování: ? -&gt; 28/02/24; Čas konce sledování:  -&gt; 1023; Příznak fnzis: 0 -&gt; 1; Typ aktivity (takt): 1 -&gt; 5; "/>
    <d v="2024-02-28T10:23:47"/>
    <d v="2024-02-28T10:23:00"/>
    <s v="0:00"/>
    <x v="0"/>
    <x v="0"/>
  </r>
  <r>
    <d v="2024-02-28T10:26:28"/>
    <s v="st4220 (?)"/>
    <x v="3"/>
    <x v="0"/>
    <s v="kls* (Lůžkové oddělení pro sestru)"/>
    <s v="Kolomazník Martin, číslo pojištěnce: 7104295330, pojišťovna: 211, scpac: 657698"/>
    <s v="na uzlu 2.CH-L37 od 25.02.24 do 28.02.24, pcsled: 10618522"/>
    <s v="Datum konce sledování: ? -&gt; 28/02/24; Čas konce sledování:  -&gt; 1023; Příznak fnzis: 0 -&gt; 1; Typ aktivity (takt): 1 -&gt; 5; "/>
    <d v="2024-02-28T10:26:28"/>
    <d v="2024-02-28T10:23:00"/>
    <s v="0:03"/>
    <x v="0"/>
    <x v="0"/>
  </r>
  <r>
    <d v="2024-02-28T15:11:52"/>
    <s v="st1733 (?)"/>
    <x v="13"/>
    <x v="0"/>
    <s v="kls* (Lůžkové oddělení pro sestru)"/>
    <s v="Petříková Lenka, číslo pojištěnce: 6952185306, pojišťovna: 201, scpac: 120291"/>
    <s v="na uzlu 2.CH-L37 od 26.02.24 do 28.02.24, pcsled: 10619032"/>
    <s v="Datum konce sledování: ? -&gt; 28/02/24; Čas konce sledování:  -&gt; 1511; Příznak fnzis: 0 -&gt; 1; Typ aktivity (takt): 1 -&gt; 5; "/>
    <d v="2024-02-28T15:11:52"/>
    <d v="2024-02-28T15:11:00"/>
    <s v="0:00"/>
    <x v="0"/>
    <x v="0"/>
  </r>
  <r>
    <d v="2024-02-28T15:13:33"/>
    <s v="st1733 (?)"/>
    <x v="13"/>
    <x v="0"/>
    <s v="kls* (Lůžkové oddělení pro sestru)"/>
    <s v="Novák Jiří , číslo pojištěnce: 9507024846, pojišťovna: 205, scpac: 156827"/>
    <s v="na uzlu 2.CH-L37 od 27.02.24 do 28.02.24, pcsled: 10621192"/>
    <s v="Datum konce sledování: ? -&gt; 28/02/24; Čas konce sledování:  -&gt; 1513; Příznak fnzis: 0 -&gt; 1; Typ aktivity (takt): 1 -&gt; 5; "/>
    <d v="2024-02-28T15:13:33"/>
    <d v="2024-02-28T15:13:00"/>
    <s v="0:00"/>
    <x v="0"/>
    <x v="0"/>
  </r>
  <r>
    <d v="2024-02-28T15:13:58"/>
    <s v="st1733 (?)"/>
    <x v="13"/>
    <x v="0"/>
    <s v="kls* (Lůžkové oddělení pro sestru)"/>
    <s v="Smrček Petr, číslo pojištěnce: 7403035794, pojišťovna: 111, scpac: 976335"/>
    <s v="na uzlu 2.CH-L37 od 26.02.24 do 28.02.24, pcsled: 10619048"/>
    <s v="Datum konce sledování: ? -&gt; 28/02/24; Čas konce sledování:  -&gt; 1513; Příznak fnzis: 0 -&gt; 1; Typ aktivity (takt): 1 -&gt; 5; "/>
    <d v="2024-02-28T15:13:58"/>
    <d v="2024-02-28T15:13:00"/>
    <s v="0:00"/>
    <x v="0"/>
    <x v="0"/>
  </r>
  <r>
    <d v="2024-02-28T15:14:18"/>
    <s v="st1733 (?)"/>
    <x v="13"/>
    <x v="0"/>
    <s v="kls* (Lůžkové oddělení pro sestru)"/>
    <s v="Krištof Radim, číslo pojištěnce: 7507254535, pojišťovna: 201, scpac: 1213953"/>
    <s v="na uzlu 2.CH-L37 od 26.02.24 do 28.02.24, pcsled: 10619045"/>
    <s v="Datum konce sledování: ? -&gt; 28/02/24; Čas konce sledování:  -&gt; 1514; Příznak fnzis: 0 -&gt; 1; Typ aktivity (takt): 1 -&gt; 5; "/>
    <d v="2024-02-28T15:14:18"/>
    <d v="2024-02-28T15:14:00"/>
    <s v="0:00"/>
    <x v="0"/>
    <x v="0"/>
  </r>
  <r>
    <d v="2024-02-28T15:15:09"/>
    <s v="st1733 (?)"/>
    <x v="13"/>
    <x v="0"/>
    <s v="kls* (Lůžkové oddělení pro sestru)"/>
    <s v="Košťáková Marta, číslo pojištěnce: 5760220070, pojišťovna: 205, scpac: 1491403"/>
    <s v="na uzlu 2.CH-L37 od 22.02.24 do 28.02.24, pcsled: 10614121"/>
    <s v="Datum konce sledování: ? -&gt; 28/02/24; Čas konce sledování:  -&gt; 1514; Příznak fnzis: 0 -&gt; 1; Typ aktivity (takt): 1 -&gt; 5; "/>
    <d v="2024-02-28T15:15:09"/>
    <d v="2024-02-28T15:14:00"/>
    <s v="0:01"/>
    <x v="0"/>
    <x v="0"/>
  </r>
  <r>
    <d v="2024-02-28T15:15:28"/>
    <s v="st1733 (?)"/>
    <x v="13"/>
    <x v="0"/>
    <s v="kls* (Lůžkové oddělení pro sestru)"/>
    <s v="Vepřková Věra, číslo pojištěnce: 495323118 , pojišťovna: 111, scpac: 1423777"/>
    <s v="na uzlu 2.CH-L37 od 23.02.24 do 28.02.24, pcsled: 10615781"/>
    <s v="Datum konce sledování: ? -&gt; 28/02/24; Čas konce sledování:  -&gt; 1515; Příznak fnzis: 0 -&gt; 1; Typ aktivity (takt): 1 -&gt; 5; "/>
    <d v="2024-02-28T15:15:28"/>
    <d v="2024-02-28T15:15:00"/>
    <s v="0:00"/>
    <x v="0"/>
    <x v="0"/>
  </r>
  <r>
    <d v="2024-02-29T10:37:42"/>
    <s v="st3403 (?)"/>
    <x v="23"/>
    <x v="0"/>
    <s v="kls* (Lůžkové oddělení pro sestru)"/>
    <s v="Pokorná Věra, číslo pojištěnce: 526016101 , pojišťovna: 205, scpac: 1240927"/>
    <s v="na uzlu 2.CH-37a od 28.02.24 do 03.03.24, pcsled: 10623104"/>
    <s v="Kód uzlu zařízení: 2001; Datum malého překladu: 29/02/24; Čas malého překladu: 1037; Kód původního uzlu: 6223; Kód nového uzlu: 6270; "/>
    <d v="2024-02-29T10:37:42"/>
    <d v="2024-02-29T10:37:00"/>
    <s v="0:00"/>
    <x v="0"/>
    <x v="0"/>
  </r>
  <r>
    <d v="2024-02-29T11:46:37"/>
    <s v="st4220 (?)"/>
    <x v="16"/>
    <x v="0"/>
    <s v="kls* (Lůžkové oddělení pro sestru)"/>
    <s v="Strouhal Josef, číslo pojištěnce: 6604192661, pojišťovna: 111, scpac: 1509907"/>
    <s v="na uzlu 2.CH-L37 od 20.02.24 do 29.02.24, pcsled: 10610377"/>
    <s v="Datum konce sledování: ? -&gt; 29/02/24; Čas konce sledování:  -&gt; 1146; Příznak fnzis: 0 -&gt; 1; Typ aktivity (takt): 1 -&gt; 5; "/>
    <d v="2024-02-29T11:46:37"/>
    <d v="2024-02-29T11:46:00"/>
    <s v="0:00"/>
    <x v="0"/>
    <x v="0"/>
  </r>
  <r>
    <d v="2024-02-29T11:47:12"/>
    <s v="st4220 (?)"/>
    <x v="16"/>
    <x v="0"/>
    <s v="kls* (Lůžkové oddělení pro sestru)"/>
    <s v="Abraham Pavel, číslo pojištěnce: 7001063498, pojišťovna: 111, scpac: 1552272"/>
    <s v="na uzlu 2.CH-L37 od 26.02.24 do 29.02.24, pcsled: 10619038"/>
    <s v="Datum konce sledování: ? -&gt; 29/02/24; Čas konce sledování:  -&gt; 1146; Příznak fnzis: 0 -&gt; 1; Typ aktivity (takt): 1 -&gt; 5; "/>
    <d v="2024-02-29T11:47:12"/>
    <d v="2024-02-29T11:46:00"/>
    <s v="0:01"/>
    <x v="0"/>
    <x v="0"/>
  </r>
  <r>
    <d v="2024-02-29T11:47:48"/>
    <s v="st4220 (?)"/>
    <x v="16"/>
    <x v="0"/>
    <s v="kls* (Lůžkové oddělení pro sestru)"/>
    <s v="Dohnalová Veronika, číslo pojištěnce: 0752155371, pojišťovna: 211, scpac: 1224389"/>
    <s v="na uzlu 2.CH-L37 od 28.02.24 do 29.02.24, pcsled: 10623096"/>
    <s v="Datum konce sledování: ? -&gt; 29/02/24; Čas konce sledování:  -&gt; 1147; Příznak fnzis: 0 -&gt; 1; Typ aktivity (takt): 1 -&gt; 5; "/>
    <d v="2024-02-29T11:47:48"/>
    <d v="2024-02-29T11:47:00"/>
    <s v="0:00"/>
    <x v="0"/>
    <x v="0"/>
  </r>
  <r>
    <d v="2024-02-29T11:48:31"/>
    <s v="st4220 (?)"/>
    <x v="16"/>
    <x v="0"/>
    <s v="kls* (Lůžkové oddělení pro sestru)"/>
    <s v="Vorálková Pavla, číslo pojištěnce: 7654085395, pojišťovna: 205, scpac: 175168"/>
    <s v="na uzlu 2.CH-L37 od 27.02.24 do 29.02.24, pcsled: 10621194"/>
    <s v="Datum konce sledování: ? -&gt; 29/02/24; Čas konce sledování:  -&gt; 1148; Příznak fnzis: 0 -&gt; 1; Typ aktivity (takt): 1 -&gt; 5; "/>
    <d v="2024-02-29T11:48:31"/>
    <d v="2024-02-29T11:48:00"/>
    <s v="0:00"/>
    <x v="0"/>
    <x v="0"/>
  </r>
  <r>
    <d v="2024-02-29T11:49:02"/>
    <s v="st4220 (?)"/>
    <x v="16"/>
    <x v="0"/>
    <s v="kls* (Lůžkové oddělení pro sestru)"/>
    <s v="Kipper František, číslo pojištěnce: 5511291313, pojišťovna: 201, scpac: 1283241"/>
    <s v="na uzlu 2.CH-L37 od 26.02.24 do 29.02.24, pcsled: 10619058"/>
    <s v="Datum konce sledování: ? -&gt; 29/02/24; Čas konce sledování:  -&gt; 1148; Příznak fnzis: 0 -&gt; 1; Typ aktivity (takt): 1 -&gt; 5; "/>
    <d v="2024-02-29T11:49:02"/>
    <d v="2024-02-29T11:48:00"/>
    <s v="0:01"/>
    <x v="0"/>
    <x v="0"/>
  </r>
  <r>
    <d v="2024-02-29T11:49:53"/>
    <s v="st4220 (?)"/>
    <x v="16"/>
    <x v="0"/>
    <s v="kls* (Lůžkové oddělení pro sestru)"/>
    <s v="Kulhánková Eva, číslo pojištěnce: 7153165679, pojišťovna: 111, scpac: 258217"/>
    <s v="na uzlu 2.CH-L37 od 25.02.24 do 29.02.24, pcsled: 10618512"/>
    <s v="Datum konce sledování: ? -&gt; 29/02/24; Čas konce sledování:  -&gt; 1149; Příznak fnzis: 0 -&gt; 1; Typ aktivity (takt): 1 -&gt; 4; "/>
    <d v="2024-02-29T11:49:53"/>
    <d v="2024-02-29T11:49:00"/>
    <s v="0:00"/>
    <x v="0"/>
    <x v="0"/>
  </r>
  <r>
    <d v="2024-02-29T11:50:37"/>
    <s v="st4220 (?)"/>
    <x v="16"/>
    <x v="0"/>
    <s v="kls* (Lůžkové oddělení pro sestru)"/>
    <s v="Suchánková Pavla, číslo pojištěnce: 496031082 , pojišťovna: 111, scpac: 1520196"/>
    <s v="na uzlu 2.CH-L37 od 25.02.24 do 29.02.24, pcsled: 10618514"/>
    <s v="Datum konce sledování: ? -&gt; 29/02/24; Čas konce sledování:  -&gt; 1150; Příznak fnzis: 0 -&gt; 1; Typ aktivity (takt): 1 -&gt; 4; "/>
    <d v="2024-02-29T11:50:37"/>
    <d v="2024-02-29T11:50:00"/>
    <s v="0:00"/>
    <x v="0"/>
    <x v="0"/>
  </r>
  <r>
    <d v="2024-02-29T11:51:12"/>
    <s v="st4220 (?)"/>
    <x v="16"/>
    <x v="0"/>
    <s v="kls* (Lůžkové oddělení pro sestru)"/>
    <s v="Červeňák Ladislav, číslo pojištěnce: 5606172198, pojišťovna: 111, scpac: 419820"/>
    <s v="na uzlu 2.CH-L37 od 26.02.24 do 29.02.24, pcsled: 10619061"/>
    <s v="Datum konce sledování: ? -&gt; 29/02/24; Čas konce sledování:  -&gt; 1150; Příznak fnzis: 0 -&gt; 1; Typ aktivity (takt): 1 -&gt; 4; "/>
    <d v="2024-02-29T11:51:12"/>
    <d v="2024-02-29T11:50:00"/>
    <s v="0:01"/>
    <x v="0"/>
    <x v="0"/>
  </r>
  <r>
    <d v="2024-02-29T14:59:54"/>
    <s v="st4220 (?)"/>
    <x v="13"/>
    <x v="0"/>
    <s v="kls* (Lůžkové oddělení pro sestru)"/>
    <s v="Pazdírková Marcela, číslo pojištěnce: 6460031721, pojišťovna: 205, scpac: 258506"/>
    <s v="na uzlu 2.CH-L37 od 27.02.24 do 29.02.24, pcsled: 10621196"/>
    <s v="Datum konce sledování: ? -&gt; 29/02/24; Čas konce sledování:  -&gt; 1459; Příznak fnzis: 0 -&gt; 1; Typ aktivity (takt): 1 -&gt; 5; "/>
    <d v="2024-02-29T14:59:54"/>
    <d v="2024-02-29T14:59:00"/>
    <s v="0:00"/>
    <x v="0"/>
    <x v="0"/>
  </r>
  <r>
    <d v="2024-02-29T15:00:15"/>
    <s v="st4220 (?)"/>
    <x v="13"/>
    <x v="0"/>
    <s v="kls* (Lůžkové oddělení pro sestru)"/>
    <s v="Rybka Antonín, číslo pojištěnce: 5704020454, pojišťovna: 111, scpac: 1555760"/>
    <s v="na uzlu 2.CH-L37 od 27.02.24 do 29.02.24, pcsled: 10621205"/>
    <s v="Datum konce sledování: ? -&gt; 29/02/24; Čas konce sledování:  -&gt; 1459; Příznak fnzis: 0 -&gt; 1; Typ aktivity (takt): 1 -&gt; 5; "/>
    <d v="2024-02-29T15:00:15"/>
    <d v="2024-02-29T14:59:00"/>
    <s v="0:01"/>
    <x v="0"/>
    <x v="0"/>
  </r>
  <r>
    <d v="2024-02-29T19:15:31"/>
    <s v="st3610 (?)"/>
    <x v="22"/>
    <x v="0"/>
    <s v="kll* (Lůžkové oddělení pro lékaře)"/>
    <s v="Šiška Jaroslav , číslo pojištěnce: 430130480 , pojišťovna: 111, scpac: 215214"/>
    <s v="na uzlu 2.CH-L37 od 29.02.24 do 29.02.24, pcsled: 10626542"/>
    <s v="Datum žádosti: 29/02/24; Čas žádosti: 191531; Datum překladu: 29/02/24; Čas překladu: 1914; Žádající uzel: 6223; Žádající uživatel: 25385; Přijímající uzel: 6515; Text žádosti: Žádost o překlad; Stav žádosti: 500; "/>
    <d v="2024-02-29T19:15:31"/>
    <d v="2024-02-29T19:14:00"/>
    <s v="0:01"/>
    <x v="0"/>
    <x v="0"/>
  </r>
  <r>
    <d v="2024-03-01T08:45:41"/>
    <s v="st4974 (?)"/>
    <x v="3"/>
    <x v="0"/>
    <s v="kls* (Lůžkové oddělení pro sestru)"/>
    <s v="Zelinková Bohumíra, číslo pojištěnce: 465712469 , pojišťovna: 211, scpac: 1549201"/>
    <s v="na uzlu 2.CH-37a od 29.02.24 do 06.03.24, pcsled: 10625132"/>
    <s v="Kód uzlu zařízení: 2001; Datum malého překladu: 01/03/24; Čas malého překladu: 0845; Kód původního uzlu: 6223; Kód nového uzlu: 6270; "/>
    <d v="2024-03-01T08:45:41"/>
    <d v="2024-03-01T08:45:00"/>
    <s v="0:00"/>
    <x v="0"/>
    <x v="0"/>
  </r>
  <r>
    <d v="2024-03-01T09:52:35"/>
    <s v="st4220 (?)"/>
    <x v="3"/>
    <x v="0"/>
    <s v="kls* (Lůžkové oddělení pro sestru)"/>
    <s v="Velecká Drahomíra, číslo pojištěnce: 6557101177, pojišťovna: 211, scpac: 665243"/>
    <s v="na uzlu 2.CH-L37 od 25.02.24 do 01.03.24, pcsled: 10618506"/>
    <s v="Datum konce sledování: ? -&gt; 01/03/24; Čas konce sledování:  -&gt; 0952; Příznak fnzis: 0 -&gt; 1; Typ aktivity (takt): 1 -&gt; 4; "/>
    <d v="2024-03-01T09:52:35"/>
    <d v="2024-03-01T09:52:00"/>
    <s v="0:00"/>
    <x v="0"/>
    <x v="0"/>
  </r>
  <r>
    <d v="2024-03-01T09:53:07"/>
    <s v="st4220 (?)"/>
    <x v="3"/>
    <x v="0"/>
    <s v="kls* (Lůžkové oddělení pro sestru)"/>
    <s v="Protivánek Michal , číslo pojištěnce: 7705225330, pojišťovna: 205, scpac: 487908"/>
    <s v="na uzlu 2.CH-L37 od 20.02.24 do 01.03.24, pcsled: 10610371"/>
    <s v="Datum konce sledování: ? -&gt; 01/03/24; Čas konce sledování:  -&gt; 0952; Příznak fnzis: 0 -&gt; 1; Typ aktivity (takt): 1 -&gt; 5; "/>
    <d v="2024-03-01T09:53:07"/>
    <d v="2024-03-01T09:52:00"/>
    <s v="0:01"/>
    <x v="0"/>
    <x v="0"/>
  </r>
  <r>
    <d v="2024-03-01T09:53:52"/>
    <s v="st4220 (?)"/>
    <x v="3"/>
    <x v="0"/>
    <s v="kls* (Lůžkové oddělení pro sestru)"/>
    <s v="Kroupová Marie, číslo pojištěnce: 455513429 , pojišťovna: 111, scpac: 1547950"/>
    <s v="na uzlu 2.CH-L37 od 20.02.24 do 01.03.24, pcsled: 10610373"/>
    <s v="Datum konce sledování: ? -&gt; 01/03/24; Čas konce sledování:  -&gt; 0953; Příznak fnzis: 0 -&gt; 1; Typ aktivity (takt): 1 -&gt; 5; "/>
    <d v="2024-03-01T09:53:52"/>
    <d v="2024-03-01T09:53:00"/>
    <s v="0:00"/>
    <x v="0"/>
    <x v="0"/>
  </r>
  <r>
    <d v="2024-03-01T17:48:52"/>
    <s v="st4220 (?)"/>
    <x v="2"/>
    <x v="0"/>
    <s v="kll* (Lůžkové oddělení pro lékaře)"/>
    <s v="Šindlerová Petra, číslo pojištěnce: 7753225788, pojišťovna: 205, scpac: 766628"/>
    <s v="na uzlu 2.CH-L37 od 28.02.24 do 01.03.24, pcsled: 10623098"/>
    <s v="Datum konce sledování: ? -&gt; 01/03/24; Čas konce sledování:  -&gt; 1748; Příznak fnzis: 0 -&gt; 1; Typ aktivity (takt): 1 -&gt; 5; "/>
    <d v="2024-03-01T17:48:52"/>
    <d v="2024-03-01T17:48:00"/>
    <s v="0:00"/>
    <x v="0"/>
    <x v="0"/>
  </r>
  <r>
    <d v="2024-03-01T17:50:03"/>
    <s v="st4220 (?)"/>
    <x v="2"/>
    <x v="0"/>
    <s v="kll* (Lůžkové oddělení pro lékaře)"/>
    <s v="Maceček Dušan, číslo pojištěnce: 8205295307, pojišťovna: 201, scpac: 120505"/>
    <s v="na uzlu 2.CH-L37 od 28.02.24 do 01.03.24, pcsled: 10623273"/>
    <s v="Datum konce sledování: ? -&gt; 01/03/24; Čas konce sledování:  -&gt; 1749; Příznak fnzis: 0 -&gt; 1; Typ aktivity (takt): 1 -&gt; 4; "/>
    <d v="2024-03-01T17:50:03"/>
    <d v="2024-03-01T17:49:00"/>
    <s v="0:01"/>
    <x v="0"/>
    <x v="0"/>
  </r>
  <r>
    <d v="2024-03-01T17:50:34"/>
    <s v="st4220 (?)"/>
    <x v="2"/>
    <x v="0"/>
    <s v="kll* (Lůžkové oddělení pro lékaře)"/>
    <s v="Buchtela Jaroslav , číslo pojištěnce: 380315452 , pojišťovna: 211, scpac: 102906"/>
    <s v="na uzlu 2.CH-L37 od 27.02.24 do 01.03.24, pcsled: 10621203"/>
    <s v="Datum konce sledování: ? -&gt; 01/03/24; Čas konce sledování:  -&gt; 1750; Příznak fnzis: 0 -&gt; 1; Typ aktivity (takt): 1 -&gt; 4; "/>
    <d v="2024-03-01T17:50:34"/>
    <d v="2024-03-01T17:50:00"/>
    <s v="0:00"/>
    <x v="0"/>
    <x v="0"/>
  </r>
  <r>
    <d v="2024-03-02T10:41:14"/>
    <s v="st1733 (?)"/>
    <x v="16"/>
    <x v="0"/>
    <s v="kls* (Lůžkové oddělení pro sestru)"/>
    <s v="Šrámková Jana, JUDr., číslo pojištěnce: 8754244774, pojišťovna: 111, scpac: 1205159"/>
    <s v="na uzlu 2.CH-L37 od 29.02.24 do 02.03.24, pcsled: 10625123"/>
    <s v="Datum konce sledování: ? -&gt; 02/03/24; Čas konce sledování:  -&gt; 1040; Příznak fnzis: 0 -&gt; 1; Typ aktivity (takt): 1 -&gt; 4; "/>
    <d v="2024-03-02T10:41:14"/>
    <d v="2024-03-02T10:40:00"/>
    <s v="0:01"/>
    <x v="0"/>
    <x v="0"/>
  </r>
  <r>
    <d v="2024-03-02T11:03:09"/>
    <s v="st4220 (?)"/>
    <x v="2"/>
    <x v="0"/>
    <s v="kll* (Lůžkové oddělení pro lékaře)"/>
    <s v="Šiška Jaroslav , číslo pojištěnce: 430130480 , pojišťovna: 111, scpac: 215214"/>
    <s v="na uzlu KAR-LU51 od 29.02.24 do 02.03.24, pcsled: 10626937"/>
    <s v="Datum konce sledování: ? -&gt; 02/03/24; Čas konce sledování:  -&gt; 1054; Příznak fnzis: 0 -&gt; 1; Typ aktivity (takt): 1 -&gt; 5; "/>
    <d v="2024-03-02T11:03:09"/>
    <d v="2024-03-02T10:54:00"/>
    <s v="0:09"/>
    <x v="0"/>
    <x v="0"/>
  </r>
  <r>
    <d v="2024-03-02T12:11:47"/>
    <s v="st4220 (?)"/>
    <x v="2"/>
    <x v="0"/>
    <s v="kll* (Lůžkové oddělení pro lékaře)"/>
    <s v="Václavíková Marta, číslo pojištěnce: 525325281 , pojišťovna: 205, scpac: 1133690"/>
    <s v="na uzlu 2.CH-L37 od 29.02.24 do 02.03.24, pcsled: 10625137"/>
    <s v="Datum konce sledování: ? -&gt; 02/03/24; Čas konce sledování:  -&gt; 1211; Příznak fnzis: 0 -&gt; 1; Typ aktivity (takt): 1 -&gt; 4; "/>
    <d v="2024-03-02T12:11:47"/>
    <d v="2024-03-02T12:11:00"/>
    <s v="0:00"/>
    <x v="0"/>
    <x v="0"/>
  </r>
  <r>
    <d v="2024-03-02T12:12:59"/>
    <s v="st4220 (?)"/>
    <x v="2"/>
    <x v="0"/>
    <s v="kll* (Lůžkové oddělení pro lékaře)"/>
    <s v="Lungová Dana, číslo pojištěnce: 5856020621, pojišťovna: 213, scpac: 1553870"/>
    <s v="na uzlu 2.CH-L37 od 28.02.24 do 02.03.24, pcsled: 10623108"/>
    <s v="Datum konce sledování: ? -&gt; 02/03/24; Čas konce sledování:  -&gt; 1211; Příznak fnzis: 0 -&gt; 1; Typ aktivity (takt): 1 -&gt; 4; "/>
    <d v="2024-03-02T12:12:59"/>
    <d v="2024-03-02T12:11:00"/>
    <s v="0:01"/>
    <x v="0"/>
    <x v="0"/>
  </r>
  <r>
    <d v="2024-03-02T12:13:45"/>
    <s v="st4220 (?)"/>
    <x v="2"/>
    <x v="0"/>
    <s v="kll* (Lůžkové oddělení pro lékaře)"/>
    <s v="Pirkl Jiří , číslo pojištěnce: 530308061 , pojišťovna: 201, scpac: 339729"/>
    <s v="na uzlu 2.CH-L37 od 27.02.24 do 02.03.24, pcsled: 10621198"/>
    <s v="Datum konce sledování: ? -&gt; 02/03/24; Čas konce sledování:  -&gt; 1213; Příznak fnzis: 0 -&gt; 1; Typ aktivity (takt): 1 -&gt; 5; "/>
    <d v="2024-03-02T12:13:45"/>
    <d v="2024-03-02T12:13:00"/>
    <s v="0:00"/>
    <x v="0"/>
    <x v="0"/>
  </r>
  <r>
    <d v="2024-03-02T12:14:39"/>
    <s v="st4220 (?)"/>
    <x v="2"/>
    <x v="0"/>
    <s v="kll* (Lůžkové oddělení pro lékaře)"/>
    <s v="Plhák Tomáš, číslo pojištěnce: 9112084850, pojišťovna: 205, scpac: 1020316"/>
    <s v="na uzlu 2.CH-L37 od 26.02.24 do 02.03.24, pcsled: 10619066"/>
    <s v="Datum konce sledování: ? -&gt; 02/03/24; Čas konce sledování:  -&gt; 1213; Příznak fnzis: 0 -&gt; 1; Typ aktivity (takt): 1 -&gt; 4; "/>
    <d v="2024-03-02T12:14:39"/>
    <d v="2024-03-02T12:13:00"/>
    <s v="0:01"/>
    <x v="0"/>
    <x v="0"/>
  </r>
  <r>
    <d v="2024-03-03T11:02:12"/>
    <s v="st4220 (?)"/>
    <x v="13"/>
    <x v="0"/>
    <s v="kls* (Lůžkové oddělení pro sestru)"/>
    <s v="Klásek Jiří, číslo pojištěnce: 511216340 , pojišťovna: 205, scpac: 1113652"/>
    <s v="na uzlu 2.CH-L37 od 29.02.24 do 03.03.24, pcsled: 10625130"/>
    <s v="Datum konce sledování: ? -&gt; 03/03/24; Čas konce sledování:  -&gt; 1101; Příznak fnzis: 0 -&gt; 1; Typ aktivity (takt): 1 -&gt; 4; "/>
    <d v="2024-03-03T11:02:12"/>
    <d v="2024-03-03T11:01:00"/>
    <s v="0:01"/>
    <x v="0"/>
    <x v="0"/>
  </r>
  <r>
    <d v="2024-03-03T12:08:05"/>
    <s v="st4220 (?)"/>
    <x v="13"/>
    <x v="0"/>
    <s v="kls* (Lůžkové oddělení pro sestru)"/>
    <s v="Koupanová Ludmila, číslo pojištěnce: 5958141409, pojišťovna: 201, scpac: 823732"/>
    <s v="na uzlu 2.CH-L37 od 29.02.24 do 03.03.24, pcsled: 10625127"/>
    <s v="Datum konce sledování: ? -&gt; 03/03/24; Čas konce sledování:  -&gt; 1207; Příznak fnzis: 0 -&gt; 1; Typ aktivity (takt): 1 -&gt; 5; "/>
    <d v="2024-03-03T12:08:05"/>
    <d v="2024-03-03T12:07:00"/>
    <s v="0:01"/>
    <x v="0"/>
    <x v="0"/>
  </r>
  <r>
    <d v="2024-03-03T12:09:51"/>
    <s v="st4220 (?)"/>
    <x v="13"/>
    <x v="0"/>
    <s v="kls* (Lůžkové oddělení pro sestru)"/>
    <s v="Procházka Petr, číslo pojištěnce: 5805161736, pojišťovna: 111, scpac: 1055290"/>
    <s v="na uzlu 2.CH-L37 od 25.02.24 do 03.03.24, pcsled: 10618773"/>
    <s v="Datum konce sledování: ? -&gt; 03/03/24; Čas konce sledování:  -&gt; 1209; Příznak fnzis: 0 -&gt; 1; Typ aktivity (takt): 1 -&gt; 4; "/>
    <d v="2024-03-03T12:09:51"/>
    <d v="2024-03-03T12:09:00"/>
    <s v="0:00"/>
    <x v="0"/>
    <x v="0"/>
  </r>
  <r>
    <d v="2024-03-03T12:10:14"/>
    <s v="st4220 (?)"/>
    <x v="13"/>
    <x v="0"/>
    <s v="kls* (Lůžkové oddělení pro sestru)"/>
    <s v="Skoumal Petr, číslo pojištěnce: 8204233499, pojišťovna: 111, scpac: 1553659"/>
    <s v="na uzlu 2.CH-L37 od 26.02.24 do 03.03.24, pcsled: 10619069"/>
    <s v="Datum konce sledování: ? -&gt; 03/03/24; Čas konce sledování:  -&gt; 1209; Příznak fnzis: 0 -&gt; 1; Typ aktivity (takt): 1 -&gt; 4; "/>
    <d v="2024-03-03T12:10:14"/>
    <d v="2024-03-03T12:09:00"/>
    <s v="0:01"/>
    <x v="0"/>
    <x v="0"/>
  </r>
  <r>
    <d v="2024-03-03T12:10:34"/>
    <s v="st4220 (?)"/>
    <x v="13"/>
    <x v="0"/>
    <s v="kls* (Lůžkové oddělení pro sestru)"/>
    <s v="Vaculík Vlastimil, číslo pojištěnce: 530301062 , pojišťovna: 201, scpac: 100752"/>
    <s v="na uzlu 2.CH-L37 od 28.02.24 do 03.03.24, pcsled: 10623106"/>
    <s v="Datum konce sledování: ? -&gt; 03/03/24; Čas konce sledování:  -&gt; 1210; Příznak fnzis: 0 -&gt; 1; Typ aktivity (takt): 1 -&gt; 4; "/>
    <d v="2024-03-03T12:10:34"/>
    <d v="2024-03-03T12:10:00"/>
    <s v="0:00"/>
    <x v="0"/>
    <x v="0"/>
  </r>
  <r>
    <d v="2024-03-03T13:27:45"/>
    <s v="st1733 (?)"/>
    <x v="10"/>
    <x v="0"/>
    <s v="kls* (Lůžkové oddělení pro sestru)"/>
    <s v="Nepustil Jaromír, číslo pojištěnce: 440607425 , pojišťovna: 205, scpac: 405153"/>
    <s v="na uzlu 2.CH-L37 od 29.02.24 do 03.03.24, pcsled: 10625135"/>
    <s v="Datum konce sledování: ? -&gt; 03/03/24; Čas konce sledování:  -&gt; 1327; Příznak fnzis: 0 -&gt; 1; Typ aktivity (takt): 1 -&gt; 5; "/>
    <d v="2024-03-03T13:27:45"/>
    <d v="2024-03-03T13:27:00"/>
    <s v="0:00"/>
    <x v="0"/>
    <x v="0"/>
  </r>
  <r>
    <d v="2024-03-04T07:48:25"/>
    <s v="st4220 (?)"/>
    <x v="3"/>
    <x v="0"/>
    <s v="kls* (Lůžkové oddělení pro sestru)"/>
    <s v="Nováková Zdeňka, číslo pojištěnce: 6554102346, pojišťovna: 211, scpac: 484013"/>
    <s v="na uzlu 2.CH-L37 od 03.03.24 do 07.03.24, pcsled: 10629574"/>
    <s v="Kód uzlu zařízení: 2001; Datum malého překladu: 04/03/24; Čas malého překladu: 0748; Kód původního uzlu: 6223; Kód nového uzlu: 6270; "/>
    <d v="2024-03-04T07:48:25"/>
    <d v="2024-03-04T07:48:00"/>
    <s v="0:00"/>
    <x v="0"/>
    <x v="0"/>
  </r>
  <r>
    <d v="2024-03-04T07:48:46"/>
    <s v="st4220 (?)"/>
    <x v="3"/>
    <x v="0"/>
    <s v="kls* (Lůžkové oddělení pro sestru)"/>
    <s v="Doubravová Pavla, číslo pojištěnce: 7162305777, pojišťovna: 205, scpac: 1527744"/>
    <s v="na uzlu 2.CH-L37 od 03.03.24 do 07.03.24, pcsled: 10629612"/>
    <s v="Kód uzlu zařízení: 2001; Datum malého překladu: 04/03/24; Čas malého překladu: 0748; Kód původního uzlu: 6223; Kód nového uzlu: 6270; "/>
    <d v="2024-03-04T07:48:46"/>
    <d v="2024-03-04T07:48:00"/>
    <s v="0:00"/>
    <x v="0"/>
    <x v="0"/>
  </r>
  <r>
    <d v="2024-03-05T12:28:26"/>
    <s v="st4220 (?)"/>
    <x v="13"/>
    <x v="0"/>
    <s v="kls* (Lůžkové oddělení pro sestru)"/>
    <s v="Henar Jaromír, číslo pojištěnce: 501113250 , pojišťovna: 211, scpac: 246710"/>
    <s v="na uzlu 2.CH-L37 od 27.02.24 do 05.03.24, pcsled: 10621208"/>
    <s v="Datum konce sledování: ? -&gt; 05/03/24; Čas konce sledování:  -&gt; 1228; Příznak fnzis: 0 -&gt; 1; Typ aktivity (takt): 1 -&gt; 5; "/>
    <d v="2024-03-05T12:28:26"/>
    <d v="2024-03-05T12:28:00"/>
    <s v="0:00"/>
    <x v="0"/>
    <x v="0"/>
  </r>
  <r>
    <d v="2024-03-06T09:21:28"/>
    <s v="st4220 (?)"/>
    <x v="2"/>
    <x v="0"/>
    <s v="kll* (Lůžkové oddělení pro lékaře)"/>
    <s v="Šiška Jaroslav , číslo pojištěnce: 430130480 , pojišťovna: 111, scpac: 215214"/>
    <s v="na uzlu 2.CH-L37 od 02.03.24 do 06.03.24, pcsled: 10628860"/>
    <s v="Datum konce sledování: ? -&gt; 06/03/24; Čas konce sledování:  -&gt; 0920; Příznak fnzis: 0 -&gt; 1; Typ aktivity (takt): 1 -&gt; 5; "/>
    <d v="2024-03-06T09:21:28"/>
    <d v="2024-03-06T09:20:00"/>
    <s v="0:01"/>
    <x v="0"/>
    <x v="0"/>
  </r>
  <r>
    <d v="2024-03-06T09:48:17"/>
    <s v="st4220 (?)"/>
    <x v="2"/>
    <x v="0"/>
    <s v="kll* (Lůžkové oddělení pro lékaře)"/>
    <s v="Neplech Otakar, číslo pojištěnce: 461218136 , pojišťovna: 205, scpac: 441443"/>
    <s v="na uzlu 2.CH-L37 od 27.02.24 do 06.03.24, pcsled: 10621201"/>
    <s v="Datum konce sledování: ? -&gt; 06/03/24; Čas konce sledování:  -&gt; 0947; Příznak fnzis: 0 -&gt; 1; Typ aktivity (takt): 1 -&gt; 5; "/>
    <d v="2024-03-06T09:48:17"/>
    <d v="2024-03-06T09:47:00"/>
    <s v="0:01"/>
    <x v="0"/>
    <x v="0"/>
  </r>
  <r>
    <d v="2024-03-06T10:58:12"/>
    <s v="st4564 (?)"/>
    <x v="4"/>
    <x v="0"/>
    <s v="kld* (Lůžkové oddělení pro admin. pracovnici)"/>
    <s v="Stratil František, číslo pojištěnce: 531128245 , pojišťovna: 205, scpac: 203037"/>
    <s v="na uzlu NEUR-35 od 03.03.24 do 06.03.24, pcsled: 10629596"/>
    <s v="Datum konce sledování: ? -&gt; 06/03/24; Čas konce sledování:  -&gt; 1055; Příznak fnzis: 0 -&gt; 1; Typ aktivity (takt): 1 -&gt; 4; "/>
    <d v="2024-03-06T10:58:12"/>
    <d v="2024-03-06T10:55:00"/>
    <s v="0:03"/>
    <x v="0"/>
    <x v="0"/>
  </r>
  <r>
    <d v="2024-03-06T11:11:25"/>
    <s v="st3403 (?)"/>
    <x v="27"/>
    <x v="0"/>
    <s v="kls* (Lůžkové oddělení pro sestru)"/>
    <s v="Slovák Bohumír, číslo pojištěnce: 371128432 , pojišťovna: 111, scpac: 219969"/>
    <s v="na uzlu 2.CH-L37 od 05.03.24 do 15.03.24, pcsled: 10631358"/>
    <s v="Kód uzlu zařízení: 2001; Datum malého překladu: 06/03/24; Čas malého překladu: 1110; Kód původního uzlu: 6223; Kód nového uzlu: 6270; "/>
    <d v="2024-03-06T11:11:25"/>
    <d v="2024-03-06T11:10:00"/>
    <s v="0:01"/>
    <x v="0"/>
    <x v="0"/>
  </r>
  <r>
    <d v="2024-03-07T07:44:30"/>
    <s v="st4220 (?)"/>
    <x v="3"/>
    <x v="0"/>
    <s v="kls* (Lůžkové oddělení pro sestru)"/>
    <s v="Kubová Jarmila , číslo pojištěnce: 5660261486, pojišťovna: 205, scpac: 343056"/>
    <s v="na uzlu 2.CH-L37 od 06.03.24 do 10.03.24, pcsled: 10632968"/>
    <s v="Kód uzlu zařízení: 2001; Datum malého překladu: 07/03/24; Čas malého překladu: 0744; Kód původního uzlu: 6223; Kód nového uzlu: 6270; "/>
    <d v="2024-03-07T07:44:30"/>
    <d v="2024-03-07T07:44:00"/>
    <s v="0:00"/>
    <x v="0"/>
    <x v="0"/>
  </r>
  <r>
    <d v="2024-03-07T07:45:07"/>
    <s v="st4220 (?)"/>
    <x v="3"/>
    <x v="0"/>
    <s v="kls* (Lůžkové oddělení pro sestru)"/>
    <s v="Stratil František, číslo pojištěnce: 531128245 , pojišťovna: 205, scpac: 203037"/>
    <s v="na uzlu 2.CH-L37 od 06.03.24 do 12.03.24, pcsled: 10633776"/>
    <s v="Kód uzlu zařízení: 2001; Datum malého překladu: 07/03/24; Čas malého překladu: 0744; Kód původního uzlu: 6223; Kód nového uzlu: 6270; "/>
    <d v="2024-03-07T07:45:07"/>
    <d v="2024-03-07T07:44:00"/>
    <s v="0:01"/>
    <x v="0"/>
    <x v="0"/>
  </r>
  <r>
    <d v="2024-03-07T15:05:38"/>
    <s v="st1733 (?)"/>
    <x v="6"/>
    <x v="0"/>
    <s v="kls* (Lůžkové oddělení pro sestru)"/>
    <s v="Chodura Oldřich, číslo pojištěnce: 6208250961, pojišťovna: 201, scpac: 634299"/>
    <s v="na uzlu 2.CH-L37 od 04.03.24 do 07.03.24, pcsled: 10629879"/>
    <s v="Datum konce sledování: ? -&gt; 07/03/24; Čas konce sledování:  -&gt; 1000; Příznak fnzis: 0 -&gt; 1; Typ aktivity (takt): 1 -&gt; 5; "/>
    <d v="2024-03-07T15:05:38"/>
    <d v="2024-03-07T10:00:00"/>
    <s v="5:05"/>
    <x v="0"/>
    <x v="6"/>
  </r>
  <r>
    <d v="2024-03-07T15:13:28"/>
    <s v="st1733 (?)"/>
    <x v="6"/>
    <x v="0"/>
    <s v="kls* (Lůžkové oddělení pro sestru)"/>
    <s v="Fridrichovský Jarosl, číslo pojištěnce: 430120141 , pojišťovna: 201, scpac: 215230"/>
    <s v="na uzlu 2.CH-L37 od 01.03.24 do 07.03.24, pcsled: 10627029"/>
    <s v="Datum konce sledování: ? -&gt; 07/03/24; Čas konce sledování:  -&gt; 1000; Příznak fnzis: 0 -&gt; 1; Typ aktivity (takt): 1 -&gt; 4; "/>
    <d v="2024-03-07T15:13:28"/>
    <d v="2024-03-07T10:00:00"/>
    <s v="5:13"/>
    <x v="0"/>
    <x v="6"/>
  </r>
  <r>
    <d v="2024-03-07T15:15:31"/>
    <s v="st1733 (?)"/>
    <x v="6"/>
    <x v="0"/>
    <s v="kls* (Lůžkové oddělení pro sestru)"/>
    <s v="Malenovský Martin Mg, číslo pojištěnce: 8412114403, pojišťovna: 111, scpac: 886738"/>
    <s v="na uzlu 2.CH-L37 od 03.03.24 do 07.03.24, pcsled: 10629568"/>
    <s v="Datum konce sledování: ? -&gt; 07/03/24; Čas konce sledování:  -&gt; 1000; Příznak fnzis: 0 -&gt; 1; Typ aktivity (takt): 1 -&gt; 4; "/>
    <d v="2024-03-07T15:15:31"/>
    <d v="2024-03-07T10:00:00"/>
    <s v="5:15"/>
    <x v="0"/>
    <x v="6"/>
  </r>
  <r>
    <d v="2024-03-07T15:16:03"/>
    <s v="st1733 (?)"/>
    <x v="6"/>
    <x v="0"/>
    <s v="kls* (Lůžkové oddělení pro sestru)"/>
    <s v="Doubravová Pavla, číslo pojištěnce: 7162305777, pojišťovna: 205, scpac: 1527744"/>
    <s v="na uzlu 2.CH-L37 od 03.03.24 do 07.03.24, pcsled: 10629612"/>
    <s v="Datum konce sledování: ? -&gt; 07/03/24; Čas konce sledování:  -&gt; 1000; Příznak fnzis: 0 -&gt; 1; Typ aktivity (takt): 1 -&gt; 4; "/>
    <d v="2024-03-07T15:16:03"/>
    <d v="2024-03-07T10:00:00"/>
    <s v="5:16"/>
    <x v="0"/>
    <x v="6"/>
  </r>
  <r>
    <d v="2024-03-07T15:18:03"/>
    <s v="st1733 (?)"/>
    <x v="6"/>
    <x v="0"/>
    <s v="kls* (Lůžkové oddělení pro sestru)"/>
    <s v="Nováková Zdeňka, číslo pojištěnce: 6554102346, pojišťovna: 211, scpac: 484013"/>
    <s v="na uzlu 2.CH-L37 od 03.03.24 do 07.03.24, pcsled: 10629574"/>
    <s v="Datum konce sledování: ? -&gt; 07/03/24; Čas konce sledování:  -&gt; 1517; Příznak fnzis: 0 -&gt; 1; Typ aktivity (takt): 1 -&gt; 4; "/>
    <d v="2024-03-07T15:18:03"/>
    <d v="2024-03-07T15:17:00"/>
    <s v="0:01"/>
    <x v="0"/>
    <x v="0"/>
  </r>
  <r>
    <d v="2024-03-07T18:44:39"/>
    <s v="st1733 (?)"/>
    <x v="6"/>
    <x v="0"/>
    <s v="kls* (Lůžkové oddělení pro sestru)"/>
    <s v="Machálek František , číslo pojištěnce: 480229201 , pojišťovna: 111, scpac: 266724"/>
    <s v="na uzlu 2.CH-L37 od 01.03.24 do 07.03.24, pcsled: 10627031"/>
    <s v="Datum konce sledování: ? -&gt; 07/03/24; Čas konce sledování:  -&gt; 1844; Příznak fnzis: 0 -&gt; 1; Typ aktivity (takt): 1 -&gt; 5; "/>
    <d v="2024-03-07T18:44:39"/>
    <d v="2024-03-07T18:44:00"/>
    <s v="0:00"/>
    <x v="0"/>
    <x v="0"/>
  </r>
  <r>
    <d v="2024-03-08T12:34:15"/>
    <s v="st1733 (?)"/>
    <x v="8"/>
    <x v="0"/>
    <s v="kls* (Lůžkové oddělení pro sestru)"/>
    <s v="Holouš Pavel, číslo pojištěnce: 7302105778, pojišťovna: 201, scpac: 372399"/>
    <s v="na uzlu 2.CH-L37 od 05.03.24 do 08.03.24, pcsled: 10631361"/>
    <s v="Datum konce sledování: ? -&gt; 08/03/24; Čas konce sledování:  -&gt; 1233; Příznak fnzis: 0 -&gt; 1; Typ aktivity (takt): 1 -&gt; 5; "/>
    <d v="2024-03-08T12:34:15"/>
    <d v="2024-03-08T12:33:00"/>
    <s v="0:01"/>
    <x v="0"/>
    <x v="0"/>
  </r>
  <r>
    <d v="2024-03-08T12:34:51"/>
    <s v="st1733 (?)"/>
    <x v="8"/>
    <x v="0"/>
    <s v="kls* (Lůžkové oddělení pro sestru)"/>
    <s v="Kovaříková Marcela, číslo pojištěnce: 6457060126, pojišťovna: 205, scpac: 1263065"/>
    <s v="na uzlu 2.CH-L37 od 06.03.24 do 08.03.24, pcsled: 10632955"/>
    <s v="Datum konce sledování: ? -&gt; 08/03/24; Čas konce sledování:  -&gt; 1234; Příznak fnzis: 0 -&gt; 1; Typ aktivity (takt): 1 -&gt; 5; "/>
    <d v="2024-03-08T12:34:51"/>
    <d v="2024-03-08T12:34:00"/>
    <s v="0:00"/>
    <x v="0"/>
    <x v="0"/>
  </r>
  <r>
    <d v="2024-03-08T12:35:18"/>
    <s v="st1733 (?)"/>
    <x v="8"/>
    <x v="0"/>
    <s v="kls* (Lůžkové oddělení pro sestru)"/>
    <s v="Klapková Magdaléna, číslo pojištěnce: 8458014400, pojišťovna: 111, scpac: 428448"/>
    <s v="na uzlu 2.CH-L37 od 06.03.24 do 08.03.24, pcsled: 10632948"/>
    <s v="Datum konce sledování: ? -&gt; 08/03/24; Čas konce sledování:  -&gt; 1234; Příznak fnzis: 0 -&gt; 1; Typ aktivity (takt): 1 -&gt; 5; "/>
    <d v="2024-03-08T12:35:18"/>
    <d v="2024-03-08T12:34:00"/>
    <s v="0:01"/>
    <x v="0"/>
    <x v="0"/>
  </r>
  <r>
    <d v="2024-03-08T12:35:52"/>
    <s v="st1733 (?)"/>
    <x v="8"/>
    <x v="0"/>
    <s v="kls* (Lůžkové oddělení pro sestru)"/>
    <s v="Kroupa Jiří, číslo pojištěnce: 480828409 , pojišťovna: 211, scpac: 209108"/>
    <s v="na uzlu 2.CH-L37 od 20.02.24 do 08.03.24, pcsled: 10611289"/>
    <s v="Datum konce sledování: ? -&gt; 08/03/24; Čas konce sledování:  -&gt; 1235; Příznak fnzis: 0 -&gt; 1; Typ aktivity (takt): 1 -&gt; 5; "/>
    <d v="2024-03-08T12:35:52"/>
    <d v="2024-03-08T12:35:00"/>
    <s v="0:00"/>
    <x v="0"/>
    <x v="0"/>
  </r>
  <r>
    <d v="2024-03-08T12:37:17"/>
    <s v="st1733 (?)"/>
    <x v="8"/>
    <x v="0"/>
    <s v="kls* (Lůžkové oddělení pro sestru)"/>
    <s v="Lozyňskyj Vladimír, číslo pojištěnce: 7412135302, pojišťovna: 211, scpac: 1466211"/>
    <s v="na uzlu 2.CH-L37 od 05.03.24 do 08.03.24, pcsled: 10631354"/>
    <s v="Datum konce sledování: ? -&gt; 08/03/24; Čas konce sledování:  -&gt; 1236; Příznak fnzis: 0 -&gt; 1; Typ aktivity (takt): 1 -&gt; 5; "/>
    <d v="2024-03-08T12:37:17"/>
    <d v="2024-03-08T12:36:00"/>
    <s v="0:01"/>
    <x v="0"/>
    <x v="0"/>
  </r>
  <r>
    <d v="2024-03-08T12:37:53"/>
    <s v="st1733 (?)"/>
    <x v="8"/>
    <x v="0"/>
    <s v="kls* (Lůžkové oddělení pro sestru)"/>
    <s v="Navrátil Josef, číslo pojištěnce: 470829450 , pojišťovna: 205, scpac: 409543"/>
    <s v="na uzlu 2.CH-L37 od 05.03.24 do 08.03.24, pcsled: 10631364"/>
    <s v="Datum konce sledování: ? -&gt; 08/03/24; Čas konce sledování:  -&gt; 1237; Příznak fnzis: 0 -&gt; 1; Typ aktivity (takt): 1 -&gt; 5; "/>
    <d v="2024-03-08T12:37:53"/>
    <d v="2024-03-08T12:37:00"/>
    <s v="0:00"/>
    <x v="0"/>
    <x v="0"/>
  </r>
  <r>
    <d v="2024-03-08T15:56:31"/>
    <s v="st3403 (?)"/>
    <x v="9"/>
    <x v="0"/>
    <s v="kll* (Lůžkové oddělení pro lékaře)"/>
    <s v="Vyroubal Dušan, číslo pojištěnce: 5612171510, pojišťovna: 111, scpac: 1553964"/>
    <s v="na uzlu 2.CH-L37 od 07.03.24 do 18.03.24, pcsled: 10634373"/>
    <s v="Kód uzlu zařízení: 2001; Datum malého překladu: 08/03/24; Čas malého překladu: 1556; Kód původního uzlu: 6223; Kód nového uzlu: 6270; "/>
    <d v="2024-03-08T15:56:31"/>
    <d v="2024-03-08T15:56:00"/>
    <s v="0:00"/>
    <x v="0"/>
    <x v="0"/>
  </r>
  <r>
    <d v="2024-03-09T09:00:02"/>
    <s v="st4220 (?)"/>
    <x v="28"/>
    <x v="0"/>
    <s v="klp* (Lůžkové oddělení pro primáře)"/>
    <s v="Kuba Jan, číslo pojištěnce: 5411222982, pojišťovna: 201, scpac: 657319"/>
    <s v="na uzlu 2.CH-L37 od 06.03.24 do 09.03.24, pcsled: 10632964"/>
    <s v="Datum konce sledování: ? -&gt; 09/03/24; Čas konce sledování:  -&gt; 0859; Příznak fnzis: 0 -&gt; 1; Typ aktivity (takt): 1 -&gt; 4; "/>
    <d v="2024-03-09T09:00:02"/>
    <d v="2024-03-09T08:59:00"/>
    <s v="0:01"/>
    <x v="0"/>
    <x v="0"/>
  </r>
  <r>
    <d v="2024-03-09T09:00:49"/>
    <s v="st4220 (?)"/>
    <x v="28"/>
    <x v="0"/>
    <s v="klp* (Lůžkové oddělení pro primáře)"/>
    <s v="Vaníčková Věra, číslo pojištěnce: 6052161588, pojišťovna: 211, scpac: 876536"/>
    <s v="na uzlu 2.CH-L37 od 06.03.24 do 09.03.24, pcsled: 10633884"/>
    <s v="Datum konce sledování: ? -&gt; 09/03/24; Čas konce sledování:  -&gt; 0900; Příznak fnzis: 0 -&gt; 1; Typ aktivity (takt): 1 -&gt; 5; "/>
    <d v="2024-03-09T09:00:49"/>
    <d v="2024-03-09T09:00:00"/>
    <s v="0:00"/>
    <x v="0"/>
    <x v="0"/>
  </r>
  <r>
    <d v="2024-03-09T09:01:09"/>
    <s v="st4220 (?)"/>
    <x v="28"/>
    <x v="0"/>
    <s v="klp* (Lůžkové oddělení pro primáře)"/>
    <s v="Jahoda Gustav, číslo pojištěnce: 6612121516, pojišťovna: 211, scpac: 299020"/>
    <s v="na uzlu 2.CH-L37 od 06.03.24 do 09.03.24, pcsled: 10632958"/>
    <s v="Datum konce sledování: ? -&gt; 09/03/24; Čas konce sledování:  -&gt; 0900; Příznak fnzis: 0 -&gt; 1; Typ aktivity (takt): 1 -&gt; 4; "/>
    <d v="2024-03-09T09:01:09"/>
    <d v="2024-03-09T09:00:00"/>
    <s v="0:01"/>
    <x v="0"/>
    <x v="0"/>
  </r>
  <r>
    <d v="2024-03-10T13:51:27"/>
    <s v="st4220 (?)"/>
    <x v="12"/>
    <x v="0"/>
    <s v="kls* (Lůžkové oddělení pro sestru)"/>
    <s v="Zapletalová Vlasta , číslo pojištěnce: 496003015 , pojišťovna: 205, scpac: 207236"/>
    <s v="na uzlu 3IK-39B. od 08.03.24 do 10.03.24, pcsled: 10635602"/>
    <s v="Datum konce sledování: ? -&gt; 10/03/24; Čas konce sledování:  -&gt; 1350; Příznak fnzis: 0 -&gt; 1; Typ aktivity (takt): 1 -&gt; 4; "/>
    <d v="2024-03-10T13:51:27"/>
    <d v="2024-03-10T13:50:00"/>
    <s v="0:01"/>
    <x v="0"/>
    <x v="0"/>
  </r>
  <r>
    <d v="2024-03-10T16:10:07"/>
    <s v="st4220 (?)"/>
    <x v="12"/>
    <x v="0"/>
    <s v="kls* (Lůžkové oddělení pro sestru)"/>
    <s v="Hamáček Libor, číslo pojištěnce: 7009255792, pojišťovna: 111, scpac: 495740"/>
    <s v="na uzlu 2.CH-L37 od 07.03.24 do 10.03.24, pcsled: 10634375"/>
    <s v="Datum konce sledování: ? -&gt; 10/03/24; Čas konce sledování:  -&gt; 1000; Příznak fnzis: 0 -&gt; 1; Typ aktivity (takt): 1 -&gt; 5; "/>
    <d v="2024-03-10T16:10:07"/>
    <d v="2024-03-10T10:00:00"/>
    <s v="6:10"/>
    <x v="0"/>
    <x v="6"/>
  </r>
  <r>
    <d v="2024-03-10T16:10:45"/>
    <s v="st4220 (?)"/>
    <x v="12"/>
    <x v="0"/>
    <s v="kls* (Lůžkové oddělení pro sestru)"/>
    <s v="Ošťádalová Jana, číslo pojištěnce: 8053025761, pojišťovna: 211, scpac: 463722"/>
    <s v="na uzlu 2.CH-L37 od 05.03.24 do 10.03.24, pcsled: 10632788"/>
    <s v="Datum konce sledování: ? -&gt; 10/03/24; Čas konce sledování:  -&gt; 1000; Příznak fnzis: 0 -&gt; 1; Typ aktivity (takt): 1 -&gt; 5; "/>
    <d v="2024-03-10T16:10:45"/>
    <d v="2024-03-10T10:00:00"/>
    <s v="6:10"/>
    <x v="0"/>
    <x v="6"/>
  </r>
  <r>
    <d v="2024-03-10T16:11:26"/>
    <s v="st4220 (?)"/>
    <x v="12"/>
    <x v="0"/>
    <s v="kls* (Lůžkové oddělení pro sestru)"/>
    <s v="Jarmová Jana, číslo pojištěnce: 455418452 , pojišťovna: 201, scpac: 131516"/>
    <s v="na uzlu 2.CH-L37 od 07.03.24 do 10.03.24, pcsled: 10634379"/>
    <s v="Datum konce sledování: ? -&gt; 10/03/24; Čas konce sledování:  -&gt; 1000; Příznak fnzis: 0 -&gt; 1; Typ aktivity (takt): 1 -&gt; 5; "/>
    <d v="2024-03-10T16:11:26"/>
    <d v="2024-03-10T10:00:00"/>
    <s v="6:11"/>
    <x v="0"/>
    <x v="6"/>
  </r>
  <r>
    <d v="2024-03-10T16:16:03"/>
    <s v="st4220 (?)"/>
    <x v="12"/>
    <x v="0"/>
    <s v="kls* (Lůžkové oddělení pro sestru)"/>
    <s v="Kubová Jarmila , číslo pojištěnce: 5660261486, pojišťovna: 205, scpac: 343056"/>
    <s v="na uzlu 2.CH-L37 od 06.03.24 do 10.03.24, pcsled: 10632968"/>
    <s v="Datum konce sledování: ? -&gt; 10/03/24; Čas konce sledování:  -&gt; 1000; Příznak fnzis: 0 -&gt; 1; Typ aktivity (takt): 1 -&gt; 4; "/>
    <d v="2024-03-10T16:16:03"/>
    <d v="2024-03-10T10:00:00"/>
    <s v="6:16"/>
    <x v="0"/>
    <x v="6"/>
  </r>
  <r>
    <d v="2024-03-10T16:16:53"/>
    <s v="st4220 (?)"/>
    <x v="12"/>
    <x v="0"/>
    <s v="kls* (Lůžkové oddělení pro sestru)"/>
    <s v="Braunerova Jindriska, číslo pojištěnce: 485712136 , pojišťovna: 111, scpac: 1420637"/>
    <s v="na uzlu 2.CH-L37 od 06.03.24 do 10.03.24, pcsled: 10632971"/>
    <s v="Datum konce sledování: ? -&gt; 10/03/24; Čas konce sledování:  -&gt; 1000; Příznak fnzis: 0 -&gt; 1; Typ aktivity (takt): 1 -&gt; 4; "/>
    <d v="2024-03-10T16:16:53"/>
    <d v="2024-03-10T10:00:00"/>
    <s v="6:16"/>
    <x v="0"/>
    <x v="6"/>
  </r>
  <r>
    <d v="2024-03-10T16:17:47"/>
    <s v="st4220 (?)"/>
    <x v="12"/>
    <x v="0"/>
    <s v="kls* (Lůžkové oddělení pro sestru)"/>
    <s v="Poštolková Pavlína, číslo pojištěnce: 8355235185, pojišťovna: 211, scpac: 443724"/>
    <s v="na uzlu 2.CH-L37 od 06.03.24 do 10.03.24, pcsled: 10632966"/>
    <s v="Datum konce sledování: ? -&gt; 10/03/24; Čas konce sledování:  -&gt; 1000; Příznak fnzis: 0 -&gt; 1; Typ aktivity (takt): 1 -&gt; 4; "/>
    <d v="2024-03-10T16:17:47"/>
    <d v="2024-03-10T10:00:00"/>
    <s v="6:17"/>
    <x v="0"/>
    <x v="6"/>
  </r>
  <r>
    <d v="2024-03-10T16:18:19"/>
    <s v="st4220 (?)"/>
    <x v="12"/>
    <x v="0"/>
    <s v="kls* (Lůžkové oddělení pro sestru)"/>
    <s v="Těchovský Vladimír, číslo pojištěnce: 5706152628, pojišťovna: 111, scpac: 337429"/>
    <s v="na uzlu 2.CH-L37 od 04.03.24 do 10.03.24, pcsled: 10629874"/>
    <s v="Datum konce sledování: ? -&gt; 10/03/24; Čas konce sledování:  -&gt; 1000; Příznak fnzis: 0 -&gt; 1; Typ aktivity (takt): 1 -&gt; 5; "/>
    <d v="2024-03-10T16:18:19"/>
    <d v="2024-03-10T10:00:00"/>
    <s v="6:18"/>
    <x v="0"/>
    <x v="6"/>
  </r>
  <r>
    <d v="2024-03-10T16:18:55"/>
    <s v="st4220 (?)"/>
    <x v="12"/>
    <x v="0"/>
    <s v="kls* (Lůžkové oddělení pro sestru)"/>
    <s v="Ježek Milan, číslo pojištěnce: 5610141383, pojišťovna: 201, scpac: 138138"/>
    <s v="na uzlu 2.CH-L37 od 01.03.24 do 10.03.24, pcsled: 10627033"/>
    <s v="Datum konce sledování: ? -&gt; 10/03/24; Čas konce sledování:  -&gt; 1000; Příznak fnzis: 0 -&gt; 1; Typ aktivity (takt): 1 -&gt; 5; "/>
    <d v="2024-03-10T16:18:55"/>
    <d v="2024-03-10T10:00:00"/>
    <s v="6:18"/>
    <x v="0"/>
    <x v="6"/>
  </r>
  <r>
    <d v="2024-03-10T16:19:32"/>
    <s v="st4220 (?)"/>
    <x v="12"/>
    <x v="0"/>
    <s v="kls* (Lůžkové oddělení pro sestru)"/>
    <s v="Ptáček Stanislav , číslo pojištěnce: 450116441 , pojišťovna: 201, scpac: 691820"/>
    <s v="na uzlu 2.CH-L37 od 07.03.24 do 10.03.24, pcsled: 10634377"/>
    <s v="Datum konce sledování: ? -&gt; 10/03/24; Čas konce sledování:  -&gt; 1000; Příznak fnzis: 0 -&gt; 1; Typ aktivity (takt): 1 -&gt; 5; "/>
    <d v="2024-03-10T16:19:32"/>
    <d v="2024-03-10T10:00:00"/>
    <s v="6:19"/>
    <x v="0"/>
    <x v="6"/>
  </r>
  <r>
    <d v="2024-03-11T08:03:37"/>
    <s v="st4220 (?)"/>
    <x v="11"/>
    <x v="0"/>
    <s v="kls* (Lůžkové oddělení pro sestru)"/>
    <s v="Čaník Petr , číslo pojištěnce: 6609090906, pojišťovna: 201, scpac: 352442"/>
    <s v="na uzlu 2.CH-L37 od 10.03.24 do 18.03.24, pcsled: 10637804"/>
    <s v="Kód uzlu zařízení: 2001; Datum malého překladu: 11/03/24; Čas malého překladu: 0803; Kód původního uzlu: 6223; Kód nového uzlu: 6270; "/>
    <d v="2024-03-11T08:03:37"/>
    <d v="2024-03-11T08:03:00"/>
    <s v="0:00"/>
    <x v="0"/>
    <x v="0"/>
  </r>
  <r>
    <d v="2024-03-11T08:04:24"/>
    <s v="st4220 (?)"/>
    <x v="11"/>
    <x v="0"/>
    <s v="kls* (Lůžkové oddělení pro sestru)"/>
    <s v="Indra Zdenek, číslo pojištěnce: 6712030556, pojišťovna: 205, scpac: 1088542"/>
    <s v="na uzlu 2.CH-L37 od 10.03.24 do 14.03.24, pcsled: 10637829"/>
    <s v="Kód uzlu zařízení: 2001; Datum malého překladu: 11/03/24; Čas malého překladu: 0804; Kód původního uzlu: 6223; Kód nového uzlu: 6270; "/>
    <d v="2024-03-11T08:04:24"/>
    <d v="2024-03-11T08:04:00"/>
    <s v="0:00"/>
    <x v="0"/>
    <x v="0"/>
  </r>
  <r>
    <d v="2024-03-11T08:07:27"/>
    <s v="st3403 (?)"/>
    <x v="18"/>
    <x v="0"/>
    <s v="kll* (Lůžkové oddělení pro lékaře)"/>
    <s v="Slovák Bohumír, číslo pojištěnce: 371128432 , pojišťovna: 111, scpac: 219969"/>
    <s v="na uzlu 2.CH-L37 od 05.03.24 do 15.03.24, pcsled: 10631358"/>
    <s v="Kód uzlu zařízení: 2001; Datum malého překladu: 11/03/24; Čas malého překladu: 0807; Kód původního uzlu: 6223; Kód nového uzlu: 6270; "/>
    <d v="2024-03-11T08:07:27"/>
    <d v="2024-03-11T08:07:00"/>
    <s v="0:00"/>
    <x v="0"/>
    <x v="0"/>
  </r>
  <r>
    <d v="2024-03-11T13:07:54"/>
    <s v="st4220 (?)"/>
    <x v="3"/>
    <x v="0"/>
    <s v="kls* (Lůžkové oddělení pro sestru)"/>
    <s v="Stloukal Arthur , číslo pojištěnce: 6604051784, pojišťovna: 213, scpac: 334240"/>
    <s v="na uzlu 2.CH-L37 od 06.03.24 do 11.03.24, pcsled: 10634266"/>
    <s v="Datum konce sledování: ? -&gt; 11/03/24; Čas konce sledování:  -&gt; 1307; Příznak fnzis: 0 -&gt; 1; Typ aktivity (takt): 1 -&gt; 5; "/>
    <d v="2024-03-11T13:07:54"/>
    <d v="2024-03-11T13:07:00"/>
    <s v="0:00"/>
    <x v="0"/>
    <x v="0"/>
  </r>
  <r>
    <d v="2024-03-12T07:54:08"/>
    <s v="st4220 (?)"/>
    <x v="3"/>
    <x v="0"/>
    <s v="kls* (Lůžkové oddělení pro sestru)"/>
    <s v="Petr Jiří Ing., číslo pojištěnce: 5801091417, pojišťovna: 207, scpac: 1388096"/>
    <s v="na uzlu 2.CH-L37 od 11.03.24 do 20.03.24, pcsled: 10638063"/>
    <s v="Kód uzlu zařízení: 2001; Datum malého překladu: 12/03/24; Čas malého překladu: 0754; Kód původního uzlu: 6223; Kód nového uzlu: 6270; "/>
    <d v="2024-03-12T07:54:08"/>
    <d v="2024-03-12T07:54:00"/>
    <s v="0:00"/>
    <x v="0"/>
    <x v="0"/>
  </r>
  <r>
    <d v="2024-03-12T11:28:00"/>
    <s v="st1733 (?)"/>
    <x v="2"/>
    <x v="0"/>
    <s v="kll* (Lůžkové oddělení pro lékaře)"/>
    <s v="Procházka Petr, číslo pojištěnce: 5805161736, pojišťovna: 111, scpac: 1055290"/>
    <s v="na uzlu 2.CH-L37 od 10.03.24 do 12.03.24, pcsled: 10637688"/>
    <s v="Datum žádosti: 12/03/24; Čas žádosti: 112800; Datum překladu: 12/03/24; Čas překladu: 1126; Žádající uzel: 6223; Žádající uživatel: 64753; Přijímající uzel: 6515; Text žádosti: Žádost o překlad; Stav žádosti: 500; "/>
    <d v="2024-03-12T11:28:00"/>
    <d v="2024-03-12T11:26:00"/>
    <s v="0:02"/>
    <x v="0"/>
    <x v="0"/>
  </r>
  <r>
    <d v="2024-03-12T17:59:24"/>
    <s v="st4220 (?)"/>
    <x v="2"/>
    <x v="0"/>
    <s v="kll* (Lůžkové oddělení pro lékaře)"/>
    <s v="Stratil František, číslo pojištěnce: 531128245 , pojišťovna: 205, scpac: 203037"/>
    <s v="na uzlu 2.CH-L37 od 06.03.24 do 12.03.24, pcsled: 10633776"/>
    <s v="Datum konce sledování: ? -&gt; 12/03/24; Čas konce sledování:  -&gt; 1758; Příznak fnzis: 0 -&gt; 1; Typ aktivity (takt): 1 -&gt; 5; "/>
    <d v="2024-03-12T17:59:24"/>
    <d v="2024-03-12T17:58:00"/>
    <s v="0:01"/>
    <x v="0"/>
    <x v="0"/>
  </r>
  <r>
    <d v="2024-03-13T08:59:23"/>
    <s v="st4936 (?)"/>
    <x v="1"/>
    <x v="0"/>
    <s v="kls* (Lůžkové oddělení pro sestru)"/>
    <s v="Frolich Dušan, číslo pojištěnce: 6309162035, pojišťovna: 111, scpac: 1275088"/>
    <s v="na uzlu 2.CH-L37 od 12.03.24 do 20.03.24, pcsled: 10640059"/>
    <s v="Kód uzlu zařízení: 2001; Datum malého překladu: 13/03/24; Čas malého překladu: 0859; Kód původního uzlu: 6223; Kód nového uzlu: 6270; "/>
    <d v="2024-03-13T08:59:23"/>
    <d v="2024-03-13T08:59:00"/>
    <s v="0:00"/>
    <x v="0"/>
    <x v="0"/>
  </r>
  <r>
    <d v="2024-03-13T08:59:36"/>
    <s v="st4936 (?)"/>
    <x v="1"/>
    <x v="0"/>
    <s v="kls* (Lůžkové oddělení pro sestru)"/>
    <s v="Vaněk Petr , číslo pojištěnce: 490429002 , pojišťovna: 205, scpac: 133921"/>
    <s v="na uzlu 2.CH-L37 od 12.03.24 do 17.03.24, pcsled: 10640061"/>
    <s v="Kód uzlu zařízení: 2001; Datum malého překladu: 13/03/24; Čas malého překladu: 0859; Kód původního uzlu: 6223; Kód nového uzlu: 6270; "/>
    <d v="2024-03-13T08:59:36"/>
    <d v="2024-03-13T08:59:00"/>
    <s v="0:00"/>
    <x v="0"/>
    <x v="0"/>
  </r>
  <r>
    <d v="2024-03-13T10:17:48"/>
    <s v="st1733 (?)"/>
    <x v="5"/>
    <x v="0"/>
    <s v="kls* (Lůžkové oddělení pro sestru)"/>
    <s v="Appl Oldřich , číslo pojištěnce: 460302475 , pojišťovna: 205, scpac: 211951"/>
    <s v="na uzlu 2.CH-L37 od 07.03.24 do 13.03.24, pcsled: 10635259"/>
    <s v="Datum konce sledování: ? -&gt; 13/03/24; Čas konce sledování:  -&gt; 1016; Příznak fnzis: 0 -&gt; 1; Typ aktivity (takt): 1 -&gt; 4; "/>
    <d v="2024-03-13T10:17:48"/>
    <d v="2024-03-13T10:16:00"/>
    <s v="0:01"/>
    <x v="0"/>
    <x v="0"/>
  </r>
  <r>
    <d v="2024-03-13T11:06:16"/>
    <s v="st4562 (?)"/>
    <x v="4"/>
    <x v="0"/>
    <s v="kld* (Lůžkové oddělení pro admin. pracovnici)"/>
    <s v="Geryková Tereza, číslo pojištěnce: 0262236073, pojišťovna: 207, scpac: 1541338"/>
    <s v="na uzlu 3IK-39B. od 11.03.24 do 13.03.24, pcsled: 10638493"/>
    <s v="Datum konce sledování: ? -&gt; 13/03/24; Čas konce sledování:  -&gt; 1015; Příznak fnzis: 0 -&gt; 1; Typ aktivity (takt): 1 -&gt; 4; "/>
    <d v="2024-03-13T11:06:16"/>
    <d v="2024-03-13T10:15:00"/>
    <s v="0:51"/>
    <x v="0"/>
    <x v="10"/>
  </r>
  <r>
    <d v="2024-03-13T11:09:09"/>
    <s v="st4562 (?)"/>
    <x v="4"/>
    <x v="0"/>
    <s v="kld* (Lůžkové oddělení pro admin. pracovnici)"/>
    <s v="Procházka Petr, číslo pojištěnce: 5805161736, pojišťovna: 111, scpac: 1055290"/>
    <s v="na uzlu KAR-LU51 od 12.03.24 do 13.03.24, pcsled: 10641273"/>
    <s v="Datum konce sledování: ? -&gt; 13/03/24; Čas konce sledování:  -&gt; 1023; Příznak fnzis: 0 -&gt; 1; Typ aktivity (takt): 1 -&gt; 5; "/>
    <d v="2024-03-13T11:09:09"/>
    <d v="2024-03-13T10:23:00"/>
    <s v="0:46"/>
    <x v="0"/>
    <x v="13"/>
  </r>
  <r>
    <d v="2024-03-13T17:09:44"/>
    <s v="st4220 (?)"/>
    <x v="5"/>
    <x v="0"/>
    <s v="kls* (Lůžkové oddělení pro sestru)"/>
    <s v="Roubalíková Lada, číslo pojištěnce: 7054303586, pojišťovna: 111, scpac: 310994"/>
    <s v="na uzlu 2.CH-L37 od 10.03.24 do 13.03.24, pcsled: 10637811"/>
    <s v="Datum konce sledování: ? -&gt; 13/03/24; Čas konce sledování:  -&gt; 1000; Příznak fnzis: 0 -&gt; 1; Typ aktivity (takt): 1 -&gt; 5; "/>
    <d v="2024-03-13T17:09:44"/>
    <d v="2024-03-13T10:00:00"/>
    <s v="7:09"/>
    <x v="0"/>
    <x v="6"/>
  </r>
  <r>
    <d v="2024-03-13T17:10:22"/>
    <s v="st4220 (?)"/>
    <x v="5"/>
    <x v="0"/>
    <s v="kls* (Lůžkové oddělení pro sestru)"/>
    <s v="Šulcová Kateřina, číslo pojištěnce: 8654125150, pojišťovna: 205, scpac: 685192"/>
    <s v="na uzlu 2.CH-L37 od 10.03.24 do 13.03.24, pcsled: 10637842"/>
    <s v="Datum konce sledování: ? -&gt; 13/03/24; Čas konce sledování:  -&gt; 1000; Příznak fnzis: 0 -&gt; 1; Typ aktivity (takt): 1 -&gt; 5; "/>
    <d v="2024-03-13T17:10:22"/>
    <d v="2024-03-13T10:00:00"/>
    <s v="7:10"/>
    <x v="0"/>
    <x v="6"/>
  </r>
  <r>
    <d v="2024-03-13T17:11:05"/>
    <s v="st4220 (?)"/>
    <x v="5"/>
    <x v="0"/>
    <s v="kls* (Lůžkové oddělení pro sestru)"/>
    <s v="Angerová Anna , číslo pojištěnce: 7054205763, pojišťovna: 201, scpac: 256270"/>
    <s v="na uzlu 2.CH-L37 od 11.03.24 do 13.03.24, pcsled: 10638054"/>
    <s v="Datum konce sledování: ? -&gt; 13/03/24; Čas konce sledování:  -&gt; 1000; Příznak fnzis: 0 -&gt; 1; Typ aktivity (takt): 1 -&gt; 5; "/>
    <d v="2024-03-13T17:11:05"/>
    <d v="2024-03-13T10:00:00"/>
    <s v="7:11"/>
    <x v="0"/>
    <x v="6"/>
  </r>
  <r>
    <d v="2024-03-14T07:58:55"/>
    <s v="st4220 (?)"/>
    <x v="1"/>
    <x v="0"/>
    <s v="kls* (Lůžkové oddělení pro sestru)"/>
    <s v="Geryková Tereza, číslo pojištěnce: 0262236073, pojišťovna: 207, scpac: 1541338"/>
    <s v="na uzlu 2.CH-37a od 13.03.24 do 18.03.24, pcsled: 10643067"/>
    <s v="Kód uzlu zařízení: 2001; Datum malého překladu: 14/03/24; Čas malého překladu: 0758; Kód původního uzlu: 6223; Kód nového uzlu: 6270; "/>
    <d v="2024-03-14T07:58:55"/>
    <d v="2024-03-14T07:58:00"/>
    <s v="0:00"/>
    <x v="0"/>
    <x v="0"/>
  </r>
  <r>
    <d v="2024-03-14T14:54:06"/>
    <s v="st1733 (?)"/>
    <x v="13"/>
    <x v="0"/>
    <s v="kls* (Lůžkové oddělení pro sestru)"/>
    <s v="Hrabica Miroslav , číslo pojištěnce: 381007445 , pojišťovna: 111, scpac: 1050603"/>
    <s v="na uzlu 2.CH-L37 od 11.03.24 do 14.03.24, pcsled: 10638071"/>
    <s v="Datum konce sledování: ? -&gt; 14/03/24; Čas konce sledování:  -&gt; 1453; Příznak fnzis: 0 -&gt; 1; Typ aktivity (takt): 1 -&gt; 5; "/>
    <d v="2024-03-14T14:54:06"/>
    <d v="2024-03-14T14:53:00"/>
    <s v="0:01"/>
    <x v="0"/>
    <x v="0"/>
  </r>
  <r>
    <d v="2024-03-14T14:54:45"/>
    <s v="st1733 (?)"/>
    <x v="13"/>
    <x v="0"/>
    <s v="kls* (Lůžkové oddělení pro sestru)"/>
    <s v="Indra Zdenek, číslo pojištěnce: 6712030556, pojišťovna: 205, scpac: 1088542"/>
    <s v="na uzlu 2.CH-L37 od 10.03.24 do 14.03.24, pcsled: 10637829"/>
    <s v="Datum konce sledování: ? -&gt; 14/03/24; Čas konce sledování:  -&gt; 1454; Příznak fnzis: 0 -&gt; 1; Typ aktivity (takt): 1 -&gt; 4; "/>
    <d v="2024-03-14T14:54:45"/>
    <d v="2024-03-14T14:54:00"/>
    <s v="0:00"/>
    <x v="0"/>
    <x v="0"/>
  </r>
  <r>
    <d v="2024-03-14T14:55:43"/>
    <s v="st1733 (?)"/>
    <x v="13"/>
    <x v="0"/>
    <s v="kls* (Lůžkové oddělení pro sestru)"/>
    <s v="Kocián Pavel Mgr., číslo pojištěnce: 7309214781, pojišťovna: 201, scpac: 748454"/>
    <s v="na uzlu 2.CH-L37 od 12.03.24 do 14.03.24, pcsled: 10640053"/>
    <s v="Datum konce sledování: ? -&gt; 14/03/24; Čas konce sledování:  -&gt; 1455; Příznak fnzis: 0 -&gt; 1; Typ aktivity (takt): 1 -&gt; 5; "/>
    <d v="2024-03-14T14:55:43"/>
    <d v="2024-03-14T14:55:00"/>
    <s v="0:00"/>
    <x v="0"/>
    <x v="0"/>
  </r>
  <r>
    <d v="2024-03-14T14:56:20"/>
    <s v="st1733 (?)"/>
    <x v="13"/>
    <x v="0"/>
    <s v="kls* (Lůžkové oddělení pro sestru)"/>
    <s v="Zapletalová Vlasta , číslo pojištěnce: 496003015 , pojišťovna: 205, scpac: 207236"/>
    <s v="na uzlu 2.CH-L37 od 10.03.24 do 14.03.24, pcsled: 10637765"/>
    <s v="Datum konce sledování: ? -&gt; 14/03/24; Čas konce sledování:  -&gt; 1455; Příznak fnzis: 0 -&gt; 1; Typ aktivity (takt): 1 -&gt; 4; "/>
    <d v="2024-03-14T14:56:20"/>
    <d v="2024-03-14T14:55:00"/>
    <s v="0:01"/>
    <x v="0"/>
    <x v="0"/>
  </r>
  <r>
    <d v="2024-03-15T09:34:25"/>
    <s v="st4220 (?)"/>
    <x v="2"/>
    <x v="0"/>
    <s v="kll* (Lůžkové oddělení pro lékaře)"/>
    <s v="Pavlus Nikola, číslo pojištěnce: 8807235382, pojišťovna: 111, scpac: 1558229"/>
    <s v="na uzlu 2.CH-L37 od 11.03.24 do 15.03.24, pcsled: 10638044"/>
    <s v="Datum žádosti: 15/03/24; Čas žádosti: 093425; Datum překladu: 15/03/24; Čas překladu: 0933; Žádající uzel: 6223; Žádající uživatel: 64753; Přijímající uzel: 6159; Text žádosti: Žádost o překlad; Stav žádosti: 500; "/>
    <d v="2024-03-15T09:34:25"/>
    <d v="2024-03-15T09:33:00"/>
    <s v="0:01"/>
    <x v="0"/>
    <x v="0"/>
  </r>
  <r>
    <d v="2024-03-15T10:18:42"/>
    <s v="st4220 (?)"/>
    <x v="2"/>
    <x v="0"/>
    <s v="kll* (Lůžkové oddělení pro lékaře)"/>
    <s v="Slovák Bohumír, číslo pojištěnce: 371128432 , pojišťovna: 111, scpac: 219969"/>
    <s v="na uzlu 2.CH-L37 od 05.03.24 do 15.03.24, pcsled: 10631358"/>
    <s v="Datum žádosti: 15/03/24; Čas žádosti: 101842; Datum překladu: 15/03/24; Čas překladu: 1018; Žádající uzel: 6223; Žádající uživatel: 64753; Přijímající uzel: 6515; Text žádosti: Žádost o překlad; Stav žádosti: 500; "/>
    <d v="2024-03-15T10:18:42"/>
    <d v="2024-03-15T10:18:00"/>
    <s v="0:00"/>
    <x v="0"/>
    <x v="0"/>
  </r>
  <r>
    <d v="2024-03-15T14:44:44"/>
    <s v="st1733 (?)"/>
    <x v="6"/>
    <x v="0"/>
    <s v="kls* (Lůžkové oddělení pro sestru)"/>
    <s v="Stehlík Jiří, číslo pojištěnce: 6212190237, pojišťovna: 211, scpac: 241592"/>
    <s v="na uzlu 2.CH-L37 od 09.03.24 do 15.03.24, pcsled: 10637116"/>
    <s v="Datum konce sledování: ? -&gt; 15/03/24; Čas konce sledování:  -&gt; 1444; Příznak fnzis: 0 -&gt; 1; Typ aktivity (takt): 1 -&gt; 4; "/>
    <d v="2024-03-15T14:44:44"/>
    <d v="2024-03-15T14:44:00"/>
    <s v="0:00"/>
    <x v="0"/>
    <x v="0"/>
  </r>
  <r>
    <d v="2024-03-15T17:45:41"/>
    <s v="st4220 (?)"/>
    <x v="19"/>
    <x v="0"/>
    <s v="kls* (Lůžkové oddělení pro sestru)"/>
    <s v="Petružela Miroslav, číslo pojištěnce: 480714453 , pojišťovna: 111, scpac: 473716"/>
    <s v="na uzlu 2.CH-L37 od 10.03.24 do 15.03.24, pcsled: 10637868"/>
    <s v="Datum konce sledování: ? -&gt; 15/03/24; Čas konce sledování:  -&gt; 1745; Příznak fnzis: 0 -&gt; 1; Typ aktivity (takt): 1 -&gt; 5; "/>
    <d v="2024-03-15T17:45:41"/>
    <d v="2024-03-15T17:45:00"/>
    <s v="0:00"/>
    <x v="0"/>
    <x v="0"/>
  </r>
  <r>
    <d v="2024-03-15T17:46:11"/>
    <s v="st4220 (?)"/>
    <x v="19"/>
    <x v="0"/>
    <s v="kls* (Lůžkové oddělení pro sestru)"/>
    <s v="Balcárková Žaneta, číslo pojištěnce: 8657096261, pojišťovna: 111, scpac: 950718"/>
    <s v="na uzlu 2.CH-L37 od 12.03.24 do 15.03.24, pcsled: 10640057"/>
    <s v="Datum konce sledování: ? -&gt; 15/03/24; Čas konce sledování:  -&gt; 1745; Příznak fnzis: 0 -&gt; 1; Typ aktivity (takt): 1 -&gt; 5; "/>
    <d v="2024-03-15T17:46:11"/>
    <d v="2024-03-15T17:45:00"/>
    <s v="0:01"/>
    <x v="0"/>
    <x v="0"/>
  </r>
  <r>
    <d v="2024-03-15T17:46:42"/>
    <s v="st4220 (?)"/>
    <x v="19"/>
    <x v="0"/>
    <s v="kls* (Lůžkové oddělení pro sestru)"/>
    <s v="Konštacká Ludmila, číslo pojištěnce: 495713147 , pojišťovna: 205, scpac: 207372"/>
    <s v="na uzlu 2.CH-L37 od 13.03.24 do 15.03.24, pcsled: 10641988"/>
    <s v="Datum konce sledování: ? -&gt; 15/03/24; Čas konce sledování:  -&gt; 1746; Příznak fnzis: 0 -&gt; 1; Typ aktivity (takt): 1 -&gt; 5; "/>
    <d v="2024-03-15T17:46:42"/>
    <d v="2024-03-15T17:46:00"/>
    <s v="0:00"/>
    <x v="0"/>
    <x v="0"/>
  </r>
  <r>
    <d v="2024-03-16T11:30:34"/>
    <s v="st4220 (?)"/>
    <x v="15"/>
    <x v="0"/>
    <s v="kll* (Lůžkové oddělení pro lékaře)"/>
    <s v="Rozman Ladislav, číslo pojištěnce: 510525360 , pojišťovna: 111, scpac: 660385"/>
    <s v="na uzlu 2.CH-L37 od 14.03.24 do 16.03.24, pcsled: 10643868"/>
    <s v="Datum konce sledování: ? -&gt; 16/03/24; Čas konce sledování:  -&gt; 1128; Příznak fnzis: 0 -&gt; 1; Typ aktivity (takt): 1 -&gt; 4; "/>
    <d v="2024-03-16T11:30:34"/>
    <d v="2024-03-16T11:28:00"/>
    <s v="0:02"/>
    <x v="0"/>
    <x v="0"/>
  </r>
  <r>
    <d v="2024-03-16T11:32:48"/>
    <s v="st4220 (?)"/>
    <x v="15"/>
    <x v="0"/>
    <s v="kll* (Lůžkové oddělení pro lékaře)"/>
    <s v="Lorencová Ivana, číslo pojištěnce: 7359015312, pojišťovna: 211, scpac: 278139"/>
    <s v="na uzlu 2.CH-L37 od 11.03.24 do 16.03.24, pcsled: 10639319"/>
    <s v="Datum konce sledování: ? -&gt; 16/03/24; Čas konce sledování:  -&gt; 1130; Příznak fnzis: 0 -&gt; 1; Typ aktivity (takt): 1 -&gt; 5; "/>
    <d v="2024-03-16T11:32:48"/>
    <d v="2024-03-16T11:30:00"/>
    <s v="0:02"/>
    <x v="0"/>
    <x v="0"/>
  </r>
  <r>
    <d v="2024-03-16T11:33:56"/>
    <s v="st4220 (?)"/>
    <x v="15"/>
    <x v="0"/>
    <s v="kll* (Lůžkové oddělení pro lékaře)"/>
    <s v="Ludvíková Pavla, číslo pojištěnce: 8656065770, pojišťovna: 205, scpac: 329050"/>
    <s v="na uzlu 2.CH-L37 od 14.03.24 do 16.03.24, pcsled: 10643870"/>
    <s v="Datum konce sledování: ? -&gt; 16/03/24; Čas konce sledování:  -&gt; 1133; Příznak fnzis: 0 -&gt; 1; Typ aktivity (takt): 1 -&gt; 4; "/>
    <d v="2024-03-16T11:33:56"/>
    <d v="2024-03-16T11:33:00"/>
    <s v="0:00"/>
    <x v="0"/>
    <x v="0"/>
  </r>
  <r>
    <d v="2024-03-16T11:39:53"/>
    <s v="st4220 (?)"/>
    <x v="15"/>
    <x v="0"/>
    <s v="kll* (Lůžkové oddělení pro lékaře)"/>
    <s v="Jančeková Eva, číslo pojištěnce: 6757190286, pojišťovna: 205, scpac: 189048"/>
    <s v="na uzlu 2.CH-L37 od 14.03.24 do 16.03.24, pcsled: 10643887"/>
    <s v="Datum konce sledování: ? -&gt; 16/03/24; Čas konce sledování:  -&gt; 1137; Příznak fnzis: 0 -&gt; 1; Typ aktivity (takt): 1 -&gt; 4; "/>
    <d v="2024-03-16T11:39:53"/>
    <d v="2024-03-16T11:37:00"/>
    <s v="0:02"/>
    <x v="0"/>
    <x v="0"/>
  </r>
  <r>
    <d v="2024-03-17T12:16:23"/>
    <s v="st4220 (?)"/>
    <x v="0"/>
    <x v="0"/>
    <s v="kls* (Lůžkové oddělení pro sestru)"/>
    <s v="Jusková Pavla, číslo pojištěnce: 7558145320, pojišťovna: 201, scpac: 296940"/>
    <s v="na uzlu 2.CH-L37 od 14.03.24 do 17.03.24, pcsled: 10643873"/>
    <s v="Datum konce sledování: ? -&gt; 17/03/24; Čas konce sledování:  -&gt; 1216; Příznak fnzis: 0 -&gt; 1; Typ aktivity (takt): 1 -&gt; 4; "/>
    <d v="2024-03-17T12:16:23"/>
    <d v="2024-03-17T12:16:00"/>
    <s v="0:00"/>
    <x v="0"/>
    <x v="0"/>
  </r>
  <r>
    <d v="2024-03-17T12:16:42"/>
    <s v="st4220 (?)"/>
    <x v="0"/>
    <x v="0"/>
    <s v="kls* (Lůžkové oddělení pro sestru)"/>
    <s v="Pospíšil Josef, číslo pojištěnce: 490208088 , pojišťovna: 205, scpac: 1551194"/>
    <s v="na uzlu 2.CH-L37 od 14.03.24 do 17.03.24, pcsled: 10643876"/>
    <s v="Datum konce sledování: ? -&gt; 17/03/24; Čas konce sledování:  -&gt; 1216; Příznak fnzis: 0 -&gt; 1; Typ aktivity (takt): 1 -&gt; 4; "/>
    <d v="2024-03-17T12:16:42"/>
    <d v="2024-03-17T12:16:00"/>
    <s v="0:00"/>
    <x v="0"/>
    <x v="0"/>
  </r>
  <r>
    <d v="2024-03-17T12:17:16"/>
    <s v="st4220 (?)"/>
    <x v="0"/>
    <x v="0"/>
    <s v="kls* (Lůžkové oddělení pro sestru)"/>
    <s v="Slezáková Marie, číslo pojištěnce: 505311072 , pojišťovna: 211, scpac: 388860"/>
    <s v="na uzlu 2.CH-L37 od 13.03.24 do 17.03.24, pcsled: 10643683"/>
    <s v="Datum konce sledování: ? -&gt; 17/03/24; Čas konce sledování:  -&gt; 1216; Příznak fnzis: 0 -&gt; 1; Typ aktivity (takt): 1 -&gt; 4; "/>
    <d v="2024-03-17T12:17:16"/>
    <d v="2024-03-17T12:16:00"/>
    <s v="0:01"/>
    <x v="0"/>
    <x v="0"/>
  </r>
  <r>
    <d v="2024-03-17T12:25:06"/>
    <s v="st4220 (?)"/>
    <x v="0"/>
    <x v="0"/>
    <s v="kls* (Lůžkové oddělení pro sestru)"/>
    <s v="Vaněk Petr , číslo pojištěnce: 490429002 , pojišťovna: 205, scpac: 133921"/>
    <s v="na uzlu 2.CH-L37 od 12.03.24 do 17.03.24, pcsled: 10640061"/>
    <s v="Datum konce sledování: ? -&gt; 17/03/24; Čas konce sledování:  -&gt; 1224; Příznak fnzis: 0 -&gt; 1; Typ aktivity (takt): 1 -&gt; 4; "/>
    <d v="2024-03-17T12:25:06"/>
    <d v="2024-03-17T12:24:00"/>
    <s v="0:01"/>
    <x v="0"/>
    <x v="0"/>
  </r>
  <r>
    <d v="2024-03-17T12:25:51"/>
    <s v="st4220 (?)"/>
    <x v="0"/>
    <x v="0"/>
    <s v="kls* (Lůžkové oddělení pro sestru)"/>
    <s v="Mátlová Pavlína, číslo pojištěnce: 8556056212, pojišťovna: 111, scpac: 248960"/>
    <s v="na uzlu 2.CH-L37 od 13.03.24 do 17.03.24, pcsled: 10642004"/>
    <s v="Datum konce sledování: ? -&gt; 17/03/24; Čas konce sledování:  -&gt; 1225; Příznak fnzis: 0 -&gt; 1; Typ aktivity (takt): 1 -&gt; 4; "/>
    <d v="2024-03-17T12:25:51"/>
    <d v="2024-03-17T12:25:00"/>
    <s v="0:00"/>
    <x v="0"/>
    <x v="0"/>
  </r>
  <r>
    <d v="2024-03-17T12:26:14"/>
    <s v="st4220 (?)"/>
    <x v="0"/>
    <x v="0"/>
    <s v="kls* (Lůžkové oddělení pro sestru)"/>
    <s v="Čechová Dagmar, číslo pojištěnce: 6259290466, pojišťovna: 111, scpac: 318229"/>
    <s v="na uzlu 2.CH-L37 od 14.03.24 do 17.03.24, pcsled: 10643879"/>
    <s v="Datum konce sledování: ? -&gt; 17/03/24; Čas konce sledování:  -&gt; 1226; Příznak fnzis: 0 -&gt; 1; Typ aktivity (takt): 1 -&gt; 4; "/>
    <d v="2024-03-17T12:26:14"/>
    <d v="2024-03-17T12:26:00"/>
    <s v="0:00"/>
    <x v="0"/>
    <x v="0"/>
  </r>
  <r>
    <d v="2024-03-17T12:26:36"/>
    <s v="st4220 (?)"/>
    <x v="0"/>
    <x v="0"/>
    <s v="kls* (Lůžkové oddělení pro sestru)"/>
    <s v="Hrubá Iveta, číslo pojištěnce: 6651306486, pojišťovna: 205, scpac: 755288"/>
    <s v="na uzlu 2.CH-L37 od 13.03.24 do 17.03.24, pcsled: 10642001"/>
    <s v="Datum konce sledování: ? -&gt; 17/03/24; Čas konce sledování:  -&gt; 1226; Příznak fnzis: 0 -&gt; 1; Typ aktivity (takt): 1 -&gt; 4; "/>
    <d v="2024-03-17T12:26:36"/>
    <d v="2024-03-17T12:26:00"/>
    <s v="0:00"/>
    <x v="0"/>
    <x v="0"/>
  </r>
  <r>
    <d v="2024-03-18T09:03:50"/>
    <s v="st4220 (?)"/>
    <x v="3"/>
    <x v="0"/>
    <s v="kls* (Lůžkové oddělení pro sestru)"/>
    <s v="Soldán Jaroslav, číslo pojištěnce: 5406052113, pojišťovna: 111, scpac: 276703"/>
    <s v="na uzlu 2.CH-L37 od 17.03.24 do 21.03.24, pcsled: 10648171"/>
    <s v="Kód uzlu zařízení: 2001; Datum malého překladu: 18/03/24; Čas malého překladu: 0903; Kód původního uzlu: 6223; Kód nového uzlu: 6270; "/>
    <d v="2024-03-18T09:03:50"/>
    <d v="2024-03-18T09:03:00"/>
    <s v="0:00"/>
    <x v="0"/>
    <x v="0"/>
  </r>
  <r>
    <d v="2024-03-18T09:04:16"/>
    <s v="st4220 (?)"/>
    <x v="3"/>
    <x v="0"/>
    <s v="kls* (Lůžkové oddělení pro sestru)"/>
    <s v="Kaplová Marcela, číslo pojištěnce: 466110446 , pojišťovna: 111, scpac: 1555038"/>
    <s v="na uzlu 2.CH-L37 od 17.03.24 do 23.03.24, pcsled: 10648079"/>
    <s v="Kód uzlu zařízení: 2001; Datum malého překladu: 18/03/24; Čas malého překladu: 0904; Kód původního uzlu: 6223; Kód nového uzlu: 6270; "/>
    <d v="2024-03-18T09:04:16"/>
    <d v="2024-03-18T09:04:00"/>
    <s v="0:00"/>
    <x v="0"/>
    <x v="0"/>
  </r>
  <r>
    <d v="2024-03-18T09:04:37"/>
    <s v="st4220 (?)"/>
    <x v="3"/>
    <x v="0"/>
    <s v="kls* (Lůžkové oddělení pro sestru)"/>
    <s v="Kopecká Ludmila, číslo pojištěnce: 6556120813, pojišťovna: 111, scpac: 1527590"/>
    <s v="na uzlu 2.CH-L37 od 17.03.24 do 24.03.24, pcsled: 10648237"/>
    <s v="Kód uzlu zařízení: 2001; Datum malého překladu: 18/03/24; Čas malého překladu: 0904; Kód původního uzlu: 6223; Kód nového uzlu: 6270; "/>
    <d v="2024-03-18T09:04:37"/>
    <d v="2024-03-18T09:04:00"/>
    <s v="0:00"/>
    <x v="0"/>
    <x v="0"/>
  </r>
  <r>
    <d v="2024-03-18T11:23:10"/>
    <s v="st4220 (?)"/>
    <x v="3"/>
    <x v="0"/>
    <s v="kls* (Lůžkové oddělení pro sestru)"/>
    <s v="Slovák Bohumír, číslo pojištěnce: 371128432 , pojišťovna: 111, scpac: 219969"/>
    <s v="na uzlu KAR-LU51 od 15.03.24 do 18.03.24, pcsled: 10646425"/>
    <s v="Datum konce sledování: ? -&gt; 18/03/24; Čas konce sledování:  -&gt; 1113; Příznak fnzis: 0 -&gt; 1; Typ aktivity (takt): 1 -&gt; 5; "/>
    <d v="2024-03-18T11:23:10"/>
    <d v="2024-03-18T11:13:00"/>
    <s v="0:10"/>
    <x v="0"/>
    <x v="2"/>
  </r>
  <r>
    <d v="2024-03-18T17:18:27"/>
    <s v="st1733 (?)"/>
    <x v="11"/>
    <x v="0"/>
    <s v="kls* (Lůžkové oddělení pro sestru)"/>
    <s v="Čaník Petr , číslo pojištěnce: 6609090906, pojišťovna: 201, scpac: 352442"/>
    <s v="na uzlu 2.CH-L37 od 10.03.24 do 18.03.24, pcsled: 10637804"/>
    <s v="Datum konce sledování: ? -&gt; 18/03/24; Čas konce sledování:  -&gt; 1717; Příznak fnzis: 0 -&gt; 1; Typ aktivity (takt): 1 -&gt; 4; "/>
    <d v="2024-03-18T17:18:27"/>
    <d v="2024-03-18T17:17:00"/>
    <s v="0:01"/>
    <x v="0"/>
    <x v="0"/>
  </r>
  <r>
    <d v="2024-03-18T17:19:11"/>
    <s v="st1733 (?)"/>
    <x v="11"/>
    <x v="0"/>
    <s v="kls* (Lůžkové oddělení pro sestru)"/>
    <s v="Vyroubal Dušan, číslo pojištěnce: 5612171510, pojišťovna: 111, scpac: 1553964"/>
    <s v="na uzlu 2.CH-L37 od 07.03.24 do 18.03.24, pcsled: 10634373"/>
    <s v="Datum konce sledování: ? -&gt; 18/03/24; Čas konce sledování:  -&gt; 1718; Příznak fnzis: 0 -&gt; 1; Typ aktivity (takt): 1 -&gt; 4; "/>
    <d v="2024-03-18T17:19:11"/>
    <d v="2024-03-18T17:18:00"/>
    <s v="0:01"/>
    <x v="0"/>
    <x v="0"/>
  </r>
  <r>
    <d v="2024-03-19T08:35:29"/>
    <s v="st4936 (?)"/>
    <x v="1"/>
    <x v="0"/>
    <s v="kls* (Lůžkové oddělení pro sestru)"/>
    <s v="Pajunčíková Renáta , číslo pojištěnce: 7756215368, pojišťovna: 201, scpac: 173390"/>
    <s v="na uzlu 2.CH-L37 od 18.03.24 do 22.03.24, pcsled: 10648481"/>
    <s v="Kód uzlu zařízení: 2001; Datum malého překladu: 19/03/24; Čas malého překladu: 0835; Kód původního uzlu: 6223; Kód nového uzlu: 6270; "/>
    <d v="2024-03-19T08:35:29"/>
    <d v="2024-03-19T08:35:00"/>
    <s v="0:00"/>
    <x v="0"/>
    <x v="0"/>
  </r>
  <r>
    <d v="2024-03-19T08:35:39"/>
    <s v="st4936 (?)"/>
    <x v="1"/>
    <x v="0"/>
    <s v="kls* (Lůžkové oddělení pro sestru)"/>
    <s v="Paraska Roman, číslo pojištěnce: 6708101455, pojišťovna: 111, scpac: 1491211"/>
    <s v="na uzlu 2.CH-L37 od 18.03.24 do 23.03.24, pcsled: 10648474"/>
    <s v="Kód uzlu zařízení: 2001; Datum malého překladu: 19/03/24; Čas malého překladu: 0835; Kód původního uzlu: 6223; Kód nového uzlu: 6270; "/>
    <d v="2024-03-19T08:35:39"/>
    <d v="2024-03-19T08:35:00"/>
    <s v="0:00"/>
    <x v="0"/>
    <x v="0"/>
  </r>
  <r>
    <d v="2024-03-19T10:13:23"/>
    <s v="st4564 (?)"/>
    <x v="24"/>
    <x v="0"/>
    <s v="kld* (Lůžkové oddělení pro admin. pracovnici)"/>
    <s v="Juhaňák Pavel, číslo pojištěnce: 8906166203, pojišťovna: 111, scpac: 1031362"/>
    <s v="na uzlu 3IK-39C od 03.03.24 do 19.03.24, pcsled: 10629648"/>
    <s v="Datum konce sledování: ? -&gt; 19/03/24; Čas konce sledování:  -&gt; 0940; Příznak fnzis: 0 -&gt; 1; Typ aktivity (takt): 1 -&gt; 4; "/>
    <d v="2024-03-19T10:13:23"/>
    <d v="2024-03-19T09:40:00"/>
    <s v="0:33"/>
    <x v="0"/>
    <x v="14"/>
  </r>
  <r>
    <d v="2024-03-19T13:16:50"/>
    <s v="st4220 (?)"/>
    <x v="0"/>
    <x v="0"/>
    <s v="kls* (Lůžkové oddělení pro sestru)"/>
    <s v="Chlebík Igor, číslo pojištěnce: 6301161933, pojišťovna: 213, scpac: 1558504"/>
    <s v="na uzlu 2.CH-L37 od 17.03.24 do 19.03.24, pcsled: 10648132"/>
    <s v="Datum konce sledování: ? -&gt; 19/03/24; Čas konce sledování:  -&gt; 1316; Příznak fnzis: 0 -&gt; 1; Typ aktivity (takt): 1 -&gt; 4; "/>
    <d v="2024-03-19T13:16:50"/>
    <d v="2024-03-19T13:16:00"/>
    <s v="0:00"/>
    <x v="0"/>
    <x v="0"/>
  </r>
  <r>
    <d v="2024-03-19T13:17:55"/>
    <s v="st4220 (?)"/>
    <x v="0"/>
    <x v="0"/>
    <s v="kls* (Lůžkové oddělení pro sestru)"/>
    <s v="Smékalová Milena, číslo pojištěnce: 5558201341, pojišťovna: 205, scpac: 316425"/>
    <s v="na uzlu 2.CH-L37 od 14.03.24 do 19.03.24, pcsled: 10645095"/>
    <s v="Datum konce sledování: ? -&gt; 19/03/24; Čas konce sledování:  -&gt; 1317; Příznak fnzis: 0 -&gt; 1; Typ aktivity (takt): 1 -&gt; 5; "/>
    <d v="2024-03-19T13:17:55"/>
    <d v="2024-03-19T13:17:00"/>
    <s v="0:00"/>
    <x v="0"/>
    <x v="0"/>
  </r>
  <r>
    <d v="2024-03-19T13:18:43"/>
    <s v="st4220 (?)"/>
    <x v="0"/>
    <x v="0"/>
    <s v="kls* (Lůžkové oddělení pro sestru)"/>
    <s v="Stejskal Tomáš , číslo pojištěnce: 9406225708, pojišťovna: 205, scpac: 157812"/>
    <s v="na uzlu 2.CH-L37 od 18.03.24 do 19.03.24, pcsled: 10648465"/>
    <s v="Datum konce sledování: ? -&gt; 19/03/24; Čas konce sledování:  -&gt; 1318; Příznak fnzis: 0 -&gt; 1; Typ aktivity (takt): 1 -&gt; 5; "/>
    <d v="2024-03-19T13:18:43"/>
    <d v="2024-03-19T13:18:00"/>
    <s v="0:00"/>
    <x v="0"/>
    <x v="0"/>
  </r>
  <r>
    <d v="2024-03-19T17:31:58"/>
    <s v="st4220 (?)"/>
    <x v="17"/>
    <x v="0"/>
    <s v="kll* (Lůžkové oddělení pro lékaře)"/>
    <s v="Jurčíková Radka, číslo pojištěnce: 6760020113, pojišťovna: 205, scpac: 264028"/>
    <s v="na uzlu 2.CH-L37 od 18.03.24 do 22.03.24, pcsled: 10648485"/>
    <s v="Kód uzlu zařízení: 2001; Datum malého překladu: 19/03/24; Čas malého překladu: 1731; Kód původního uzlu: 6223; Kód nového uzlu: 6270; "/>
    <d v="2024-03-19T17:31:58"/>
    <d v="2024-03-19T17:31:00"/>
    <s v="0:00"/>
    <x v="0"/>
    <x v="0"/>
  </r>
  <r>
    <d v="2024-03-20T07:04:58"/>
    <s v="st4220 (?)"/>
    <x v="17"/>
    <x v="0"/>
    <s v="kll* (Lůžkové oddělení pro lékaře)"/>
    <s v="Dvořáčková Věra , číslo pojištěnce: 475123480 , pojišťovna: 205, scpac: 1206823"/>
    <s v="na uzlu 2.CH-L37 od 20.03.24 do 20.03.24, pcsled: 10652244"/>
    <s v="Datum žádosti: 20/03/24; Čas žádosti: 070458; Datum překladu: 20/03/24; Čas překladu: 0701; Žádající uzel: 6223; Žádající uživatel: 63863; Přijímající uzel: 6515; Text žádosti: Žádost o překlad; Stav žádosti: 500; "/>
    <d v="2024-03-20T07:04:58"/>
    <d v="2024-03-20T07:01:00"/>
    <s v="0:03"/>
    <x v="0"/>
    <x v="0"/>
  </r>
  <r>
    <d v="2024-03-20T08:12:49"/>
    <s v="st4936 (?)"/>
    <x v="1"/>
    <x v="0"/>
    <s v="kls* (Lůžkové oddělení pro sestru)"/>
    <s v="Juhaňák Pavel, číslo pojištěnce: 8906166203, pojišťovna: 111, scpac: 1031362"/>
    <s v="na uzlu 2.CH-L37 od 19.03.24 do 22.03.24, pcsled: 10651315"/>
    <s v="Kód uzlu zařízení: 2001; Datum malého překladu: 20/03/24; Čas malého překladu: 0812; Kód původního uzlu: 6223; Kód nového uzlu: 6270; "/>
    <d v="2024-03-20T08:12:49"/>
    <d v="2024-03-20T08:12:00"/>
    <s v="0:00"/>
    <x v="0"/>
    <x v="0"/>
  </r>
  <r>
    <d v="2024-03-20T10:53:36"/>
    <s v="st1733 (?)"/>
    <x v="10"/>
    <x v="0"/>
    <s v="kls* (Lůžkové oddělení pro sestru)"/>
    <s v="Procházka Petr, číslo pojištěnce: 5805161736, pojišťovna: 111, scpac: 1055290"/>
    <s v="na uzlu 2.CH-L37 od 13.03.24 do 20.03.24, pcsled: 10643074"/>
    <s v="Datum žádosti: 20/03/24; Čas žádosti: 105336; Datum překladu: 20/03/24; Čas překladu: 1052; Žádající uzel: 6223; Žádající uživatel: 18796; Přijímající uzel: 6157; Text žádosti: Žádost o překlad; Stav žádosti: 500; "/>
    <d v="2024-03-20T10:53:36"/>
    <d v="2024-03-20T10:52:00"/>
    <s v="0:01"/>
    <x v="0"/>
    <x v="0"/>
  </r>
  <r>
    <d v="2024-03-20T15:42:45"/>
    <s v="st4220 (?)"/>
    <x v="12"/>
    <x v="0"/>
    <s v="kls* (Lůžkové oddělení pro sestru)"/>
    <s v="Frolich Dušan, číslo pojištěnce: 6309162035, pojišťovna: 111, scpac: 1275088"/>
    <s v="na uzlu 2.CH-L37 od 12.03.24 do 20.03.24, pcsled: 10640059"/>
    <s v="Datum konce sledování: ? -&gt; 20/03/24; Čas konce sledování:  -&gt; 1542; Příznak fnzis: 0 -&gt; 1; Typ aktivity (takt): 1 -&gt; 5; "/>
    <d v="2024-03-20T15:42:45"/>
    <d v="2024-03-20T15:42:00"/>
    <s v="0:00"/>
    <x v="0"/>
    <x v="0"/>
  </r>
  <r>
    <d v="2024-03-20T15:43:18"/>
    <s v="st4220 (?)"/>
    <x v="12"/>
    <x v="0"/>
    <s v="kls* (Lůžkové oddělení pro sestru)"/>
    <s v="Petr Jiří Ing., číslo pojištěnce: 5801091417, pojišťovna: 207, scpac: 1388096"/>
    <s v="na uzlu 2.CH-L37 od 11.03.24 do 20.03.24, pcsled: 10638063"/>
    <s v="Datum konce sledování: ? -&gt; 20/03/24; Čas konce sledování:  -&gt; 1542; Příznak fnzis: 0 -&gt; 1; Typ aktivity (takt): 1 -&gt; 5; "/>
    <d v="2024-03-20T15:43:18"/>
    <d v="2024-03-20T15:42:00"/>
    <s v="0:01"/>
    <x v="0"/>
    <x v="0"/>
  </r>
  <r>
    <d v="2024-03-20T15:43:58"/>
    <s v="st4220 (?)"/>
    <x v="12"/>
    <x v="0"/>
    <s v="kls* (Lůžkové oddělení pro sestru)"/>
    <s v="Říhová Karla, RNDr., číslo pojištěnce: 515307354 , pojišťovna: 201, scpac: 259263"/>
    <s v="na uzlu 2.CH-L37 od 18.03.24 do 20.03.24, pcsled: 10648470"/>
    <s v="Datum konce sledování: ? -&gt; 20/03/24; Čas konce sledování:  -&gt; 1543; Příznak fnzis: 0 -&gt; 1; Typ aktivity (takt): 1 -&gt; 5; "/>
    <d v="2024-03-20T15:43:58"/>
    <d v="2024-03-20T15:43:00"/>
    <s v="0:00"/>
    <x v="0"/>
    <x v="0"/>
  </r>
  <r>
    <d v="2024-03-20T15:44:43"/>
    <s v="st4220 (?)"/>
    <x v="12"/>
    <x v="0"/>
    <s v="kls* (Lůžkové oddělení pro sestru)"/>
    <s v="Huryta Miloš Ing., číslo pojištěnce: 6803231589, pojišťovna: 205, scpac: 310561"/>
    <s v="na uzlu 2.CH-L37 od 18.03.24 do 20.03.24, pcsled: 10648468"/>
    <s v="Datum konce sledování: ? -&gt; 20/03/24; Čas konce sledování:  -&gt; 1544; Příznak fnzis: 0 -&gt; 1; Typ aktivity (takt): 1 -&gt; 5; "/>
    <d v="2024-03-20T15:44:43"/>
    <d v="2024-03-20T15:44:00"/>
    <s v="0:00"/>
    <x v="0"/>
    <x v="0"/>
  </r>
  <r>
    <d v="2024-03-21T10:53:36"/>
    <s v="st4564 (?)"/>
    <x v="24"/>
    <x v="0"/>
    <s v="kld* (Lůžkové oddělení pro admin. pracovnici)"/>
    <s v="Matějková Hana, číslo pojištěnce: 515410097 , pojišťovna: 205, scpac: 1010992"/>
    <s v="na uzlu 3IK-39C od 18.03.24 do 21.03.24, pcsled: 10648545"/>
    <s v="Datum konce sledování: ? -&gt; 21/03/24; Čas konce sledování:  -&gt; 1017; Příznak fnzis: 0 -&gt; 1; Typ aktivity (takt): 1 -&gt; 4; "/>
    <d v="2024-03-21T10:53:36"/>
    <d v="2024-03-21T10:17:00"/>
    <s v="0:36"/>
    <x v="0"/>
    <x v="14"/>
  </r>
  <r>
    <d v="2024-03-21T15:01:22"/>
    <s v="st1733 (?)"/>
    <x v="11"/>
    <x v="0"/>
    <s v="kls* (Lůžkové oddělení pro sestru)"/>
    <s v="Obrtelová Eva, číslo pojištěnce: 7758311825, pojišťovna: 111, scpac: 249349"/>
    <s v="na uzlu 2.CH-L37 od 18.03.24 do 21.03.24, pcsled: 10648472"/>
    <s v="Datum konce sledování: ? -&gt; 21/03/24; Čas konce sledování:  -&gt; 1500; Příznak fnzis: 0 -&gt; 1; Typ aktivity (takt): 1 -&gt; 5; "/>
    <d v="2024-03-21T15:01:22"/>
    <d v="2024-03-21T15:00:00"/>
    <s v="0:01"/>
    <x v="0"/>
    <x v="0"/>
  </r>
  <r>
    <d v="2024-03-21T15:02:06"/>
    <s v="st1733 (?)"/>
    <x v="11"/>
    <x v="0"/>
    <s v="kls* (Lůžkové oddělení pro sestru)"/>
    <s v="Jančiková Vlasta, číslo pojištěnce: 515903233 , pojišťovna: 201, scpac: 1341045"/>
    <s v="na uzlu 2.CH-L37 od 15.03.24 do 21.03.24, pcsled: 10645673"/>
    <s v="Datum konce sledování: ? -&gt; 21/03/24; Čas konce sledování:  -&gt; 1501; Příznak fnzis: 0 -&gt; 1; Typ aktivity (takt): 1 -&gt; 5; "/>
    <d v="2024-03-21T15:02:06"/>
    <d v="2024-03-21T15:01:00"/>
    <s v="0:01"/>
    <x v="0"/>
    <x v="0"/>
  </r>
  <r>
    <d v="2024-03-21T15:02:50"/>
    <s v="st1733 (?)"/>
    <x v="11"/>
    <x v="0"/>
    <s v="kls* (Lůžkové oddělení pro sestru)"/>
    <s v="Hájková Věra, číslo pojištěnce: 526010197 , pojišťovna: 201, scpac: 203699"/>
    <s v="na uzlu 2.CH-L37 od 15.03.24 do 21.03.24, pcsled: 10645671"/>
    <s v="Datum konce sledování: ? -&gt; 21/03/24; Čas konce sledování:  -&gt; 1502; Příznak fnzis: 0 -&gt; 1; Typ aktivity (takt): 1 -&gt; 5; "/>
    <d v="2024-03-21T15:02:50"/>
    <d v="2024-03-21T15:02:00"/>
    <s v="0:00"/>
    <x v="0"/>
    <x v="0"/>
  </r>
  <r>
    <d v="2024-03-21T15:04:05"/>
    <s v="st1733 (?)"/>
    <x v="11"/>
    <x v="0"/>
    <s v="kls* (Lůžkové oddělení pro sestru)"/>
    <s v="Soldán Jaroslav, číslo pojištěnce: 5406052113, pojišťovna: 111, scpac: 276703"/>
    <s v="na uzlu 2.CH-L37 od 17.03.24 do 21.03.24, pcsled: 10648171"/>
    <s v="Datum konce sledování: ? -&gt; 21/03/24; Čas konce sledování:  -&gt; 1503; Příznak fnzis: 0 -&gt; 1; Typ aktivity (takt): 1 -&gt; 4; "/>
    <d v="2024-03-21T15:04:05"/>
    <d v="2024-03-21T15:03:00"/>
    <s v="0:01"/>
    <x v="0"/>
    <x v="0"/>
  </r>
  <r>
    <d v="2024-03-21T15:04:37"/>
    <s v="st1733 (?)"/>
    <x v="11"/>
    <x v="0"/>
    <s v="kls* (Lůžkové oddělení pro sestru)"/>
    <s v="Typner Pavel, číslo pojištěnce: 461005410 , pojišťovna: 205, scpac: 309359"/>
    <s v="na uzlu 2.CH-L37 od 15.03.24 do 21.03.24, pcsled: 10645669"/>
    <s v="Datum konce sledování: ? -&gt; 21/03/24; Čas konce sledování:  -&gt; 1504; Příznak fnzis: 0 -&gt; 1; Typ aktivity (takt): 1 -&gt; 4; "/>
    <d v="2024-03-21T15:04:37"/>
    <d v="2024-03-21T15:04:00"/>
    <s v="0:00"/>
    <x v="0"/>
    <x v="0"/>
  </r>
  <r>
    <d v="2024-03-21T15:05:48"/>
    <s v="st1733 (?)"/>
    <x v="11"/>
    <x v="0"/>
    <s v="kls* (Lůžkové oddělení pro sestru)"/>
    <s v="Slovák Bohumír, číslo pojištěnce: 371128432 , pojišťovna: 111, scpac: 219969"/>
    <s v="na uzlu 2.CH-L37 od 18.03.24 do 21.03.24, pcsled: 10649669"/>
    <s v="Datum konce sledování: ? -&gt; 21/03/24; Čas konce sledování:  -&gt; 1504; Příznak fnzis: 0 -&gt; 1; Typ aktivity (takt): 1 -&gt; 4; "/>
    <d v="2024-03-21T15:05:48"/>
    <d v="2024-03-21T15:04:00"/>
    <s v="0:01"/>
    <x v="0"/>
    <x v="0"/>
  </r>
  <r>
    <d v="2024-03-21T15:06:21"/>
    <s v="st1733 (?)"/>
    <x v="11"/>
    <x v="0"/>
    <s v="kls* (Lůžkové oddělení pro sestru)"/>
    <s v="Janušová Iva , číslo pojištěnce: 6353031432, pojišťovna: 111, scpac: 100028"/>
    <s v="na uzlu 2.CH-L37 od 17.03.24 do 21.03.24, pcsled: 10648081"/>
    <s v="Datum konce sledování: ? -&gt; 21/03/24; Čas konce sledování:  -&gt; 1505; Příznak fnzis: 0 -&gt; 1; Typ aktivity (takt): 1 -&gt; 5; "/>
    <d v="2024-03-21T15:06:21"/>
    <d v="2024-03-21T15:05:00"/>
    <s v="0:01"/>
    <x v="0"/>
    <x v="0"/>
  </r>
  <r>
    <d v="2024-03-21T15:06:52"/>
    <s v="st1733 (?)"/>
    <x v="11"/>
    <x v="0"/>
    <s v="kls* (Lůžkové oddělení pro sestru)"/>
    <s v="Krčma Radek, číslo pojištěnce: 7411275784, pojišťovna: 111, scpac: 887520"/>
    <s v="na uzlu 2.CH-L37 od 18.03.24 do 21.03.24, pcsled: 10649560"/>
    <s v="Datum konce sledování: ? -&gt; 21/03/24; Čas konce sledování:  -&gt; 1506; Příznak fnzis: 0 -&gt; 1; Typ aktivity (takt): 1 -&gt; 5; "/>
    <d v="2024-03-21T15:06:52"/>
    <d v="2024-03-21T15:06:00"/>
    <s v="0:00"/>
    <x v="0"/>
    <x v="0"/>
  </r>
  <r>
    <d v="2024-03-21T15:07:50"/>
    <s v="st1733 (?)"/>
    <x v="11"/>
    <x v="0"/>
    <s v="kls* (Lůžkové oddělení pro sestru)"/>
    <s v="Gacho Vítězslav, číslo pojištěnce: 5601312354, pojišťovna: 111, scpac: 1557559"/>
    <s v="na uzlu 2.CH-L37 od 18.03.24 do 21.03.24, pcsled: 10648477"/>
    <s v="Datum konce sledování: ? -&gt; 21/03/24; Čas konce sledování:  -&gt; 1507; Příznak fnzis: 0 -&gt; 1; Typ aktivity (takt): 1 -&gt; 4; "/>
    <d v="2024-03-21T15:07:50"/>
    <d v="2024-03-21T15:07:00"/>
    <s v="0:00"/>
    <x v="0"/>
    <x v="0"/>
  </r>
  <r>
    <d v="2024-03-21T15:08:11"/>
    <s v="st1733 (?)"/>
    <x v="11"/>
    <x v="0"/>
    <s v="kls* (Lůžkové oddělení pro sestru)"/>
    <s v="Tomeček Oldřich , číslo pojištěnce: 400108459 , pojišťovna: 111, scpac: 855644"/>
    <s v="na uzlu 2.CH-L37 od 18.03.24 do 21.03.24, pcsled: 10648479"/>
    <s v="Datum konce sledování: ? -&gt; 21/03/24; Čas konce sledování:  -&gt; 1507; Příznak fnzis: 0 -&gt; 1; Typ aktivity (takt): 1 -&gt; 4; "/>
    <d v="2024-03-21T15:08:11"/>
    <d v="2024-03-21T15:07:00"/>
    <s v="0:01"/>
    <x v="0"/>
    <x v="0"/>
  </r>
  <r>
    <d v="2024-03-22T13:35:43"/>
    <s v="st4220 (?)"/>
    <x v="3"/>
    <x v="0"/>
    <s v="kls* (Lůžkové oddělení pro sestru)"/>
    <s v="Martinec Miroslav, číslo pojištěnce: 5601270268, pojišťovna: 207, scpac: 1487090"/>
    <s v="na uzlu 2.CH-L37 od 22.03.24 do 22.03.24, pcsled: 10656350"/>
    <s v="Datum žádosti: 22/03/24; Čas žádosti: 133543; Datum překladu: 22/03/24; Čas překladu: 1334; Žádající uzel: 6223; Žádající uživatel: 48831; Přijímající uzel: 6515; Text žádosti: Žádost o překlad; Stav žádosti: 500; "/>
    <d v="2024-03-22T13:35:43"/>
    <d v="2024-03-22T13:34:00"/>
    <s v="0:01"/>
    <x v="0"/>
    <x v="0"/>
  </r>
  <r>
    <d v="2024-03-22T17:20:03"/>
    <s v="st4220 (?)"/>
    <x v="29"/>
    <x v="0"/>
    <s v="kll* (Lůžkové oddělení pro lékaře)"/>
    <s v="Šmídová Miloslava, číslo pojištěnce: 505506130 , pojišťovna: 201, scpac: 467524"/>
    <s v="na uzlu 2.CH-L37 od 17.03.24 do 22.03.24, pcsled: 10648354"/>
    <s v="Datum žádosti: 22/03/24; Čas žádosti: 172003; Datum překladu: 22/03/24; Čas překladu: 1719; Žádající uzel: 6223; Žádající uživatel: 64275; Přijímající uzel: 6515; Text žádosti: Žádost o překlad; Stav žádosti: 500; "/>
    <d v="2024-03-22T17:20:03"/>
    <d v="2024-03-22T17:19:00"/>
    <s v="0:01"/>
    <x v="0"/>
    <x v="0"/>
  </r>
  <r>
    <d v="2024-03-22T19:13:23"/>
    <s v="st4220 (?)"/>
    <x v="11"/>
    <x v="0"/>
    <s v="kls* (Lůžkové oddělení pro sestru)"/>
    <s v="Juhaňák Pavel, číslo pojištěnce: 8906166203, pojišťovna: 111, scpac: 1031362"/>
    <s v="na uzlu 2.CH-L37 od 19.03.24 do 22.03.24, pcsled: 10651315"/>
    <s v="Datum konce sledování: ? -&gt; 22/03/24; Čas konce sledování:  -&gt; 1912; Příznak fnzis: 0 -&gt; 1; Typ aktivity (takt): 1 -&gt; 5; "/>
    <d v="2024-03-22T19:13:23"/>
    <d v="2024-03-22T19:12:00"/>
    <s v="0:01"/>
    <x v="0"/>
    <x v="0"/>
  </r>
  <r>
    <d v="2024-03-22T19:14:48"/>
    <s v="st4220 (?)"/>
    <x v="11"/>
    <x v="0"/>
    <s v="kls* (Lůžkové oddělení pro sestru)"/>
    <s v="Jurčíková Radka, číslo pojištěnce: 6760020113, pojišťovna: 205, scpac: 264028"/>
    <s v="na uzlu 2.CH-L37 od 18.03.24 do 22.03.24, pcsled: 10648485"/>
    <s v="Datum konce sledování: ? -&gt; 22/03/24; Čas konce sledování:  -&gt; 1914; Příznak fnzis: 0 -&gt; 1; Typ aktivity (takt): 1 -&gt; 4; "/>
    <d v="2024-03-22T19:14:48"/>
    <d v="2024-03-22T19:14:00"/>
    <s v="0:00"/>
    <x v="0"/>
    <x v="0"/>
  </r>
  <r>
    <d v="2024-03-22T19:15:10"/>
    <s v="st4220 (?)"/>
    <x v="11"/>
    <x v="0"/>
    <s v="kls* (Lůžkové oddělení pro sestru)"/>
    <s v="Pajunčíková Renáta , číslo pojištěnce: 7756215368, pojišťovna: 201, scpac: 173390"/>
    <s v="na uzlu 2.CH-L37 od 18.03.24 do 22.03.24, pcsled: 10648481"/>
    <s v="Datum konce sledování: ? -&gt; 22/03/24; Čas konce sledování:  -&gt; 1914; Příznak fnzis: 0 -&gt; 1; Typ aktivity (takt): 1 -&gt; 4; "/>
    <d v="2024-03-22T19:15:10"/>
    <d v="2024-03-22T19:14:00"/>
    <s v="0:01"/>
    <x v="0"/>
    <x v="0"/>
  </r>
  <r>
    <d v="2024-03-22T19:15:40"/>
    <s v="st4220 (?)"/>
    <x v="11"/>
    <x v="0"/>
    <s v="kls* (Lůžkové oddělení pro sestru)"/>
    <s v="Tollrian Lucie Ing., číslo pojištěnce: 9061183780, pojišťovna: 111, scpac: 1246965"/>
    <s v="na uzlu 2.CH-L37 od 18.03.24 do 22.03.24, pcsled: 10648483"/>
    <s v="Datum konce sledování: ? -&gt; 22/03/24; Čas konce sledování:  -&gt; 1915; Příznak fnzis: 0 -&gt; 1; Typ aktivity (takt): 1 -&gt; 4; "/>
    <d v="2024-03-22T19:15:40"/>
    <d v="2024-03-22T19:15:00"/>
    <s v="0:00"/>
    <x v="0"/>
    <x v="0"/>
  </r>
  <r>
    <d v="2024-03-22T19:15:59"/>
    <s v="st4220 (?)"/>
    <x v="11"/>
    <x v="0"/>
    <s v="kls* (Lůžkové oddělení pro sestru)"/>
    <s v="Elner Libor, číslo pojištěnce: 6611172051, pojišťovna: 205, scpac: 1551388"/>
    <s v="na uzlu 2.CH-L37 od 19.03.24 do 22.03.24, pcsled: 10650417"/>
    <s v="Datum konce sledování: ? -&gt; 22/03/24; Čas konce sledování:  -&gt; 1915; Příznak fnzis: 0 -&gt; 1; Typ aktivity (takt): 1 -&gt; 4; "/>
    <d v="2024-03-22T19:15:59"/>
    <d v="2024-03-22T19:15:00"/>
    <s v="0:00"/>
    <x v="0"/>
    <x v="0"/>
  </r>
  <r>
    <d v="2024-03-22T19:16:25"/>
    <s v="st4220 (?)"/>
    <x v="11"/>
    <x v="0"/>
    <s v="kls* (Lůžkové oddělení pro sestru)"/>
    <s v="Vařeka Josef, číslo pojištěnce: 500519104 , pojišťovna: 111, scpac: 206886"/>
    <s v="na uzlu 2.CH-L37 od 19.03.24 do 22.03.24, pcsled: 10650419"/>
    <s v="Datum konce sledování: ? -&gt; 22/03/24; Čas konce sledování:  -&gt; 1916; Příznak fnzis: 0 -&gt; 1; Typ aktivity (takt): 1 -&gt; 4; "/>
    <d v="2024-03-22T19:16:25"/>
    <d v="2024-03-22T19:16:00"/>
    <s v="0:00"/>
    <x v="0"/>
    <x v="0"/>
  </r>
  <r>
    <d v="2024-03-22T19:17:32"/>
    <s v="st4220 (?)"/>
    <x v="11"/>
    <x v="0"/>
    <s v="kls* (Lůžkové oddělení pro sestru)"/>
    <s v="Trnečková Marie, číslo pojištěnce: 375912432 , pojišťovna: 205, scpac: 1559332"/>
    <s v="na uzlu 2.CH-L37 od 19.03.24 do 22.03.24, pcsled: 10652050"/>
    <s v="Datum konce sledování: ? -&gt; 22/03/24; Čas konce sledování:  -&gt; 1916; Příznak fnzis: 0 -&gt; 1; Typ aktivity (takt): 1 -&gt; 5; "/>
    <d v="2024-03-22T19:17:32"/>
    <d v="2024-03-22T19:16:00"/>
    <s v="0:01"/>
    <x v="0"/>
    <x v="0"/>
  </r>
  <r>
    <d v="2024-03-23T10:00:36"/>
    <s v="st4220 (?)"/>
    <x v="13"/>
    <x v="0"/>
    <s v="kls* (Lůžkové oddělení pro sestru)"/>
    <s v="Richterová Zdenka , číslo pojištěnce: 505127082 , pojišťovna: 205, scpac: 206477"/>
    <s v="na uzlu 2.CH-L37 od 22.03.24 do 23.03.24, pcsled: 10655861"/>
    <s v="Datum žádosti: 23/03/24; Čas žádosti: 100036; Datum překladu: 23/03/24; Čas překladu: 0959; Žádající uzel: 6223; Žádající uživatel: 63008; Přijímající uzel: 6515; Text žádosti: Žádost o překlad; Stav žádosti: 500; "/>
    <d v="2024-03-23T10:00:36"/>
    <d v="2024-03-23T09:59:00"/>
    <s v="0:01"/>
    <x v="0"/>
    <x v="0"/>
  </r>
  <r>
    <d v="2024-03-23T11:56:58"/>
    <s v="st4220 (?)"/>
    <x v="13"/>
    <x v="0"/>
    <s v="kls* (Lůžkové oddělení pro sestru)"/>
    <s v="Vrobelová Petra, číslo pojištěnce: 8756275792, pojišťovna: 205, scpac: 164015"/>
    <s v="na uzlu 2.CH-L37 od 21.03.24 do 23.03.24, pcsled: 10654089"/>
    <s v="Datum konce sledování: ? -&gt; 23/03/24; Čas konce sledování:  -&gt; 1156; Příznak fnzis: 0 -&gt; 1; Typ aktivity (takt): 1 -&gt; 4; "/>
    <d v="2024-03-23T11:56:58"/>
    <d v="2024-03-23T11:56:00"/>
    <s v="0:00"/>
    <x v="0"/>
    <x v="0"/>
  </r>
  <r>
    <d v="2024-03-23T11:57:22"/>
    <s v="st4220 (?)"/>
    <x v="13"/>
    <x v="0"/>
    <s v="kls* (Lůžkové oddělení pro sestru)"/>
    <s v="Kaplová Marcela, číslo pojištěnce: 466110446 , pojišťovna: 111, scpac: 1555038"/>
    <s v="na uzlu 2.CH-L37 od 17.03.24 do 23.03.24, pcsled: 10648079"/>
    <s v="Datum konce sledování: ? -&gt; 23/03/24; Čas konce sledování:  -&gt; 1157; Příznak fnzis: 0 -&gt; 1; Typ aktivity (takt): 1 -&gt; 4; "/>
    <d v="2024-03-23T11:57:22"/>
    <d v="2024-03-23T11:57:00"/>
    <s v="0:00"/>
    <x v="0"/>
    <x v="0"/>
  </r>
  <r>
    <d v="2024-03-23T11:57:40"/>
    <s v="st4220 (?)"/>
    <x v="13"/>
    <x v="0"/>
    <s v="kls* (Lůžkové oddělení pro sestru)"/>
    <s v="Otruba Jan, číslo pojištěnce: 471130474 , pojišťovna: 211, scpac: 210159"/>
    <s v="na uzlu 2.CH-L37 od 20.03.24 do 23.03.24, pcsled: 10652264"/>
    <s v="Datum konce sledování: ? -&gt; 23/03/24; Čas konce sledování:  -&gt; 1157; Příznak fnzis: 0 -&gt; 1; Typ aktivity (takt): 1 -&gt; 4; "/>
    <d v="2024-03-23T11:57:40"/>
    <d v="2024-03-23T11:57:00"/>
    <s v="0:00"/>
    <x v="0"/>
    <x v="0"/>
  </r>
  <r>
    <d v="2024-03-23T11:58:00"/>
    <s v="st4220 (?)"/>
    <x v="13"/>
    <x v="0"/>
    <s v="kls* (Lůžkové oddělení pro sestru)"/>
    <s v="Paraska Roman, číslo pojištěnce: 6708101455, pojišťovna: 111, scpac: 1491211"/>
    <s v="na uzlu 2.CH-L37 od 18.03.24 do 23.03.24, pcsled: 10648474"/>
    <s v="Datum konce sledování: ? -&gt; 23/03/24; Čas konce sledování:  -&gt; 1157; Příznak fnzis: 0 -&gt; 1; Typ aktivity (takt): 1 -&gt; 4; "/>
    <d v="2024-03-23T11:58:00"/>
    <d v="2024-03-23T11:57:00"/>
    <s v="0:01"/>
    <x v="0"/>
    <x v="0"/>
  </r>
  <r>
    <d v="2024-03-23T11:58:23"/>
    <s v="st4220 (?)"/>
    <x v="13"/>
    <x v="0"/>
    <s v="kls* (Lůžkové oddělení pro sestru)"/>
    <s v="Vyhlídal Stanislav, číslo pojištěnce: 520510181 , pojišťovna: 205, scpac: 1557642"/>
    <s v="na uzlu 2.CH-L37 od 21.03.24 do 23.03.24, pcsled: 10654095"/>
    <s v="Datum konce sledování: ? -&gt; 23/03/24; Čas konce sledování:  -&gt; 1158; Příznak fnzis: 0 -&gt; 1; Typ aktivity (takt): 1 -&gt; 4; "/>
    <d v="2024-03-23T11:58:23"/>
    <d v="2024-03-23T11:58:00"/>
    <s v="0:00"/>
    <x v="0"/>
    <x v="0"/>
  </r>
  <r>
    <d v="2024-03-23T13:40:01"/>
    <s v="st4220 (?)"/>
    <x v="13"/>
    <x v="0"/>
    <s v="kls* (Lůžkové oddělení pro sestru)"/>
    <s v="Šmídová Miloslava, číslo pojištěnce: 505506130 , pojišťovna: 201, scpac: 467524"/>
    <s v="na uzlu KAR-LU51 od 22.03.24 do 23.03.24, pcsled: 10657331"/>
    <s v="Datum konce sledování: ? -&gt; 23/03/24; Čas konce sledování:  -&gt; 1338; Příznak fnzis: 0 -&gt; 1; Typ aktivity (takt): 1 -&gt; 5; "/>
    <d v="2024-03-23T13:40:01"/>
    <d v="2024-03-23T13:38:00"/>
    <s v="0:02"/>
    <x v="0"/>
    <x v="0"/>
  </r>
  <r>
    <d v="2024-03-24T10:05:51"/>
    <s v="st4220 (?)"/>
    <x v="11"/>
    <x v="0"/>
    <s v="kls* (Lůžkové oddělení pro sestru)"/>
    <s v="Kostka Martin, číslo pojištěnce: 7304045804, pojišťovna: 205, scpac: 1221827"/>
    <s v="na uzlu 2.CH-L37 od 21.03.24 do 24.03.24, pcsled: 10654091"/>
    <s v="Datum konce sledování: ? -&gt; 24/03/24; Čas konce sledování:  -&gt; 1005; Příznak fnzis: 0 -&gt; 1; Typ aktivity (takt): 1 -&gt; 4; "/>
    <d v="2024-03-24T10:05:51"/>
    <d v="2024-03-24T10:05:00"/>
    <s v="0:00"/>
    <x v="0"/>
    <x v="0"/>
  </r>
  <r>
    <d v="2024-03-24T10:06:15"/>
    <s v="st4220 (?)"/>
    <x v="11"/>
    <x v="0"/>
    <s v="kls* (Lůžkové oddělení pro sestru)"/>
    <s v="Harmanová Denisa, číslo pojištěnce: 8753194538, pojišťovna: 205, scpac: 1150113"/>
    <s v="na uzlu 2.CH-L37 od 20.03.24 do 24.03.24, pcsled: 10652262"/>
    <s v="Datum konce sledování: ? -&gt; 24/03/24; Čas konce sledování:  -&gt; 1005; Příznak fnzis: 0 -&gt; 1; Typ aktivity (takt): 1 -&gt; 4; "/>
    <d v="2024-03-24T10:06:15"/>
    <d v="2024-03-24T10:05:00"/>
    <s v="0:01"/>
    <x v="0"/>
    <x v="0"/>
  </r>
  <r>
    <d v="2024-03-24T10:18:34"/>
    <s v="st4220 (?)"/>
    <x v="11"/>
    <x v="0"/>
    <s v="kls* (Lůžkové oddělení pro sestru)"/>
    <s v="Jakubo Michal, číslo pojištěnce: 9809276246, pojišťovna: 207, scpac: 1106534"/>
    <s v="na uzlu 2.CH-L37 od 22.03.24 do 24.03.24, pcsled: 10655859"/>
    <s v="Datum konce sledování: ? -&gt; 24/03/24; Čas konce sledování:  -&gt; 1006; Příznak fnzis: 0 -&gt; 1; Typ aktivity (takt): 1 -&gt; 4; "/>
    <d v="2024-03-24T10:18:34"/>
    <d v="2024-03-24T10:06:00"/>
    <s v="0:12"/>
    <x v="0"/>
    <x v="2"/>
  </r>
  <r>
    <d v="2024-03-24T10:20:03"/>
    <s v="st1733 (?)"/>
    <x v="8"/>
    <x v="0"/>
    <s v="kls* (Lůžkové oddělení pro sestru)"/>
    <s v="Červeňák Ladislav, číslo pojištěnce: 5606172198, pojišťovna: 111, scpac: 419820"/>
    <s v="na uzlu 2.CH-L37 od 21.03.24 do 24.03.24, pcsled: 10654097"/>
    <s v="Datum konce sledování: ? -&gt; 24/03/24; Čas konce sledování:  -&gt; 1016; Příznak fnzis: 0 -&gt; 1; Typ aktivity (takt): 1 -&gt; 4; "/>
    <d v="2024-03-24T10:20:03"/>
    <d v="2024-03-24T10:16:00"/>
    <s v="0:04"/>
    <x v="0"/>
    <x v="0"/>
  </r>
  <r>
    <d v="2024-03-24T10:21:48"/>
    <s v="st1733 (?)"/>
    <x v="8"/>
    <x v="0"/>
    <s v="kls* (Lůžkové oddělení pro sestru)"/>
    <s v="Kopecká Ludmila, číslo pojištěnce: 6556120813, pojišťovna: 111, scpac: 1527590"/>
    <s v="na uzlu 2.CH-L37 od 17.03.24 do 24.03.24, pcsled: 10648237"/>
    <s v="Datum konce sledování: ? -&gt; 24/03/24; Čas konce sledování:  -&gt; 1020; Příznak fnzis: 0 -&gt; 1; Typ aktivity (takt): 1 -&gt; 4; "/>
    <d v="2024-03-24T10:21:48"/>
    <d v="2024-03-24T10:20:00"/>
    <s v="0:01"/>
    <x v="0"/>
    <x v="0"/>
  </r>
  <r>
    <d v="2024-03-24T10:22:59"/>
    <s v="st1733 (?)"/>
    <x v="8"/>
    <x v="0"/>
    <s v="kls* (Lůžkové oddělení pro sestru)"/>
    <s v="Snášelová Andrea, číslo pojištěnce: 7552157019, pojišťovna: 201, scpac: 121231"/>
    <s v="na uzlu 2.CH-L37 od 21.03.24 do 24.03.24, pcsled: 10654093"/>
    <s v="Datum konce sledování: ? -&gt; 24/03/24; Čas konce sledování:  -&gt; 1022; Příznak fnzis: 0 -&gt; 1; Typ aktivity (takt): 1 -&gt; 4; "/>
    <d v="2024-03-24T10:22:59"/>
    <d v="2024-03-24T10:22:00"/>
    <s v="0:00"/>
    <x v="0"/>
    <x v="0"/>
  </r>
  <r>
    <d v="2024-03-24T10:56:13"/>
    <s v="st4220 (?)"/>
    <x v="11"/>
    <x v="0"/>
    <s v="kls* (Lůžkové oddělení pro sestru)"/>
    <s v="Richterová Zdenka , číslo pojištěnce: 505127082 , pojišťovna: 205, scpac: 206477"/>
    <s v="na uzlu KAR-LU51 od 23.03.24 do 24.03.24, pcsled: 10657603"/>
    <s v="Datum konce sledování: ? -&gt; 24/03/24; Čas konce sledování:  -&gt; 1045; Příznak fnzis: 0 -&gt; 1; Typ aktivity (takt): 1 -&gt; 5; "/>
    <d v="2024-03-24T10:56:13"/>
    <d v="2024-03-24T10:45:00"/>
    <s v="0:11"/>
    <x v="0"/>
    <x v="2"/>
  </r>
  <r>
    <d v="2024-03-24T14:40:29"/>
    <s v="st4220 (?)"/>
    <x v="11"/>
    <x v="0"/>
    <s v="kls* (Lůžkové oddělení pro sestru)"/>
    <s v="Peterová Petra, Mgr., číslo pojištěnce: 8055162467, pojišťovna: 205, scpac: 419753"/>
    <s v="na uzlu 3IK-39B. od 22.03.24 do 24.03.24, pcsled: 10655964"/>
    <s v="Datum konce sledování: ? -&gt; 24/03/24; Čas konce sledování:  -&gt; 1300; Příznak fnzis: 0 -&gt; 1; Typ aktivity (takt): 1 -&gt; 4; "/>
    <d v="2024-03-24T14:40:29"/>
    <d v="2024-03-24T13:00:00"/>
    <s v="1:40"/>
    <x v="0"/>
    <x v="11"/>
  </r>
  <r>
    <d v="2024-03-25T09:42:33"/>
    <s v="st4936 (?)"/>
    <x v="1"/>
    <x v="0"/>
    <s v="kls* (Lůžkové oddělení pro sestru)"/>
    <s v="Uhmann Tomáš, číslo pojištěnce: 531212059 , pojišťovna: 111, scpac: 133231"/>
    <s v="na uzlu 2.CH-37a od 20.03.24 do 02.04.24, pcsled: 10653462"/>
    <s v="Kód uzlu zařízení: 2001; Datum malého překladu: 25/03/24; Čas malého překladu: 0942; Kód původního uzlu: 6223; Kód nového uzlu: 6270; "/>
    <d v="2024-03-25T09:42:33"/>
    <d v="2024-03-25T09:42:00"/>
    <s v="0:00"/>
    <x v="0"/>
    <x v="0"/>
  </r>
  <r>
    <d v="2024-03-26T08:23:13"/>
    <s v="st4936 (?)"/>
    <x v="1"/>
    <x v="0"/>
    <s v="kls* (Lůžkové oddělení pro sestru)"/>
    <s v="Savka Kateryna, číslo pojištěnce: 9251570515, pojišťovna: 205, scpac: 1501343"/>
    <s v="na uzlu 2.CH-L37 od 25.03.24 do 31.03.24, pcsled: 10658871"/>
    <s v="Kód uzlu zařízení: 2001; Datum malého překladu: 26/03/24; Čas malého překladu: 0823; Kód původního uzlu: 6223; Kód nového uzlu: 6270; "/>
    <d v="2024-03-26T08:23:13"/>
    <d v="2024-03-26T08:23:00"/>
    <s v="0:00"/>
    <x v="0"/>
    <x v="0"/>
  </r>
  <r>
    <d v="2024-03-26T08:23:23"/>
    <s v="st4936 (?)"/>
    <x v="1"/>
    <x v="0"/>
    <s v="kls* (Lůžkové oddělení pro sestru)"/>
    <s v="Prachař Jaroslav, číslo pojištěnce: 5511201652, pojišťovna: 111, scpac: 1140444"/>
    <s v="na uzlu 2.CH-L37 od 24.03.24 do 03.04.24, pcsled: 10658357"/>
    <s v="Kód uzlu zařízení: 2001; Datum malého překladu: 26/03/24; Čas malého překladu: 0823; Kód původního uzlu: 6223; Kód nového uzlu: 6270; "/>
    <d v="2024-03-26T08:23:23"/>
    <d v="2024-03-26T08:23:00"/>
    <s v="0:00"/>
    <x v="0"/>
    <x v="0"/>
  </r>
  <r>
    <d v="2024-03-26T08:23:50"/>
    <s v="st4936 (?)"/>
    <x v="1"/>
    <x v="0"/>
    <s v="kls* (Lůžkové oddělení pro sestru)"/>
    <s v="Blahutová Anna Bc., číslo pojištěnce: 9652276073, pojišťovna: 111, scpac: 1198766"/>
    <s v="na uzlu 2.CH-L37 od 25.03.24 do 31.03.24, pcsled: 10658874"/>
    <s v="Kód uzlu zařízení: 2001; Datum malého překladu: 26/03/24; Čas malého překladu: 0823; Kód původního uzlu: 6223; Kód nového uzlu: 6270; "/>
    <d v="2024-03-26T08:23:50"/>
    <d v="2024-03-26T08:23:00"/>
    <s v="0:00"/>
    <x v="0"/>
    <x v="0"/>
  </r>
  <r>
    <d v="2024-03-26T17:19:37"/>
    <s v="st1733 (?)"/>
    <x v="10"/>
    <x v="0"/>
    <s v="kls* (Lůžkové oddělení pro sestru)"/>
    <s v="Smutný Josef, číslo pojištěnce: 530101079 , pojišťovna: 201, scpac: 1331678"/>
    <s v="na uzlu 2.CH-L37 od 05.03.24 do 26.03.24, pcsled: 10632835"/>
    <s v="Datum konce sledování: ? -&gt; 26/03/24; Čas konce sledování:  -&gt; 1718; Příznak fnzis: 0 -&gt; 1; Typ aktivity (takt): 1 -&gt; 5; "/>
    <d v="2024-03-26T17:19:37"/>
    <d v="2024-03-26T17:18:00"/>
    <s v="0:01"/>
    <x v="0"/>
    <x v="0"/>
  </r>
  <r>
    <d v="2024-03-26T17:20:55"/>
    <s v="st1733 (?)"/>
    <x v="10"/>
    <x v="0"/>
    <s v="kls* (Lůžkové oddělení pro sestru)"/>
    <s v="Pecová Dobromila, číslo pojištěnce: 345305446 , pojišťovna: 111, scpac: 420654"/>
    <s v="na uzlu 2.CH-L37 od 21.03.24 do 26.03.24, pcsled: 10655661"/>
    <s v="Datum konce sledování: ? -&gt; 26/03/24; Čas konce sledování:  -&gt; 1719; Příznak fnzis: 0 -&gt; 1; Typ aktivity (takt): 1 -&gt; 5; "/>
    <d v="2024-03-26T17:20:55"/>
    <d v="2024-03-26T17:19:00"/>
    <s v="0:01"/>
    <x v="0"/>
    <x v="0"/>
  </r>
  <r>
    <d v="2024-03-26T17:21:39"/>
    <s v="st1733 (?)"/>
    <x v="10"/>
    <x v="0"/>
    <s v="kls* (Lůžkové oddělení pro sestru)"/>
    <s v="Šiška Jaroslav , číslo pojištěnce: 430130480 , pojišťovna: 111, scpac: 215214"/>
    <s v="na uzlu 2.CH-L37 od 07.03.24 do 26.03.24, pcsled: 10635529"/>
    <s v="Datum konce sledování: ? -&gt; 26/03/24; Čas konce sledování:  -&gt; 1721; Příznak fnzis: 0 -&gt; 1; Typ aktivity (takt): 1 -&gt; 4; "/>
    <d v="2024-03-26T17:21:39"/>
    <d v="2024-03-26T17:21:00"/>
    <s v="0:00"/>
    <x v="0"/>
    <x v="0"/>
  </r>
  <r>
    <d v="2024-03-26T17:22:01"/>
    <s v="st1733 (?)"/>
    <x v="10"/>
    <x v="0"/>
    <s v="kls* (Lůžkové oddělení pro sestru)"/>
    <s v="Zapalačová Marie, číslo pojištěnce: 436121402 , pojišťovna: 205, scpac: 114038"/>
    <s v="na uzlu 2.CH-L37 od 21.03.24 do 26.03.24, pcsled: 10654099"/>
    <s v="Datum konce sledování: ? -&gt; 26/03/24; Čas konce sledování:  -&gt; 1721; Příznak fnzis: 0 -&gt; 1; Typ aktivity (takt): 1 -&gt; 4; "/>
    <d v="2024-03-26T17:22:01"/>
    <d v="2024-03-26T17:21:00"/>
    <s v="0:01"/>
    <x v="0"/>
    <x v="0"/>
  </r>
  <r>
    <d v="2024-03-26T17:22:26"/>
    <s v="st1733 (?)"/>
    <x v="10"/>
    <x v="0"/>
    <s v="kls* (Lůžkové oddělení pro sestru)"/>
    <s v="Tomek Jindřich, číslo pojištěnce: 8012054083, pojišťovna: 201, scpac: 1451117"/>
    <s v="na uzlu 2.CH-L37 od 25.03.24 do 26.03.24, pcsled: 10658882"/>
    <s v="Datum konce sledování: ? -&gt; 26/03/24; Čas konce sledování:  -&gt; 1722; Příznak fnzis: 0 -&gt; 1; Typ aktivity (takt): 1 -&gt; 5; "/>
    <d v="2024-03-26T17:22:26"/>
    <d v="2024-03-26T17:22:00"/>
    <s v="0:00"/>
    <x v="0"/>
    <x v="0"/>
  </r>
  <r>
    <d v="2024-03-26T17:23:15"/>
    <s v="st1733 (?)"/>
    <x v="10"/>
    <x v="0"/>
    <s v="kls* (Lůžkové oddělení pro sestru)"/>
    <s v="Šmídová Miloslava, číslo pojištěnce: 505506130 , pojišťovna: 201, scpac: 467524"/>
    <s v="na uzlu 2.CH-L37 od 23.03.24 do 26.03.24, pcsled: 10657862"/>
    <s v="Datum konce sledování: ? -&gt; 26/03/24; Čas konce sledování:  -&gt; 1722; Příznak fnzis: 0 -&gt; 1; Typ aktivity (takt): 1 -&gt; 4; "/>
    <d v="2024-03-26T17:23:15"/>
    <d v="2024-03-26T17:22:00"/>
    <s v="0:01"/>
    <x v="0"/>
    <x v="0"/>
  </r>
  <r>
    <d v="2024-03-27T09:12:21"/>
    <s v="st4220 (?)"/>
    <x v="2"/>
    <x v="0"/>
    <s v="kll* (Lůžkové oddělení pro lékaře)"/>
    <s v="Mihal Milan, číslo pojištěnce: 500307001 , pojišťovna: 111, scpac: 1554234"/>
    <s v="na uzlu 2.CH-L37 od 26.03.24 do 03.04.24, pcsled: 10660792"/>
    <s v="Kód uzlu zařízení: 2001; Datum malého překladu: 27/03/24; Čas malého překladu: 0912; Kód původního uzlu: 6223; Kód nového uzlu: 6270; "/>
    <d v="2024-03-27T09:12:21"/>
    <d v="2024-03-27T09:12:00"/>
    <s v="0:00"/>
    <x v="0"/>
    <x v="0"/>
  </r>
  <r>
    <d v="2024-03-27T09:12:32"/>
    <s v="st4220 (?)"/>
    <x v="2"/>
    <x v="0"/>
    <s v="kll* (Lůžkové oddělení pro lékaře)"/>
    <s v="Navrátil Ctirad , číslo pojištěnce: 520918227 , pojišťovna: 205, scpac: 403220"/>
    <s v="na uzlu 2.CH-L37 od 26.03.24 do 03.04.24, pcsled: 10660790"/>
    <s v="Kód uzlu zařízení: 2001; Datum malého překladu: 27/03/24; Čas malého překladu: 0912; Kód původního uzlu: 6223; Kód nového uzlu: 6270; "/>
    <d v="2024-03-27T09:12:32"/>
    <d v="2024-03-27T09:12:00"/>
    <s v="0:00"/>
    <x v="0"/>
    <x v="0"/>
  </r>
  <r>
    <d v="2024-03-27T19:26:16"/>
    <s v="st1733 (?)"/>
    <x v="10"/>
    <x v="0"/>
    <s v="kls* (Lůžkové oddělení pro sestru)"/>
    <s v="Daniel Jiří , číslo pojištěnce: 5812020401, pojišťovna: 111, scpac: 1012929"/>
    <s v="na uzlu 2.CH-L37 od 25.03.24 do 27.03.24, pcsled: 10660682"/>
    <s v="Datum konce sledování: ? -&gt; 27/03/24; Čas konce sledování:  -&gt; 1925; Příznak fnzis: 0 -&gt; 1; Typ aktivity (takt): 1 -&gt; 5; "/>
    <d v="2024-03-27T19:26:16"/>
    <d v="2024-03-27T19:25:00"/>
    <s v="0:01"/>
    <x v="0"/>
    <x v="0"/>
  </r>
  <r>
    <d v="2024-03-27T19:27:03"/>
    <s v="st1733 (?)"/>
    <x v="10"/>
    <x v="0"/>
    <s v="kls* (Lůžkové oddělení pro sestru)"/>
    <s v="Eliáš Václav, číslo pojištěnce: 481107068 , pojišťovna: 205, scpac: 429375"/>
    <s v="na uzlu 2.CH-L37 od 24.03.24 do 27.03.24, pcsled: 10658353"/>
    <s v="Datum konce sledování: ? -&gt; 27/03/24; Čas konce sledování:  -&gt; 1926; Příznak fnzis: 0 -&gt; 1; Typ aktivity (takt): 1 -&gt; 5; "/>
    <d v="2024-03-27T19:27:03"/>
    <d v="2024-03-27T19:26:00"/>
    <s v="0:01"/>
    <x v="0"/>
    <x v="0"/>
  </r>
  <r>
    <d v="2024-03-28T07:58:13"/>
    <s v="st4220 (?)"/>
    <x v="2"/>
    <x v="0"/>
    <s v="kll* (Lůžkové oddělení pro lékaře)"/>
    <s v="Češková Dana Mgr., číslo pojištěnce: 5956081802, pojišťovna: 211, scpac: 1509814"/>
    <s v="na uzlu 2.CH-37a od 27.03.24 do 31.03.24, pcsled: 10663851"/>
    <s v="Kód uzlu zařízení: 2001; Datum malého překladu: 28/03/24; Čas malého překladu: 0758; Kód původního uzlu: 6223; Kód nového uzlu: 6270; "/>
    <d v="2024-03-28T07:58:13"/>
    <d v="2024-03-28T07:58:00"/>
    <s v="0:00"/>
    <x v="0"/>
    <x v="0"/>
  </r>
  <r>
    <d v="2024-03-28T10:27:28"/>
    <s v="st4220 (?)"/>
    <x v="2"/>
    <x v="0"/>
    <s v="kll* (Lůžkové oddělení pro lékaře)"/>
    <s v="Kováříková Dokládalo, číslo pojištěnce: 5457191619, pojišťovna: 201, scpac: 201661"/>
    <s v="na uzlu 2.CH-L37 od 22.03.24 do 28.03.24, pcsled: 10655852"/>
    <s v="Datum konce sledování: ? -&gt; 28/03/24; Čas konce sledování:  -&gt; 1027; Příznak fnzis: 0 -&gt; 1; Typ aktivity (takt): 1 -&gt; 5; "/>
    <d v="2024-03-28T10:27:28"/>
    <d v="2024-03-28T10:27:00"/>
    <s v="0:00"/>
    <x v="0"/>
    <x v="0"/>
  </r>
  <r>
    <d v="2024-03-28T10:42:49"/>
    <s v="st4562 (?)"/>
    <x v="4"/>
    <x v="0"/>
    <s v="kld* (Lůžkové oddělení pro admin. pracovnici)"/>
    <s v="Hajná Ivana, číslo pojištěnce: 525129219 , pojišťovna: 111, scpac: 1296061"/>
    <s v="na uzlu 2.CH-L37 od 24.03.24 do 28.03.24, pcsled: 10658191"/>
    <s v="Datum konce sledování: ? -&gt; 28/03/24; Čas konce sledování:  -&gt; 1042; Příznak fnzis: 0 -&gt; 1; Typ aktivity (takt): 1 -&gt; 4; "/>
    <d v="2024-03-28T10:42:49"/>
    <d v="2024-03-28T10:42:00"/>
    <s v="0:00"/>
    <x v="0"/>
    <x v="0"/>
  </r>
  <r>
    <d v="2024-03-28T12:02:31"/>
    <s v="st4220 (?)"/>
    <x v="2"/>
    <x v="0"/>
    <s v="kll* (Lůžkové oddělení pro lékaře)"/>
    <s v="Truhlářová Marie, číslo pojištěnce: 526231025 , pojišťovna: 111, scpac: 1498394"/>
    <s v="na uzlu 2.CH-L37 od 27.03.24 do 28.03.24, pcsled: 10662618"/>
    <s v="Datum žádosti: 28/03/24; Čas žádosti: 120231; Datum překladu: 28/03/24; Čas překladu: 1202; Žádající uzel: 6223; Žádající uživatel: 64753; Přijímající uzel: 6073; Text žádosti: Žádost o překlad; Stav žádosti: 500; "/>
    <d v="2024-03-28T12:02:31"/>
    <d v="2024-03-28T12:02:00"/>
    <s v="0:00"/>
    <x v="0"/>
    <x v="0"/>
  </r>
  <r>
    <d v="2024-03-28T12:58:22"/>
    <s v="st1733 (?)"/>
    <x v="9"/>
    <x v="0"/>
    <s v="kll* (Lůžkové oddělení pro lékaře)"/>
    <s v="Grénar David, Ing., číslo pojištěnce: 9010294029, pojišťovna: 211, scpac: 1544271"/>
    <s v="na uzlu 2.CH-L37 od 26.03.24 do 28.03.24, pcsled: 10660786"/>
    <s v="Datum konce sledování: ? -&gt; 28/03/24; Čas konce sledování:  -&gt; 1258; Příznak fnzis: 0 -&gt; 1; Typ aktivity (takt): 1 -&gt; 5; "/>
    <d v="2024-03-28T12:58:22"/>
    <d v="2024-03-28T12:58:00"/>
    <s v="0:00"/>
    <x v="0"/>
    <x v="0"/>
  </r>
  <r>
    <d v="2024-03-28T12:58:55"/>
    <s v="st1733 (?)"/>
    <x v="9"/>
    <x v="0"/>
    <s v="kll* (Lůžkové oddělení pro lékaře)"/>
    <s v="Hampl Pavel, číslo pojištěnce: 8002174466, pojišťovna: 205, scpac: 1533078"/>
    <s v="na uzlu 2.CH-L37 od 26.03.24 do 28.03.24, pcsled: 10660788"/>
    <s v="Datum konce sledování: ? -&gt; 28/03/24; Čas konce sledování:  -&gt; 1258; Příznak fnzis: 0 -&gt; 1; Typ aktivity (takt): 1 -&gt; 5; "/>
    <d v="2024-03-28T12:58:55"/>
    <d v="2024-03-28T12:58:00"/>
    <s v="0:00"/>
    <x v="0"/>
    <x v="0"/>
  </r>
  <r>
    <d v="2024-03-28T12:59:30"/>
    <s v="st1733 (?)"/>
    <x v="9"/>
    <x v="0"/>
    <s v="kll* (Lůžkové oddělení pro lékaře)"/>
    <s v="Kroupová Marie, číslo pojištěnce: 455513429 , pojišťovna: 111, scpac: 1547950"/>
    <s v="na uzlu 2.CH-L37 od 07.03.24 do 28.03.24, pcsled: 10635248"/>
    <s v="Datum konce sledování: ? -&gt; 28/03/24; Čas konce sledování:  -&gt; 1259; Příznak fnzis: 0 -&gt; 1; Typ aktivity (takt): 1 -&gt; 5; "/>
    <d v="2024-03-28T12:59:30"/>
    <d v="2024-03-28T12:59:00"/>
    <s v="0:00"/>
    <x v="0"/>
    <x v="0"/>
  </r>
  <r>
    <d v="2024-03-28T13:00:34"/>
    <s v="st1733 (?)"/>
    <x v="9"/>
    <x v="0"/>
    <s v="kll* (Lůžkové oddělení pro lékaře)"/>
    <s v="Patková Libuše, číslo pojištěnce: 485330422 , pojišťovna: 205, scpac: 1507151"/>
    <s v="na uzlu 2.CH-L37 od 24.03.24 do 28.03.24, pcsled: 10658188"/>
    <s v="Datum konce sledování: ? -&gt; 28/03/24; Čas konce sledování:  -&gt; 1300; Příznak fnzis: 0 -&gt; 1; Typ aktivity (takt): 1 -&gt; 4; "/>
    <d v="2024-03-28T13:00:34"/>
    <d v="2024-03-28T13:00:00"/>
    <s v="0:00"/>
    <x v="0"/>
    <x v="0"/>
  </r>
  <r>
    <d v="2024-03-28T13:01:00"/>
    <s v="st1733 (?)"/>
    <x v="9"/>
    <x v="0"/>
    <s v="kll* (Lůžkové oddělení pro lékaře)"/>
    <s v="Peterová Petra, Mgr., číslo pojištěnce: 8055162467, pojišťovna: 205, scpac: 419753"/>
    <s v="na uzlu 2.CH-L37 od 24.03.24 do 28.03.24, pcsled: 10658598"/>
    <s v="Datum konce sledování: ? -&gt; 28/03/24; Čas konce sledování:  -&gt; 1300; Příznak fnzis: 0 -&gt; 1; Typ aktivity (takt): 1 -&gt; 4; "/>
    <d v="2024-03-28T13:01:00"/>
    <d v="2024-03-28T13:00:00"/>
    <s v="0:01"/>
    <x v="0"/>
    <x v="0"/>
  </r>
  <r>
    <d v="2024-03-28T13:13:31"/>
    <s v="st1733 (?)"/>
    <x v="9"/>
    <x v="0"/>
    <s v="kll* (Lůžkové oddělení pro lékaře)"/>
    <s v="Sedláček Jiří, číslo pojištěnce: 6501270974, pojišťovna: 111, scpac: 412171"/>
    <s v="na uzlu 2.CH-L37 od 22.03.24 do 28.03.24, pcsled: 10655857"/>
    <s v="Datum konce sledování: ? -&gt; 28/03/24; Čas konce sledování:  -&gt; 1313; Příznak fnzis: 0 -&gt; 1; Typ aktivity (takt): 1 -&gt; 5; "/>
    <d v="2024-03-28T13:13:31"/>
    <d v="2024-03-28T13:13:00"/>
    <s v="0:00"/>
    <x v="0"/>
    <x v="0"/>
  </r>
  <r>
    <d v="2024-03-28T13:48:31"/>
    <s v="st1733 (?)"/>
    <x v="9"/>
    <x v="0"/>
    <s v="kll* (Lůžkové oddělení pro lékaře)"/>
    <s v="Francová Zdeňka, číslo pojištěnce: 6052092057, pojišťovna: 205, scpac: 196437"/>
    <s v="na uzlu 2.CH-L37 od 25.03.24 do 28.03.24, pcsled: 10658880"/>
    <s v="Datum konce sledování: ? -&gt; 28/03/24; Čas konce sledování:  -&gt; 1348; Příznak fnzis: 0 -&gt; 1; Typ aktivity (takt): 1 -&gt; 5; "/>
    <d v="2024-03-28T13:48:31"/>
    <d v="2024-03-28T13:48:00"/>
    <s v="0:00"/>
    <x v="0"/>
    <x v="0"/>
  </r>
  <r>
    <d v="2024-03-28T13:50:23"/>
    <s v="st1733 (?)"/>
    <x v="9"/>
    <x v="0"/>
    <s v="kll* (Lůžkové oddělení pro lékaře)"/>
    <s v="Ondrušková Danuše, číslo pojištěnce: 465917402 , pojišťovna: 111, scpac: 749607"/>
    <s v="na uzlu 2.CH-L37 od 25.03.24 do 28.03.24, pcsled: 10658886"/>
    <s v="Datum konce sledování: ? -&gt; 28/03/24; Čas konce sledování:  -&gt; 1349; Příznak fnzis: 0 -&gt; 1; Typ aktivity (takt): 1 -&gt; 4; "/>
    <d v="2024-03-28T13:50:23"/>
    <d v="2024-03-28T13:49:00"/>
    <s v="0:01"/>
    <x v="0"/>
    <x v="0"/>
  </r>
  <r>
    <d v="2024-03-28T13:50:41"/>
    <s v="st1733 (?)"/>
    <x v="9"/>
    <x v="0"/>
    <s v="kll* (Lůžkové oddělení pro lékaře)"/>
    <s v="Stariat Jaroslav, číslo pojištěnce: 460909023 , pojišťovna: 111, scpac: 389940"/>
    <s v="na uzlu 2.CH-L37 od 25.03.24 do 28.03.24, pcsled: 10658876"/>
    <s v="Datum konce sledování: ? -&gt; 28/03/24; Čas konce sledování:  -&gt; 1350; Příznak fnzis: 0 -&gt; 1; Typ aktivity (takt): 1 -&gt; 5; "/>
    <d v="2024-03-28T13:50:41"/>
    <d v="2024-03-28T13:50:00"/>
    <s v="0:00"/>
    <x v="0"/>
    <x v="0"/>
  </r>
  <r>
    <d v="2024-03-28T14:19:36"/>
    <s v="st4220 (?)"/>
    <x v="2"/>
    <x v="0"/>
    <s v="kll* (Lůžkové oddělení pro lékaře)"/>
    <s v="Matějková Hana, číslo pojištěnce: 515410097 , pojišťovna: 205, scpac: 1010992"/>
    <s v="na uzlu 2.CH-L37 od 21.03.24 do 28.03.24, pcsled: 10655164"/>
    <s v="Datum konce sledování: ? -&gt; 28/03/24; Čas konce sledování:  -&gt; 1418; Příznak fnzis: 0 -&gt; 1; Typ aktivity (takt): 1 -&gt; 5; "/>
    <d v="2024-03-28T14:19:36"/>
    <d v="2024-03-28T14:18:00"/>
    <s v="0:01"/>
    <x v="0"/>
    <x v="0"/>
  </r>
  <r>
    <d v="2024-03-29T12:16:18"/>
    <s v="st4220 (?)"/>
    <x v="22"/>
    <x v="0"/>
    <s v="kll* (Lůžkové oddělení pro lékaře)"/>
    <s v="Pospíšilová Jitka, číslo pojištěnce: 7056065775, pojišťovna: 111, scpac: 758158"/>
    <s v="na uzlu 2.CH-L37 od 26.03.24 do 29.03.24, pcsled: 10660794"/>
    <s v="Datum konce sledování: ? -&gt; 29/03/24; Čas konce sledování:  -&gt; 1000; Příznak fnzis: 0 -&gt; 1; Typ aktivity (takt): 1 -&gt; 4; "/>
    <d v="2024-03-29T12:16:18"/>
    <d v="2024-03-29T10:00:00"/>
    <s v="2:16"/>
    <x v="0"/>
    <x v="15"/>
  </r>
  <r>
    <d v="2024-03-29T12:16:49"/>
    <s v="st4220 (?)"/>
    <x v="22"/>
    <x v="0"/>
    <s v="kll* (Lůžkové oddělení pro lékaře)"/>
    <s v="Pospíšil Miloš, číslo pojištěnce: 6412041988, pojišťovna: 111, scpac: 1553687"/>
    <s v="na uzlu 2.CH-L37 od 26.03.24 do 29.03.24, pcsled: 10660796"/>
    <s v="Datum konce sledování: ? -&gt; 29/03/24; Čas konce sledování:  -&gt; 1000; Příznak fnzis: 0 -&gt; 1; Typ aktivity (takt): 1 -&gt; 4; "/>
    <d v="2024-03-29T12:16:49"/>
    <d v="2024-03-29T10:00:00"/>
    <s v="2:16"/>
    <x v="0"/>
    <x v="15"/>
  </r>
  <r>
    <d v="2024-03-29T12:17:17"/>
    <s v="st4220 (?)"/>
    <x v="22"/>
    <x v="0"/>
    <s v="kll* (Lůžkové oddělení pro lékaře)"/>
    <s v="Velička Ivo, číslo pojištěnce: 6301141550, pojišťovna: 111, scpac: 647189"/>
    <s v="na uzlu 2.CH-L37 od 27.03.24 do 29.03.24, pcsled: 10662622"/>
    <s v="Datum konce sledování: ? -&gt; 29/03/24; Čas konce sledování:  -&gt; 1000; Příznak fnzis: 0 -&gt; 1; Typ aktivity (takt): 1 -&gt; 4; "/>
    <d v="2024-03-29T12:17:17"/>
    <d v="2024-03-29T10:00:00"/>
    <s v="2:17"/>
    <x v="0"/>
    <x v="15"/>
  </r>
  <r>
    <d v="2024-03-29T12:18:00"/>
    <s v="st4220 (?)"/>
    <x v="22"/>
    <x v="0"/>
    <s v="kll* (Lůžkové oddělení pro lékaře)"/>
    <s v="Dolák Jiří , číslo pojištěnce: 5804072197, pojišťovna: 205, scpac: 471947"/>
    <s v="na uzlu 2.CH-L37 od 26.03.24 do 29.03.24, pcsled: 10662332"/>
    <s v="Datum konce sledování: ? -&gt; 29/03/24; Čas konce sledování:  -&gt; 1000; Příznak fnzis: 0 -&gt; 1; Typ aktivity (takt): 1 -&gt; 4; "/>
    <d v="2024-03-29T12:18:00"/>
    <d v="2024-03-29T10:00:00"/>
    <s v="2:18"/>
    <x v="0"/>
    <x v="15"/>
  </r>
  <r>
    <d v="2024-03-30T10:58:49"/>
    <s v="st4220 (?)"/>
    <x v="22"/>
    <x v="0"/>
    <s v="kll* (Lůžkové oddělení pro lékaře)"/>
    <s v="Sedláček Petr , číslo pojištěnce: 6504202254, pojišťovna: 111, scpac: 445754"/>
    <s v="na uzlu 2.CH-L37 od 28.03.24 do 30.03.24, pcsled: 10664322"/>
    <s v="Datum konce sledování: ? -&gt; 30/03/24; Čas konce sledování:  -&gt; 1058; Příznak fnzis: 0 -&gt; 1; Typ aktivity (takt): 1 -&gt; 5; "/>
    <d v="2024-03-30T10:58:49"/>
    <d v="2024-03-30T10:58:00"/>
    <s v="0:00"/>
    <x v="0"/>
    <x v="0"/>
  </r>
  <r>
    <d v="2024-03-30T10:59:17"/>
    <s v="st4220 (?)"/>
    <x v="22"/>
    <x v="0"/>
    <s v="kll* (Lůžkové oddělení pro lékaře)"/>
    <s v="Bělík Zdeněk, číslo pojištěnce: 5901201724, pojišťovna: 111, scpac: 1559126"/>
    <s v="na uzlu 2.CH-L37 od 27.03.24 do 30.03.24, pcsled: 10662629"/>
    <s v="Datum konce sledování: ? -&gt; 30/03/24; Čas konce sledování:  -&gt; 1058; Příznak fnzis: 0 -&gt; 1; Typ aktivity (takt): 1 -&gt; 5; "/>
    <d v="2024-03-30T10:59:17"/>
    <d v="2024-03-30T10:58:00"/>
    <s v="0:01"/>
    <x v="0"/>
    <x v="0"/>
  </r>
  <r>
    <d v="2024-03-31T09:49:06"/>
    <s v="st1733 (?)"/>
    <x v="16"/>
    <x v="0"/>
    <s v="kls* (Lůžkové oddělení pro sestru)"/>
    <s v="Blahutová Anna Bc., číslo pojištěnce: 9652276073, pojišťovna: 111, scpac: 1198766"/>
    <s v="na uzlu 2.CH-L37 od 25.03.24 do 31.03.24, pcsled: 10658874"/>
    <s v="Datum konce sledování: ? -&gt; 31/03/24; Čas konce sledování:  -&gt; 0948; Příznak fnzis: 0 -&gt; 1; Typ aktivity (takt): 1 -&gt; 5; "/>
    <d v="2024-03-31T09:49:06"/>
    <d v="2024-03-31T09:48:00"/>
    <s v="0:01"/>
    <x v="0"/>
    <x v="0"/>
  </r>
  <r>
    <d v="2024-03-31T09:50:01"/>
    <s v="st1733 (?)"/>
    <x v="16"/>
    <x v="0"/>
    <s v="kls* (Lůžkové oddělení pro sestru)"/>
    <s v="Savka Kateryna, číslo pojištěnce: 9251570515, pojišťovna: 205, scpac: 1501343"/>
    <s v="na uzlu 2.CH-L37 od 25.03.24 do 31.03.24, pcsled: 10658871"/>
    <s v="Datum konce sledování: ? -&gt; 31/03/24; Čas konce sledování:  -&gt; 0949; Příznak fnzis: 0 -&gt; 1; Typ aktivity (takt): 1 -&gt; 5; "/>
    <d v="2024-03-31T09:50:01"/>
    <d v="2024-03-31T09:49:00"/>
    <s v="0:01"/>
    <x v="0"/>
    <x v="0"/>
  </r>
  <r>
    <d v="2024-03-31T09:53:42"/>
    <s v="st1733 (?)"/>
    <x v="16"/>
    <x v="0"/>
    <s v="kls* (Lůžkové oddělení pro sestru)"/>
    <s v="Janečková Marta, číslo pojištěnce: 445701430 , pojišťovna: 205, scpac: 687555"/>
    <s v="na uzlu 2.CH-L37 od 27.03.24 do 31.03.24, pcsled: 10662610"/>
    <s v="Datum konce sledování: ? -&gt; 31/03/24; Čas konce sledování:  -&gt; 0953; Příznak fnzis: 0 -&gt; 1; Typ aktivity (takt): 1 -&gt; 4; "/>
    <d v="2024-03-31T09:53:42"/>
    <d v="2024-03-31T09:53:00"/>
    <s v="0:00"/>
    <x v="0"/>
    <x v="0"/>
  </r>
  <r>
    <d v="2024-04-01T10:16:55"/>
    <s v="st1733 (?)"/>
    <x v="16"/>
    <x v="0"/>
    <s v="kls* (Lůžkové oddělení pro sestru)"/>
    <s v="Šimková Božena, číslo pojištěnce: 6158300830, pojišťovna: 211, scpac: 195340"/>
    <s v="na uzlu 2.CH-L37 od 23.03.24 do 01.04.24, pcsled: 10657890"/>
    <s v="Datum konce sledování: ? -&gt; 01/04/24; Čas konce sledování:  -&gt; 1015; Příznak fnzis: 0 -&gt; 1; Typ aktivity (takt): 1 -&gt; 4; "/>
    <d v="2024-04-01T10:16:55"/>
    <d v="2024-04-01T10:15:00"/>
    <s v="0:01"/>
    <x v="0"/>
    <x v="0"/>
  </r>
  <r>
    <d v="2024-04-02T08:03:16"/>
    <s v="st4220 (?)"/>
    <x v="3"/>
    <x v="0"/>
    <s v="kls* (Lůžkové oddělení pro sestru)"/>
    <s v="Petřík Pavel, číslo pojištěnce: 6606281088, pojišťovna: 111, scpac: 972627"/>
    <s v="na uzlu 2.CH-L37 od 01.04.24 do 04.04.24, pcsled: 10667909"/>
    <s v="Kód uzlu zařízení: 2001; Datum malého překladu: 02/04/24; Čas malého překladu: 0803; Kód původního uzlu: 6223; Kód nového uzlu: 6270; "/>
    <d v="2024-04-02T08:03:16"/>
    <d v="2024-04-02T08:03:00"/>
    <s v="0:00"/>
    <x v="0"/>
    <x v="0"/>
  </r>
  <r>
    <d v="2024-04-02T08:33:24"/>
    <s v="st3403 (?)"/>
    <x v="18"/>
    <x v="0"/>
    <s v="kll* (Lůžkové oddělení pro lékaře)"/>
    <s v="Moudrý Milan, číslo pojištěnce: 6608271824, pojišťovna: 205, scpac: 1506694"/>
    <s v="na uzlu 2.CH-L37 od 01.04.24 do 04.04.24, pcsled: 10667918"/>
    <s v="Kód uzlu zařízení: 2001; Datum malého překladu: 02/04/24; Čas malého překladu: 0833; Kód původního uzlu: 6223; Kód nového uzlu: 6270; "/>
    <d v="2024-04-02T08:33:24"/>
    <d v="2024-04-02T08:33:00"/>
    <s v="0:00"/>
    <x v="0"/>
    <x v="0"/>
  </r>
  <r>
    <d v="2024-04-03T08:30:12"/>
    <s v="st4974 (?)"/>
    <x v="3"/>
    <x v="0"/>
    <s v="kls* (Lůžkové oddělení pro sestru)"/>
    <s v="Jemelka Denis, číslo pojištěnce: 0704195338, pojišťovna: 111, scpac: 870913"/>
    <s v="na uzlu 2.CH-L37 od 02.04.24 do 07.04.24, pcsled: 10668506"/>
    <s v="Kód uzlu zařízení: 2001; Datum malého překladu: 03/04/24; Čas malého překladu: 0830; Kód původního uzlu: 6223; Kód nového uzlu: 6270; "/>
    <d v="2024-04-03T08:30:12"/>
    <d v="2024-04-03T08:30:00"/>
    <s v="0:00"/>
    <x v="0"/>
    <x v="0"/>
  </r>
  <r>
    <d v="2024-04-03T09:56:06"/>
    <s v="st1733 (?)"/>
    <x v="12"/>
    <x v="0"/>
    <s v="kls* (Lůžkové oddělení pro sestru)"/>
    <s v="Šiška Jaroslav , číslo pojištěnce: 430130480 , pojišťovna: 111, scpac: 215214"/>
    <s v="na uzlu 2.CH-L37 od 02.04.24 do 03.04.24, pcsled: 10669576"/>
    <s v="Datum žádosti: 03/04/24; Čas žádosti: 095606; Datum překladu: 03/04/24; Čas překladu: 0955; Žádající uzel: 6223; Žádající uživatel: 63862; Přijímající uzel: 6073; Text žádosti: Žádost o překlad; Stav žádosti: 500; "/>
    <d v="2024-04-03T09:56:06"/>
    <d v="2024-04-03T09:55:00"/>
    <s v="0:01"/>
    <x v="0"/>
    <x v="0"/>
  </r>
  <r>
    <d v="2024-04-03T10:39:26"/>
    <s v="st4220 (?)"/>
    <x v="3"/>
    <x v="0"/>
    <s v="kls* (Lůžkové oddělení pro sestru)"/>
    <s v="Richterová Zdenka , číslo pojištěnce: 505127082 , pojišťovna: 205, scpac: 206477"/>
    <s v="na uzlu 2.CH-L37 od 24.03.24 do 03.04.24, pcsled: 10658293"/>
    <s v="Datum žádosti: 03/04/24; Čas žádosti: 103926; Datum překladu: 03/04/24; Čas překladu: 1038; Žádající uzel: 6223; Žádající uživatel: 48831; Přijímající uzel: 6004; Text žádosti: Žádost o překlad; Stav žádosti: 500; "/>
    <d v="2024-04-03T10:39:26"/>
    <d v="2024-04-03T10:38:00"/>
    <s v="0:01"/>
    <x v="0"/>
    <x v="0"/>
  </r>
  <r>
    <d v="2024-04-03T11:42:23"/>
    <s v="st4220 (?)"/>
    <x v="3"/>
    <x v="0"/>
    <s v="kls* (Lůžkové oddělení pro sestru)"/>
    <s v="Navrátil Ctirad , číslo pojištěnce: 520918227 , pojišťovna: 205, scpac: 403220"/>
    <s v="na uzlu 2.CH-L37 od 26.03.24 do 03.04.24, pcsled: 10660790"/>
    <s v="Datum konce sledování: ? -&gt; 03/04/24; Čas konce sledování:  -&gt; 1142; Příznak fnzis: 0 -&gt; 1; Typ aktivity (takt): 1 -&gt; 5; "/>
    <d v="2024-04-03T11:42:23"/>
    <d v="2024-04-03T11:42:00"/>
    <s v="0:00"/>
    <x v="0"/>
    <x v="0"/>
  </r>
  <r>
    <d v="2024-04-03T11:43:33"/>
    <s v="st4220 (?)"/>
    <x v="3"/>
    <x v="0"/>
    <s v="kls* (Lůžkové oddělení pro sestru)"/>
    <s v="Mihal Milan, číslo pojištěnce: 500307001 , pojišťovna: 111, scpac: 1554234"/>
    <s v="na uzlu 2.CH-L37 od 26.03.24 do 03.04.24, pcsled: 10660792"/>
    <s v="Datum konce sledování: ? -&gt; 03/04/24; Čas konce sledování:  -&gt; 1142; Příznak fnzis: 0 -&gt; 1; Typ aktivity (takt): 1 -&gt; 5; "/>
    <d v="2024-04-03T11:43:33"/>
    <d v="2024-04-03T11:42:00"/>
    <s v="0:01"/>
    <x v="0"/>
    <x v="0"/>
  </r>
  <r>
    <d v="2024-04-03T11:44:25"/>
    <s v="st4220 (?)"/>
    <x v="3"/>
    <x v="0"/>
    <s v="kls* (Lůžkové oddělení pro sestru)"/>
    <s v="Prachař Jaroslav, číslo pojištěnce: 5511201652, pojišťovna: 111, scpac: 1140444"/>
    <s v="na uzlu 2.CH-L37 od 24.03.24 do 03.04.24, pcsled: 10658357"/>
    <s v="Datum konce sledování: ? -&gt; 03/04/24; Čas konce sledování:  -&gt; 1143; Příznak fnzis: 0 -&gt; 1; Typ aktivity (takt): 1 -&gt; 5; "/>
    <d v="2024-04-03T11:44:25"/>
    <d v="2024-04-03T11:43:00"/>
    <s v="0:01"/>
    <x v="0"/>
    <x v="0"/>
  </r>
  <r>
    <d v="2024-04-04T07:51:25"/>
    <s v="st4220 (?)"/>
    <x v="29"/>
    <x v="0"/>
    <s v="kll* (Lůžkové oddělení pro lékaře)"/>
    <s v="Valentová Jaroslava, číslo pojištěnce: 455426418 , pojišťovna: 111, scpac: 944176"/>
    <s v="na uzlu 2.CH-37a od 03.04.24 do 07.04.24, pcsled: 10670567"/>
    <s v="Kód uzlu zařízení: 2001; Datum malého překladu: 04/04/24; Čas malého překladu: 0751; Kód původního uzlu: 6223; Kód nového uzlu: 6270; "/>
    <d v="2024-04-04T07:51:25"/>
    <d v="2024-04-04T07:51:00"/>
    <s v="0:00"/>
    <x v="0"/>
    <x v="0"/>
  </r>
  <r>
    <d v="2024-04-04T07:51:50"/>
    <s v="st4220 (?)"/>
    <x v="29"/>
    <x v="0"/>
    <s v="kll* (Lůžkové oddělení pro lékaře)"/>
    <s v="Najdková Alena, číslo pojištěnce: 536015017 , pojišťovna: 111, scpac: 1534226"/>
    <s v="na uzlu 2.CH-L37 od 03.04.24 do 07.04.24, pcsled: 10670569"/>
    <s v="Kód uzlu zařízení: 2001; Datum malého překladu: 04/04/24; Čas malého překladu: 0751; Kód původního uzlu: 6223; Kód nového uzlu: 6270; "/>
    <d v="2024-04-04T07:51:50"/>
    <d v="2024-04-04T07:51:00"/>
    <s v="0:00"/>
    <x v="0"/>
    <x v="0"/>
  </r>
  <r>
    <d v="2024-04-04T12:46:12"/>
    <s v="st4220 (?)"/>
    <x v="29"/>
    <x v="0"/>
    <s v="kll* (Lůžkové oddělení pro lékaře)"/>
    <s v="Moudrý Milan, číslo pojištěnce: 6608271824, pojišťovna: 205, scpac: 1506694"/>
    <s v="na uzlu 2.CH-L37 od 01.04.24 do 04.04.24, pcsled: 10667918"/>
    <s v="Datum konce sledování: ? -&gt; 04/04/24; Čas konce sledování:  -&gt; 1243; Příznak fnzis: 0 -&gt; 1; Typ aktivity (takt): 1 -&gt; 4; "/>
    <d v="2024-04-04T12:46:12"/>
    <d v="2024-04-04T12:43:00"/>
    <s v="0:03"/>
    <x v="0"/>
    <x v="0"/>
  </r>
  <r>
    <d v="2024-04-04T12:47:05"/>
    <s v="st4220 (?)"/>
    <x v="29"/>
    <x v="0"/>
    <s v="kll* (Lůžkové oddělení pro lékaře)"/>
    <s v="Petřík Pavel, číslo pojištěnce: 6606281088, pojišťovna: 111, scpac: 972627"/>
    <s v="na uzlu 2.CH-L37 od 01.04.24 do 04.04.24, pcsled: 10667909"/>
    <s v="Datum konce sledování: ? -&gt; 04/04/24; Čas konce sledování:  -&gt; 1246; Příznak fnzis: 0 -&gt; 1; Typ aktivity (takt): 1 -&gt; 4; "/>
    <d v="2024-04-04T12:47:05"/>
    <d v="2024-04-04T12:46:00"/>
    <s v="0:01"/>
    <x v="0"/>
    <x v="0"/>
  </r>
  <r>
    <d v="2024-04-04T12:49:42"/>
    <s v="st4220 (?)"/>
    <x v="29"/>
    <x v="0"/>
    <s v="kll* (Lůžkové oddělení pro lékaře)"/>
    <s v="Petrů Pavel, číslo pojištěnce: 6312160173, pojišťovna: 111, scpac: 1415466"/>
    <s v="na uzlu 2.CH-L37 od 02.04.24 do 04.04.24, pcsled: 10668501"/>
    <s v="Datum konce sledování: ? -&gt; 04/04/24; Čas konce sledování:  -&gt; 1248; Příznak fnzis: 0 -&gt; 1; Typ aktivity (takt): 1 -&gt; 5; "/>
    <d v="2024-04-04T12:49:42"/>
    <d v="2024-04-04T12:48:00"/>
    <s v="0:01"/>
    <x v="0"/>
    <x v="0"/>
  </r>
  <r>
    <d v="2024-04-04T12:50:42"/>
    <s v="st4220 (?)"/>
    <x v="29"/>
    <x v="0"/>
    <s v="kll* (Lůžkové oddělení pro lékaře)"/>
    <s v="Kozlovská Eliška, číslo pojištěnce: 495318274 , pojišťovna: 205, scpac: 1559295"/>
    <s v="na uzlu 2.CH-L37 od 02.04.24 do 04.04.24, pcsled: 10668503"/>
    <s v="Datum konce sledování: ? -&gt; 04/04/24; Čas konce sledování:  -&gt; 1250; Příznak fnzis: 0 -&gt; 1; Typ aktivity (takt): 1 -&gt; 4; "/>
    <d v="2024-04-04T12:50:42"/>
    <d v="2024-04-04T12:50:00"/>
    <s v="0:00"/>
    <x v="0"/>
    <x v="0"/>
  </r>
  <r>
    <d v="2024-04-04T12:55:09"/>
    <s v="st4220 (?)"/>
    <x v="29"/>
    <x v="0"/>
    <s v="kll* (Lůžkové oddělení pro lékaře)"/>
    <s v="Truhlářová Marie, číslo pojištěnce: 526231025 , pojišťovna: 111, scpac: 1498394"/>
    <s v="na uzlu 2.CH-L37 od 01.04.24 do 04.04.24, pcsled: 10668098"/>
    <s v="Datum konce sledování: ? -&gt; 04/04/24; Čas konce sledování:  -&gt; 1250; Příznak fnzis: 0 -&gt; 1; Typ aktivity (takt): 1 -&gt; 4; "/>
    <d v="2024-04-04T12:55:09"/>
    <d v="2024-04-04T12:50:00"/>
    <s v="0:05"/>
    <x v="0"/>
    <x v="0"/>
  </r>
  <r>
    <d v="2024-04-04T15:52:01"/>
    <s v="st1733 (?)"/>
    <x v="6"/>
    <x v="0"/>
    <s v="kls* (Lůžkové oddělení pro sestru)"/>
    <s v="Šiška Jaroslav , číslo pojištěnce: 430130480 , pojišťovna: 111, scpac: 215214"/>
    <s v="na uzlu KAR-LU15 od 03.04.24 do 04.04.24, pcsled: 10671371"/>
    <s v="Datum konce sledování: ? -&gt; 04/04/24; Čas konce sledování:  -&gt; 1502; Příznak fnzis: 0 -&gt; 1; Typ aktivity (takt): 1 -&gt; 4; "/>
    <d v="2024-04-04T15:52:01"/>
    <d v="2024-04-04T15:02:00"/>
    <s v="0:50"/>
    <x v="0"/>
    <x v="10"/>
  </r>
  <r>
    <d v="2024-04-04T17:30:12"/>
    <s v="st4220 (?)"/>
    <x v="29"/>
    <x v="0"/>
    <s v="kll* (Lůžkové oddělení pro lékaře)"/>
    <s v="Liška František, číslo pojištěnce: 501006361 , pojišťovna: 111, scpac: 1561668"/>
    <s v="na uzlu 2.CH-L37 od 28.03.24 do 04.04.24, pcsled: 10665665"/>
    <s v="Datum konce sledování: ? -&gt; 04/04/24; Čas konce sledování:  -&gt; 1000; Příznak fnzis: 0 -&gt; 1; Typ aktivity (takt): 1 -&gt; 5; "/>
    <d v="2024-04-04T17:30:12"/>
    <d v="2024-04-04T10:00:00"/>
    <s v="7:30"/>
    <x v="0"/>
    <x v="6"/>
  </r>
  <r>
    <d v="2024-04-04T17:30:44"/>
    <s v="st4220 (?)"/>
    <x v="29"/>
    <x v="0"/>
    <s v="kll* (Lůžkové oddělení pro lékaře)"/>
    <s v="Soural Miroslav, číslo pojištěnce: 450406446 , pojišťovna: 111, scpac: 1151054"/>
    <s v="na uzlu 2.CH-L37 od 27.03.24 do 04.04.24, pcsled: 10662633"/>
    <s v="Datum konce sledování: ? -&gt; 04/04/24; Čas konce sledování:  -&gt; 1000; Příznak fnzis: 0 -&gt; 1; Typ aktivity (takt): 1 -&gt; 4; "/>
    <d v="2024-04-04T17:30:44"/>
    <d v="2024-04-04T10:00:00"/>
    <s v="7:30"/>
    <x v="0"/>
    <x v="6"/>
  </r>
  <r>
    <d v="2024-04-04T17:58:45"/>
    <s v="st4220 (?)"/>
    <x v="29"/>
    <x v="0"/>
    <s v="kll* (Lůžkové oddělení pro lékaře)"/>
    <s v="Olejník Miroslav, číslo pojištěnce: 6710031680, pojišťovna: 211, scpac: 1562734"/>
    <s v="na uzlu 2.CH-L37 od 04.04.24 do 11.04.24, pcsled: 10673681"/>
    <s v="Kód uzlu zařízení: 2001; Datum malého překladu: 04/04/24; Čas malého překladu: 1758; Kód původního uzlu: 6223; Kód nového uzlu: 6270; "/>
    <d v="2024-04-04T17:58:45"/>
    <d v="2024-04-04T17:58:00"/>
    <s v="0:00"/>
    <x v="0"/>
    <x v="0"/>
  </r>
  <r>
    <d v="2024-04-05T08:00:14"/>
    <s v="st4220 (?)"/>
    <x v="3"/>
    <x v="0"/>
    <s v="kls* (Lůžkové oddělení pro sestru)"/>
    <s v="Seidlová Renata, číslo pojištěnce: 7161044484, pojišťovna: 205, scpac: 894959"/>
    <s v="na uzlu 2.CH-L37 od 04.04.24 do 11.04.24, pcsled: 10672444"/>
    <s v="Kód uzlu zařízení: 2001; Datum malého překladu: 05/04/24; Čas malého překladu: 0800; Kód původního uzlu: 6223; Kód nového uzlu: 6270; "/>
    <d v="2024-04-05T08:00:14"/>
    <d v="2024-04-05T08:00:00"/>
    <s v="0:00"/>
    <x v="0"/>
    <x v="0"/>
  </r>
  <r>
    <d v="2024-04-05T17:27:56"/>
    <s v="st1733 (?)"/>
    <x v="8"/>
    <x v="0"/>
    <s v="kls* (Lůžkové oddělení pro sestru)"/>
    <s v="Rygelová Věra , číslo pojištěnce: 515527123 , pojišťovna: 201, scpac: 205059"/>
    <s v="na uzlu 2.CH-L37 od 02.04.24 do 05.04.24, pcsled: 10668508"/>
    <s v="Datum konce sledování: ? -&gt; 05/04/24; Čas konce sledování:  -&gt; 1727; Příznak fnzis: 0 -&gt; 1; Typ aktivity (takt): 1 -&gt; 5; "/>
    <d v="2024-04-05T17:27:56"/>
    <d v="2024-04-05T17:27:00"/>
    <s v="0:00"/>
    <x v="0"/>
    <x v="0"/>
  </r>
  <r>
    <d v="2024-04-05T17:28:28"/>
    <s v="st1733 (?)"/>
    <x v="8"/>
    <x v="0"/>
    <s v="kls* (Lůžkové oddělení pro sestru)"/>
    <s v="Černoch Vladimír, číslo pojištěnce: 480214416 , pojišťovna: 111, scpac: 251717"/>
    <s v="na uzlu 2.CH-L37 od 02.04.24 do 05.04.24, pcsled: 10668511"/>
    <s v="Datum konce sledování: ? -&gt; 05/04/24; Čas konce sledování:  -&gt; 1728; Příznak fnzis: 0 -&gt; 1; Typ aktivity (takt): 1 -&gt; 5; "/>
    <d v="2024-04-05T17:28:28"/>
    <d v="2024-04-05T17:28:00"/>
    <s v="0:00"/>
    <x v="0"/>
    <x v="0"/>
  </r>
  <r>
    <d v="2024-04-06T09:25:33"/>
    <s v="st1733 (?)"/>
    <x v="7"/>
    <x v="0"/>
    <s v="kls* (Lůžkové oddělení pro sestru)"/>
    <s v="Matušík Milan, číslo pojištěnce: 480610429 , pojišťovna: 211, scpac: 1083701"/>
    <s v="na uzlu 2.CH-L37 od 03.04.24 do 06.04.24, pcsled: 10670575"/>
    <s v="Datum konce sledování: ? -&gt; 06/04/24; Čas konce sledování:  -&gt; 0924; Příznak fnzis: 0 -&gt; 1; Typ aktivity (takt): 1 -&gt; 4; "/>
    <d v="2024-04-06T09:25:33"/>
    <d v="2024-04-06T09:24:00"/>
    <s v="0:01"/>
    <x v="0"/>
    <x v="0"/>
  </r>
  <r>
    <d v="2024-04-06T12:41:18"/>
    <s v="st4220 (?)"/>
    <x v="7"/>
    <x v="0"/>
    <s v="kls* (Lůžkové oddělení pro sestru)"/>
    <s v="Mazáč Zdenek, číslo pojištěnce: 530925045 , pojišťovna: 201, scpac: 315787"/>
    <s v="na uzlu 2.CH-L37 od 28.03.24 do 06.04.24, pcsled: 10664324"/>
    <s v="Datum konce sledování: ? -&gt; 06/04/24; Čas konce sledování:  -&gt; 1240; Příznak fnzis: 0 -&gt; 1; Typ aktivity (takt): 1 -&gt; 5; "/>
    <d v="2024-04-06T12:41:18"/>
    <d v="2024-04-06T12:40:00"/>
    <s v="0:01"/>
    <x v="0"/>
    <x v="0"/>
  </r>
  <r>
    <d v="2024-04-06T13:07:36"/>
    <s v="st4220 (?)"/>
    <x v="7"/>
    <x v="0"/>
    <s v="kls* (Lůžkové oddělení pro sestru)"/>
    <s v="Wolf Karel, číslo pojištěnce: 500618092 , pojišťovna: 111, scpac: 126709"/>
    <s v="na uzlu 2.CH-L37 od 03.04.24 do 06.04.24, pcsled: 10670573"/>
    <s v="Datum konce sledování: ? -&gt; 06/04/24; Čas konce sledování:  -&gt; 1242; Příznak fnzis: 0 -&gt; 1; Typ aktivity (takt): 1 -&gt; 5; "/>
    <d v="2024-04-06T13:07:36"/>
    <d v="2024-04-06T12:42:00"/>
    <s v="0:25"/>
    <x v="0"/>
    <x v="4"/>
  </r>
  <r>
    <d v="2024-04-06T13:08:40"/>
    <s v="st4220 (?)"/>
    <x v="7"/>
    <x v="0"/>
    <s v="kls* (Lůžkové oddělení pro sestru)"/>
    <s v="Tvrdá Irena, číslo pojištěnce: 455618427 , pojišťovna: 111, scpac: 1561658"/>
    <s v="na uzlu 2.CH-L37 od 28.03.24 do 06.04.24, pcsled: 10665651"/>
    <s v="Datum konce sledování: ? -&gt; 06/04/24; Čas konce sledování:  -&gt; 1307; Příznak fnzis: 0 -&gt; 1; Typ aktivity (takt): 1 -&gt; 4; "/>
    <d v="2024-04-06T13:08:40"/>
    <d v="2024-04-06T13:07:00"/>
    <s v="0:01"/>
    <x v="0"/>
    <x v="0"/>
  </r>
  <r>
    <d v="2024-04-07T12:51:53"/>
    <s v="st4220 (?)"/>
    <x v="6"/>
    <x v="0"/>
    <s v="kls* (Lůžkové oddělení pro sestru)"/>
    <s v="Gottwaldová Danuše, číslo pojištěnce: 6154081538, pojišťovna: 205, scpac: 753362"/>
    <s v="na uzlu 2.CH-L37 od 01.04.24 do 07.04.24, pcsled: 10668201"/>
    <s v="Datum konce sledování: ? -&gt; 07/04/24; Čas konce sledování:  -&gt; 1000; Příznak fnzis: 0 -&gt; 1; Typ aktivity (takt): 1 -&gt; 5; "/>
    <d v="2024-04-07T12:51:53"/>
    <d v="2024-04-07T10:00:00"/>
    <s v="2:51"/>
    <x v="0"/>
    <x v="16"/>
  </r>
  <r>
    <d v="2024-04-07T12:52:30"/>
    <s v="st4220 (?)"/>
    <x v="6"/>
    <x v="0"/>
    <s v="kls* (Lůžkové oddělení pro sestru)"/>
    <s v="Trávničková Soňa, číslo pojištěnce: 7553205363, pojišťovna: 205, scpac: 177024"/>
    <s v="na uzlu 2.CH-L37 od 04.04.24 do 07.04.24, pcsled: 10672442"/>
    <s v="Datum konce sledování: ? -&gt; 07/04/24; Čas konce sledování:  -&gt; 1000; Příznak fnzis: 0 -&gt; 1; Typ aktivity (takt): 1 -&gt; 5; "/>
    <d v="2024-04-07T12:52:30"/>
    <d v="2024-04-07T10:00:00"/>
    <s v="2:52"/>
    <x v="0"/>
    <x v="16"/>
  </r>
  <r>
    <d v="2024-04-07T12:53:18"/>
    <s v="st4220 (?)"/>
    <x v="6"/>
    <x v="0"/>
    <s v="kls* (Lůžkové oddělení pro sestru)"/>
    <s v="Dohnal Václav, číslo pojištěnce: 5606032256, pojišťovna: 201, scpac: 1561387"/>
    <s v="na uzlu 2.CH-L37 od 04.04.24 do 07.04.24, pcsled: 10672450"/>
    <s v="Datum konce sledování: ? -&gt; 07/04/24; Čas konce sledování:  -&gt; 1000; Příznak fnzis: 0 -&gt; 1; Typ aktivity (takt): 1 -&gt; 4; "/>
    <d v="2024-04-07T12:53:18"/>
    <d v="2024-04-07T10:00:00"/>
    <s v="2:53"/>
    <x v="0"/>
    <x v="16"/>
  </r>
  <r>
    <d v="2024-04-07T12:54:06"/>
    <s v="st4220 (?)"/>
    <x v="6"/>
    <x v="0"/>
    <s v="kls* (Lůžkové oddělení pro sestru)"/>
    <s v="Kovačíková Věra, číslo pojištěnce: 505520351 , pojišťovna: 213, scpac: 206295"/>
    <s v="na uzlu 2.CH-L37 od 04.04.24 do 07.04.24, pcsled: 10672462"/>
    <s v="Datum konce sledování: ? -&gt; 07/04/24; Čas konce sledování:  -&gt; 1000; Příznak fnzis: 0 -&gt; 1; Typ aktivity (takt): 1 -&gt; 5; "/>
    <d v="2024-04-07T12:54:06"/>
    <d v="2024-04-07T10:00:00"/>
    <s v="2:54"/>
    <x v="0"/>
    <x v="16"/>
  </r>
  <r>
    <d v="2024-04-07T12:56:05"/>
    <s v="st4220 (?)"/>
    <x v="6"/>
    <x v="0"/>
    <s v="kls* (Lůžkové oddělení pro sestru)"/>
    <s v="Kunderová Jana, číslo pojištěnce: 5460300714, pojišťovna: 205, scpac: 1310569"/>
    <s v="na uzlu 2.CH-L37 od 04.04.24 do 07.04.24, pcsled: 10672758"/>
    <s v="Datum konce sledování: ? -&gt; 07/04/24; Čas konce sledování:  -&gt; 1000; Příznak fnzis: 0 -&gt; 1; Typ aktivity (takt): 1 -&gt; 5; "/>
    <d v="2024-04-07T12:56:05"/>
    <d v="2024-04-07T10:00:00"/>
    <s v="2:56"/>
    <x v="0"/>
    <x v="16"/>
  </r>
  <r>
    <d v="2024-04-07T12:57:01"/>
    <s v="st4220 (?)"/>
    <x v="6"/>
    <x v="0"/>
    <s v="kls* (Lůžkové oddělení pro sestru)"/>
    <s v="Jemelka Denis, číslo pojištěnce: 0704195338, pojišťovna: 111, scpac: 870913"/>
    <s v="na uzlu 2.CH-L37 od 02.04.24 do 07.04.24, pcsled: 10668506"/>
    <s v="Datum konce sledování: ? -&gt; 07/04/24; Čas konce sledování:  -&gt; 1000; Příznak fnzis: 0 -&gt; 1; Typ aktivity (takt): 1 -&gt; 5; "/>
    <d v="2024-04-07T12:57:01"/>
    <d v="2024-04-07T10:00:00"/>
    <s v="2:57"/>
    <x v="0"/>
    <x v="16"/>
  </r>
  <r>
    <d v="2024-04-07T12:57:52"/>
    <s v="st4220 (?)"/>
    <x v="6"/>
    <x v="0"/>
    <s v="kls* (Lůžkové oddělení pro sestru)"/>
    <s v="Belejová Eva, číslo pojištěnce: 5761152276, pojišťovna: 111, scpac: 1559249"/>
    <s v="na uzlu 2.CH-L37 od 04.04.24 do 07.04.24, pcsled: 10672446"/>
    <s v="Datum konce sledování: ? -&gt; 07/04/24; Čas konce sledování:  -&gt; 1000; Příznak fnzis: 0 -&gt; 1; Typ aktivity (takt): 1 -&gt; 5; "/>
    <d v="2024-04-07T12:57:52"/>
    <d v="2024-04-07T10:00:00"/>
    <s v="2:57"/>
    <x v="0"/>
    <x v="16"/>
  </r>
  <r>
    <d v="2024-04-07T12:59:57"/>
    <s v="st4220 (?)"/>
    <x v="6"/>
    <x v="0"/>
    <s v="kls* (Lůžkové oddělení pro sestru)"/>
    <s v="Krč Oldřich, číslo pojištěnce: 510531055 , pojišťovna: 111, scpac: 288528"/>
    <s v="na uzlu 2.CH-L37 od 03.04.24 do 07.04.24, pcsled: 10670571"/>
    <s v="Datum konce sledování: ? -&gt; 07/04/24; Čas konce sledování:  -&gt; 1000; Příznak fnzis: 0 -&gt; 1; Typ aktivity (takt): 1 -&gt; 5; "/>
    <d v="2024-04-07T12:59:57"/>
    <d v="2024-04-07T10:00:00"/>
    <s v="2:59"/>
    <x v="0"/>
    <x v="16"/>
  </r>
  <r>
    <d v="2024-04-07T13:00:48"/>
    <s v="st4220 (?)"/>
    <x v="6"/>
    <x v="0"/>
    <s v="kls* (Lůžkové oddělení pro sestru)"/>
    <s v="Najdková Alena, číslo pojištěnce: 536015017 , pojišťovna: 111, scpac: 1534226"/>
    <s v="na uzlu 2.CH-L37 od 03.04.24 do 07.04.24, pcsled: 10670569"/>
    <s v="Datum konce sledování: ? -&gt; 07/04/24; Čas konce sledování:  -&gt; 1000; Příznak fnzis: 0 -&gt; 1; Typ aktivity (takt): 1 -&gt; 5; "/>
    <d v="2024-04-07T13:00:48"/>
    <d v="2024-04-07T10:00:00"/>
    <s v="3:00"/>
    <x v="0"/>
    <x v="8"/>
  </r>
  <r>
    <d v="2024-04-08T08:24:51"/>
    <s v="st4936 (?)"/>
    <x v="1"/>
    <x v="0"/>
    <s v="kls* (Lůžkové oddělení pro sestru)"/>
    <s v="Korol Jan, číslo pojištěnce: 520913214 , pojišťovna: 111, scpac: 315512"/>
    <s v="na uzlu 2.CH-L37 od 07.04.24 do 12.04.24, pcsled: 10676937"/>
    <s v="Kód uzlu zařízení: 2001; Datum malého překladu: 08/04/24; Čas malého překladu: 0824; Kód původního uzlu: 6223; Kód nového uzlu: 6270; "/>
    <d v="2024-04-08T08:24:51"/>
    <d v="2024-04-08T08:24:00"/>
    <s v="0:00"/>
    <x v="0"/>
    <x v="0"/>
  </r>
  <r>
    <d v="2024-04-08T08:25:05"/>
    <s v="st4936 (?)"/>
    <x v="1"/>
    <x v="0"/>
    <s v="kls* (Lůžkové oddělení pro sestru)"/>
    <s v="Skopal Petr, číslo pojištěnce: 500220046 , pojišťovna: 111, scpac: 952384"/>
    <s v="na uzlu 2.CH-37a od 07.04.24 do 08.04.24, pcsled: 10676795"/>
    <s v="Kód uzlu zařízení: 2001; Datum malého překladu: 08/04/24; Čas malého překladu: 0824; Kód původního uzlu: 6223; Kód nového uzlu: 6270; "/>
    <d v="2024-04-08T08:25:05"/>
    <d v="2024-04-08T08:24:00"/>
    <s v="0:01"/>
    <x v="0"/>
    <x v="0"/>
  </r>
  <r>
    <d v="2024-04-08T11:59:04"/>
    <s v="st4220 (?)"/>
    <x v="9"/>
    <x v="0"/>
    <s v="kll* (Lůžkové oddělení pro lékaře)"/>
    <s v="Skopal Petr, číslo pojištěnce: 500220046 , pojišťovna: 111, scpac: 952384"/>
    <s v="na uzlu 2.CH-37a od 07.04.24 do 08.04.24, pcsled: 10676795"/>
    <s v="Datum žádosti: 08/04/24; Čas žádosti: 115904; Datum překladu: 08/04/24; Čas překladu: 1158; Žádající uzel: 6223; Žádající uživatel: 65611; Přijímající uzel: 6515; Text žádosti: Žádost o překlad; Stav žádosti: 500; "/>
    <d v="2024-04-08T11:59:04"/>
    <d v="2024-04-08T11:58:00"/>
    <s v="0:01"/>
    <x v="0"/>
    <x v="0"/>
  </r>
  <r>
    <d v="2024-04-08T13:38:03"/>
    <s v="st3403 (?)"/>
    <x v="15"/>
    <x v="0"/>
    <s v="kll* (Lůžkové oddělení pro lékaře)"/>
    <s v="Niklová Eva, Mgr., číslo pojištěnce: 6960305319, pojišťovna: 211, scpac: 475357"/>
    <s v="na uzlu 2.CH-L37 od 07.04.24 do 12.04.24, pcsled: 10676982"/>
    <s v="Kód uzlu zařízení: 2001; Datum malého překladu: 08/04/24; Čas malého překladu: 1337; Kód původního uzlu: 6223; Kód nového uzlu: 6270; "/>
    <d v="2024-04-08T13:38:03"/>
    <d v="2024-04-08T13:37:00"/>
    <s v="0:01"/>
    <x v="0"/>
    <x v="0"/>
  </r>
  <r>
    <d v="2024-04-09T11:11:03"/>
    <s v="st4220 (?)"/>
    <x v="3"/>
    <x v="0"/>
    <s v="kls* (Lůžkové oddělení pro sestru)"/>
    <s v="Skopal Petr, číslo pojištěnce: 500220046 , pojišťovna: 111, scpac: 952384"/>
    <s v="na uzlu KAR-LU51 od 08.04.24 do 09.04.24, pcsled: 10678509"/>
    <s v="Datum konce sledování: ? -&gt; 09/04/24; Čas konce sledování:  -&gt; 1110; Příznak fnzis: 0 -&gt; 1; Typ aktivity (takt): 1 -&gt; 5; "/>
    <d v="2024-04-09T11:11:03"/>
    <d v="2024-04-09T11:10:00"/>
    <s v="0:01"/>
    <x v="0"/>
    <x v="0"/>
  </r>
  <r>
    <d v="2024-04-10T08:03:53"/>
    <s v="st3403 (?)"/>
    <x v="15"/>
    <x v="0"/>
    <s v="kll* (Lůžkové oddělení pro lékaře)"/>
    <s v="Niklová Eva, Mgr., číslo pojištěnce: 6960305319, pojišťovna: 211, scpac: 475357"/>
    <s v="na uzlu 2.CH-L37 od 07.04.24 do 12.04.24, pcsled: 10676982"/>
    <s v="Kód uzlu zařízení: 2001; Datum malého překladu: 10/04/24; Čas malého překladu: 0803; Kód původního uzlu: 6223; Kód nového uzlu: 6270; "/>
    <d v="2024-04-10T08:03:53"/>
    <d v="2024-04-10T08:03:00"/>
    <s v="0:00"/>
    <x v="0"/>
    <x v="0"/>
  </r>
  <r>
    <d v="2024-04-10T08:29:41"/>
    <s v="st4220 (?)"/>
    <x v="3"/>
    <x v="0"/>
    <s v="kls* (Lůžkové oddělení pro sestru)"/>
    <s v="Lant Antonín, číslo pojištěnce: 470608439 , pojišťovna: 111, scpac: 1558342"/>
    <s v="na uzlu 2.CH-L37 od 09.04.24 do 17.04.24, pcsled: 10679162"/>
    <s v="Kód uzlu zařízení: 2001; Datum malého překladu: 10/04/24; Čas malého překladu: 0829; Kód původního uzlu: 6223; Kód nového uzlu: 6270; "/>
    <d v="2024-04-10T08:29:41"/>
    <d v="2024-04-10T08:29:00"/>
    <s v="0:00"/>
    <x v="0"/>
    <x v="0"/>
  </r>
  <r>
    <d v="2024-04-10T16:41:51"/>
    <s v="st4220 (?)"/>
    <x v="0"/>
    <x v="0"/>
    <s v="kls* (Lůžkové oddělení pro sestru)"/>
    <s v="Masopust Tomáš, číslo pojištěnce: 7812015343, pojišťovna: 205, scpac: 324828"/>
    <s v="na uzlu 2.CH-L37 od 08.04.24 do 10.04.24, pcsled: 10677224"/>
    <s v="Datum konce sledování: ? -&gt; 10/04/24; Čas konce sledování:  -&gt; 1641; Příznak fnzis: 0 -&gt; 1; Typ aktivity (takt): 1 -&gt; 5; "/>
    <d v="2024-04-10T16:41:51"/>
    <d v="2024-04-10T16:41:00"/>
    <s v="0:00"/>
    <x v="0"/>
    <x v="0"/>
  </r>
  <r>
    <d v="2024-04-10T16:42:53"/>
    <s v="st4220 (?)"/>
    <x v="0"/>
    <x v="0"/>
    <s v="kls* (Lůžkové oddělení pro sestru)"/>
    <s v="Slavíček Josef, číslo pojištěnce: 6007150204, pojišťovna: 111, scpac: 104699"/>
    <s v="na uzlu 2.CH-L37 od 07.04.24 do 10.04.24, pcsled: 10676968"/>
    <s v="Datum konce sledování: ? -&gt; 10/04/24; Čas konce sledování:  -&gt; 1642; Příznak fnzis: 0 -&gt; 1; Typ aktivity (takt): 1 -&gt; 5; "/>
    <d v="2024-04-10T16:42:53"/>
    <d v="2024-04-10T16:42:00"/>
    <s v="0:00"/>
    <x v="0"/>
    <x v="0"/>
  </r>
  <r>
    <d v="2024-04-10T16:43:26"/>
    <s v="st4220 (?)"/>
    <x v="0"/>
    <x v="0"/>
    <s v="kls* (Lůžkové oddělení pro sestru)"/>
    <s v="Pluhař Robert, Bc., číslo pojištěnce: 7406115717, pojišťovna: 205, scpac: 240307"/>
    <s v="na uzlu 2.CH-L37 od 07.04.24 do 10.04.24, pcsled: 10676866"/>
    <s v="Datum konce sledování: ? -&gt; 10/04/24; Čas konce sledování:  -&gt; 1643; Příznak fnzis: 0 -&gt; 1; Typ aktivity (takt): 1 -&gt; 5; "/>
    <d v="2024-04-10T16:43:26"/>
    <d v="2024-04-10T16:43:00"/>
    <s v="0:00"/>
    <x v="0"/>
    <x v="0"/>
  </r>
  <r>
    <d v="2024-04-10T16:43:50"/>
    <s v="st4220 (?)"/>
    <x v="0"/>
    <x v="0"/>
    <s v="kls* (Lůžkové oddělení pro sestru)"/>
    <s v="Vepřková Marie, číslo pojištěnce: 7556175759, pojišťovna: 111, scpac: 176699"/>
    <s v="na uzlu 2.CH-L37 od 08.04.24 do 10.04.24, pcsled: 10677216"/>
    <s v="Datum konce sledování: ? -&gt; 10/04/24; Čas konce sledování:  -&gt; 1643; Příznak fnzis: 0 -&gt; 1; Typ aktivity (takt): 1 -&gt; 5; "/>
    <d v="2024-04-10T16:43:50"/>
    <d v="2024-04-10T16:43:00"/>
    <s v="0:00"/>
    <x v="0"/>
    <x v="0"/>
  </r>
  <r>
    <d v="2024-04-10T16:44:19"/>
    <s v="st4220 (?)"/>
    <x v="0"/>
    <x v="0"/>
    <s v="kls* (Lůžkové oddělení pro sestru)"/>
    <s v="Fitzová Ilona, číslo pojištěnce: 7157294474, pojišťovna: 205, scpac: 337038"/>
    <s v="na uzlu 2.CH-L37 od 08.04.24 do 10.04.24, pcsled: 10677218"/>
    <s v="Datum konce sledování: ? -&gt; 10/04/24; Čas konce sledování:  -&gt; 1643; Příznak fnzis: 0 -&gt; 1; Typ aktivity (takt): 1 -&gt; 5; "/>
    <d v="2024-04-10T16:44:19"/>
    <d v="2024-04-10T16:43:00"/>
    <s v="0:01"/>
    <x v="0"/>
    <x v="0"/>
  </r>
  <r>
    <d v="2024-04-10T16:44:47"/>
    <s v="st4220 (?)"/>
    <x v="0"/>
    <x v="0"/>
    <s v="kls* (Lůžkové oddělení pro sestru)"/>
    <s v="Vodičková Lucie, číslo pojištěnce: 8659285767, pojišťovna: 201, scpac: 819046"/>
    <s v="na uzlu 2.CH-L37 od 08.04.24 do 10.04.24, pcsled: 10677213"/>
    <s v="Datum konce sledování: ? -&gt; 10/04/24; Čas konce sledování:  -&gt; 1644; Příznak fnzis: 0 -&gt; 1; Typ aktivity (takt): 1 -&gt; 5; "/>
    <d v="2024-04-10T16:44:47"/>
    <d v="2024-04-10T16:44:00"/>
    <s v="0:00"/>
    <x v="0"/>
    <x v="0"/>
  </r>
  <r>
    <d v="2024-04-10T16:45:09"/>
    <s v="st4220 (?)"/>
    <x v="0"/>
    <x v="0"/>
    <s v="kls* (Lůžkové oddělení pro sestru)"/>
    <s v="Darulová Milena, číslo pojištěnce: 8553256250, pojišťovna: 211, scpac: 845425"/>
    <s v="na uzlu 2.CH-L37 od 08.04.24 do 10.04.24, pcsled: 10677222"/>
    <s v="Datum konce sledování: ? -&gt; 10/04/24; Čas konce sledování:  -&gt; 1644; Příznak fnzis: 0 -&gt; 1; Typ aktivity (takt): 1 -&gt; 5; "/>
    <d v="2024-04-10T16:45:09"/>
    <d v="2024-04-10T16:44:00"/>
    <s v="0:01"/>
    <x v="0"/>
    <x v="0"/>
  </r>
  <r>
    <d v="2024-04-10T16:47:07"/>
    <s v="st4220 (?)"/>
    <x v="0"/>
    <x v="0"/>
    <s v="kls* (Lůžkové oddělení pro sestru)"/>
    <s v="Holčíková Silvie, číslo pojištěnce: 7556275364, pojišťovna: 205, scpac: 274434"/>
    <s v="na uzlu 2.CH-L37 od 08.04.24 do 10.04.24, pcsled: 10677211"/>
    <s v="Datum konce sledování: ? -&gt; 10/04/24; Čas konce sledování:  -&gt; 1646; Příznak fnzis: 0 -&gt; 1; Typ aktivity (takt): 1 -&gt; 5; "/>
    <d v="2024-04-10T16:47:07"/>
    <d v="2024-04-10T16:46:00"/>
    <s v="0:01"/>
    <x v="0"/>
    <x v="0"/>
  </r>
  <r>
    <d v="2024-04-10T16:47:49"/>
    <s v="st4220 (?)"/>
    <x v="0"/>
    <x v="0"/>
    <s v="kls* (Lůžkové oddělení pro sestru)"/>
    <s v="Čechová Dobroslava, číslo pojištěnce: 285225402 , pojišťovna: 207, scpac: 712466"/>
    <s v="na uzlu 2.CH-L37 od 05.04.24 do 10.04.24, pcsled: 10675325"/>
    <s v="Datum konce sledování: ? -&gt; 10/04/24; Čas konce sledování:  -&gt; 1647; Příznak fnzis: 0 -&gt; 1; Typ aktivity (takt): 1 -&gt; 4; "/>
    <d v="2024-04-10T16:47:49"/>
    <d v="2024-04-10T16:47:00"/>
    <s v="0:00"/>
    <x v="0"/>
    <x v="0"/>
  </r>
  <r>
    <d v="2024-04-10T16:48:40"/>
    <s v="st4220 (?)"/>
    <x v="0"/>
    <x v="0"/>
    <s v="kls* (Lůžkové oddělení pro sestru)"/>
    <s v="Uher Jan, číslo pojištěnce: 8205175847, pojišťovna: 111, scpac: 1549456"/>
    <s v="na uzlu 2.CH-L37 od 08.04.24 do 10.04.24, pcsled: 10677220"/>
    <s v="Datum konce sledování: ? -&gt; 10/04/24; Čas konce sledování:  -&gt; 1647; Příznak fnzis: 0 -&gt; 1; Typ aktivity (takt): 1 -&gt; 5; "/>
    <d v="2024-04-10T16:48:40"/>
    <d v="2024-04-10T16:47:00"/>
    <s v="0:01"/>
    <x v="0"/>
    <x v="0"/>
  </r>
  <r>
    <d v="2024-04-10T17:39:21"/>
    <s v="st4220 (?)"/>
    <x v="0"/>
    <x v="0"/>
    <s v="kls* (Lůžkové oddělení pro sestru)"/>
    <s v="Frolich Dušan, číslo pojištěnce: 6309162035, pojišťovna: 111, scpac: 1275088"/>
    <s v="na uzlu 2.CH-L37 od 09.04.24 do 10.04.24, pcsled: 10680467"/>
    <s v="Datum žádosti: 10/04/24; Čas žádosti: 173921; Datum překladu: 10/04/24; Čas překladu: 1738; Žádající uzel: 6223; Žádající uživatel: 66132; Přijímající uzel: 6515; Text žádosti: Žádost o překlad; Stav žádosti: 500; "/>
    <d v="2024-04-10T17:39:21"/>
    <d v="2024-04-10T17:38:00"/>
    <s v="0:01"/>
    <x v="0"/>
    <x v="0"/>
  </r>
  <r>
    <d v="2024-04-11T08:40:23"/>
    <s v="st4220 (?)"/>
    <x v="7"/>
    <x v="0"/>
    <s v="kls* (Lůžkové oddělení pro sestru)"/>
    <s v="Beneš Martin , číslo pojištěnce: 7002183309, pojišťovna: 111, scpac: 1411274"/>
    <s v="na uzlu 2.CH-L37 od 10.04.24 do 14.04.24, pcsled: 10680889"/>
    <s v="Kód uzlu zařízení: 2001; Datum malého překladu: 11/04/24; Čas malého překladu: 0840; Kód původního uzlu: 6223; Kód nového uzlu: 6270; "/>
    <d v="2024-04-11T08:40:23"/>
    <d v="2024-04-11T08:40:00"/>
    <s v="0:00"/>
    <x v="0"/>
    <x v="0"/>
  </r>
  <r>
    <d v="2024-04-11T08:40:51"/>
    <s v="st4220 (?)"/>
    <x v="7"/>
    <x v="0"/>
    <s v="kls* (Lůžkové oddělení pro sestru)"/>
    <s v="Říha Petr, číslo pojištěnce: 7603013528, pojišťovna: 111, scpac: 1557696"/>
    <s v="na uzlu 2.CH-37a od 10.04.24 do 14.04.24, pcsled: 10680893"/>
    <s v="Kód uzlu zařízení: 2001; Datum malého překladu: 11/04/24; Čas malého překladu: 0840; Kód původního uzlu: 6223; Kód nového uzlu: 6270; "/>
    <d v="2024-04-11T08:40:51"/>
    <d v="2024-04-11T08:40:00"/>
    <s v="0:00"/>
    <x v="0"/>
    <x v="0"/>
  </r>
  <r>
    <d v="2024-04-11T14:30:40"/>
    <s v="st1733 (?)"/>
    <x v="30"/>
    <x v="0"/>
    <s v="kll* (Lůžkové oddělení pro lékaře)"/>
    <s v="Olejník Miroslav, číslo pojištěnce: 6710031680, pojišťovna: 211, scpac: 1562734"/>
    <s v="na uzlu 2.CH-L37 od 04.04.24 do 11.04.24, pcsled: 10673681"/>
    <s v="Datum konce sledování: ? -&gt; 11/04/24; Čas konce sledování:  -&gt; 1423; Příznak fnzis: 0 -&gt; 1; Typ aktivity (takt): 1 -&gt; 5; "/>
    <d v="2024-04-11T14:30:40"/>
    <d v="2024-04-11T14:23:00"/>
    <s v="0:07"/>
    <x v="0"/>
    <x v="0"/>
  </r>
  <r>
    <d v="2024-04-11T14:32:01"/>
    <s v="st1733 (?)"/>
    <x v="30"/>
    <x v="0"/>
    <s v="kll* (Lůžkové oddělení pro lékaře)"/>
    <s v="Malina Zdeněk, číslo pojištěnce: 410724480 , pojišťovna: 111, scpac: 956457"/>
    <s v="na uzlu 2.CH-L37 od 08.04.24 do 11.04.24, pcsled: 10677227"/>
    <s v="Datum konce sledování: ? -&gt; 11/04/24; Čas konce sledování:  -&gt; 1431; Příznak fnzis: 0 -&gt; 1; Typ aktivity (takt): 1 -&gt; 4; "/>
    <d v="2024-04-11T14:32:01"/>
    <d v="2024-04-11T14:31:00"/>
    <s v="0:01"/>
    <x v="0"/>
    <x v="0"/>
  </r>
  <r>
    <d v="2024-04-11T14:33:07"/>
    <s v="st1733 (?)"/>
    <x v="30"/>
    <x v="0"/>
    <s v="kll* (Lůžkové oddělení pro lékaře)"/>
    <s v="Sedlář Alois, číslo pojištěnce: 480612467 , pojišťovna: 213, scpac: 502825"/>
    <s v="na uzlu 2.CH-L37 od 05.04.24 do 11.04.24, pcsled: 10674269"/>
    <s v="Datum konce sledování: ? -&gt; 11/04/24; Čas konce sledování:  -&gt; 1432; Příznak fnzis: 0 -&gt; 1; Typ aktivity (takt): 1 -&gt; 5; "/>
    <d v="2024-04-11T14:33:07"/>
    <d v="2024-04-11T14:32:00"/>
    <s v="0:01"/>
    <x v="0"/>
    <x v="0"/>
  </r>
  <r>
    <d v="2024-04-11T14:33:56"/>
    <s v="st1733 (?)"/>
    <x v="30"/>
    <x v="0"/>
    <s v="kll* (Lůžkové oddělení pro lékaře)"/>
    <s v="Slepánková Lucie, číslo pojištěnce: 9857244870, pojišťovna: 111, scpac: 440413"/>
    <s v="na uzlu 2.CH-L37 od 07.04.24 do 11.04.24, pcsled: 10676966"/>
    <s v="Datum konce sledování: ? -&gt; 11/04/24; Čas konce sledování:  -&gt; 1433; Příznak fnzis: 0 -&gt; 1; Typ aktivity (takt): 1 -&gt; 4; "/>
    <d v="2024-04-11T14:33:56"/>
    <d v="2024-04-11T14:33:00"/>
    <s v="0:00"/>
    <x v="0"/>
    <x v="0"/>
  </r>
  <r>
    <d v="2024-04-11T14:35:45"/>
    <s v="st1733 (?)"/>
    <x v="30"/>
    <x v="0"/>
    <s v="kll* (Lůžkové oddělení pro lékaře)"/>
    <s v="Skopal Petr, číslo pojištěnce: 500220046 , pojišťovna: 111, scpac: 952384"/>
    <s v="na uzlu 2.CH-L37 od 09.04.24 do 11.04.24, pcsled: 10680226"/>
    <s v="Datum konce sledování: ? -&gt; 11/04/24; Čas konce sledování:  -&gt; 1434; Příznak fnzis: 0 -&gt; 1; Typ aktivity (takt): 1 -&gt; 4; "/>
    <d v="2024-04-11T14:35:45"/>
    <d v="2024-04-11T14:34:00"/>
    <s v="0:01"/>
    <x v="0"/>
    <x v="0"/>
  </r>
  <r>
    <d v="2024-04-11T15:09:27"/>
    <s v="st4220 (?)"/>
    <x v="12"/>
    <x v="0"/>
    <s v="kls* (Lůžkové oddělení pro sestru)"/>
    <s v="Seidlová Renata, číslo pojištěnce: 7161044484, pojišťovna: 205, scpac: 894959"/>
    <s v="na uzlu 2.CH-L37 od 04.04.24 do 11.04.24, pcsled: 10672444"/>
    <s v="Datum konce sledování: ? -&gt; 11/04/24; Čas konce sledování:  -&gt; 1509; Příznak fnzis: 0 -&gt; 1; Typ aktivity (takt): 1 -&gt; 5; "/>
    <d v="2024-04-11T15:09:27"/>
    <d v="2024-04-11T15:09:00"/>
    <s v="0:00"/>
    <x v="0"/>
    <x v="0"/>
  </r>
  <r>
    <d v="2024-04-12T08:10:53"/>
    <s v="st4220 (?)"/>
    <x v="0"/>
    <x v="0"/>
    <s v="kls* (Lůžkové oddělení pro sestru)"/>
    <s v="Sakulič Michal, číslo pojištěnce: 441014142 , pojišťovna: 213, scpac: 1558251"/>
    <s v="na uzlu 2.CH-L37 od 11.04.24 do 16.04.24, pcsled: 10682598"/>
    <s v="Kód uzlu zařízení: 2001; Datum malého překladu: 12/04/24; Čas malého překladu: 0810; Kód původního uzlu: 6223; Kód nového uzlu: 6270; "/>
    <d v="2024-04-12T08:10:53"/>
    <d v="2024-04-12T08:10:00"/>
    <s v="0:00"/>
    <x v="0"/>
    <x v="0"/>
  </r>
  <r>
    <d v="2024-04-12T15:39:56"/>
    <s v="st1733 (?)"/>
    <x v="8"/>
    <x v="0"/>
    <s v="kls* (Lůžkové oddělení pro sestru)"/>
    <s v="Korol Jan, číslo pojištěnce: 520913214 , pojišťovna: 111, scpac: 315512"/>
    <s v="na uzlu 2.CH-L37 od 07.04.24 do 12.04.24, pcsled: 10676937"/>
    <s v="Datum konce sledování: ? -&gt; 12/04/24; Čas konce sledování:  -&gt; 1539; Příznak fnzis: 0 -&gt; 1; Typ aktivity (takt): 1 -&gt; 4; "/>
    <d v="2024-04-12T15:39:56"/>
    <d v="2024-04-12T15:39:00"/>
    <s v="0:00"/>
    <x v="0"/>
    <x v="0"/>
  </r>
  <r>
    <d v="2024-04-12T15:40:21"/>
    <s v="st1733 (?)"/>
    <x v="8"/>
    <x v="0"/>
    <s v="kls* (Lůžkové oddělení pro sestru)"/>
    <s v="Niklová Eva, Mgr., číslo pojištěnce: 6960305319, pojišťovna: 211, scpac: 475357"/>
    <s v="na uzlu 2.CH-L37 od 07.04.24 do 12.04.24, pcsled: 10676982"/>
    <s v="Datum konce sledování: ? -&gt; 12/04/24; Čas konce sledování:  -&gt; 1540; Příznak fnzis: 0 -&gt; 1; Typ aktivity (takt): 1 -&gt; 5; "/>
    <d v="2024-04-12T15:40:21"/>
    <d v="2024-04-12T15:40:00"/>
    <s v="0:00"/>
    <x v="0"/>
    <x v="0"/>
  </r>
  <r>
    <d v="2024-04-12T15:40:43"/>
    <s v="st1733 (?)"/>
    <x v="8"/>
    <x v="0"/>
    <s v="kls* (Lůžkové oddělení pro sestru)"/>
    <s v="Skácel Robert , číslo pojištěnce: 6811211550, pojišťovna: 205, scpac: 922951"/>
    <s v="na uzlu 2.CH-L37 od 11.04.24 do 12.04.24, pcsled: 10682955"/>
    <s v="Datum konce sledování: ? -&gt; 12/04/24; Čas konce sledování:  -&gt; 1540; Příznak fnzis: 0 -&gt; 1; Typ aktivity (takt): 1 -&gt; 5; "/>
    <d v="2024-04-12T15:40:43"/>
    <d v="2024-04-12T15:40:00"/>
    <s v="0:00"/>
    <x v="0"/>
    <x v="0"/>
  </r>
  <r>
    <d v="2024-04-12T15:41:55"/>
    <s v="st1733 (?)"/>
    <x v="8"/>
    <x v="0"/>
    <s v="kls* (Lůžkové oddělení pro sestru)"/>
    <s v="Zycháček Lubomír, číslo pojištěnce: 441121404 , pojišťovna: 207, scpac: 1303198"/>
    <s v="na uzlu 2.CH-L37 od 09.04.24 do 12.04.24, pcsled: 10679164"/>
    <s v="Datum konce sledování: ? -&gt; 12/04/24; Čas konce sledování:  -&gt; 1541; Příznak fnzis: 0 -&gt; 1; Typ aktivity (takt): 1 -&gt; 5; "/>
    <d v="2024-04-12T15:41:55"/>
    <d v="2024-04-12T15:41:00"/>
    <s v="0:00"/>
    <x v="0"/>
    <x v="0"/>
  </r>
  <r>
    <d v="2024-04-12T21:18:03"/>
    <s v="st4220 (?)"/>
    <x v="13"/>
    <x v="0"/>
    <s v="kls* (Lůžkové oddělení pro sestru)"/>
    <s v="Voznica Vlastimil, číslo pojištěnce: 7605244251, pojišťovna: 205, scpac: 1549829"/>
    <s v="na uzlu 2.CH-L37 od 10.04.24 do 12.04.24, pcsled: 10680886"/>
    <s v="Datum konce sledování: ? -&gt; 12/04/24; Čas konce sledování:  -&gt; 2117; Příznak fnzis: 0 -&gt; 1; Typ aktivity (takt): 1 -&gt; 5; "/>
    <d v="2024-04-12T21:18:03"/>
    <d v="2024-04-12T21:17:00"/>
    <s v="0:01"/>
    <x v="0"/>
    <x v="0"/>
  </r>
  <r>
    <d v="2024-04-12T21:18:14"/>
    <s v="st4220 (?)"/>
    <x v="13"/>
    <x v="0"/>
    <s v="kls* (Lůžkové oddělení pro sestru)"/>
    <s v="Jecuško Peter, číslo pojištěnce: 7710694431, pojišťovna: 111, scpac: 1060556"/>
    <s v="na uzlu 2.CH-L37 od 09.04.24 do 12.04.24, pcsled: 10679158"/>
    <s v="Datum konce sledování: ? -&gt; 12/04/24; Čas konce sledování:  -&gt; 2118; Příznak fnzis: 0 -&gt; 1; Typ aktivity (takt): 1 -&gt; 5; "/>
    <d v="2024-04-12T21:18:14"/>
    <d v="2024-04-12T21:18:00"/>
    <s v="0:00"/>
    <x v="0"/>
    <x v="0"/>
  </r>
  <r>
    <d v="2024-04-12T21:18:30"/>
    <s v="st4220 (?)"/>
    <x v="13"/>
    <x v="0"/>
    <s v="kls* (Lůžkové oddělení pro sestru)"/>
    <s v="Hausner Karel, číslo pojištěnce: 371015418 , pojišťovna: 205, scpac: 299112"/>
    <s v="na uzlu 2.CH-L37 od 03.04.24 do 12.04.24, pcsled: 10670579"/>
    <s v="Datum konce sledování: ? -&gt; 12/04/24; Čas konce sledování:  -&gt; 2118; Příznak fnzis: 0 -&gt; 1; Typ aktivity (takt): 1 -&gt; 4; "/>
    <d v="2024-04-12T21:18:30"/>
    <d v="2024-04-12T21:18:00"/>
    <s v="0:00"/>
    <x v="0"/>
    <x v="0"/>
  </r>
  <r>
    <d v="2024-04-13T13:46:21"/>
    <s v="st1733 (?)"/>
    <x v="16"/>
    <x v="0"/>
    <s v="kls* (Lůžkové oddělení pro sestru)"/>
    <s v="Hošková Dagmar, číslo pojištěnce: 6356081754, pojišťovna: 205, scpac: 295879"/>
    <s v="na uzlu 2.CH-L37 od 07.04.24 do 13.04.24, pcsled: 10676871"/>
    <s v="Datum konce sledování: ? -&gt; 13/04/24; Čas konce sledování:  -&gt; 1345; Příznak fnzis: 0 -&gt; 1; Typ aktivity (takt): 1 -&gt; 5; "/>
    <d v="2024-04-13T13:46:21"/>
    <d v="2024-04-13T13:45:00"/>
    <s v="0:01"/>
    <x v="0"/>
    <x v="0"/>
  </r>
  <r>
    <d v="2024-04-13T13:47:11"/>
    <s v="st1733 (?)"/>
    <x v="16"/>
    <x v="0"/>
    <s v="kls* (Lůžkové oddělení pro sestru)"/>
    <s v="Stojan Antonín, Ing., číslo pojištěnce: 5504102714, pojišťovna: 111, scpac: 464799"/>
    <s v="na uzlu 2.CH-L37 od 11.04.24 do 13.04.24, pcsled: 10682592"/>
    <s v="Datum konce sledování: ? -&gt; 13/04/24; Čas konce sledování:  -&gt; 1346; Příznak fnzis: 0 -&gt; 1; Typ aktivity (takt): 1 -&gt; 5; "/>
    <d v="2024-04-13T13:47:11"/>
    <d v="2024-04-13T13:46:00"/>
    <s v="0:01"/>
    <x v="0"/>
    <x v="0"/>
  </r>
  <r>
    <d v="2024-04-13T13:47:45"/>
    <s v="st1733 (?)"/>
    <x v="16"/>
    <x v="0"/>
    <s v="kls* (Lůžkové oddělení pro sestru)"/>
    <s v="Lolková Jarmila , číslo pojištěnce: 526002173 , pojišťovna: 205, scpac: 282631"/>
    <s v="na uzlu 2.CH-L37 od 10.04.24 do 13.04.24, pcsled: 10680896"/>
    <s v="Datum konce sledování: ? -&gt; 13/04/24; Čas konce sledování:  -&gt; 1347; Příznak fnzis: 0 -&gt; 1; Typ aktivity (takt): 1 -&gt; 5; "/>
    <d v="2024-04-13T13:47:45"/>
    <d v="2024-04-13T13:47:00"/>
    <s v="0:00"/>
    <x v="0"/>
    <x v="0"/>
  </r>
  <r>
    <d v="2024-04-14T12:42:57"/>
    <s v="st4220 (?)"/>
    <x v="13"/>
    <x v="0"/>
    <s v="kls* (Lůžkové oddělení pro sestru)"/>
    <s v="Beneš Martin , číslo pojištěnce: 7002183309, pojišťovna: 111, scpac: 1411274"/>
    <s v="na uzlu 2.CH-L37 od 10.04.24 do 14.04.24, pcsled: 10680889"/>
    <s v="Datum konce sledování: ? -&gt; 14/04/24; Čas konce sledování:  -&gt; 1242; Příznak fnzis: 0 -&gt; 1; Typ aktivity (takt): 1 -&gt; 5; "/>
    <d v="2024-04-14T12:42:57"/>
    <d v="2024-04-14T12:42:00"/>
    <s v="0:00"/>
    <x v="0"/>
    <x v="0"/>
  </r>
  <r>
    <d v="2024-04-14T12:43:14"/>
    <s v="st4220 (?)"/>
    <x v="13"/>
    <x v="0"/>
    <s v="kls* (Lůžkové oddělení pro sestru)"/>
    <s v="Dvořák Alois, číslo pojištěnce: 430509459 , pojišťovna: 205, scpac: 903037"/>
    <s v="na uzlu 2.CH-L37 od 11.04.24 do 14.04.24, pcsled: 10682600"/>
    <s v="Datum konce sledování: ? -&gt; 14/04/24; Čas konce sledování:  -&gt; 1243; Příznak fnzis: 0 -&gt; 1; Typ aktivity (takt): 1 -&gt; 5; "/>
    <d v="2024-04-14T12:43:14"/>
    <d v="2024-04-14T12:43:00"/>
    <s v="0:00"/>
    <x v="0"/>
    <x v="0"/>
  </r>
  <r>
    <d v="2024-04-14T12:43:40"/>
    <s v="st4220 (?)"/>
    <x v="13"/>
    <x v="0"/>
    <s v="kls* (Lůžkové oddělení pro sestru)"/>
    <s v="Vrána Emil, číslo pojištěnce: 360705421 , pojišťovna: 111, scpac: 676769"/>
    <s v="na uzlu 2.CH-L37 od 11.04.24 do 14.04.24, pcsled: 10682602"/>
    <s v="Datum konce sledování: ? -&gt; 14/04/24; Čas konce sledování:  -&gt; 1243; Příznak fnzis: 0 -&gt; 1; Typ aktivity (takt): 1 -&gt; 5; "/>
    <d v="2024-04-14T12:43:40"/>
    <d v="2024-04-14T12:43:00"/>
    <s v="0:00"/>
    <x v="0"/>
    <x v="0"/>
  </r>
  <r>
    <d v="2024-04-14T12:44:02"/>
    <s v="st4220 (?)"/>
    <x v="13"/>
    <x v="0"/>
    <s v="kls* (Lůžkové oddělení pro sestru)"/>
    <s v="Protivánek Michal , číslo pojištěnce: 7705225330, pojišťovna: 205, scpac: 487908"/>
    <s v="na uzlu 2.CH-L37 od 05.04.24 do 14.04.24, pcsled: 10675535"/>
    <s v="Datum konce sledování: ? -&gt; 14/04/24; Čas konce sledování:  -&gt; 1243; Příznak fnzis: 0 -&gt; 1; Typ aktivity (takt): 1 -&gt; 5; "/>
    <d v="2024-04-14T12:44:02"/>
    <d v="2024-04-14T12:43:00"/>
    <s v="0:01"/>
    <x v="0"/>
    <x v="0"/>
  </r>
  <r>
    <d v="2024-04-14T12:44:24"/>
    <s v="st4220 (?)"/>
    <x v="13"/>
    <x v="0"/>
    <s v="kls* (Lůžkové oddělení pro sestru)"/>
    <s v="Chlumecká Olga, číslo pojištěnce: 6754211024, pojišťovna: 111, scpac: 996080"/>
    <s v="na uzlu 2.CH-L37 od 11.04.24 do 14.04.24, pcsled: 10682596"/>
    <s v="Datum konce sledování: ? -&gt; 14/04/24; Čas konce sledování:  -&gt; 1244; Příznak fnzis: 0 -&gt; 1; Typ aktivity (takt): 1 -&gt; 4; "/>
    <d v="2024-04-14T12:44:24"/>
    <d v="2024-04-14T12:44:00"/>
    <s v="0:00"/>
    <x v="0"/>
    <x v="0"/>
  </r>
  <r>
    <d v="2024-04-15T07:56:02"/>
    <s v="st4220 (?)"/>
    <x v="3"/>
    <x v="0"/>
    <s v="kls* (Lůžkové oddělení pro sestru)"/>
    <s v="Beck Daniel, Ing., číslo pojištěnce: 7003285839, pojišťovna: 111, scpac: 1501279"/>
    <s v="na uzlu 2.CH-L37 od 14.04.24 do 17.04.24, pcsled: 10686958"/>
    <s v="Kód uzlu zařízení: 2001; Datum malého překladu: 15/04/24; Čas malého překladu: 0755; Kód původního uzlu: 6223; Kód nového uzlu: 6270; "/>
    <d v="2024-04-15T07:56:02"/>
    <d v="2024-04-15T07:55:00"/>
    <s v="0:01"/>
    <x v="0"/>
    <x v="0"/>
  </r>
  <r>
    <d v="2024-04-15T07:56:39"/>
    <s v="st4220 (?)"/>
    <x v="3"/>
    <x v="0"/>
    <s v="kls* (Lůžkové oddělení pro sestru)"/>
    <s v="Chudějová Kateřina, číslo pojištěnce: 6154161134, pojišťovna: 111, scpac: 1533084"/>
    <s v="na uzlu 2.CH-L37 od 14.04.24 do 18.04.24, pcsled: 10686822"/>
    <s v="Kód uzlu zařízení: 2001; Datum malého překladu: 15/04/24; Čas malého překladu: 0756; Kód původního uzlu: 6223; Kód nového uzlu: 6270; "/>
    <d v="2024-04-15T07:56:39"/>
    <d v="2024-04-15T07:56:00"/>
    <s v="0:00"/>
    <x v="0"/>
    <x v="0"/>
  </r>
  <r>
    <d v="2024-04-15T09:17:11"/>
    <s v="st4220 (?)"/>
    <x v="3"/>
    <x v="0"/>
    <s v="kls* (Lůžkové oddělení pro sestru)"/>
    <s v="Šiška Jaroslav , číslo pojištěnce: 430130480 , pojišťovna: 111, scpac: 215214"/>
    <s v="na uzlu 2.CH-L37 od 04.04.24 do 15.04.24, pcsled: 10674099"/>
    <s v="Datum žádosti: 15/04/24; Čas žádosti: 091711; Datum překladu: 15/04/24; Čas překladu: 0915; Žádající uzel: 6223; Žádající uživatel: 48831; Přijímající uzel: 6004; Text žádosti: Žádost o překlad; Stav žádosti: 500; "/>
    <d v="2024-04-15T09:17:11"/>
    <d v="2024-04-15T09:15:00"/>
    <s v="0:02"/>
    <x v="0"/>
    <x v="0"/>
  </r>
  <r>
    <d v="2024-04-15T10:43:49"/>
    <s v="st4220 (?)"/>
    <x v="3"/>
    <x v="0"/>
    <s v="kls* (Lůžkové oddělení pro sestru)"/>
    <s v="Šafář Vladimír , číslo pojištěnce: 490803284 , pojišťovna: 111, scpac: 993751"/>
    <s v="na uzlu 2.CH-L37 od 12.04.24 do 15.04.24, pcsled: 10685639"/>
    <s v="Datum konce sledování: ? -&gt; 15/04/24; Čas konce sledování:  -&gt; 1041; Příznak fnzis: 0 -&gt; 1; Typ aktivity (takt): 1 -&gt; 5; "/>
    <d v="2024-04-15T10:43:49"/>
    <d v="2024-04-15T10:41:00"/>
    <s v="0:02"/>
    <x v="0"/>
    <x v="0"/>
  </r>
  <r>
    <d v="2024-04-15T10:49:32"/>
    <s v="st4220 (?)"/>
    <x v="3"/>
    <x v="0"/>
    <s v="kls* (Lůžkové oddělení pro sestru)"/>
    <s v="Břoušková Zdeňka, číslo pojištěnce: 425329447 , pojišťovna: 111, scpac: 307702"/>
    <s v="na uzlu 2.CH-L37 od 07.04.24 do 15.04.24, pcsled: 10676771"/>
    <s v="Datum konce sledování: ? -&gt; 15/04/24; Čas konce sledování:  -&gt; 1044; Příznak fnzis: 0 -&gt; 1; Typ aktivity (takt): 1 -&gt; 4; "/>
    <d v="2024-04-15T10:49:32"/>
    <d v="2024-04-15T10:44:00"/>
    <s v="0:05"/>
    <x v="0"/>
    <x v="0"/>
  </r>
  <r>
    <d v="2024-04-15T19:24:32"/>
    <s v="st4220 (?)"/>
    <x v="8"/>
    <x v="0"/>
    <s v="kls* (Lůžkové oddělení pro sestru)"/>
    <s v="Liška František, číslo pojištěnce: 501006361 , pojišťovna: 111, scpac: 1561668"/>
    <s v="na uzlu 2.CH-L37 od 08.04.24 do 15.04.24, pcsled: 10678075"/>
    <s v="Datum konce sledování: ? -&gt; 15/04/24; Čas konce sledování:  -&gt; 1924; Příznak fnzis: 0 -&gt; 1; Typ aktivity (takt): 1 -&gt; 5; "/>
    <d v="2024-04-15T19:24:32"/>
    <d v="2024-04-15T19:24:00"/>
    <s v="0:00"/>
    <x v="0"/>
    <x v="0"/>
  </r>
  <r>
    <d v="2024-04-15T23:21:23"/>
    <s v="st3403 (?)"/>
    <x v="20"/>
    <x v="0"/>
    <s v="kll* (Lůžkové oddělení pro lékaře)"/>
    <s v="Mlčoch Jaromír, číslo pojištěnce: 6910025320, pojišťovna: 205, scpac: 419748"/>
    <s v="na uzlu 2.CH-L37 od 15.04.24 do 22.04.24, pcsled: 10689087"/>
    <s v="Kód uzlu zařízení: 2001; Datum malého překladu: 15/04/24; Čas malého překladu: 2321; Kód původního uzlu: 6223; Kód nového uzlu: 6270; "/>
    <d v="2024-04-15T23:21:23"/>
    <d v="2024-04-15T23:21:00"/>
    <s v="0:00"/>
    <x v="0"/>
    <x v="0"/>
  </r>
  <r>
    <d v="2024-04-16T08:53:50"/>
    <s v="st4936 (?)"/>
    <x v="1"/>
    <x v="0"/>
    <s v="kls* (Lůžkové oddělení pro sestru)"/>
    <s v="Bernatíková Šárka, číslo pojištěnce: 7054035395, pojišťovna: 111, scpac: 320777"/>
    <s v="na uzlu 2.CH-L37 od 15.04.24 do 19.04.24, pcsled: 10687282"/>
    <s v="Kód uzlu zařízení: 2001; Datum malého překladu: 16/04/24; Čas malého překladu: 0853; Kód původního uzlu: 6223; Kód nového uzlu: 6270; "/>
    <d v="2024-04-16T08:53:50"/>
    <d v="2024-04-16T08:53:00"/>
    <s v="0:00"/>
    <x v="0"/>
    <x v="0"/>
  </r>
  <r>
    <d v="2024-04-16T08:54:01"/>
    <s v="st4936 (?)"/>
    <x v="1"/>
    <x v="0"/>
    <s v="kls* (Lůžkové oddělení pro sestru)"/>
    <s v="Měsíček Jan, číslo pojištěnce: 470110447 , pojišťovna: 111, scpac: 1564774"/>
    <s v="na uzlu 2.CH-L37 od 15.04.24 do 20.04.24, pcsled: 10688454"/>
    <s v="Kód uzlu zařízení: 2001; Datum malého překladu: 16/04/24; Čas malého překladu: 0853; Kód původního uzlu: 6223; Kód nového uzlu: 6270; "/>
    <d v="2024-04-16T08:54:01"/>
    <d v="2024-04-16T08:53:00"/>
    <s v="0:01"/>
    <x v="0"/>
    <x v="0"/>
  </r>
  <r>
    <d v="2024-04-16T08:54:11"/>
    <s v="st4936 (?)"/>
    <x v="1"/>
    <x v="0"/>
    <s v="kls* (Lůžkové oddělení pro sestru)"/>
    <s v="Polesová Pavla, číslo pojištěnce: 7059245776, pojišťovna: 111, scpac: 418922"/>
    <s v="na uzlu 2.CH-L37 od 15.04.24 do 19.04.24, pcsled: 10687286"/>
    <s v="Kód uzlu zařízení: 2001; Datum malého překladu: 16/04/24; Čas malého překladu: 0854; Kód původního uzlu: 6223; Kód nového uzlu: 6270; "/>
    <d v="2024-04-16T08:54:11"/>
    <d v="2024-04-16T08:54:00"/>
    <s v="0:00"/>
    <x v="0"/>
    <x v="0"/>
  </r>
  <r>
    <d v="2024-04-16T14:01:57"/>
    <s v="st4220 (?)"/>
    <x v="3"/>
    <x v="0"/>
    <s v="kls* (Lůžkové oddělení pro sestru)"/>
    <s v="Sakulič Michal, číslo pojištěnce: 441014142 , pojišťovna: 213, scpac: 1558251"/>
    <s v="na uzlu 2.CH-L37 od 11.04.24 do 16.04.24, pcsled: 10682598"/>
    <s v="Datum konce sledování: ? -&gt; 16/04/24; Čas konce sledování:  -&gt; 1400; Příznak fnzis: 0 -&gt; 1; Typ aktivity (takt): 1 -&gt; 5; "/>
    <d v="2024-04-16T14:01:57"/>
    <d v="2024-04-16T14:00:00"/>
    <s v="0:01"/>
    <x v="0"/>
    <x v="0"/>
  </r>
  <r>
    <d v="2024-04-16T15:56:21"/>
    <s v="st3403 (?)"/>
    <x v="14"/>
    <x v="0"/>
    <s v="kll* (Lůžkové oddělení pro lékaře)"/>
    <s v="Šálková Martina, číslo pojištěnce: 6853201300, pojišťovna: 205, scpac: 1251366"/>
    <s v="na uzlu 2.CH-L37 od 15.04.24 do 19.04.24, pcsled: 10687279"/>
    <s v="Kód uzlu zařízení: 2001; Datum malého překladu: 16/04/24; Čas malého překladu: 1556; Kód původního uzlu: 6223; Kód nového uzlu: 6270; "/>
    <d v="2024-04-16T15:56:21"/>
    <d v="2024-04-16T15:56:00"/>
    <s v="0:00"/>
    <x v="0"/>
    <x v="0"/>
  </r>
  <r>
    <d v="2024-04-16T18:28:30"/>
    <s v="st1733 (?)"/>
    <x v="0"/>
    <x v="0"/>
    <s v="kls* (Lůžkové oddělení pro sestru)"/>
    <s v="Maršáková Dana, číslo pojištěnce: 536223219 , pojišťovna: 111, scpac: 1080731"/>
    <s v="na uzlu 2.CH-L37 od 15.04.24 do 16.04.24, pcsled: 10687262"/>
    <s v="Datum konce sledování: ? -&gt; 16/04/24; Čas konce sledování:  -&gt; 1828; Příznak fnzis: 0 -&gt; 1; Typ aktivity (takt): 1 -&gt; 4; "/>
    <d v="2024-04-16T18:28:30"/>
    <d v="2024-04-16T18:28:00"/>
    <s v="0:00"/>
    <x v="0"/>
    <x v="0"/>
  </r>
  <r>
    <d v="2024-04-17T08:17:03"/>
    <s v="st4220 (?)"/>
    <x v="30"/>
    <x v="0"/>
    <s v="kll* (Lůžkové oddělení pro lékaře)"/>
    <s v="Novotný Vladimír, číslo pojištěnce: 5805230629, pojišťovna: 205, scpac: 317078"/>
    <s v="na uzlu 2.CH-L37 od 16.04.24 do 25.04.24, pcsled: 10689190"/>
    <s v="Kód uzlu zařízení: 2001; Datum malého překladu: 17/04/24; Čas malého překladu: 0816; Kód původního uzlu: 6223; Kód nového uzlu: 6270; "/>
    <d v="2024-04-17T08:17:03"/>
    <d v="2024-04-17T08:16:00"/>
    <s v="0:01"/>
    <x v="0"/>
    <x v="0"/>
  </r>
  <r>
    <d v="2024-04-17T08:18:54"/>
    <s v="st4220 (?)"/>
    <x v="30"/>
    <x v="0"/>
    <s v="kll* (Lůžkové oddělení pro lékaře)"/>
    <s v="Vrba Zdeněk , číslo pojištěnce: 430209404 , pojišťovna: 205, scpac: 1412676"/>
    <s v="na uzlu 2.CH-L37 od 16.04.24 do 24.04.24, pcsled: 10689182"/>
    <s v="Kód uzlu zařízení: 2001; Datum malého překladu: 17/04/24; Čas malého překladu: 0818; Kód původního uzlu: 6223; Kód nového uzlu: 6270; "/>
    <d v="2024-04-17T08:18:54"/>
    <d v="2024-04-17T08:18:00"/>
    <s v="0:00"/>
    <x v="0"/>
    <x v="0"/>
  </r>
  <r>
    <d v="2024-04-17T14:44:49"/>
    <s v="st4220 (?)"/>
    <x v="6"/>
    <x v="0"/>
    <s v="kls* (Lůžkové oddělení pro sestru)"/>
    <s v="Smola Jindřich, číslo pojištěnce: 6003181085, pojišťovna: 111, scpac: 1547760"/>
    <s v="na uzlu 2.CH-L37 od 09.04.24 do 17.04.24, pcsled: 10679171"/>
    <s v="Datum konce sledování: ? -&gt; 17/04/24; Čas konce sledování:  -&gt; 1444; Příznak fnzis: 0 -&gt; 1; Typ aktivity (takt): 1 -&gt; 5; "/>
    <d v="2024-04-17T14:44:49"/>
    <d v="2024-04-17T14:44:00"/>
    <s v="0:00"/>
    <x v="0"/>
    <x v="0"/>
  </r>
  <r>
    <d v="2024-04-17T14:45:10"/>
    <s v="st4220 (?)"/>
    <x v="6"/>
    <x v="0"/>
    <s v="kls* (Lůžkové oddělení pro sestru)"/>
    <s v="Jablonický František, číslo pojištěnce: 6904294463, pojišťovna: 201, scpac: 905971"/>
    <s v="na uzlu 2.CH-L37 od 15.04.24 do 17.04.24, pcsled: 10687269"/>
    <s v="Datum konce sledování: ? -&gt; 17/04/24; Čas konce sledování:  -&gt; 1444; Příznak fnzis: 0 -&gt; 1; Typ aktivity (takt): 1 -&gt; 5; "/>
    <d v="2024-04-17T14:45:10"/>
    <d v="2024-04-17T14:44:00"/>
    <s v="0:01"/>
    <x v="0"/>
    <x v="0"/>
  </r>
  <r>
    <d v="2024-04-17T14:45:27"/>
    <s v="st4220 (?)"/>
    <x v="6"/>
    <x v="0"/>
    <s v="kls* (Lůžkové oddělení pro sestru)"/>
    <s v="Běhal Vladan, Mgr., číslo pojištěnce: 7604075303, pojišťovna: 205, scpac: 374333"/>
    <s v="na uzlu 2.CH-L37 od 15.04.24 do 17.04.24, pcsled: 10687265"/>
    <s v="Datum konce sledování: ? -&gt; 17/04/24; Čas konce sledování:  -&gt; 1445; Příznak fnzis: 0 -&gt; 1; Typ aktivity (takt): 1 -&gt; 5; "/>
    <d v="2024-04-17T14:45:27"/>
    <d v="2024-04-17T14:45:00"/>
    <s v="0:00"/>
    <x v="0"/>
    <x v="0"/>
  </r>
  <r>
    <d v="2024-04-17T14:45:40"/>
    <s v="st4220 (?)"/>
    <x v="6"/>
    <x v="0"/>
    <s v="kls* (Lůžkové oddělení pro sestru)"/>
    <s v="Vacek Richard, číslo pojištěnce: 7512300433, pojišťovna: 211, scpac: 1558003"/>
    <s v="na uzlu 2.CH-L37 od 15.04.24 do 17.04.24, pcsled: 10687271"/>
    <s v="Datum konce sledování: ? -&gt; 17/04/24; Čas konce sledování:  -&gt; 1445; Příznak fnzis: 0 -&gt; 1; Typ aktivity (takt): 1 -&gt; 5; "/>
    <d v="2024-04-17T14:45:40"/>
    <d v="2024-04-17T14:45:00"/>
    <s v="0:00"/>
    <x v="0"/>
    <x v="0"/>
  </r>
  <r>
    <d v="2024-04-17T14:46:03"/>
    <s v="st4220 (?)"/>
    <x v="6"/>
    <x v="0"/>
    <s v="kls* (Lůžkové oddělení pro sestru)"/>
    <s v="Holec Jakub, číslo pojištěnce: 0001165725, pojišťovna: 201, scpac: 239630"/>
    <s v="na uzlu 2.CH-L37 od 15.04.24 do 17.04.24, pcsled: 10687277"/>
    <s v="Datum konce sledování: ? -&gt; 17/04/24; Čas konce sledování:  -&gt; 1445; Příznak fnzis: 0 -&gt; 1; Typ aktivity (takt): 1 -&gt; 5; "/>
    <d v="2024-04-17T14:46:03"/>
    <d v="2024-04-17T14:45:00"/>
    <s v="0:01"/>
    <x v="0"/>
    <x v="0"/>
  </r>
  <r>
    <d v="2024-04-17T14:46:34"/>
    <s v="st4220 (?)"/>
    <x v="6"/>
    <x v="0"/>
    <s v="kls* (Lůžkové oddělení pro sestru)"/>
    <s v="Marková Anna, číslo pojištěnce: 495210173 , pojišťovna: 111, scpac: 906215"/>
    <s v="na uzlu 2.CH-L37 od 11.04.24 do 17.04.24, pcsled: 10683466"/>
    <s v="Datum konce sledování: ? -&gt; 17/04/24; Čas konce sledování:  -&gt; 1446; Příznak fnzis: 0 -&gt; 1; Typ aktivity (takt): 1 -&gt; 5; "/>
    <d v="2024-04-17T14:46:34"/>
    <d v="2024-04-17T14:46:00"/>
    <s v="0:00"/>
    <x v="0"/>
    <x v="0"/>
  </r>
  <r>
    <d v="2024-04-17T14:46:57"/>
    <s v="st4220 (?)"/>
    <x v="6"/>
    <x v="0"/>
    <s v="kls* (Lůžkové oddělení pro sestru)"/>
    <s v="Lant Antonín, číslo pojištěnce: 470608439 , pojišťovna: 111, scpac: 1558342"/>
    <s v="na uzlu 2.CH-L37 od 09.04.24 do 17.04.24, pcsled: 10679162"/>
    <s v="Datum konce sledování: ? -&gt; 17/04/24; Čas konce sledování:  -&gt; 1446; Příznak fnzis: 0 -&gt; 1; Typ aktivity (takt): 1 -&gt; 5; "/>
    <d v="2024-04-17T14:46:57"/>
    <d v="2024-04-17T14:46:00"/>
    <s v="0:00"/>
    <x v="0"/>
    <x v="0"/>
  </r>
  <r>
    <d v="2024-04-17T14:47:43"/>
    <s v="st4220 (?)"/>
    <x v="6"/>
    <x v="0"/>
    <s v="kls* (Lůžkové oddělení pro sestru)"/>
    <s v="Martinů Tomáš, číslo pojištěnce: 8206025344, pojišťovna: 213, scpac: 860205"/>
    <s v="na uzlu 2.CH-L37 od 16.04.24 do 17.04.24, pcsled: 10689192"/>
    <s v="Datum konce sledování: ? -&gt; 17/04/24; Čas konce sledování:  -&gt; 1447; Příznak fnzis: 0 -&gt; 1; Typ aktivity (takt): 1 -&gt; 5; "/>
    <d v="2024-04-17T14:47:43"/>
    <d v="2024-04-17T14:47:00"/>
    <s v="0:00"/>
    <x v="0"/>
    <x v="0"/>
  </r>
  <r>
    <d v="2024-04-17T15:09:37"/>
    <s v="st2125 (?)"/>
    <x v="5"/>
    <x v="0"/>
    <s v="kls* (Lůžkové oddělení pro sestru)"/>
    <s v="Květenský Václav, číslo pojištěnce: 6506270595, pojišťovna: 111, scpac: 1193894"/>
    <s v="na uzlu 2.CH-L37 od 10.04.24 do 17.04.24, pcsled: 10681927"/>
    <s v="Datum žádosti: 17/04/24; Čas žádosti: 150937; Datum překladu: 17/04/24; Čas překladu: 1508; Žádající uzel: 6223; Žádající uživatel: 59695; Přijímající uzel: 6515; Text žádosti: Žádost o překlad; Stav žádosti: 500; "/>
    <d v="2024-04-17T15:09:37"/>
    <d v="2024-04-17T15:08:00"/>
    <s v="0:01"/>
    <x v="0"/>
    <x v="0"/>
  </r>
  <r>
    <d v="2024-04-17T16:24:51"/>
    <s v="st4220 (?)"/>
    <x v="6"/>
    <x v="0"/>
    <s v="kls* (Lůžkové oddělení pro sestru)"/>
    <s v="Beck Daniel, Ing., číslo pojištěnce: 7003285839, pojišťovna: 111, scpac: 1501279"/>
    <s v="na uzlu 2.CH-L37 od 14.04.24 do 17.04.24, pcsled: 10686958"/>
    <s v="Datum konce sledování: ? -&gt; 17/04/24; Čas konce sledování:  -&gt; 1624; Příznak fnzis: 0 -&gt; 1; Typ aktivity (takt): 1 -&gt; 4; "/>
    <d v="2024-04-17T16:24:51"/>
    <d v="2024-04-17T16:24:00"/>
    <s v="0:00"/>
    <x v="0"/>
    <x v="0"/>
  </r>
  <r>
    <d v="2024-04-17T16:50:16"/>
    <s v="st4220 (?)"/>
    <x v="6"/>
    <x v="0"/>
    <s v="kls* (Lůžkové oddělení pro sestru)"/>
    <s v="Klvaňová Ludmila, číslo pojištěnce: 495914020 , pojišťovna: 111, scpac: 334912"/>
    <s v="na uzlu 2.CH-L37 od 16.04.24 do 17.04.24, pcsled: 10689185"/>
    <s v="Datum žádosti: 17/04/24; Čas žádosti: 165016; Datum překladu: 17/04/24; Čas překladu: 1649; Žádající uzel: 6223; Žádající uživatel: 62350; Přijímající uzel: 6515; Text žádosti: Žádost o překlad; Stav žádosti: 500; "/>
    <d v="2024-04-17T16:50:16"/>
    <d v="2024-04-17T16:49:00"/>
    <s v="0:01"/>
    <x v="0"/>
    <x v="0"/>
  </r>
  <r>
    <d v="2024-04-18T09:58:11"/>
    <s v="st4564 (?)"/>
    <x v="24"/>
    <x v="0"/>
    <s v="kld* (Lůžkové oddělení pro admin. pracovnici)"/>
    <s v="Klvaňová Ludmila, číslo pojištěnce: 495914020 , pojišťovna: 111, scpac: 334912"/>
    <s v="na uzlu KAR-LU51 od 17.04.24 do 18.04.24, pcsled: 10692507"/>
    <s v="Datum konce sledování: ? -&gt; 18/04/24; Čas konce sledování:  -&gt; 0952; Příznak fnzis: 0 -&gt; 1; Typ aktivity (takt): 1 -&gt; 5; "/>
    <d v="2024-04-18T09:58:11"/>
    <d v="2024-04-18T09:52:00"/>
    <s v="0:06"/>
    <x v="0"/>
    <x v="0"/>
  </r>
  <r>
    <d v="2024-04-18T10:17:39"/>
    <s v="st4220 (?)"/>
    <x v="13"/>
    <x v="0"/>
    <s v="kls* (Lůžkové oddělení pro sestru)"/>
    <s v="Švrček Josef, číslo pojištěnce: 5711141403, pojišťovna: 205, scpac: 269990"/>
    <s v="na uzlu 2.CH-L37 od 15.04.24 do 18.04.24, pcsled: 10687288"/>
    <s v="Datum konce sledování: ? -&gt; 18/04/24; Čas konce sledování:  -&gt; 1017; Příznak fnzis: 0 -&gt; 1; Typ aktivity (takt): 1 -&gt; 5; "/>
    <d v="2024-04-18T10:17:39"/>
    <d v="2024-04-18T10:17:00"/>
    <s v="0:00"/>
    <x v="0"/>
    <x v="0"/>
  </r>
  <r>
    <d v="2024-04-18T10:17:51"/>
    <s v="st4220 (?)"/>
    <x v="13"/>
    <x v="0"/>
    <s v="kls* (Lůžkové oddělení pro sestru)"/>
    <s v="Přikrylová Alena, číslo pojištěnce: 486119423 , pojišťovna: 205, scpac: 1126017"/>
    <s v="na uzlu 2.CH-L37 od 15.04.24 do 18.04.24, pcsled: 10687267"/>
    <s v="Datum konce sledování: ? -&gt; 18/04/24; Čas konce sledování:  -&gt; 1017; Příznak fnzis: 0 -&gt; 1; Typ aktivity (takt): 1 -&gt; 5; "/>
    <d v="2024-04-18T10:17:51"/>
    <d v="2024-04-18T10:17:00"/>
    <s v="0:00"/>
    <x v="0"/>
    <x v="0"/>
  </r>
  <r>
    <d v="2024-04-18T10:18:03"/>
    <s v="st4220 (?)"/>
    <x v="13"/>
    <x v="0"/>
    <s v="kls* (Lůžkové oddělení pro sestru)"/>
    <s v="Řezáč Miloslav, číslo pojištěnce: 7809295307, pojišťovna: 111, scpac: 277422"/>
    <s v="na uzlu 2.CH-L37 od 14.04.24 do 18.04.24, pcsled: 10686926"/>
    <s v="Datum konce sledování: ? -&gt; 18/04/24; Čas konce sledování:  -&gt; 1018; Příznak fnzis: 0 -&gt; 1; Typ aktivity (takt): 1 -&gt; 4; "/>
    <d v="2024-04-18T10:18:03"/>
    <d v="2024-04-18T10:18:00"/>
    <s v="0:00"/>
    <x v="0"/>
    <x v="0"/>
  </r>
  <r>
    <d v="2024-04-18T10:18:10"/>
    <s v="st4220 (?)"/>
    <x v="13"/>
    <x v="0"/>
    <s v="kls* (Lůžkové oddělení pro sestru)"/>
    <s v="Bayer Bedřich, číslo pojištěnce: 5803251762, pojišťovna: 211, scpac: 1181267"/>
    <s v="na uzlu 2.CH-L37 od 12.04.24 do 18.04.24, pcsled: 10684336"/>
    <s v="Datum konce sledování: ? -&gt; 18/04/24; Čas konce sledování:  -&gt; 1018; Příznak fnzis: 0 -&gt; 1; Typ aktivity (takt): 1 -&gt; 5; "/>
    <d v="2024-04-18T10:18:10"/>
    <d v="2024-04-18T10:18:00"/>
    <s v="0:00"/>
    <x v="0"/>
    <x v="0"/>
  </r>
  <r>
    <d v="2024-04-18T10:18:21"/>
    <s v="st4220 (?)"/>
    <x v="13"/>
    <x v="0"/>
    <s v="kls* (Lůžkové oddělení pro sestru)"/>
    <s v="Skoumal Josef, číslo pojištěnce: 430928471 , pojišťovna: 201, scpac: 275447"/>
    <s v="na uzlu 2.CH-L37 od 12.04.24 do 18.04.24, pcsled: 10684342"/>
    <s v="Datum konce sledování: ? -&gt; 18/04/24; Čas konce sledování:  -&gt; 1018; Příznak fnzis: 0 -&gt; 1; Typ aktivity (takt): 1 -&gt; 5; "/>
    <d v="2024-04-18T10:18:21"/>
    <d v="2024-04-18T10:18:00"/>
    <s v="0:00"/>
    <x v="0"/>
    <x v="0"/>
  </r>
  <r>
    <d v="2024-04-18T11:56:47"/>
    <s v="st4220 (?)"/>
    <x v="13"/>
    <x v="0"/>
    <s v="kls* (Lůžkové oddělení pro sestru)"/>
    <s v="Jakubcová Darina, číslo pojištěnce: 386210431 , pojišťovna: 111, scpac: 218800"/>
    <s v="na uzlu 2.CH-L37 od 12.04.24 do 18.04.24, pcsled: 10684340"/>
    <s v="Datum konce sledování: ? -&gt; 18/04/24; Čas konce sledování:  -&gt; 1156; Příznak fnzis: 0 -&gt; 1; Typ aktivity (takt): 1 -&gt; 5; "/>
    <d v="2024-04-18T11:56:47"/>
    <d v="2024-04-18T11:56:00"/>
    <s v="0:00"/>
    <x v="0"/>
    <x v="0"/>
  </r>
  <r>
    <d v="2024-04-18T11:56:57"/>
    <s v="st4220 (?)"/>
    <x v="13"/>
    <x v="0"/>
    <s v="kls* (Lůžkové oddělení pro sestru)"/>
    <s v="Chudějová Kateřina, číslo pojištěnce: 6154161134, pojišťovna: 111, scpac: 1533084"/>
    <s v="na uzlu 2.CH-L37 od 14.04.24 do 18.04.24, pcsled: 10686822"/>
    <s v="Datum konce sledování: ? -&gt; 18/04/24; Čas konce sledování:  -&gt; 1156; Příznak fnzis: 0 -&gt; 1; Typ aktivity (takt): 1 -&gt; 4; "/>
    <d v="2024-04-18T11:56:57"/>
    <d v="2024-04-18T11:56:00"/>
    <s v="0:00"/>
    <x v="0"/>
    <x v="0"/>
  </r>
  <r>
    <d v="2024-04-18T12:08:53"/>
    <s v="st4220 (?)"/>
    <x v="13"/>
    <x v="0"/>
    <s v="kls* (Lůžkové oddělení pro sestru)"/>
    <s v="Frolich Dušan, číslo pojištěnce: 6309162035, pojišťovna: 111, scpac: 1275088"/>
    <s v="na uzlu KAR-LU51 od 10.04.24 do 18.04.24, pcsled: 10682424"/>
    <s v="Datum konce sledování: ? -&gt; 18/04/24; Čas konce sledování:  -&gt; 1150; Příznak fnzis: 0 -&gt; 1; Typ aktivity (takt): 1 -&gt; 5; "/>
    <d v="2024-04-18T12:08:53"/>
    <d v="2024-04-18T11:50:00"/>
    <s v="0:18"/>
    <x v="0"/>
    <x v="2"/>
  </r>
  <r>
    <d v="2024-04-19T08:40:45"/>
    <s v="st3403 (?)"/>
    <x v="20"/>
    <x v="0"/>
    <s v="kll* (Lůžkové oddělení pro lékaře)"/>
    <s v="Kovář Petr, číslo pojištěnce: 8609015778, pojišťovna: 211, scpac: 328874"/>
    <s v="na uzlu 2.CH-L37 od 18.04.24 do 22.04.24, pcsled: 10692683"/>
    <s v="Kód uzlu zařízení: 2001; Datum malého překladu: 19/04/24; Čas malého překladu: 0840; Kód původního uzlu: 6223; Kód nového uzlu: 6270; "/>
    <d v="2024-04-19T08:40:45"/>
    <d v="2024-04-19T08:40:00"/>
    <s v="0:00"/>
    <x v="0"/>
    <x v="0"/>
  </r>
  <r>
    <d v="2024-04-19T11:37:12"/>
    <s v="st4220 (?)"/>
    <x v="2"/>
    <x v="0"/>
    <s v="kll* (Lůžkové oddělení pro lékaře)"/>
    <s v="Květenský Václav, číslo pojištěnce: 6506270595, pojišťovna: 111, scpac: 1193894"/>
    <s v="na uzlu KAR-LU51 od 17.04.24 do 19.04.24, pcsled: 10692441"/>
    <s v="Datum konce sledování: ? -&gt; 19/04/24; Čas konce sledování:  -&gt; 1131; Příznak fnzis: 0 -&gt; 1; Typ aktivity (takt): 1 -&gt; 5; "/>
    <d v="2024-04-19T11:37:12"/>
    <d v="2024-04-19T11:31:00"/>
    <s v="0:06"/>
    <x v="0"/>
    <x v="0"/>
  </r>
  <r>
    <d v="2024-04-19T12:23:28"/>
    <s v="st4220 (?)"/>
    <x v="2"/>
    <x v="0"/>
    <s v="kll* (Lůžkové oddělení pro lékaře)"/>
    <s v="Tomeček Jaroslav, číslo pojištěnce: 510305244 , pojišťovna: 111, scpac: 1335959"/>
    <s v="na uzlu 2.CH-L37 od 16.04.24 do 19.04.24, pcsled: 10689194"/>
    <s v="Datum konce sledování: ? -&gt; 19/04/24; Čas konce sledování:  -&gt; 1223; Příznak fnzis: 0 -&gt; 1; Typ aktivity (takt): 1 -&gt; 5; "/>
    <d v="2024-04-19T12:23:28"/>
    <d v="2024-04-19T12:23:00"/>
    <s v="0:00"/>
    <x v="0"/>
    <x v="0"/>
  </r>
  <r>
    <d v="2024-04-19T12:23:45"/>
    <s v="st4220 (?)"/>
    <x v="2"/>
    <x v="0"/>
    <s v="kll* (Lůžkové oddělení pro lékaře)"/>
    <s v="Bernatíková Šárka, číslo pojištěnce: 7054035395, pojišťovna: 111, scpac: 320777"/>
    <s v="na uzlu 2.CH-L37 od 15.04.24 do 19.04.24, pcsled: 10687282"/>
    <s v="Datum konce sledování: ? -&gt; 19/04/24; Čas konce sledování:  -&gt; 1223; Příznak fnzis: 0 -&gt; 1; Typ aktivity (takt): 1 -&gt; 4; "/>
    <d v="2024-04-19T12:23:45"/>
    <d v="2024-04-19T12:23:00"/>
    <s v="0:00"/>
    <x v="0"/>
    <x v="0"/>
  </r>
  <r>
    <d v="2024-04-19T12:23:58"/>
    <s v="st4220 (?)"/>
    <x v="2"/>
    <x v="0"/>
    <s v="kll* (Lůžkové oddělení pro lékaře)"/>
    <s v="Kargerová Marcela, číslo pojištěnce: 7061135323, pojišťovna: 211, scpac: 691449"/>
    <s v="na uzlu 2.CH-L37 od 14.04.24 do 19.04.24, pcsled: 10686890"/>
    <s v="Datum konce sledování: ? -&gt; 19/04/24; Čas konce sledování:  -&gt; 1223; Příznak fnzis: 0 -&gt; 1; Typ aktivity (takt): 1 -&gt; 5; "/>
    <d v="2024-04-19T12:23:58"/>
    <d v="2024-04-19T12:23:00"/>
    <s v="0:00"/>
    <x v="0"/>
    <x v="0"/>
  </r>
  <r>
    <d v="2024-04-19T12:24:12"/>
    <s v="st4220 (?)"/>
    <x v="2"/>
    <x v="0"/>
    <s v="kll* (Lůžkové oddělení pro lékaře)"/>
    <s v="Hegar Jiří, číslo pojištěnce: 6112270615, pojišťovna: 111, scpac: 1159819"/>
    <s v="na uzlu 2.CH-L37 od 12.04.24 do 19.04.24, pcsled: 10685359"/>
    <s v="Datum konce sledování: ? -&gt; 19/04/24; Čas konce sledování:  -&gt; 1224; Příznak fnzis: 0 -&gt; 1; Typ aktivity (takt): 1 -&gt; 5; "/>
    <d v="2024-04-19T12:24:12"/>
    <d v="2024-04-19T12:24:00"/>
    <s v="0:00"/>
    <x v="0"/>
    <x v="0"/>
  </r>
  <r>
    <d v="2024-04-19T12:24:31"/>
    <s v="st4220 (?)"/>
    <x v="2"/>
    <x v="0"/>
    <s v="kll* (Lůžkové oddělení pro lékaře)"/>
    <s v="Šálková Martina, číslo pojištěnce: 6853201300, pojišťovna: 205, scpac: 1251366"/>
    <s v="na uzlu 2.CH-L37 od 15.04.24 do 19.04.24, pcsled: 10687279"/>
    <s v="Datum konce sledování: ? -&gt; 19/04/24; Čas konce sledování:  -&gt; 1224; Příznak fnzis: 0 -&gt; 1; Typ aktivity (takt): 1 -&gt; 4; "/>
    <d v="2024-04-19T12:24:31"/>
    <d v="2024-04-19T12:24:00"/>
    <s v="0:00"/>
    <x v="0"/>
    <x v="0"/>
  </r>
  <r>
    <d v="2024-04-19T12:24:44"/>
    <s v="st4220 (?)"/>
    <x v="2"/>
    <x v="0"/>
    <s v="kll* (Lůžkové oddělení pro lékaře)"/>
    <s v="Polesová Pavla, číslo pojištěnce: 7059245776, pojišťovna: 111, scpac: 418922"/>
    <s v="na uzlu 2.CH-L37 od 15.04.24 do 19.04.24, pcsled: 10687286"/>
    <s v="Datum konce sledování: ? -&gt; 19/04/24; Čas konce sledování:  -&gt; 1224; Příznak fnzis: 0 -&gt; 1; Typ aktivity (takt): 1 -&gt; 4; "/>
    <d v="2024-04-19T12:24:44"/>
    <d v="2024-04-19T12:24:00"/>
    <s v="0:00"/>
    <x v="0"/>
    <x v="0"/>
  </r>
  <r>
    <d v="2024-04-19T12:25:03"/>
    <s v="st4220 (?)"/>
    <x v="2"/>
    <x v="0"/>
    <s v="kll* (Lůžkové oddělení pro lékaře)"/>
    <s v="Elzner Jaroslav, číslo pojištěnce: 510716276 , pojišťovna: 111, scpac: 1333228"/>
    <s v="na uzlu 2.CH-L37 od 17.04.24 do 19.04.24, pcsled: 10690982"/>
    <s v="Datum konce sledování: ? -&gt; 19/04/24; Čas konce sledování:  -&gt; 1224; Příznak fnzis: 0 -&gt; 1; Typ aktivity (takt): 1 -&gt; 5; "/>
    <d v="2024-04-19T12:25:03"/>
    <d v="2024-04-19T12:24:00"/>
    <s v="0:01"/>
    <x v="0"/>
    <x v="0"/>
  </r>
  <r>
    <d v="2024-04-20T09:24:56"/>
    <s v="st1733 (?)"/>
    <x v="10"/>
    <x v="0"/>
    <s v="kls* (Lůžkové oddělení pro sestru)"/>
    <s v="Pazderová Helena, číslo pojištěnce: 466208452 , pojišťovna: 201, scpac: 968842"/>
    <s v="na uzlu 2.CH-L37 od 17.04.24 do 20.04.24, pcsled: 10690980"/>
    <s v="Datum konce sledování: ? -&gt; 20/04/24; Čas konce sledování:  -&gt; 0924; Příznak fnzis: 0 -&gt; 1; Typ aktivity (takt): 1 -&gt; 5; "/>
    <d v="2024-04-20T09:24:56"/>
    <d v="2024-04-20T09:24:00"/>
    <s v="0:00"/>
    <x v="0"/>
    <x v="0"/>
  </r>
  <r>
    <d v="2024-04-20T09:25:41"/>
    <s v="st1733 (?)"/>
    <x v="10"/>
    <x v="0"/>
    <s v="kls* (Lůžkové oddělení pro sestru)"/>
    <s v="Měsíček Jan, číslo pojištěnce: 470110447 , pojišťovna: 111, scpac: 1564774"/>
    <s v="na uzlu 2.CH-L37 od 15.04.24 do 20.04.24, pcsled: 10688454"/>
    <s v="Datum konce sledování: ? -&gt; 20/04/24; Čas konce sledování:  -&gt; 0925; Příznak fnzis: 0 -&gt; 1; Typ aktivity (takt): 1 -&gt; 5; "/>
    <d v="2024-04-20T09:25:41"/>
    <d v="2024-04-20T09:25:00"/>
    <s v="0:00"/>
    <x v="0"/>
    <x v="0"/>
  </r>
  <r>
    <d v="2024-04-20T09:26:23"/>
    <s v="st1733 (?)"/>
    <x v="10"/>
    <x v="0"/>
    <s v="kls* (Lůžkové oddělení pro sestru)"/>
    <s v="Protivánek Michal , číslo pojištěnce: 7705225330, pojišťovna: 205, scpac: 487908"/>
    <s v="na uzlu 2.CH-L37 od 19.04.24 do 20.04.24, pcsled: 10694234"/>
    <s v="Datum konce sledování: ? -&gt; 20/04/24; Čas konce sledování:  -&gt; 0926; Příznak fnzis: 0 -&gt; 1; Typ aktivity (takt): 1 -&gt; 5; "/>
    <d v="2024-04-20T09:26:23"/>
    <d v="2024-04-20T09:26:00"/>
    <s v="0:00"/>
    <x v="0"/>
    <x v="0"/>
  </r>
  <r>
    <d v="2024-04-21T09:36:07"/>
    <s v="st4220 (?)"/>
    <x v="8"/>
    <x v="0"/>
    <s v="kls* (Lůžkové oddělení pro sestru)"/>
    <s v="Roháčková Lenka, číslo pojištěnce: 6754180323, pojišťovna: 211, scpac: 274059"/>
    <s v="na uzlu 2.CH-L37 od 19.04.24 do 21.04.24, pcsled: 10694246"/>
    <s v="Datum konce sledování: ? -&gt; 21/04/24; Čas konce sledování:  -&gt; 0935; Příznak fnzis: 0 -&gt; 1; Typ aktivity (takt): 1 -&gt; 5; "/>
    <d v="2024-04-21T09:36:07"/>
    <d v="2024-04-21T09:35:00"/>
    <s v="0:01"/>
    <x v="0"/>
    <x v="0"/>
  </r>
  <r>
    <d v="2024-04-21T09:37:12"/>
    <s v="st4220 (?)"/>
    <x v="8"/>
    <x v="0"/>
    <s v="kls* (Lůžkové oddělení pro sestru)"/>
    <s v="Janalík David, číslo pojištěnce: 0103095300, pojišťovna: 211, scpac: 1158973"/>
    <s v="na uzlu 2.CH-L37 od 19.04.24 do 21.04.24, pcsled: 10694249"/>
    <s v="Datum konce sledování: ? -&gt; 21/04/24; Čas konce sledování:  -&gt; 0936; Příznak fnzis: 0 -&gt; 1; Typ aktivity (takt): 1 -&gt; 5; "/>
    <d v="2024-04-21T09:37:12"/>
    <d v="2024-04-21T09:36:00"/>
    <s v="0:01"/>
    <x v="0"/>
    <x v="0"/>
  </r>
  <r>
    <d v="2024-04-21T09:48:24"/>
    <s v="st4220 (?)"/>
    <x v="8"/>
    <x v="0"/>
    <s v="kls* (Lůžkové oddělení pro sestru)"/>
    <s v="Zelinková Bohumíra, číslo pojištěnce: 465712469 , pojišťovna: 211, scpac: 1549201"/>
    <s v="na uzlu 2.CH-L37 od 18.04.24 do 21.04.24, pcsled: 10692677"/>
    <s v="Datum konce sledování: ? -&gt; 21/04/24; Čas konce sledování:  -&gt; 0941; Příznak fnzis: 0 -&gt; 1; Typ aktivity (takt): 1 -&gt; 5; "/>
    <d v="2024-04-21T09:48:24"/>
    <d v="2024-04-21T09:41:00"/>
    <s v="0:07"/>
    <x v="0"/>
    <x v="0"/>
  </r>
  <r>
    <d v="2024-04-21T15:27:49"/>
    <s v="st1733 (?)"/>
    <x v="17"/>
    <x v="0"/>
    <s v="kll* (Lůžkové oddělení pro lékaře)"/>
    <s v="Coufal Zdeněk , číslo pojištěnce: 531220062 , pojišťovna: 111, scpac: 383445"/>
    <s v="na uzlu 2.CH-L37 od 19.04.24 do 21.04.24, pcsled: 10695149"/>
    <s v="Datum konce sledování: ? -&gt; 21/04/24; Čas konce sledování:  -&gt; 1527; Příznak fnzis: 0 -&gt; 1; Typ aktivity (takt): 1 -&gt; 4; "/>
    <d v="2024-04-21T15:27:49"/>
    <d v="2024-04-21T15:27:00"/>
    <s v="0:00"/>
    <x v="0"/>
    <x v="0"/>
  </r>
  <r>
    <d v="2024-04-22T08:36:02"/>
    <s v="st4936 (?)"/>
    <x v="1"/>
    <x v="0"/>
    <s v="kls* (Lůžkové oddělení pro sestru)"/>
    <s v="Pavel Alois, číslo pojištěnce: 500331110 , pojišťovna: 111, scpac: 451073"/>
    <s v="na uzlu 2.CH-L37 od 21.04.24 do 22.04.24, pcsled: 10696658"/>
    <s v="Kód uzlu zařízení: 2001; Datum malého překladu: 22/04/24; Čas malého překladu: 0835; Kód původního uzlu: 6223; Kód nového uzlu: 6270; "/>
    <d v="2024-04-22T08:36:02"/>
    <d v="2024-04-22T08:35:00"/>
    <s v="0:01"/>
    <x v="0"/>
    <x v="0"/>
  </r>
  <r>
    <d v="2024-04-22T09:46:46"/>
    <s v="st4564 (?)"/>
    <x v="24"/>
    <x v="0"/>
    <s v="kld* (Lůžkové oddělení pro admin. pracovnici)"/>
    <s v="Vávra Ivo , číslo pojištěnce: 7310295322, pojišťovna: 111, scpac: 288072"/>
    <s v="na uzlu 3IK-39R od 19.04.24 do 22.04.24, pcsled: 10694574"/>
    <s v="Datum konce sledování: ? -&gt; 22/04/24; Čas konce sledování:  -&gt; 0930; Příznak fnzis: 0 -&gt; 1; Typ aktivity (takt): 1 -&gt; 4; "/>
    <d v="2024-04-22T09:46:46"/>
    <d v="2024-04-22T09:30:00"/>
    <s v="0:16"/>
    <x v="0"/>
    <x v="2"/>
  </r>
  <r>
    <d v="2024-04-22T11:00:26"/>
    <s v="st1733 (?)"/>
    <x v="12"/>
    <x v="0"/>
    <s v="kls* (Lůžkové oddělení pro sestru)"/>
    <s v="Pavel Alois, číslo pojištěnce: 500331110 , pojišťovna: 111, scpac: 451073"/>
    <s v="na uzlu 2.CH-L37 od 21.04.24 do 22.04.24, pcsled: 10696658"/>
    <s v="Datum žádosti: 22/04/24; Čas žádosti: 110026; Datum překladu: 22/04/24; Čas překladu: 1059; Žádající uzel: 6223; Žádající uživatel: 63862; Přijímající uzel: 6073; Text žádosti: Žádost o překlad; Stav žádosti: 500; "/>
    <d v="2024-04-22T11:00:26"/>
    <d v="2024-04-22T10:59:00"/>
    <s v="0:01"/>
    <x v="0"/>
    <x v="0"/>
  </r>
  <r>
    <d v="2024-04-22T14:09:07"/>
    <s v="st3403 (?)"/>
    <x v="18"/>
    <x v="0"/>
    <s v="kll* (Lůžkové oddělení pro lékaře)"/>
    <s v="Zavoral Pavel, číslo pojištěnce: 7105303337, pojišťovna: 211, scpac: 1413881"/>
    <s v="na uzlu 2.CH-L37 od 22.04.24 do 30.04.24, pcsled: 10697027"/>
    <s v="Kód uzlu zařízení: 2001; Datum malého překladu: 22/04/24; Čas malého překladu: 1409; Kód původního uzlu: 6223; Kód nového uzlu: 6270; "/>
    <d v="2024-04-22T14:09:07"/>
    <d v="2024-04-22T14:09:00"/>
    <s v="0:00"/>
    <x v="0"/>
    <x v="0"/>
  </r>
  <r>
    <d v="2024-04-22T18:04:07"/>
    <s v="st4220 (?)"/>
    <x v="5"/>
    <x v="0"/>
    <s v="kls* (Lůžkové oddělení pro sestru)"/>
    <s v="Garlíková Irena, číslo pojištěnce: 8258164497, pojišťovna: 205, scpac: 1004074"/>
    <s v="na uzlu 2.CH-L37 od 18.04.24 do 22.04.24, pcsled: 10692681"/>
    <s v="Datum konce sledování: ? -&gt; 22/04/24; Čas konce sledování:  -&gt; 1803; Příznak fnzis: 0 -&gt; 1; Typ aktivity (takt): 1 -&gt; 4; "/>
    <d v="2024-04-22T18:04:07"/>
    <d v="2024-04-22T18:03:00"/>
    <s v="0:01"/>
    <x v="0"/>
    <x v="0"/>
  </r>
  <r>
    <d v="2024-04-22T18:04:27"/>
    <s v="st4220 (?)"/>
    <x v="5"/>
    <x v="0"/>
    <s v="kls* (Lůžkové oddělení pro sestru)"/>
    <s v="Kovář Petr, číslo pojištěnce: 8609015778, pojišťovna: 211, scpac: 328874"/>
    <s v="na uzlu 2.CH-L37 od 18.04.24 do 22.04.24, pcsled: 10692683"/>
    <s v="Datum konce sledování: ? -&gt; 22/04/24; Čas konce sledování:  -&gt; 1804; Příznak fnzis: 0 -&gt; 1; Typ aktivity (takt): 1 -&gt; 4; "/>
    <d v="2024-04-22T18:04:27"/>
    <d v="2024-04-22T18:04:00"/>
    <s v="0:00"/>
    <x v="0"/>
    <x v="0"/>
  </r>
  <r>
    <d v="2024-04-22T18:04:54"/>
    <s v="st4220 (?)"/>
    <x v="5"/>
    <x v="0"/>
    <s v="kls* (Lůžkové oddělení pro sestru)"/>
    <s v="Mlčoch Jaromír, číslo pojištěnce: 6910025320, pojišťovna: 205, scpac: 419748"/>
    <s v="na uzlu 2.CH-L37 od 15.04.24 do 22.04.24, pcsled: 10689087"/>
    <s v="Datum konce sledování: ? -&gt; 22/04/24; Čas konce sledování:  -&gt; 1804; Příznak fnzis: 0 -&gt; 1; Typ aktivity (takt): 1 -&gt; 5; "/>
    <d v="2024-04-22T18:04:54"/>
    <d v="2024-04-22T18:04:00"/>
    <s v="0:00"/>
    <x v="0"/>
    <x v="0"/>
  </r>
  <r>
    <d v="2024-04-22T18:05:20"/>
    <s v="st4220 (?)"/>
    <x v="5"/>
    <x v="0"/>
    <s v="kls* (Lůžkové oddělení pro sestru)"/>
    <s v="Kovalovský Roman, číslo pojištěnce: 8706274929, pojišťovna: 205, scpac: 911757"/>
    <s v="na uzlu 2.CH-L37 od 21.04.24 do 22.04.24, pcsled: 10696772"/>
    <s v="Datum konce sledování: ? -&gt; 22/04/24; Čas konce sledování:  -&gt; 1805; Příznak fnzis: 0 -&gt; 1; Typ aktivity (takt): 1 -&gt; 5; "/>
    <d v="2024-04-22T18:05:20"/>
    <d v="2024-04-22T18:05:00"/>
    <s v="0:00"/>
    <x v="0"/>
    <x v="0"/>
  </r>
  <r>
    <d v="2024-04-22T18:06:12"/>
    <s v="st4220 (?)"/>
    <x v="5"/>
    <x v="0"/>
    <s v="kls* (Lůžkové oddělení pro sestru)"/>
    <s v="Frolich Dušan, číslo pojištěnce: 6309162035, pojišťovna: 111, scpac: 1275088"/>
    <s v="na uzlu 2.CH-L37 od 18.04.24 do 22.04.24, pcsled: 10693795"/>
    <s v="Datum konce sledování: ? -&gt; 22/04/24; Čas konce sledování:  -&gt; 1805; Příznak fnzis: 0 -&gt; 1; Typ aktivity (takt): 1 -&gt; 5; "/>
    <d v="2024-04-22T18:06:12"/>
    <d v="2024-04-22T18:05:00"/>
    <s v="0:01"/>
    <x v="0"/>
    <x v="0"/>
  </r>
  <r>
    <d v="2024-04-23T08:34:49"/>
    <s v="st4936 (?)"/>
    <x v="1"/>
    <x v="0"/>
    <s v="kls* (Lůžkové oddělení pro sestru)"/>
    <s v="Macharová Zdena , číslo pojištěnce: 475404404 , pojišťovna: 111, scpac: 395932"/>
    <s v="na uzlu 2.CH-L37 od 22.04.24 do 26.04.24, pcsled: 10697018"/>
    <s v="Kód uzlu zařízení: 2001; Datum malého překladu: 23/04/24; Čas malého překladu: 0834; Kód původního uzlu: 6223; Kód nového uzlu: 6270; "/>
    <d v="2024-04-23T08:34:49"/>
    <d v="2024-04-23T08:34:00"/>
    <s v="0:00"/>
    <x v="0"/>
    <x v="0"/>
  </r>
  <r>
    <d v="2024-04-23T08:34:56"/>
    <s v="st4936 (?)"/>
    <x v="1"/>
    <x v="0"/>
    <s v="kls* (Lůžkové oddělení pro sestru)"/>
    <s v="Hejlová Květoslava, číslo pojištěnce: 535913128 , pojišťovna: 111, scpac: 1372734"/>
    <s v="na uzlu 2.CH-L37 od 22.04.24 do 26.04.24, pcsled: 10697022"/>
    <s v="Kód uzlu zařízení: 2001; Datum malého překladu: 23/04/24; Čas malého překladu: 0834; Kód původního uzlu: 6223; Kód nového uzlu: 6270; "/>
    <d v="2024-04-23T08:34:56"/>
    <d v="2024-04-23T08:34:00"/>
    <s v="0:00"/>
    <x v="0"/>
    <x v="0"/>
  </r>
  <r>
    <d v="2024-04-23T10:24:04"/>
    <s v="st4220 (?)"/>
    <x v="6"/>
    <x v="0"/>
    <s v="kls* (Lůžkové oddělení pro sestru)"/>
    <s v="Hrůzek Stanislav, číslo pojištěnce: 480705405 , pojišťovna: 205, scpac: 458521"/>
    <s v="na uzlu 2.CH-L37 od 14.04.24 do 23.04.24, pcsled: 10686839"/>
    <s v="Datum konce sledování: ? -&gt; 23/04/24; Čas konce sledování:  -&gt; 1023; Příznak fnzis: 0 -&gt; 1; Typ aktivity (takt): 1 -&gt; 5; "/>
    <d v="2024-04-23T10:24:04"/>
    <d v="2024-04-23T10:23:00"/>
    <s v="0:01"/>
    <x v="0"/>
    <x v="0"/>
  </r>
  <r>
    <d v="2024-04-23T10:24:29"/>
    <s v="st4220 (?)"/>
    <x v="6"/>
    <x v="0"/>
    <s v="kls* (Lůžkové oddělení pro sestru)"/>
    <s v="Štangl Hubert, číslo pojištěnce: 5709240306, pojišťovna: 111, scpac: 708488"/>
    <s v="na uzlu 2.CH-L37 od 22.04.24 do 23.04.24, pcsled: 10697010"/>
    <s v="Datum konce sledování: ? -&gt; 23/04/24; Čas konce sledování:  -&gt; 1024; Příznak fnzis: 0 -&gt; 1; Typ aktivity (takt): 1 -&gt; 5; "/>
    <d v="2024-04-23T10:24:29"/>
    <d v="2024-04-23T10:24:00"/>
    <s v="0:00"/>
    <x v="0"/>
    <x v="0"/>
  </r>
  <r>
    <d v="2024-04-23T12:03:44"/>
    <s v="st1733 (?)"/>
    <x v="0"/>
    <x v="0"/>
    <s v="kls* (Lůžkové oddělení pro sestru)"/>
    <s v="Krampolová Drahomíra, číslo pojištěnce: 7159165321, pojišťovna: 205, scpac: 310593"/>
    <s v="na uzlu 2.CH-L37 od 22.04.24 do 23.04.24, pcsled: 10697013"/>
    <s v="Datum konce sledování: ? -&gt; 23/04/24; Čas konce sledování:  -&gt; 1203; Příznak fnzis: 0 -&gt; 1; Typ aktivity (takt): 1 -&gt; 5; "/>
    <d v="2024-04-23T12:03:44"/>
    <d v="2024-04-23T12:03:00"/>
    <s v="0:00"/>
    <x v="0"/>
    <x v="0"/>
  </r>
  <r>
    <d v="2024-04-23T17:50:51"/>
    <s v="st1733 (?)"/>
    <x v="0"/>
    <x v="0"/>
    <s v="kls* (Lůžkové oddělení pro sestru)"/>
    <s v="Klvaňová Ludmila, číslo pojištěnce: 495914020 , pojišťovna: 111, scpac: 334912"/>
    <s v="na uzlu 2.CH-L37 od 18.04.24 do 23.04.24, pcsled: 10693444"/>
    <s v="Datum žádosti: 23/04/24; Čas žádosti: 175051; Datum překladu: 23/04/24; Čas překladu: 1749; Žádající uzel: 6223; Žádající uživatel: 66132; Přijímající uzel: 6515; Text žádosti: Žádost o překlad; Stav žádosti: 500; "/>
    <d v="2024-04-23T17:50:51"/>
    <d v="2024-04-23T17:49:00"/>
    <s v="0:01"/>
    <x v="0"/>
    <x v="0"/>
  </r>
  <r>
    <d v="2024-04-24T09:26:16"/>
    <s v="st4936 (?)"/>
    <x v="1"/>
    <x v="0"/>
    <s v="kls* (Lůžkové oddělení pro sestru)"/>
    <s v="Soukup Josef, číslo pojištěnce: 530101145 , pojišťovna: 111, scpac: 1558341"/>
    <s v="na uzlu 2.CH-37a od 23.04.24 do 26.04.24, pcsled: 10699010"/>
    <s v="Kód uzlu zařízení: 2001; Datum malého překladu: 24/04/24; Čas malého překladu: 0926; Kód původního uzlu: 6223; Kód nového uzlu: 6270; "/>
    <d v="2024-04-24T09:26:16"/>
    <d v="2024-04-24T09:26:00"/>
    <s v="0:00"/>
    <x v="0"/>
    <x v="0"/>
  </r>
  <r>
    <d v="2024-04-24T10:40:08"/>
    <s v="st4220 (?)"/>
    <x v="31"/>
    <x v="0"/>
    <s v="kkl* (Lůžkové oddělení pro lékaře KAR)"/>
    <s v="Vávra Ivo , číslo pojištěnce: 7310295322, pojišťovna: 111, scpac: 288072"/>
    <s v="na uzlu 2.CH-L37 od 22.04.24 do 24.04.24, pcsled: 10697787"/>
    <s v="Datum žádosti: 24/04/24; Čas žádosti: 104008; Datum překladu: 24/04/24; Čas překladu: 1039; Žádající uzel: 6223; Žádající uživatel: 65461; Přijímající uzel: 6407; Text žádosti: Žádost o překlad; Stav žádosti: 500; "/>
    <d v="2024-04-24T10:40:08"/>
    <d v="2024-04-24T10:39:00"/>
    <s v="0:01"/>
    <x v="0"/>
    <x v="0"/>
  </r>
  <r>
    <d v="2024-04-24T11:31:35"/>
    <s v="st1733 (?)"/>
    <x v="0"/>
    <x v="0"/>
    <s v="kls* (Lůžkové oddělení pro sestru)"/>
    <s v="Cvetan Miroslav, číslo pojištěnce: 5409170822, pojišťovna: 205, scpac: 119430"/>
    <s v="na uzlu 2.CH-L37 od 21.04.24 do 24.04.24, pcsled: 10696727"/>
    <s v="Datum konce sledování: ? -&gt; 24/04/24; Čas konce sledování:  -&gt; 1130; Příznak fnzis: 0 -&gt; 1; Typ aktivity (takt): 1 -&gt; 5; "/>
    <d v="2024-04-24T11:31:35"/>
    <d v="2024-04-24T11:30:00"/>
    <s v="0:01"/>
    <x v="0"/>
    <x v="0"/>
  </r>
  <r>
    <d v="2024-04-24T12:22:14"/>
    <s v="st4220 (?)"/>
    <x v="31"/>
    <x v="0"/>
    <s v="kkl* (Lůžkové oddělení pro lékaře KAR)"/>
    <s v="Klvaňová Ludmila, číslo pojištěnce: 495914020 , pojišťovna: 111, scpac: 334912"/>
    <s v="na uzlu KAR-LU51 od 23.04.24 do 24.04.24, pcsled: 10700787"/>
    <s v="Datum konce sledování: ? -&gt; 24/04/24; Čas konce sledování:  -&gt; 1216; Příznak fnzis: 0 -&gt; 1; Typ aktivity (takt): 1 -&gt; 5; "/>
    <d v="2024-04-24T12:22:14"/>
    <d v="2024-04-24T12:16:00"/>
    <s v="0:06"/>
    <x v="0"/>
    <x v="0"/>
  </r>
  <r>
    <d v="2024-04-24T13:15:57"/>
    <s v="st4220 (?)"/>
    <x v="31"/>
    <x v="0"/>
    <s v="kkl* (Lůžkové oddělení pro lékaře KAR)"/>
    <s v="Krumnikl Antonín, číslo pojištěnce: 6104290577, pojišťovna: 111, scpac: 1075112"/>
    <s v="na uzlu 2.CH-L37 od 23.04.24 do 24.04.24, pcsled: 10699008"/>
    <s v="Datum žádosti: 24/04/24; Čas žádosti: 131557; Datum překladu: 24/04/24; Čas překladu: 1315; Žádající uzel: 6223; Žádající uživatel: 65461; Přijímající uzel: 6515; Text žádosti: Žádost o překlad; Stav žádosti: 500; "/>
    <d v="2024-04-24T13:15:57"/>
    <d v="2024-04-24T13:15:00"/>
    <s v="0:00"/>
    <x v="0"/>
    <x v="0"/>
  </r>
  <r>
    <d v="2024-04-24T14:15:54"/>
    <s v="st4220 (?)"/>
    <x v="13"/>
    <x v="0"/>
    <s v="kls* (Lůžkové oddělení pro sestru)"/>
    <s v="Michalíková Naděžda, číslo pojištěnce: 5562301426, pojišťovna: 213, scpac: 1564078"/>
    <s v="na uzlu 2.CH-L37 od 22.04.24 do 24.04.24, pcsled: 10697698"/>
    <s v="Datum konce sledování: ? -&gt; 24/04/24; Čas konce sledování:  -&gt; 1415; Příznak fnzis: 0 -&gt; 1; Typ aktivity (takt): 1 -&gt; 5; "/>
    <d v="2024-04-24T14:15:54"/>
    <d v="2024-04-24T14:15:00"/>
    <s v="0:00"/>
    <x v="0"/>
    <x v="0"/>
  </r>
  <r>
    <d v="2024-04-24T14:16:18"/>
    <s v="st4220 (?)"/>
    <x v="13"/>
    <x v="0"/>
    <s v="kls* (Lůžkové oddělení pro sestru)"/>
    <s v="Vrba Zdeněk , číslo pojištěnce: 430209404 , pojišťovna: 205, scpac: 1412676"/>
    <s v="na uzlu 2.CH-L37 od 16.04.24 do 24.04.24, pcsled: 10689182"/>
    <s v="Datum konce sledování: ? -&gt; 24/04/24; Čas konce sledování:  -&gt; 1416; Příznak fnzis: 0 -&gt; 1; Typ aktivity (takt): 1 -&gt; 5; "/>
    <d v="2024-04-24T14:16:18"/>
    <d v="2024-04-24T14:16:00"/>
    <s v="0:00"/>
    <x v="0"/>
    <x v="0"/>
  </r>
  <r>
    <d v="2024-04-25T09:06:19"/>
    <s v="st4936 (?)"/>
    <x v="1"/>
    <x v="0"/>
    <s v="kls* (Lůžkové oddělení pro sestru)"/>
    <s v="Boršková Jarmila, číslo pojištěnce: 456006471 , pojišťovna: 111, scpac: 1342959"/>
    <s v="na uzlu 2.CH-L37 od 24.04.24 do 28.04.24, pcsled: 10700877"/>
    <s v="Kód uzlu zařízení: 2001; Datum malého překladu: 25/04/24; Čas malého překladu: 0906; Kód původního uzlu: 6223; Kód nového uzlu: 6270; "/>
    <d v="2024-04-25T09:06:19"/>
    <d v="2024-04-25T09:06:00"/>
    <s v="0:00"/>
    <x v="0"/>
    <x v="0"/>
  </r>
  <r>
    <d v="2024-04-25T09:06:27"/>
    <s v="st4936 (?)"/>
    <x v="1"/>
    <x v="0"/>
    <s v="kls* (Lůžkové oddělení pro sestru)"/>
    <s v="Zelinková Antonie, číslo pojištěnce: 505524194 , pojišťovna: 111, scpac: 1534123"/>
    <s v="na uzlu 2.CH-L37 od 24.04.24 do 28.04.24, pcsled: 10700879"/>
    <s v="Kód uzlu zařízení: 2001; Datum malého překladu: 25/04/24; Čas malého překladu: 0906; Kód původního uzlu: 6223; Kód nového uzlu: 6270; "/>
    <d v="2024-04-25T09:06:27"/>
    <d v="2024-04-25T09:06:00"/>
    <s v="0:00"/>
    <x v="0"/>
    <x v="0"/>
  </r>
  <r>
    <d v="2024-04-25T10:46:54"/>
    <s v="st4220 (?)"/>
    <x v="6"/>
    <x v="0"/>
    <s v="kls* (Lůžkové oddělení pro sestru)"/>
    <s v="Krumnikl Antonín, číslo pojištěnce: 6104290577, pojišťovna: 111, scpac: 1075112"/>
    <s v="na uzlu KAR-LU51 od 24.04.24 do 25.04.24, pcsled: 10702231"/>
    <s v="Datum konce sledování: ? -&gt; 25/04/24; Čas konce sledování:  -&gt; 1028; Příznak fnzis: 0 -&gt; 1; Typ aktivity (takt): 1 -&gt; 5; "/>
    <d v="2024-04-25T10:46:54"/>
    <d v="2024-04-25T10:28:00"/>
    <s v="0:18"/>
    <x v="0"/>
    <x v="2"/>
  </r>
  <r>
    <d v="2024-04-25T14:06:11"/>
    <s v="st4220 (?)"/>
    <x v="6"/>
    <x v="0"/>
    <s v="kls* (Lůžkové oddělení pro sestru)"/>
    <s v="Hrubý Jaromír, číslo pojištěnce: 520120279 , pojišťovna: 205, scpac: 1228499"/>
    <s v="na uzlu 2.CH-L37 od 22.04.24 do 25.04.24, pcsled: 10697024"/>
    <s v="Datum konce sledování: ? -&gt; 25/04/24; Čas konce sledování:  -&gt; 1000; Příznak fnzis: 0 -&gt; 1; Typ aktivity (takt): 1 -&gt; 5; "/>
    <d v="2024-04-25T14:06:11"/>
    <d v="2024-04-25T10:00:00"/>
    <s v="4:06"/>
    <x v="0"/>
    <x v="6"/>
  </r>
  <r>
    <d v="2024-04-25T14:08:51"/>
    <s v="st4220 (?)"/>
    <x v="6"/>
    <x v="0"/>
    <s v="kls* (Lůžkové oddělení pro sestru)"/>
    <s v="Knápková Zdeňka, číslo pojištěnce: 5856260432, pojišťovna: 207, scpac: 1560469"/>
    <s v="na uzlu 2.CH-L37 od 22.04.24 do 25.04.24, pcsled: 10697031"/>
    <s v="Datum konce sledování: ? -&gt; 25/04/24; Čas konce sledování:  -&gt; 1000; Příznak fnzis: 0 -&gt; 1; Typ aktivity (takt): 1 -&gt; 5; "/>
    <d v="2024-04-25T14:08:51"/>
    <d v="2024-04-25T10:00:00"/>
    <s v="4:08"/>
    <x v="0"/>
    <x v="6"/>
  </r>
  <r>
    <d v="2024-04-25T14:09:30"/>
    <s v="st4220 (?)"/>
    <x v="6"/>
    <x v="0"/>
    <s v="kls* (Lůžkové oddělení pro sestru)"/>
    <s v="Bajgarova Drahomíra , číslo pojištěnce: 475511484 , pojišťovna: 205, scpac: 1414640"/>
    <s v="na uzlu 2.CH-L37 od 23.04.24 do 25.04.24, pcsled: 10699019"/>
    <s v="Datum konce sledování: ? -&gt; 25/04/24; Čas konce sledování:  -&gt; 1000; Příznak fnzis: 0 -&gt; 1; Typ aktivity (takt): 1 -&gt; 5; "/>
    <d v="2024-04-25T14:09:30"/>
    <d v="2024-04-25T10:00:00"/>
    <s v="4:09"/>
    <x v="0"/>
    <x v="6"/>
  </r>
  <r>
    <d v="2024-04-25T14:10:12"/>
    <s v="st4220 (?)"/>
    <x v="6"/>
    <x v="0"/>
    <s v="kls* (Lůžkové oddělení pro sestru)"/>
    <s v="Crha Pavel, číslo pojištěnce: 6210200975, pojišťovna: 201, scpac: 311533"/>
    <s v="na uzlu 2.CH-L37 od 22.04.24 do 25.04.24, pcsled: 10697029"/>
    <s v="Datum konce sledování: ? -&gt; 25/04/24; Čas konce sledování:  -&gt; 1000; Příznak fnzis: 0 -&gt; 1; Typ aktivity (takt): 1 -&gt; 5; "/>
    <d v="2024-04-25T14:10:12"/>
    <d v="2024-04-25T10:00:00"/>
    <s v="4:10"/>
    <x v="0"/>
    <x v="6"/>
  </r>
  <r>
    <d v="2024-04-25T14:11:11"/>
    <s v="st4220 (?)"/>
    <x v="6"/>
    <x v="0"/>
    <s v="kls* (Lůžkové oddělení pro sestru)"/>
    <s v="Květenský Václav, číslo pojištěnce: 6506270595, pojišťovna: 111, scpac: 1193894"/>
    <s v="na uzlu 2.CH-L37 od 19.04.24 do 25.04.24, pcsled: 10695171"/>
    <s v="Datum konce sledování: ? -&gt; 25/04/24; Čas konce sledování:  -&gt; 1000; Příznak fnzis: 0 -&gt; 1; Typ aktivity (takt): 1 -&gt; 5; "/>
    <d v="2024-04-25T14:11:11"/>
    <d v="2024-04-25T10:00:00"/>
    <s v="4:11"/>
    <x v="0"/>
    <x v="6"/>
  </r>
  <r>
    <d v="2024-04-25T14:12:58"/>
    <s v="st4220 (?)"/>
    <x v="6"/>
    <x v="0"/>
    <s v="kls* (Lůžkové oddělení pro sestru)"/>
    <s v="Novotný Vladimír, číslo pojištěnce: 5805230629, pojišťovna: 205, scpac: 317078"/>
    <s v="na uzlu 2.CH-L37 od 16.04.24 do 25.04.24, pcsled: 10689190"/>
    <s v="Datum konce sledování: ? -&gt; 25/04/24; Čas konce sledování:  -&gt; 1000; Příznak fnzis: 0 -&gt; 1; Typ aktivity (takt): 1 -&gt; 4; "/>
    <d v="2024-04-25T14:12:58"/>
    <d v="2024-04-25T10:00:00"/>
    <s v="4:12"/>
    <x v="0"/>
    <x v="6"/>
  </r>
  <r>
    <d v="2024-04-25T14:15:13"/>
    <s v="st4220 (?)"/>
    <x v="6"/>
    <x v="0"/>
    <s v="kls* (Lůžkové oddělení pro sestru)"/>
    <s v="Jurníková Věra, číslo pojištěnce: 355609443 , pojišťovna: 201, scpac: 275132"/>
    <s v="na uzlu 2.CH-L37 od 02.04.24 do 25.04.24, pcsled: 10670507"/>
    <s v="Datum konce sledování: ? -&gt; 25/04/24; Čas konce sledování:  -&gt; 1300; Příznak fnzis: 0 -&gt; 1; Typ aktivity (takt): 1 -&gt; 5; "/>
    <d v="2024-04-25T14:15:13"/>
    <d v="2024-04-25T13:00:00"/>
    <s v="1:15"/>
    <x v="0"/>
    <x v="12"/>
  </r>
  <r>
    <d v="2024-04-26T08:15:17"/>
    <s v="st4936 (?)"/>
    <x v="1"/>
    <x v="0"/>
    <s v="kls* (Lůžkové oddělení pro sestru)"/>
    <s v="Holocsi Ladislav, číslo pojištěnce: 5704096717, pojišťovna: 111, scpac: 844022"/>
    <s v="na uzlu 2.CH-L37 od 25.04.24 do 08.05.24, pcsled: 10702654"/>
    <s v="Kód uzlu zařízení: 2001; Datum malého překladu: 26/04/24; Čas malého překladu: 0815; Kód původního uzlu: 6223; Kód nového uzlu: 6270; "/>
    <d v="2024-04-26T08:15:17"/>
    <d v="2024-04-26T08:15:00"/>
    <s v="0:00"/>
    <x v="0"/>
    <x v="0"/>
  </r>
  <r>
    <d v="2024-04-26T08:15:46"/>
    <s v="st4936 (?)"/>
    <x v="1"/>
    <x v="0"/>
    <s v="kls* (Lůžkové oddělení pro sestru)"/>
    <s v="Muroň Svatoslav, číslo pojištěnce: 6208141522, pojišťovna: 205, scpac: 1557569"/>
    <s v="na uzlu 2.CH-L37 od 25.04.24 do 03.05.24, pcsled: 10702660"/>
    <s v="Kód uzlu zařízení: 2001; Datum malého překladu: 26/04/24; Čas malého překladu: 0815; Kód původního uzlu: 6223; Kód nového uzlu: 6270; "/>
    <d v="2024-04-26T08:15:46"/>
    <d v="2024-04-26T08:15:00"/>
    <s v="0:00"/>
    <x v="0"/>
    <x v="0"/>
  </r>
  <r>
    <d v="2024-04-26T13:24:24"/>
    <s v="st4220 (?)"/>
    <x v="6"/>
    <x v="0"/>
    <s v="kls* (Lůžkové oddělení pro sestru)"/>
    <s v="Pirkl Jiří , číslo pojištěnce: 530308061 , pojišťovna: 201, scpac: 339729"/>
    <s v="na uzlu 2.CH-L37 od 23.04.24 do 26.04.24, pcsled: 10699017"/>
    <s v="Datum konce sledování: ? -&gt; 26/04/24; Čas konce sledování:  -&gt; 1000; Příznak fnzis: 0 -&gt; 1; Typ aktivity (takt): 1 -&gt; 5; "/>
    <d v="2024-04-26T13:24:24"/>
    <d v="2024-04-26T10:00:00"/>
    <s v="3:24"/>
    <x v="0"/>
    <x v="9"/>
  </r>
  <r>
    <d v="2024-04-26T13:24:45"/>
    <s v="st4220 (?)"/>
    <x v="6"/>
    <x v="0"/>
    <s v="kls* (Lůžkové oddělení pro sestru)"/>
    <s v="Hejlová Květoslava, číslo pojištěnce: 535913128 , pojišťovna: 111, scpac: 1372734"/>
    <s v="na uzlu 2.CH-L37 od 22.04.24 do 26.04.24, pcsled: 10697022"/>
    <s v="Datum konce sledování: ? -&gt; 26/04/24; Čas konce sledování:  -&gt; 1000; Příznak fnzis: 0 -&gt; 1; Typ aktivity (takt): 1 -&gt; 4; "/>
    <d v="2024-04-26T13:24:45"/>
    <d v="2024-04-26T10:00:00"/>
    <s v="3:24"/>
    <x v="0"/>
    <x v="9"/>
  </r>
  <r>
    <d v="2024-04-26T13:25:22"/>
    <s v="st4220 (?)"/>
    <x v="6"/>
    <x v="0"/>
    <s v="kls* (Lůžkové oddělení pro sestru)"/>
    <s v="Herman Stanislav , číslo pojištěnce: 470104460 , pojišťovna: 111, scpac: 1287262"/>
    <s v="na uzlu 2.CH-L37 od 25.04.24 do 26.04.24, pcsled: 10703324"/>
    <s v="Datum konce sledování: ? -&gt; 26/04/24; Čas konce sledování:  -&gt; 1000; Příznak fnzis: 0 -&gt; 1; Typ aktivity (takt): 1 -&gt; 5; "/>
    <d v="2024-04-26T13:25:22"/>
    <d v="2024-04-26T10:00:00"/>
    <s v="3:25"/>
    <x v="0"/>
    <x v="9"/>
  </r>
  <r>
    <d v="2024-04-26T13:27:57"/>
    <s v="st4220 (?)"/>
    <x v="6"/>
    <x v="0"/>
    <s v="kls* (Lůžkové oddělení pro sestru)"/>
    <s v="Poisel František , číslo pojištěnce: 440208437 , pojišťovna: 111, scpac: 1392611"/>
    <s v="na uzlu 2.CH-L37 od 05.04.24 do 26.04.24, pcsled: 10674267"/>
    <s v="Datum konce sledování: ? -&gt; 26/04/24; Čas konce sledování:  -&gt; 1030; Příznak fnzis: 0 -&gt; 1; Typ aktivity (takt): 1 -&gt; 5; "/>
    <d v="2024-04-26T13:27:57"/>
    <d v="2024-04-26T10:30:00"/>
    <s v="2:57"/>
    <x v="0"/>
    <x v="16"/>
  </r>
  <r>
    <d v="2024-04-26T13:28:16"/>
    <s v="st4220 (?)"/>
    <x v="6"/>
    <x v="0"/>
    <s v="kls* (Lůžkové oddělení pro sestru)"/>
    <s v="Kovalovský Roman, číslo pojištěnce: 8706274929, pojišťovna: 205, scpac: 911757"/>
    <s v="na uzlu 2.CH-L37 od 24.04.24 do 26.04.24, pcsled: 10700883"/>
    <s v="Datum konce sledování: ? -&gt; 26/04/24; Čas konce sledování:  -&gt; 1000; Příznak fnzis: 0 -&gt; 1; Typ aktivity (takt): 1 -&gt; 5; "/>
    <d v="2024-04-26T13:28:16"/>
    <d v="2024-04-26T10:00:00"/>
    <s v="3:28"/>
    <x v="0"/>
    <x v="9"/>
  </r>
  <r>
    <d v="2024-04-26T13:28:36"/>
    <s v="st4220 (?)"/>
    <x v="6"/>
    <x v="0"/>
    <s v="kls* (Lůžkové oddělení pro sestru)"/>
    <s v="Nakládal Miroslav, číslo pojištěnce: 510717095 , pojišťovna: 201, scpac: 1040553"/>
    <s v="na uzlu 2.CH-L37 od 21.04.24 do 26.04.24, pcsled: 10696842"/>
    <s v="Datum konce sledování: ? -&gt; 26/04/24; Čas konce sledování:  -&gt; 1000; Příznak fnzis: 0 -&gt; 1; Typ aktivity (takt): 1 -&gt; 5; "/>
    <d v="2024-04-26T13:28:36"/>
    <d v="2024-04-26T10:00:00"/>
    <s v="3:28"/>
    <x v="0"/>
    <x v="9"/>
  </r>
  <r>
    <d v="2024-04-26T13:29:00"/>
    <s v="st4220 (?)"/>
    <x v="6"/>
    <x v="0"/>
    <s v="kls* (Lůžkové oddělení pro sestru)"/>
    <s v="Vacek Miroslav, Ing., číslo pojištěnce: 6706200358, pojišťovna: 111, scpac: 1548910"/>
    <s v="na uzlu 2.CH-L37 od 22.04.24 do 26.04.24, pcsled: 10697016"/>
    <s v="Datum konce sledování: ? -&gt; 26/04/24; Čas konce sledování:  -&gt; 1000; Příznak fnzis: 0 -&gt; 1; Typ aktivity (takt): 1 -&gt; 4; "/>
    <d v="2024-04-26T13:29:00"/>
    <d v="2024-04-26T10:00:00"/>
    <s v="3:29"/>
    <x v="0"/>
    <x v="9"/>
  </r>
  <r>
    <d v="2024-04-26T13:31:44"/>
    <s v="st4220 (?)"/>
    <x v="6"/>
    <x v="0"/>
    <s v="kls* (Lůžkové oddělení pro sestru)"/>
    <s v="Macharová Zdena , číslo pojištěnce: 475404404 , pojišťovna: 111, scpac: 395932"/>
    <s v="na uzlu 2.CH-L37 od 22.04.24 do 26.04.24, pcsled: 10697018"/>
    <s v="Datum konce sledování: ? -&gt; 26/04/24; Čas konce sledování:  -&gt; 1000; Příznak fnzis: 0 -&gt; 1; Typ aktivity (takt): 1 -&gt; 4; "/>
    <d v="2024-04-26T13:31:44"/>
    <d v="2024-04-26T10:00:00"/>
    <s v="3:31"/>
    <x v="0"/>
    <x v="5"/>
  </r>
  <r>
    <d v="2024-04-26T13:32:14"/>
    <s v="st4220 (?)"/>
    <x v="6"/>
    <x v="0"/>
    <s v="kls* (Lůžkové oddělení pro sestru)"/>
    <s v="Pala Miloslav, číslo pojištěnce: 6806180194, pojišťovna: 111, scpac: 320007"/>
    <s v="na uzlu 2.CH-L37 od 23.04.24 do 26.04.24, pcsled: 10699015"/>
    <s v="Datum konce sledování: ? -&gt; 26/04/24; Čas konce sledování:  -&gt; 1000; Příznak fnzis: 0 -&gt; 1; Typ aktivity (takt): 1 -&gt; 4; "/>
    <d v="2024-04-26T13:32:14"/>
    <d v="2024-04-26T10:00:00"/>
    <s v="3:32"/>
    <x v="0"/>
    <x v="5"/>
  </r>
  <r>
    <d v="2024-04-27T10:45:57"/>
    <s v="st1733 (?)"/>
    <x v="12"/>
    <x v="0"/>
    <s v="kls* (Lůžkové oddělení pro sestru)"/>
    <s v="Jahn Milan, číslo pojištěnce: 470508404 , pojišťovna: 111, scpac: 347665"/>
    <s v="na uzlu 2.CH-L37 od 24.04.24 do 27.04.24, pcsled: 10700887"/>
    <s v="Datum konce sledování: ? -&gt; 27/04/24; Čas konce sledování:  -&gt; 1045; Příznak fnzis: 0 -&gt; 1; Typ aktivity (takt): 1 -&gt; 4; "/>
    <d v="2024-04-27T10:45:57"/>
    <d v="2024-04-27T10:45:00"/>
    <s v="0:00"/>
    <x v="0"/>
    <x v="0"/>
  </r>
  <r>
    <d v="2024-04-27T10:46:31"/>
    <s v="st1733 (?)"/>
    <x v="12"/>
    <x v="0"/>
    <s v="kls* (Lůžkové oddělení pro sestru)"/>
    <s v="Peřina Josef, číslo pojištěnce: 500126050 , pojišťovna: 111, scpac: 1056074"/>
    <s v="na uzlu 2.CH-L37 od 24.04.24 do 27.04.24, pcsled: 10700885"/>
    <s v="Datum konce sledování: ? -&gt; 27/04/24; Čas konce sledování:  -&gt; 1046; Příznak fnzis: 0 -&gt; 1; Typ aktivity (takt): 1 -&gt; 5; "/>
    <d v="2024-04-27T10:46:31"/>
    <d v="2024-04-27T10:46:00"/>
    <s v="0:00"/>
    <x v="0"/>
    <x v="0"/>
  </r>
  <r>
    <d v="2024-04-27T10:51:11"/>
    <s v="st1733 (?)"/>
    <x v="12"/>
    <x v="0"/>
    <s v="kls* (Lůžkové oddělení pro sestru)"/>
    <s v="Karásek Stanislav, číslo pojištěnce: 520119099 , pojišťovna: 205, scpac: 965566"/>
    <s v="na uzlu 2.CH-L37 od 24.04.24 do 27.04.24, pcsled: 10700881"/>
    <s v="Datum konce sledování: ? -&gt; 27/04/24; Čas konce sledování:  -&gt; 1047; Příznak fnzis: 0 -&gt; 1; Typ aktivity (takt): 1 -&gt; 5; "/>
    <d v="2024-04-27T10:51:11"/>
    <d v="2024-04-27T10:47:00"/>
    <s v="0:04"/>
    <x v="0"/>
    <x v="0"/>
  </r>
  <r>
    <d v="2024-04-27T10:54:03"/>
    <s v="st1733 (?)"/>
    <x v="12"/>
    <x v="0"/>
    <s v="kls* (Lůžkové oddělení pro sestru)"/>
    <s v="Špatina Martin, číslo pojištěnce: 7802205785, pojišťovna: 111, scpac: 699008"/>
    <s v="na uzlu 2.CH-L37 od 25.04.24 do 27.04.24, pcsled: 10702667"/>
    <s v="Datum konce sledování: ? -&gt; 27/04/24; Čas konce sledování:  -&gt; 1051; Příznak fnzis: 0 -&gt; 1; Typ aktivity (takt): 1 -&gt; 5; "/>
    <d v="2024-04-27T10:54:03"/>
    <d v="2024-04-27T10:51:00"/>
    <s v="0:03"/>
    <x v="0"/>
    <x v="0"/>
  </r>
  <r>
    <d v="2024-04-27T10:54:47"/>
    <s v="st1733 (?)"/>
    <x v="12"/>
    <x v="0"/>
    <s v="kls* (Lůžkové oddělení pro sestru)"/>
    <s v="Maková Erika, číslo pojištěnce: 8251015311, pojišťovna: 205, scpac: 344656"/>
    <s v="na uzlu 2.CH-L37 od 25.04.24 do 27.04.24, pcsled: 10702664"/>
    <s v="Datum konce sledování: ? -&gt; 27/04/24; Čas konce sledování:  -&gt; 1054; Příznak fnzis: 0 -&gt; 1; Typ aktivity (takt): 1 -&gt; 5; "/>
    <d v="2024-04-27T10:54:47"/>
    <d v="2024-04-27T10:54:00"/>
    <s v="0:00"/>
    <x v="0"/>
    <x v="0"/>
  </r>
  <r>
    <d v="2024-04-28T10:22:14"/>
    <s v="st4220 (?)"/>
    <x v="0"/>
    <x v="0"/>
    <s v="kls* (Lůžkové oddělení pro sestru)"/>
    <s v="Gabrlík Vladimír, číslo pojištěnce: 5511211079, pojišťovna: 205, scpac: 103767"/>
    <s v="na uzlu 2.CH-L37 od 26.04.24 do 28.04.24, pcsled: 10704397"/>
    <s v="Datum konce sledování: ? -&gt; 28/04/24; Čas konce sledování:  -&gt; 1021; Příznak fnzis: 0 -&gt; 1; Typ aktivity (takt): 1 -&gt; 5; "/>
    <d v="2024-04-28T10:22:14"/>
    <d v="2024-04-28T10:21:00"/>
    <s v="0:01"/>
    <x v="0"/>
    <x v="0"/>
  </r>
  <r>
    <d v="2024-04-28T10:22:38"/>
    <s v="st4220 (?)"/>
    <x v="0"/>
    <x v="0"/>
    <s v="kls* (Lůžkové oddělení pro sestru)"/>
    <s v="Boršková Jarmila, číslo pojištěnce: 456006471 , pojišťovna: 111, scpac: 1342959"/>
    <s v="na uzlu 2.CH-L37 od 24.04.24 do 28.04.24, pcsled: 10700877"/>
    <s v="Datum konce sledování: ? -&gt; 28/04/24; Čas konce sledování:  -&gt; 1022; Příznak fnzis: 0 -&gt; 1; Typ aktivity (takt): 1 -&gt; 4; "/>
    <d v="2024-04-28T10:22:38"/>
    <d v="2024-04-28T10:22:00"/>
    <s v="0:00"/>
    <x v="0"/>
    <x v="0"/>
  </r>
  <r>
    <d v="2024-04-28T10:23:07"/>
    <s v="st4220 (?)"/>
    <x v="0"/>
    <x v="0"/>
    <s v="kls* (Lůžkové oddělení pro sestru)"/>
    <s v="Zelinková Antonie, číslo pojištěnce: 505524194 , pojišťovna: 111, scpac: 1534123"/>
    <s v="na uzlu 2.CH-L37 od 24.04.24 do 28.04.24, pcsled: 10700879"/>
    <s v="Datum konce sledování: ? -&gt; 28/04/24; Čas konce sledování:  -&gt; 1022; Příznak fnzis: 0 -&gt; 1; Typ aktivity (takt): 1 -&gt; 4; "/>
    <d v="2024-04-28T10:23:07"/>
    <d v="2024-04-28T10:22:00"/>
    <s v="0:01"/>
    <x v="0"/>
    <x v="0"/>
  </r>
  <r>
    <d v="2024-04-28T10:23:33"/>
    <s v="st4220 (?)"/>
    <x v="0"/>
    <x v="0"/>
    <s v="kls* (Lůžkové oddělení pro sestru)"/>
    <s v="Hejda Vladimír , číslo pojištěnce: 6408112282, pojišťovna: 111, scpac: 400346"/>
    <s v="na uzlu 2.CH-L37 od 25.04.24 do 28.04.24, pcsled: 10702658"/>
    <s v="Datum konce sledování: ? -&gt; 28/04/24; Čas konce sledování:  -&gt; 1023; Příznak fnzis: 0 -&gt; 1; Typ aktivity (takt): 1 -&gt; 5; "/>
    <d v="2024-04-28T10:23:33"/>
    <d v="2024-04-28T10:23:00"/>
    <s v="0:00"/>
    <x v="0"/>
    <x v="0"/>
  </r>
  <r>
    <d v="2024-04-28T10:23:49"/>
    <s v="st4220 (?)"/>
    <x v="0"/>
    <x v="0"/>
    <s v="kls* (Lůžkové oddělení pro sestru)"/>
    <s v="Hrabal Milan , číslo pojištěnce: 440528445 , pojišťovna: 211, scpac: 450509"/>
    <s v="na uzlu 2.CH-L37 od 25.04.24 do 28.04.24, pcsled: 10702652"/>
    <s v="Datum konce sledování: ? -&gt; 28/04/24; Čas konce sledování:  -&gt; 1023; Příznak fnzis: 0 -&gt; 1; Typ aktivity (takt): 1 -&gt; 5; "/>
    <d v="2024-04-28T10:23:49"/>
    <d v="2024-04-28T10:23:00"/>
    <s v="0:00"/>
    <x v="0"/>
    <x v="0"/>
  </r>
  <r>
    <d v="2024-04-28T10:24:30"/>
    <s v="st4220 (?)"/>
    <x v="0"/>
    <x v="0"/>
    <s v="kls* (Lůžkové oddělení pro sestru)"/>
    <s v="Krump Stanislav, číslo pojištěnce: 530524101 , pojišťovna: 111, scpac: 1216091"/>
    <s v="na uzlu 2.CH-L37 od 24.04.24 do 28.04.24, pcsled: 10700875"/>
    <s v="Datum konce sledování: ? -&gt; 28/04/24; Čas konce sledování:  -&gt; 1023; Příznak fnzis: 0 -&gt; 1; Typ aktivity (takt): 1 -&gt; 4; "/>
    <d v="2024-04-28T10:24:30"/>
    <d v="2024-04-28T10:23:00"/>
    <s v="0:01"/>
    <x v="0"/>
    <x v="0"/>
  </r>
  <r>
    <d v="2024-04-29T08:09:24"/>
    <s v="st4220 (?)"/>
    <x v="3"/>
    <x v="0"/>
    <s v="kls* (Lůžkové oddělení pro sestru)"/>
    <s v="Baloun Josef, číslo pojištěnce: 6702030093, pojišťovna: 205, scpac: 319597"/>
    <s v="na uzlu 2.CH-L37 od 28.04.24 do 05.05.24, pcsled: 10707204"/>
    <s v="Kód uzlu zařízení: 2001; Datum malého překladu: 29/04/24; Čas malého překladu: 0809; Kód původního uzlu: 6223; Kód nového uzlu: 6270; "/>
    <d v="2024-04-29T08:09:24"/>
    <d v="2024-04-29T08:09:00"/>
    <s v="0:00"/>
    <x v="0"/>
    <x v="0"/>
  </r>
  <r>
    <d v="2024-04-29T08:09:40"/>
    <s v="st4220 (?)"/>
    <x v="3"/>
    <x v="0"/>
    <s v="kls* (Lůžkové oddělení pro sestru)"/>
    <s v="Mišo Zdeněk , číslo pojištěnce: 6604031621, pojišťovna: 205, scpac: 364855"/>
    <s v="na uzlu 2.CH-L37 od 28.04.24 do 06.05.24, pcsled: 10707141"/>
    <s v="Kód uzlu zařízení: 2001; Datum malého překladu: 29/04/24; Čas malého překladu: 0809; Kód původního uzlu: 6223; Kód nového uzlu: 6270; "/>
    <d v="2024-04-29T08:09:40"/>
    <d v="2024-04-29T08:09:00"/>
    <s v="0:00"/>
    <x v="0"/>
    <x v="0"/>
  </r>
  <r>
    <d v="2024-04-29T09:36:28"/>
    <s v="st4564 (?)"/>
    <x v="24"/>
    <x v="0"/>
    <s v="kld* (Lůžkové oddělení pro admin. pracovnici)"/>
    <s v="Vávra Ivo , číslo pojištěnce: 7310295322, pojišťovna: 111, scpac: 288072"/>
    <s v="na uzlu 3IK-39R od 24.04.24 do 29.04.24, pcsled: 10701806"/>
    <s v="Datum konce sledování: ? -&gt; 29/04/24; Čas konce sledování:  -&gt; 0851; Příznak fnzis: 0 -&gt; 1; Typ aktivity (takt): 1 -&gt; 4; "/>
    <d v="2024-04-29T09:36:28"/>
    <d v="2024-04-29T08:51:00"/>
    <s v="0:45"/>
    <x v="0"/>
    <x v="13"/>
  </r>
  <r>
    <d v="2024-04-29T15:42:32"/>
    <s v="st1733 (?)"/>
    <x v="6"/>
    <x v="0"/>
    <s v="kls* (Lůžkové oddělení pro sestru)"/>
    <s v="Klvaňová Ludmila, číslo pojištěnce: 495914020 , pojišťovna: 111, scpac: 334912"/>
    <s v="na uzlu 2.CH-L37 od 24.04.24 do 29.04.24, pcsled: 10702082"/>
    <s v="Datum konce sledování: ? -&gt; 29/04/24; Čas konce sledování:  -&gt; 1542; Příznak fnzis: 0 -&gt; 1; Typ aktivity (takt): 1 -&gt; 5; "/>
    <d v="2024-04-29T15:42:32"/>
    <d v="2024-04-29T15:42:00"/>
    <s v="0:00"/>
    <x v="0"/>
    <x v="0"/>
  </r>
  <r>
    <d v="2024-04-29T15:44:43"/>
    <s v="st1733 (?)"/>
    <x v="6"/>
    <x v="0"/>
    <s v="kls* (Lůžkové oddělení pro sestru)"/>
    <s v="Šmiták Petr , číslo pojištěnce: 470509461 , pojišťovna: 205, scpac: 346948"/>
    <s v="na uzlu 2.CH-L37 od 28.04.24 do 29.04.24, pcsled: 10707096"/>
    <s v="Datum konce sledování: ? -&gt; 29/04/24; Čas konce sledování:  -&gt; 1544; Příznak fnzis: 0 -&gt; 1; Typ aktivity (takt): 1 -&gt; 5; "/>
    <d v="2024-04-29T15:44:43"/>
    <d v="2024-04-29T15:44:00"/>
    <s v="0:00"/>
    <x v="0"/>
    <x v="0"/>
  </r>
  <r>
    <d v="2024-04-29T22:38:30"/>
    <s v="st4220 (?)"/>
    <x v="0"/>
    <x v="0"/>
    <s v="kls* (Lůžkové oddělení pro sestru)"/>
    <s v="Zvonek Jindřich, číslo pojištěnce: 330723471 , pojišťovna: 211, scpac: 1153679"/>
    <s v="na uzlu 2.CH-L37 od 29.04.24 do 29.04.24, pcsled: 10709240"/>
    <s v="Datum žádosti: 29/04/24; Čas žádosti: 223830; Datum překladu: 29/04/24; Čas překladu: 2235; Žádající uzel: 6223; Žádající uživatel: 66132; Přijímající uzel: 6515; Text žádosti: Žádost o překlad; Stav žádosti: 500; "/>
    <d v="2024-04-29T22:38:30"/>
    <d v="2024-04-29T22:35:00"/>
    <s v="0:03"/>
    <x v="0"/>
    <x v="0"/>
  </r>
  <r>
    <d v="2024-04-30T11:40:50"/>
    <s v="st4220 (?)"/>
    <x v="3"/>
    <x v="0"/>
    <s v="kls* (Lůžkové oddělení pro sestru)"/>
    <s v="Vávra Ivo , číslo pojištěnce: 7310295322, pojišťovna: 111, scpac: 288072"/>
    <s v="na uzlu 2.CH-L37 od 29.04.24 do 30.04.24, pcsled: 10708160"/>
    <s v="Datum žádosti: 30/04/24; Čas žádosti: 114050; Datum překladu: 30/04/24; Čas překladu: 1140; Žádající uzel: 6223; Žádající uživatel: 48831; Přijímající uzel: 6515; Text žádosti: Žádost o překlad; Stav žádosti: 500; "/>
    <d v="2024-04-30T11:40:50"/>
    <d v="2024-04-30T11:40:00"/>
    <s v="0:00"/>
    <x v="0"/>
    <x v="0"/>
  </r>
  <r>
    <d v="2024-04-30T16:02:00"/>
    <s v="st4220 (?)"/>
    <x v="3"/>
    <x v="0"/>
    <s v="kls* (Lůžkové oddělení pro sestru)"/>
    <s v="Gennert Karel , číslo pojištěnce: 5703280847, pojišťovna: 111, scpac: 1347460"/>
    <s v="na uzlu 2.CH-L37 od 26.04.24 do 30.04.24, pcsled: 10705437"/>
    <s v="Datum konce sledování: ? -&gt; 30/04/24; Čas konce sledování:  -&gt; 1601; Příznak fnzis: 0 -&gt; 1; Typ aktivity (takt): 1 -&gt; 4; "/>
    <d v="2024-04-30T16:02:00"/>
    <d v="2024-04-30T16:01:00"/>
    <s v="0:01"/>
    <x v="0"/>
    <x v="0"/>
  </r>
  <r>
    <d v="2024-04-30T16:02:46"/>
    <s v="st4220 (?)"/>
    <x v="3"/>
    <x v="0"/>
    <s v="kls* (Lůžkové oddělení pro sestru)"/>
    <s v="Zavoral Pavel, číslo pojištěnce: 7105303337, pojišťovna: 211, scpac: 1413881"/>
    <s v="na uzlu 2.CH-L37 od 22.04.24 do 30.04.24, pcsled: 10697027"/>
    <s v="Datum konce sledování: ? -&gt; 30/04/24; Čas konce sledování:  -&gt; 1602; Příznak fnzis: 0 -&gt; 1; Typ aktivity (takt): 1 -&gt; 4; "/>
    <d v="2024-04-30T16:02:46"/>
    <d v="2024-04-30T16:02:00"/>
    <s v="0:00"/>
    <x v="0"/>
    <x v="0"/>
  </r>
  <r>
    <d v="2024-05-01T11:32:47"/>
    <s v="st4220 (?)"/>
    <x v="7"/>
    <x v="0"/>
    <s v="kls* (Lůžkové oddělení pro sestru)"/>
    <s v="Jurák Božetěch, číslo pojištěnce: 420119403 , pojišťovna: 111, scpac: 126589"/>
    <s v="na uzlu 2.CH-L37 od 28.04.24 do 01.05.24, pcsled: 10707113"/>
    <s v="Datum konce sledování: ? -&gt; 01/05/24; Čas konce sledování:  -&gt; 1132; Příznak fnzis: 0 -&gt; 1; Typ aktivity (takt): 1 -&gt; 5; "/>
    <d v="2024-05-01T11:32:47"/>
    <d v="2024-05-01T11:32:00"/>
    <s v="0:00"/>
    <x v="0"/>
    <x v="0"/>
  </r>
  <r>
    <d v="2024-05-01T11:33:14"/>
    <s v="st4220 (?)"/>
    <x v="7"/>
    <x v="0"/>
    <s v="kls* (Lůžkové oddělení pro sestru)"/>
    <s v="Chorá Veronika, číslo pojištěnce: 6253290560, pojišťovna: 205, scpac: 299753"/>
    <s v="na uzlu 2.CH-L37 od 29.04.24 do 01.05.24, pcsled: 10707439"/>
    <s v="Datum konce sledování: ? -&gt; 01/05/24; Čas konce sledování:  -&gt; 1132; Příznak fnzis: 0 -&gt; 1; Typ aktivity (takt): 1 -&gt; 5; "/>
    <d v="2024-05-01T11:33:14"/>
    <d v="2024-05-01T11:32:00"/>
    <s v="0:01"/>
    <x v="0"/>
    <x v="0"/>
  </r>
  <r>
    <d v="2024-05-01T11:36:00"/>
    <s v="st4220 (?)"/>
    <x v="7"/>
    <x v="0"/>
    <s v="kls* (Lůžkové oddělení pro sestru)"/>
    <s v="Blažková Monika, číslo pojištěnce: 8161164605, pojišťovna: 205, scpac: 680110"/>
    <s v="na uzlu 2.CH-L37 od 29.04.24 do 01.05.24, pcsled: 10707423"/>
    <s v="Datum konce sledování: ? -&gt; 01/05/24; Čas konce sledování:  -&gt; 1135; Příznak fnzis: 0 -&gt; 1; Typ aktivity (takt): 1 -&gt; 5; "/>
    <d v="2024-05-01T11:36:00"/>
    <d v="2024-05-01T11:35:00"/>
    <s v="0:01"/>
    <x v="0"/>
    <x v="0"/>
  </r>
  <r>
    <d v="2024-05-01T11:36:28"/>
    <s v="st4220 (?)"/>
    <x v="7"/>
    <x v="0"/>
    <s v="kls* (Lůžkové oddělení pro sestru)"/>
    <s v="Konšelová Pavlína, číslo pojištěnce: 7260283756, pojišťovna: 205, scpac: 352507"/>
    <s v="na uzlu 2.CH-L37 od 29.04.24 do 01.05.24, pcsled: 10707431"/>
    <s v="Datum konce sledování: ? -&gt; 01/05/24; Čas konce sledování:  -&gt; 1136; Příznak fnzis: 0 -&gt; 1; Typ aktivity (takt): 1 -&gt; 5; "/>
    <d v="2024-05-01T11:36:28"/>
    <d v="2024-05-01T11:36:00"/>
    <s v="0:00"/>
    <x v="0"/>
    <x v="0"/>
  </r>
  <r>
    <d v="2024-05-01T11:37:05"/>
    <s v="st4220 (?)"/>
    <x v="7"/>
    <x v="0"/>
    <s v="kls* (Lůžkové oddělení pro sestru)"/>
    <s v="Zábranská Veronika, číslo pojištěnce: 8554305826, pojišťovna: 205, scpac: 253366"/>
    <s v="na uzlu 2.CH-L37 od 29.04.24 do 01.05.24, pcsled: 10707429"/>
    <s v="Datum konce sledování: ? -&gt; 01/05/24; Čas konce sledování:  -&gt; 1136; Příznak fnzis: 0 -&gt; 1; Typ aktivity (takt): 1 -&gt; 5; "/>
    <d v="2024-05-01T11:37:05"/>
    <d v="2024-05-01T11:36:00"/>
    <s v="0:01"/>
    <x v="0"/>
    <x v="0"/>
  </r>
  <r>
    <d v="2024-05-01T12:56:07"/>
    <s v="st1733 (?)"/>
    <x v="10"/>
    <x v="0"/>
    <s v="kls* (Lůžkové oddělení pro sestru)"/>
    <s v="Fišer Josef , číslo pojištěnce: 5911020412, pojišťovna: 111, scpac: 317413"/>
    <s v="na uzlu 2.CH-L37 od 29.04.24 do 01.05.24, pcsled: 10707437"/>
    <s v="Datum konce sledování: ? -&gt; 01/05/24; Čas konce sledování:  -&gt; 1250; Příznak fnzis: 0 -&gt; 1; Typ aktivity (takt): 1 -&gt; 5; "/>
    <d v="2024-05-01T12:56:07"/>
    <d v="2024-05-01T12:50:00"/>
    <s v="0:06"/>
    <x v="0"/>
    <x v="0"/>
  </r>
  <r>
    <d v="2024-05-01T12:56:35"/>
    <s v="st1733 (?)"/>
    <x v="10"/>
    <x v="0"/>
    <s v="kls* (Lůžkové oddělení pro sestru)"/>
    <s v="Fritscherová Hana, číslo pojištěnce: 495201062 , pojišťovna: 205, scpac: 388267"/>
    <s v="na uzlu 2.CH-L37 od 29.04.24 do 01.05.24, pcsled: 10707427"/>
    <s v="Datum konce sledování: ? -&gt; 01/05/24; Čas konce sledování:  -&gt; 1256; Příznak fnzis: 0 -&gt; 1; Typ aktivity (takt): 1 -&gt; 5; "/>
    <d v="2024-05-01T12:56:35"/>
    <d v="2024-05-01T12:56:00"/>
    <s v="0:00"/>
    <x v="0"/>
    <x v="0"/>
  </r>
  <r>
    <d v="2024-05-01T12:57:52"/>
    <s v="st1733 (?)"/>
    <x v="10"/>
    <x v="0"/>
    <s v="kls* (Lůžkové oddělení pro sestru)"/>
    <s v="Krumnikl Antonín, číslo pojištěnce: 6104290577, pojišťovna: 111, scpac: 1075112"/>
    <s v="na uzlu 2.CH-L37 od 25.04.24 do 01.05.24, pcsled: 10703612"/>
    <s v="Datum konce sledování: ? -&gt; 01/05/24; Čas konce sledování:  -&gt; 1256; Příznak fnzis: 0 -&gt; 1; Typ aktivity (takt): 1 -&gt; 5; "/>
    <d v="2024-05-01T12:57:52"/>
    <d v="2024-05-01T12:56:00"/>
    <s v="0:01"/>
    <x v="0"/>
    <x v="0"/>
  </r>
  <r>
    <d v="2024-05-01T12:58:20"/>
    <s v="st1733 (?)"/>
    <x v="10"/>
    <x v="0"/>
    <s v="kls* (Lůžkové oddělení pro sestru)"/>
    <s v="Lörinc Ladislav, číslo pojištěnce: 6608251584, pojišťovna: 111, scpac: 1465620"/>
    <s v="na uzlu 2.CH-L37 od 29.04.24 do 01.05.24, pcsled: 10707425"/>
    <s v="Datum konce sledování: ? -&gt; 01/05/24; Čas konce sledování:  -&gt; 1257; Příznak fnzis: 0 -&gt; 1; Typ aktivity (takt): 1 -&gt; 5; "/>
    <d v="2024-05-01T12:58:20"/>
    <d v="2024-05-01T12:57:00"/>
    <s v="0:01"/>
    <x v="0"/>
    <x v="0"/>
  </r>
  <r>
    <d v="2024-05-01T12:58:48"/>
    <s v="st1733 (?)"/>
    <x v="10"/>
    <x v="0"/>
    <s v="kls* (Lůžkové oddělení pro sestru)"/>
    <s v="Obdržálek Pavel, číslo pojištěnce: 7202105548, pojišťovna: 211, scpac: 1561202"/>
    <s v="na uzlu 2.CH-L37 od 29.04.24 do 01.05.24, pcsled: 10707443"/>
    <s v="Datum konce sledování: ? -&gt; 01/05/24; Čas konce sledování:  -&gt; 1258; Příznak fnzis: 0 -&gt; 1; Typ aktivity (takt): 1 -&gt; 5; "/>
    <d v="2024-05-01T12:58:48"/>
    <d v="2024-05-01T12:58:00"/>
    <s v="0:00"/>
    <x v="0"/>
    <x v="0"/>
  </r>
  <r>
    <d v="2024-05-01T12:59:54"/>
    <s v="st1733 (?)"/>
    <x v="10"/>
    <x v="0"/>
    <s v="kls* (Lůžkové oddělení pro sestru)"/>
    <s v="Pišková Darina, číslo pojištěnce: 9251066154, pojišťovna: 111, scpac: 822926"/>
    <s v="na uzlu 2.CH-L37 od 28.04.24 do 01.05.24, pcsled: 10707232"/>
    <s v="Datum konce sledování: ? -&gt; 01/05/24; Čas konce sledování:  -&gt; 1258; Příznak fnzis: 0 -&gt; 1; Typ aktivity (takt): 1 -&gt; 5; "/>
    <d v="2024-05-01T12:59:54"/>
    <d v="2024-05-01T12:58:00"/>
    <s v="0:01"/>
    <x v="0"/>
    <x v="0"/>
  </r>
  <r>
    <d v="2024-05-01T13:00:25"/>
    <s v="st1733 (?)"/>
    <x v="10"/>
    <x v="0"/>
    <s v="kls* (Lůžkové oddělení pro sestru)"/>
    <s v="Trnečková Miroslava, číslo pojištěnce: 455714470 , pojišťovna: 111, scpac: 1554422"/>
    <s v="na uzlu 2.CH-L37 od 29.04.24 do 01.05.24, pcsled: 10707433"/>
    <s v="Datum konce sledování: ? -&gt; 01/05/24; Čas konce sledování:  -&gt; 1259; Příznak fnzis: 0 -&gt; 1; Typ aktivity (takt): 1 -&gt; 5; "/>
    <d v="2024-05-01T13:00:25"/>
    <d v="2024-05-01T12:59:00"/>
    <s v="0:01"/>
    <x v="0"/>
    <x v="0"/>
  </r>
  <r>
    <d v="2024-05-02T08:21:21"/>
    <s v="st4974 (?)"/>
    <x v="3"/>
    <x v="0"/>
    <s v="kls* (Lůžkové oddělení pro sestru)"/>
    <s v="Čajková Václava, číslo pojištěnce: 6158120122, pojišťovna: 205, scpac: 1548963"/>
    <s v="na uzlu 2.CH-L37 od 01.05.24 do 05.05.24, pcsled: 10711535"/>
    <s v="Kód uzlu zařízení: 2001; Datum malého překladu: 02/05/24; Čas malého překladu: 0821; Kód původního uzlu: 6223; Kód nového uzlu: 6270; "/>
    <d v="2024-05-02T08:21:21"/>
    <d v="2024-05-02T08:21:00"/>
    <s v="0:00"/>
    <x v="0"/>
    <x v="0"/>
  </r>
  <r>
    <d v="2024-05-02T08:21:35"/>
    <s v="st4974 (?)"/>
    <x v="3"/>
    <x v="0"/>
    <s v="kls* (Lůžkové oddělení pro sestru)"/>
    <s v="Diblíková Marie, číslo pojištěnce: 8354235329, pojišťovna: 205, scpac: 836589"/>
    <s v="na uzlu 2.CH-L37 od 01.05.24 do 05.05.24, pcsled: 10711404"/>
    <s v="Kód uzlu zařízení: 2001; Datum malého překladu: 02/05/24; Čas malého překladu: 0821; Kód původního uzlu: 6223; Kód nového uzlu: 6270; "/>
    <d v="2024-05-02T08:21:35"/>
    <d v="2024-05-02T08:21:00"/>
    <s v="0:00"/>
    <x v="0"/>
    <x v="0"/>
  </r>
  <r>
    <d v="2024-05-02T15:51:13"/>
    <s v="st4220 (?)"/>
    <x v="17"/>
    <x v="0"/>
    <s v="kll* (Lůžkové oddělení pro lékaře)"/>
    <s v="Gefing Ivo, číslo pojištěnce: 6701241393, pojišťovna: 205, scpac: 1178158"/>
    <s v="na uzlu 2.CH-L37 od 26.04.24 do 02.05.24, pcsled: 10704401"/>
    <s v="Datum konce sledování: ? -&gt; 02/05/24; Čas konce sledování:  -&gt; 1000; Příznak fnzis: 0 -&gt; 1; Typ aktivity (takt): 1 -&gt; 5; "/>
    <d v="2024-05-02T15:51:13"/>
    <d v="2024-05-02T10:00:00"/>
    <s v="5:51"/>
    <x v="0"/>
    <x v="6"/>
  </r>
  <r>
    <d v="2024-05-02T15:51:54"/>
    <s v="st4220 (?)"/>
    <x v="17"/>
    <x v="0"/>
    <s v="kll* (Lůžkové oddělení pro lékaře)"/>
    <s v="Bartoš Karol, číslo pojištěnce: 481115128 , pojišťovna: 207, scpac: 1563533"/>
    <s v="na uzlu 2.CH-L37 od 01.05.24 do 02.05.24, pcsled: 10711402"/>
    <s v="Datum konce sledování: ? -&gt; 02/05/24; Čas konce sledování:  -&gt; 1000; Příznak fnzis: 0 -&gt; 1; Typ aktivity (takt): 1 -&gt; 5; "/>
    <d v="2024-05-02T15:51:54"/>
    <d v="2024-05-02T10:00:00"/>
    <s v="5:51"/>
    <x v="0"/>
    <x v="6"/>
  </r>
  <r>
    <d v="2024-05-02T15:52:22"/>
    <s v="st4220 (?)"/>
    <x v="17"/>
    <x v="0"/>
    <s v="kll* (Lůžkové oddělení pro lékaře)"/>
    <s v="Šponarová Ivana, číslo pojištěnce: 8855153846, pojišťovna: 111, scpac: 1554443"/>
    <s v="na uzlu 2.CH-L37 od 29.04.24 do 02.05.24, pcsled: 10707435"/>
    <s v="Datum konce sledování: ? -&gt; 02/05/24; Čas konce sledování:  -&gt; 1000; Příznak fnzis: 0 -&gt; 1; Typ aktivity (takt): 1 -&gt; 5; "/>
    <d v="2024-05-02T15:52:22"/>
    <d v="2024-05-02T10:00:00"/>
    <s v="5:52"/>
    <x v="0"/>
    <x v="6"/>
  </r>
  <r>
    <d v="2024-05-02T15:53:04"/>
    <s v="st4220 (?)"/>
    <x v="17"/>
    <x v="0"/>
    <s v="kll* (Lůžkové oddělení pro lékaře)"/>
    <s v="Potůčková Jana, číslo pojištěnce: 6160300828, pojišťovna: 111, scpac: 1561554"/>
    <s v="na uzlu 2.CH-L37 od 28.04.24 do 02.05.24, pcsled: 10707239"/>
    <s v="Datum konce sledování: ? -&gt; 02/05/24; Čas konce sledování:  -&gt; 1000; Příznak fnzis: 0 -&gt; 1; Typ aktivity (takt): 1 -&gt; 4; "/>
    <d v="2024-05-02T15:53:04"/>
    <d v="2024-05-02T10:00:00"/>
    <s v="5:53"/>
    <x v="0"/>
    <x v="6"/>
  </r>
  <r>
    <d v="2024-05-02T15:54:01"/>
    <s v="st4220 (?)"/>
    <x v="17"/>
    <x v="0"/>
    <s v="kll* (Lůžkové oddělení pro lékaře)"/>
    <s v="Stankušová Monika, číslo pojištěnce: 7756195799, pojišťovna: 207, scpac: 766932"/>
    <s v="na uzlu 2.CH-L37 od 28.04.24 do 02.05.24, pcsled: 10707133"/>
    <s v="Datum konce sledování: ? -&gt; 02/05/24; Čas konce sledování:  -&gt; 1000; Příznak fnzis: 0 -&gt; 1; Typ aktivity (takt): 1 -&gt; 4; "/>
    <d v="2024-05-02T15:54:01"/>
    <d v="2024-05-02T10:00:00"/>
    <s v="5:54"/>
    <x v="0"/>
    <x v="6"/>
  </r>
  <r>
    <d v="2024-05-02T15:54:24"/>
    <s v="st4220 (?)"/>
    <x v="17"/>
    <x v="0"/>
    <s v="kll* (Lůžkové oddělení pro lékaře)"/>
    <s v="Dirová Anna, číslo pojištěnce: 6551200711, pojišťovna: 111, scpac: 1563580"/>
    <s v="na uzlu 2.CH-L37 od 29.04.24 do 02.05.24, pcsled: 10707441"/>
    <s v="Datum konce sledování: ? -&gt; 02/05/24; Čas konce sledování:  -&gt; 1000; Příznak fnzis: 0 -&gt; 1; Typ aktivity (takt): 1 -&gt; 5; "/>
    <d v="2024-05-02T15:54:24"/>
    <d v="2024-05-02T10:00:00"/>
    <s v="5:54"/>
    <x v="0"/>
    <x v="6"/>
  </r>
  <r>
    <d v="2024-05-02T15:54:59"/>
    <s v="st4220 (?)"/>
    <x v="17"/>
    <x v="0"/>
    <s v="kll* (Lůžkové oddělení pro lékaře)"/>
    <s v="Zapletalová Hana, číslo pojištěnce: 475914414 , pojišťovna: 205, scpac: 261607"/>
    <s v="na uzlu 2.CH-L37 od 26.04.24 do 02.05.24, pcsled: 10704403"/>
    <s v="Datum konce sledování: ? -&gt; 02/05/24; Čas konce sledování:  -&gt; 1000; Příznak fnzis: 0 -&gt; 1; Typ aktivity (takt): 1 -&gt; 4; "/>
    <d v="2024-05-02T15:54:59"/>
    <d v="2024-05-02T10:00:00"/>
    <s v="5:54"/>
    <x v="0"/>
    <x v="6"/>
  </r>
  <r>
    <d v="2024-05-02T15:57:51"/>
    <s v="st4220 (?)"/>
    <x v="17"/>
    <x v="0"/>
    <s v="kll* (Lůžkové oddělení pro lékaře)"/>
    <s v="Kotíková Naděžda, číslo pojištěnce: 486026405 , pojišťovna: 205, scpac: 130285"/>
    <s v="na uzlu 2.CH-L37 od 26.04.24 do 02.05.24, pcsled: 10704399"/>
    <s v="Datum konce sledování: ? -&gt; 02/05/24; Čas konce sledování:  -&gt; 1000; Příznak fnzis: 0 -&gt; 1; Typ aktivity (takt): 1 -&gt; 4; "/>
    <d v="2024-05-02T15:57:51"/>
    <d v="2024-05-02T10:00:00"/>
    <s v="5:57"/>
    <x v="0"/>
    <x v="6"/>
  </r>
  <r>
    <d v="2024-05-02T15:58:24"/>
    <s v="st4220 (?)"/>
    <x v="17"/>
    <x v="0"/>
    <s v="kll* (Lůžkové oddělení pro lékaře)"/>
    <s v="Paraska Roman, číslo pojištěnce: 6708101455, pojišťovna: 111, scpac: 1491211"/>
    <s v="na uzlu 2.CH-L37 od 29.04.24 do 02.05.24, pcsled: 10709139"/>
    <s v="Datum konce sledování: ? -&gt; 02/05/24; Čas konce sledování:  -&gt; 1000; Příznak fnzis: 0 -&gt; 1; Typ aktivity (takt): 1 -&gt; 4; "/>
    <d v="2024-05-02T15:58:24"/>
    <d v="2024-05-02T10:00:00"/>
    <s v="5:58"/>
    <x v="0"/>
    <x v="6"/>
  </r>
  <r>
    <d v="2024-05-03T08:04:40"/>
    <s v="st4974 (?)"/>
    <x v="3"/>
    <x v="0"/>
    <s v="kls* (Lůžkové oddělení pro sestru)"/>
    <s v="Hausner Josef, číslo pojištěnce: 5610120406, pojišťovna: 211, scpac: 444554"/>
    <s v="na uzlu 2.CH-L37 od 02.05.24 do 10.05.24, pcsled: 10711856"/>
    <s v="Kód uzlu zařízení: 2001; Datum malého překladu: 03/05/24; Čas malého překladu: 0804; Kód původního uzlu: 6223; Kód nového uzlu: 6270; "/>
    <d v="2024-05-03T08:04:40"/>
    <d v="2024-05-03T08:04:00"/>
    <s v="0:00"/>
    <x v="0"/>
    <x v="0"/>
  </r>
  <r>
    <d v="2024-05-03T08:05:00"/>
    <s v="st4974 (?)"/>
    <x v="3"/>
    <x v="0"/>
    <s v="kls* (Lůžkové oddělení pro sestru)"/>
    <s v="Sýkorová Jitka, číslo pojištěnce: 525623147 , pojišťovna: 111, scpac: 899295"/>
    <s v="na uzlu 2.CH-L37 od 02.05.24 do 07.05.24, pcsled: 10711858"/>
    <s v="Kód uzlu zařízení: 2001; Datum malého překladu: 03/05/24; Čas malého překladu: 0804; Kód původního uzlu: 6223; Kód nového uzlu: 6270; "/>
    <d v="2024-05-03T08:05:00"/>
    <d v="2024-05-03T08:04:00"/>
    <s v="0:01"/>
    <x v="0"/>
    <x v="0"/>
  </r>
  <r>
    <d v="2024-05-03T12:32:54"/>
    <s v="st4220 (?)"/>
    <x v="17"/>
    <x v="0"/>
    <s v="kll* (Lůžkové oddělení pro lékaře)"/>
    <s v="Benýšek Josef, číslo pojištěnce: 6003191513, pojišťovna: 205, scpac: 332272"/>
    <s v="na uzlu 2.CH-L37 od 02.05.24 do 03.05.24, pcsled: 10711865"/>
    <s v="Datum konce sledování: ? -&gt; 03/05/24; Čas konce sledování:  -&gt; 1232; Příznak fnzis: 0 -&gt; 1; Typ aktivity (takt): 1 -&gt; 4; "/>
    <d v="2024-05-03T12:32:54"/>
    <d v="2024-05-03T12:32:00"/>
    <s v="0:00"/>
    <x v="0"/>
    <x v="0"/>
  </r>
  <r>
    <d v="2024-05-03T12:33:36"/>
    <s v="st4220 (?)"/>
    <x v="17"/>
    <x v="0"/>
    <s v="kll* (Lůžkové oddělení pro lékaře)"/>
    <s v="Muroň Svatoslav, číslo pojištěnce: 6208141522, pojišťovna: 205, scpac: 1557569"/>
    <s v="na uzlu 2.CH-L37 od 25.04.24 do 03.05.24, pcsled: 10702660"/>
    <s v="Datum konce sledování: ? -&gt; 03/05/24; Čas konce sledování:  -&gt; 1233; Příznak fnzis: 0 -&gt; 1; Typ aktivity (takt): 1 -&gt; 4; "/>
    <d v="2024-05-03T12:33:36"/>
    <d v="2024-05-03T12:33:00"/>
    <s v="0:00"/>
    <x v="0"/>
    <x v="0"/>
  </r>
  <r>
    <d v="2024-05-04T11:25:38"/>
    <s v="st1733 (?)"/>
    <x v="10"/>
    <x v="0"/>
    <s v="kls* (Lůžkové oddělení pro sestru)"/>
    <s v="Zachová Eva, číslo pojištěnce: 445208173 , pojišťovna: 111, scpac: 1564804"/>
    <s v="na uzlu 2.CH-L37 od 01.05.24 do 04.05.24, pcsled: 10711398"/>
    <s v="Datum konce sledování: ? -&gt; 04/05/24; Čas konce sledování:  -&gt; 1125; Příznak fnzis: 0 -&gt; 1; Typ aktivity (takt): 1 -&gt; 5; "/>
    <d v="2024-05-04T11:25:38"/>
    <d v="2024-05-04T11:25:00"/>
    <s v="0:00"/>
    <x v="0"/>
    <x v="0"/>
  </r>
  <r>
    <d v="2024-05-04T11:26:08"/>
    <s v="st1733 (?)"/>
    <x v="10"/>
    <x v="0"/>
    <s v="kls* (Lůžkové oddělení pro sestru)"/>
    <s v="Zaorálek Vít, číslo pojištěnce: 490223374 , pojišťovna: 205, scpac: 208245"/>
    <s v="na uzlu 2.CH-L37 od 01.05.24 do 04.05.24, pcsled: 10711597"/>
    <s v="Datum konce sledování: ? -&gt; 04/05/24; Čas konce sledování:  -&gt; 1125; Příznak fnzis: 0 -&gt; 1; Typ aktivity (takt): 1 -&gt; 5; "/>
    <d v="2024-05-04T11:26:08"/>
    <d v="2024-05-04T11:25:00"/>
    <s v="0:01"/>
    <x v="0"/>
    <x v="0"/>
  </r>
  <r>
    <d v="2024-05-04T11:26:36"/>
    <s v="st1733 (?)"/>
    <x v="10"/>
    <x v="0"/>
    <s v="kls* (Lůžkové oddělení pro sestru)"/>
    <s v="Hloušek Pavel , číslo pojištěnce: 7110034459, pojišťovna: 111, scpac: 901706"/>
    <s v="na uzlu 2.CH-L37 od 02.05.24 do 04.05.24, pcsled: 10711854"/>
    <s v="Datum konce sledování: ? -&gt; 04/05/24; Čas konce sledování:  -&gt; 1126; Příznak fnzis: 0 -&gt; 1; Typ aktivity (takt): 1 -&gt; 4; "/>
    <d v="2024-05-04T11:26:36"/>
    <d v="2024-05-04T11:26:00"/>
    <s v="0:00"/>
    <x v="0"/>
    <x v="0"/>
  </r>
  <r>
    <d v="2024-05-05T08:42:39"/>
    <s v="st4220 (?)"/>
    <x v="7"/>
    <x v="0"/>
    <s v="kls* (Lůžkové oddělení pro sestru)"/>
    <s v="Čajková Václava, číslo pojištěnce: 6158120122, pojišťovna: 205, scpac: 1548963"/>
    <s v="na uzlu 2.CH-L37 od 01.05.24 do 05.05.24, pcsled: 10711535"/>
    <s v="Datum konce sledování: ? -&gt; 05/05/24; Čas konce sledování:  -&gt; 0842; Příznak fnzis: 0 -&gt; 1; Typ aktivity (takt): 1 -&gt; 5; "/>
    <d v="2024-05-05T08:42:39"/>
    <d v="2024-05-05T08:42:00"/>
    <s v="0:00"/>
    <x v="0"/>
    <x v="0"/>
  </r>
  <r>
    <d v="2024-05-05T08:43:02"/>
    <s v="st4220 (?)"/>
    <x v="7"/>
    <x v="0"/>
    <s v="kls* (Lůžkové oddělení pro sestru)"/>
    <s v="Diblíková Marie, číslo pojištěnce: 8354235329, pojišťovna: 205, scpac: 836589"/>
    <s v="na uzlu 2.CH-L37 od 01.05.24 do 05.05.24, pcsled: 10711404"/>
    <s v="Datum konce sledování: ? -&gt; 05/05/24; Čas konce sledování:  -&gt; 0842; Příznak fnzis: 0 -&gt; 1; Typ aktivity (takt): 1 -&gt; 5; "/>
    <d v="2024-05-05T08:43:02"/>
    <d v="2024-05-05T08:42:00"/>
    <s v="0:01"/>
    <x v="0"/>
    <x v="0"/>
  </r>
  <r>
    <d v="2024-05-05T08:44:01"/>
    <s v="st4220 (?)"/>
    <x v="7"/>
    <x v="0"/>
    <s v="kls* (Lůžkové oddělení pro sestru)"/>
    <s v="Kvasnička Svatopluk, číslo pojištěnce: 440325457 , pojišťovna: 213, scpac: 1564803"/>
    <s v="na uzlu 2.CH-L37 od 02.05.24 do 05.05.24, pcsled: 10711862"/>
    <s v="Datum konce sledování: ? -&gt; 05/05/24; Čas konce sledování:  -&gt; 0843; Příznak fnzis: 0 -&gt; 1; Typ aktivity (takt): 1 -&gt; 5; "/>
    <d v="2024-05-05T08:44:01"/>
    <d v="2024-05-05T08:43:00"/>
    <s v="0:01"/>
    <x v="0"/>
    <x v="0"/>
  </r>
  <r>
    <d v="2024-05-05T09:01:49"/>
    <s v="st1733 (?)"/>
    <x v="32"/>
    <x v="0"/>
    <s v="kls* (Lůžkové oddělení pro sestru)"/>
    <s v="Danková Jana, číslo pojištěnce: 6456250350, pojišťovna: 111, scpac: 1553925"/>
    <s v="na uzlu 2.CH-L37 od 01.05.24 do 05.05.24, pcsled: 10711438"/>
    <s v="Datum konce sledování: ? -&gt; 05/05/24; Čas konce sledování:  -&gt; 0857; Příznak fnzis: 0 -&gt; 1; Typ aktivity (takt): 1 -&gt; 5; "/>
    <d v="2024-05-05T09:01:49"/>
    <d v="2024-05-05T08:57:00"/>
    <s v="0:04"/>
    <x v="0"/>
    <x v="0"/>
  </r>
  <r>
    <d v="2024-05-05T13:39:04"/>
    <s v="st4220 (?)"/>
    <x v="7"/>
    <x v="0"/>
    <s v="kls* (Lůžkové oddělení pro sestru)"/>
    <s v="Baloun Josef, číslo pojištěnce: 6702030093, pojišťovna: 205, scpac: 319597"/>
    <s v="na uzlu 2.CH-L37 od 28.04.24 do 05.05.24, pcsled: 10707204"/>
    <s v="Datum konce sledování: ? -&gt; 05/05/24; Čas konce sledování:  -&gt; 1337; Příznak fnzis: 0 -&gt; 1; Typ aktivity (takt): 1 -&gt; 4; "/>
    <d v="2024-05-05T13:39:04"/>
    <d v="2024-05-05T13:37:00"/>
    <s v="0:02"/>
    <x v="0"/>
    <x v="0"/>
  </r>
  <r>
    <d v="2024-05-05T13:42:23"/>
    <s v="st4220 (?)"/>
    <x v="7"/>
    <x v="0"/>
    <s v="kls* (Lůžkové oddělení pro sestru)"/>
    <s v="Zvonek Jindřich, číslo pojištěnce: 330723471 , pojišťovna: 211, scpac: 1153679"/>
    <s v="na uzlu KAR-LU51 od 29.04.24 do 05.05.24, pcsled: 10709303"/>
    <s v="Datum konce sledování: ? -&gt; 05/05/24; Čas konce sledování:  -&gt; 1144; Příznak fnzis: 0 -&gt; 1; Typ aktivity (takt): 1 -&gt; 5; "/>
    <d v="2024-05-05T13:42:23"/>
    <d v="2024-05-05T11:44:00"/>
    <s v="1:58"/>
    <x v="0"/>
    <x v="17"/>
  </r>
  <r>
    <d v="2024-05-06T08:02:34"/>
    <s v="st4220 (?)"/>
    <x v="3"/>
    <x v="0"/>
    <s v="kls* (Lůžkové oddělení pro sestru)"/>
    <s v="Tománek Jiří, číslo pojištěnce: 5510132441, pojišťovna: 111, scpac: 466616"/>
    <s v="na uzlu 2.CH-L37 od 05.05.24 do 09.05.24, pcsled: 10716244"/>
    <s v="Kód uzlu zařízení: 2001; Datum malého překladu: 06/05/24; Čas malého překladu: 0802; Kód původního uzlu: 6223; Kód nového uzlu: 6270; "/>
    <d v="2024-05-06T08:02:34"/>
    <d v="2024-05-06T08:02:00"/>
    <s v="0:00"/>
    <x v="0"/>
    <x v="0"/>
  </r>
  <r>
    <d v="2024-05-06T08:02:51"/>
    <s v="st4220 (?)"/>
    <x v="3"/>
    <x v="0"/>
    <s v="kls* (Lůžkové oddělení pro sestru)"/>
    <s v="Vaňková Dagmar , číslo pojištěnce: 6651301602, pojišťovna: 205, scpac: 283819"/>
    <s v="na uzlu 2.CH-37a od 05.05.24 do 09.05.24, pcsled: 10716124"/>
    <s v="Kód uzlu zařízení: 2001; Datum malého překladu: 06/05/24; Čas malého překladu: 0802; Kód původního uzlu: 6223; Kód nového uzlu: 6270; "/>
    <d v="2024-05-06T08:02:51"/>
    <d v="2024-05-06T08:02:00"/>
    <s v="0:00"/>
    <x v="0"/>
    <x v="0"/>
  </r>
  <r>
    <d v="2024-05-06T08:03:09"/>
    <s v="st4220 (?)"/>
    <x v="3"/>
    <x v="0"/>
    <s v="kls* (Lůžkové oddělení pro sestru)"/>
    <s v="Bílek Josef, číslo pojištěnce: 6307242205, pojišťovna: 205, scpac: 931095"/>
    <s v="na uzlu 2.CH-L37 od 05.05.24 do 12.05.24, pcsled: 10716291"/>
    <s v="Kód uzlu zařízení: 2001; Datum malého překladu: 06/05/24; Čas malého překladu: 0803; Kód původního uzlu: 6223; Kód nového uzlu: 6270; "/>
    <d v="2024-05-06T08:03:09"/>
    <d v="2024-05-06T08:03:00"/>
    <s v="0:00"/>
    <x v="0"/>
    <x v="0"/>
  </r>
  <r>
    <d v="2024-05-06T08:03:30"/>
    <s v="st4220 (?)"/>
    <x v="3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06/05/24; Čas malého překladu: 0803; Kód původního uzlu: 6223; Kód nového uzlu: 6270; "/>
    <d v="2024-05-06T08:03:30"/>
    <d v="2024-05-06T08:03:00"/>
    <s v="0:00"/>
    <x v="0"/>
    <x v="0"/>
  </r>
  <r>
    <d v="2024-05-06T10:03:12"/>
    <s v="st4220 (?)"/>
    <x v="8"/>
    <x v="0"/>
    <s v="kls* (Lůžkové oddělení pro sestru)"/>
    <s v="Mišo Zdeněk , číslo pojištěnce: 6604031621, pojišťovna: 205, scpac: 364855"/>
    <s v="na uzlu 2.CH-L37 od 28.04.24 do 06.05.24, pcsled: 10707141"/>
    <s v="Datum konce sledování: ? -&gt; 06/05/24; Čas konce sledování:  -&gt; 1001; Příznak fnzis: 0 -&gt; 1; Typ aktivity (takt): 1 -&gt; 5; "/>
    <d v="2024-05-06T10:03:12"/>
    <d v="2024-05-06T10:01:00"/>
    <s v="0:02"/>
    <x v="0"/>
    <x v="0"/>
  </r>
  <r>
    <d v="2024-05-06T10:03:43"/>
    <s v="st4220 (?)"/>
    <x v="8"/>
    <x v="0"/>
    <s v="kls* (Lůžkové oddělení pro sestru)"/>
    <s v="Zavoral Pavel, číslo pojištěnce: 7105303337, pojišťovna: 211, scpac: 1413881"/>
    <s v="na uzlu 2.CH-L37 od 02.05.24 do 06.05.24, pcsled: 10711981"/>
    <s v="Datum konce sledování: ? -&gt; 06/05/24; Čas konce sledování:  -&gt; 1003; Příznak fnzis: 0 -&gt; 1; Typ aktivity (takt): 1 -&gt; 4; "/>
    <d v="2024-05-06T10:03:43"/>
    <d v="2024-05-06T10:03:00"/>
    <s v="0:00"/>
    <x v="0"/>
    <x v="0"/>
  </r>
  <r>
    <d v="2024-05-07T19:10:10"/>
    <s v="st4220 (?)"/>
    <x v="8"/>
    <x v="0"/>
    <s v="kls* (Lůžkové oddělení pro sestru)"/>
    <s v="Sýkorová Jitka, číslo pojištěnce: 525623147 , pojišťovna: 111, scpac: 899295"/>
    <s v="na uzlu 2.CH-L37 od 02.05.24 do 07.05.24, pcsled: 10711858"/>
    <s v="Datum konce sledování: ? -&gt; 07/05/24; Čas konce sledování:  -&gt; 1909; Příznak fnzis: 0 -&gt; 1; Typ aktivity (takt): 1 -&gt; 5; "/>
    <d v="2024-05-07T19:10:10"/>
    <d v="2024-05-07T19:09:00"/>
    <s v="0:01"/>
    <x v="0"/>
    <x v="0"/>
  </r>
  <r>
    <d v="2024-05-08T10:42:01"/>
    <s v="st4220 (?)"/>
    <x v="12"/>
    <x v="0"/>
    <s v="kls* (Lůžkové oddělení pro sestru)"/>
    <s v="Opletal Zdeněk, číslo pojištěnce: 8709225855, pojišťovna: 205, scpac: 164268"/>
    <s v="na uzlu 2.CH-L37 od 05.05.24 do 08.05.24, pcsled: 10716077"/>
    <s v="Datum konce sledování: ? -&gt; 08/05/24; Čas konce sledování:  -&gt; 1041; Příznak fnzis: 0 -&gt; 1; Typ aktivity (takt): 1 -&gt; 4; "/>
    <d v="2024-05-08T10:42:01"/>
    <d v="2024-05-08T10:41:00"/>
    <s v="0:01"/>
    <x v="0"/>
    <x v="0"/>
  </r>
  <r>
    <d v="2024-05-08T10:43:08"/>
    <s v="st4220 (?)"/>
    <x v="12"/>
    <x v="0"/>
    <s v="kls* (Lůžkové oddělení pro sestru)"/>
    <s v="Holocsi Ladislav, číslo pojištěnce: 5704096717, pojišťovna: 111, scpac: 844022"/>
    <s v="na uzlu 2.CH-L37 od 25.04.24 do 08.05.24, pcsled: 10702654"/>
    <s v="Datum konce sledování: ? -&gt; 08/05/24; Čas konce sledování:  -&gt; 1042; Příznak fnzis: 0 -&gt; 1; Typ aktivity (takt): 1 -&gt; 4; "/>
    <d v="2024-05-08T10:43:08"/>
    <d v="2024-05-08T10:42:00"/>
    <s v="0:01"/>
    <x v="0"/>
    <x v="0"/>
  </r>
  <r>
    <d v="2024-05-08T10:44:05"/>
    <s v="st4220 (?)"/>
    <x v="12"/>
    <x v="0"/>
    <s v="kls* (Lůžkové oddělení pro sestru)"/>
    <s v="Křenek Josef, číslo pojištěnce: 420512443 , pojišťovna: 111, scpac: 1533819"/>
    <s v="na uzlu 2.CH-L37 od 05.05.24 do 08.05.24, pcsled: 10716137"/>
    <s v="Datum konce sledování: ? -&gt; 08/05/24; Čas konce sledování:  -&gt; 1043; Příznak fnzis: 0 -&gt; 1; Typ aktivity (takt): 1 -&gt; 4; "/>
    <d v="2024-05-08T10:44:05"/>
    <d v="2024-05-08T10:43:00"/>
    <s v="0:01"/>
    <x v="0"/>
    <x v="0"/>
  </r>
  <r>
    <d v="2024-05-09T07:33:49"/>
    <s v="st4220 (?)"/>
    <x v="3"/>
    <x v="0"/>
    <s v="kls* (Lůžkové oddělení pro sestru)"/>
    <s v="Šíblová Vladimíra , číslo pojištěnce: 535331105 , pojišťovna: 207, scpac: 1417466"/>
    <s v="na uzlu 2.CH-L37 od 08.05.24 do 14.05.24, pcsled: 10720723"/>
    <s v="Kód uzlu zařízení: 2001; Datum malého překladu: 09/05/24; Čas malého překladu: 0733; Kód původního uzlu: 6223; Kód nového uzlu: 6270; "/>
    <d v="2024-05-09T07:33:49"/>
    <d v="2024-05-09T07:33:00"/>
    <s v="0:00"/>
    <x v="0"/>
    <x v="0"/>
  </r>
  <r>
    <d v="2024-05-09T10:35:00"/>
    <s v="st1733 (?)"/>
    <x v="2"/>
    <x v="0"/>
    <s v="kll* (Lůžkové oddělení pro lékaře)"/>
    <s v="Zvonek Jindřich, číslo pojištěnce: 330723471 , pojišťovna: 211, scpac: 1153679"/>
    <s v="na uzlu 2.CH-L37 od 05.05.24 do 09.05.24, pcsled: 10716394"/>
    <s v="Datum konce sledování: ? -&gt; 09/05/24; Čas konce sledování:  -&gt; 1033; Příznak fnzis: 0 -&gt; 1; Typ aktivity (takt): 1 -&gt; 5; "/>
    <d v="2024-05-09T10:35:00"/>
    <d v="2024-05-09T10:33:00"/>
    <s v="0:02"/>
    <x v="0"/>
    <x v="0"/>
  </r>
  <r>
    <d v="2024-05-09T10:35:50"/>
    <s v="st1733 (?)"/>
    <x v="2"/>
    <x v="0"/>
    <s v="kll* (Lůžkové oddělení pro lékaře)"/>
    <s v="Zatloukal Jan, číslo pojištěnce: 8510074100, pojišťovna: 207, scpac: 350950"/>
    <s v="na uzlu 2.CH-L37 od 05.05.24 do 09.05.24, pcsled: 10716170"/>
    <s v="Datum konce sledování: ? -&gt; 09/05/24; Čas konce sledování:  -&gt; 1035; Příznak fnzis: 0 -&gt; 1; Typ aktivity (takt): 1 -&gt; 5; "/>
    <d v="2024-05-09T10:35:50"/>
    <d v="2024-05-09T10:35:00"/>
    <s v="0:00"/>
    <x v="0"/>
    <x v="0"/>
  </r>
  <r>
    <d v="2024-05-09T10:36:11"/>
    <s v="st1733 (?)"/>
    <x v="2"/>
    <x v="0"/>
    <s v="kll* (Lůžkové oddělení pro lékaře)"/>
    <s v="Otruba František, číslo pojištěnce: 5912240587, pojišťovna: 207, scpac: 384858"/>
    <s v="na uzlu 2.CH-L37 od 06.05.24 do 09.05.24, pcsled: 10716760"/>
    <s v="Datum konce sledování: ? -&gt; 09/05/24; Čas konce sledování:  -&gt; 1035; Příznak fnzis: 0 -&gt; 1; Typ aktivity (takt): 1 -&gt; 5; "/>
    <d v="2024-05-09T10:36:11"/>
    <d v="2024-05-09T10:35:00"/>
    <s v="0:01"/>
    <x v="0"/>
    <x v="0"/>
  </r>
  <r>
    <d v="2024-05-09T10:37:57"/>
    <s v="st1733 (?)"/>
    <x v="2"/>
    <x v="0"/>
    <s v="kll* (Lůžkové oddělení pro lékaře)"/>
    <s v="Zaal Svatopluk, číslo pojištěnce: 480827027 , pojišťovna: 111, scpac: 1563534"/>
    <s v="na uzlu 2.CH-L37 od 06.05.24 do 09.05.24, pcsled: 10716756"/>
    <s v="Datum konce sledování: ? -&gt; 09/05/24; Čas konce sledování:  -&gt; 1036; Příznak fnzis: 0 -&gt; 1; Typ aktivity (takt): 1 -&gt; 5; "/>
    <d v="2024-05-09T10:37:57"/>
    <d v="2024-05-09T10:36:00"/>
    <s v="0:01"/>
    <x v="0"/>
    <x v="0"/>
  </r>
  <r>
    <d v="2024-05-09T10:38:49"/>
    <s v="st1733 (?)"/>
    <x v="2"/>
    <x v="0"/>
    <s v="kll* (Lůžkové oddělení pro lékaře)"/>
    <s v="Šrotířová Jitka, číslo pojištěnce: 5759021752, pojišťovna: 201, scpac: 311082"/>
    <s v="na uzlu 2.CH-L37 od 03.05.24 do 09.05.24, pcsled: 10713710"/>
    <s v="Datum konce sledování: ? -&gt; 09/05/24; Čas konce sledování:  -&gt; 1038; Příznak fnzis: 0 -&gt; 1; Typ aktivity (takt): 1 -&gt; 4; "/>
    <d v="2024-05-09T10:38:49"/>
    <d v="2024-05-09T10:38:00"/>
    <s v="0:00"/>
    <x v="0"/>
    <x v="0"/>
  </r>
  <r>
    <d v="2024-05-09T10:39:24"/>
    <s v="st1733 (?)"/>
    <x v="2"/>
    <x v="0"/>
    <s v="kll* (Lůžkové oddělení pro lékaře)"/>
    <s v="Tománek Jiří, číslo pojištěnce: 5510132441, pojišťovna: 111, scpac: 466616"/>
    <s v="na uzlu 2.CH-L37 od 05.05.24 do 09.05.24, pcsled: 10716244"/>
    <s v="Datum konce sledování: ? -&gt; 09/05/24; Čas konce sledování:  -&gt; 1038; Příznak fnzis: 0 -&gt; 1; Typ aktivity (takt): 1 -&gt; 5; "/>
    <d v="2024-05-09T10:39:24"/>
    <d v="2024-05-09T10:38:00"/>
    <s v="0:01"/>
    <x v="0"/>
    <x v="0"/>
  </r>
  <r>
    <d v="2024-05-09T10:41:47"/>
    <s v="st4220 (?)"/>
    <x v="8"/>
    <x v="0"/>
    <s v="kls* (Lůžkové oddělení pro sestru)"/>
    <s v="Obrtelová Eva, číslo pojištěnce: 7758311825, pojišťovna: 111, scpac: 249349"/>
    <s v="na uzlu 2.CH-L37 od 06.05.24 do 09.05.24, pcsled: 10716758"/>
    <s v="Datum konce sledování: ? -&gt; 09/05/24; Čas konce sledování:  -&gt; 1041; Příznak fnzis: 0 -&gt; 1; Typ aktivity (takt): 1 -&gt; 5; "/>
    <d v="2024-05-09T10:41:47"/>
    <d v="2024-05-09T10:41:00"/>
    <s v="0:00"/>
    <x v="0"/>
    <x v="0"/>
  </r>
  <r>
    <d v="2024-05-09T10:50:25"/>
    <s v="st4220 (?)"/>
    <x v="8"/>
    <x v="0"/>
    <s v="kls* (Lůžkové oddělení pro sestru)"/>
    <s v="Konečný Václav, číslo pojištěnce: 430918442 , pojišťovna: 111, scpac: 295716"/>
    <s v="na uzlu 2.CH-L37 od 06.05.24 do 09.05.24, pcsled: 10716764"/>
    <s v="Datum konce sledování: ? -&gt; 09/05/24; Čas konce sledování:  -&gt; 1049; Příznak fnzis: 0 -&gt; 1; Typ aktivity (takt): 1 -&gt; 5; "/>
    <d v="2024-05-09T10:50:25"/>
    <d v="2024-05-09T10:49:00"/>
    <s v="0:01"/>
    <x v="0"/>
    <x v="0"/>
  </r>
  <r>
    <d v="2024-05-09T10:54:25"/>
    <s v="st4220 (?)"/>
    <x v="8"/>
    <x v="0"/>
    <s v="kls* (Lůžkové oddělení pro sestru)"/>
    <s v="Osina Jaroslav , číslo pojištěnce: 510204343 , pojišťovna: 111, scpac: 1135211"/>
    <s v="na uzlu 2.CH-L37 od 28.04.24 do 09.05.24, pcsled: 10707189"/>
    <s v="Datum konce sledování: ? -&gt; 09/05/24; Čas konce sledování:  -&gt; 1053; Příznak fnzis: 0 -&gt; 1; Typ aktivity (takt): 1 -&gt; 5; "/>
    <d v="2024-05-09T10:54:25"/>
    <d v="2024-05-09T10:53:00"/>
    <s v="0:01"/>
    <x v="0"/>
    <x v="0"/>
  </r>
  <r>
    <d v="2024-05-09T11:06:15"/>
    <s v="st4220 (?)"/>
    <x v="8"/>
    <x v="0"/>
    <s v="kls* (Lůžkové oddělení pro sestru)"/>
    <s v="Botek Miroslav, číslo pojištěnce: 490830028 , pojišťovna: 111, scpac: 207922"/>
    <s v="na uzlu 2.CH-L37 od 06.05.24 do 09.05.24, pcsled: 10716762"/>
    <s v="Datum konce sledování: ? -&gt; 09/05/24; Čas konce sledování:  -&gt; 1105; Příznak fnzis: 0 -&gt; 1; Typ aktivity (takt): 1 -&gt; 5; "/>
    <d v="2024-05-09T11:06:15"/>
    <d v="2024-05-09T11:05:00"/>
    <s v="0:01"/>
    <x v="0"/>
    <x v="0"/>
  </r>
  <r>
    <d v="2024-05-09T11:14:44"/>
    <s v="st4220 (?)"/>
    <x v="8"/>
    <x v="0"/>
    <s v="kls* (Lůžkové oddělení pro sestru)"/>
    <s v="Jureček Jaroslav, číslo pojištěnce: 5411130054, pojišťovna: 111, scpac: 332403"/>
    <s v="na uzlu 2.CH-L37 od 03.05.24 do 09.05.24, pcsled: 10713712"/>
    <s v="Datum konce sledování: ? -&gt; 09/05/24; Čas konce sledování:  -&gt; 1114; Příznak fnzis: 0 -&gt; 1; Typ aktivity (takt): 1 -&gt; 4; "/>
    <d v="2024-05-09T11:14:44"/>
    <d v="2024-05-09T11:14:00"/>
    <s v="0:00"/>
    <x v="0"/>
    <x v="0"/>
  </r>
  <r>
    <d v="2024-05-10T07:59:22"/>
    <s v="st4220 (?)"/>
    <x v="9"/>
    <x v="0"/>
    <s v="kll* (Lůžkové oddělení pro lékaře)"/>
    <s v="Doležal Bohumil, číslo pojištěnce: 5610170302, pojišťovna: 211, scpac: 1507413"/>
    <s v="na uzlu 2.CH-37a od 09.05.24 do 10.05.24, pcsled: 10721095"/>
    <s v="Kód uzlu zařízení: 2001; Datum malého překladu: 10/05/24; Čas malého překladu: 0759; Kód původního uzlu: 6223; Kód nového uzlu: 6270; "/>
    <d v="2024-05-10T07:59:22"/>
    <d v="2024-05-10T07:59:00"/>
    <s v="0:00"/>
    <x v="0"/>
    <x v="0"/>
  </r>
  <r>
    <d v="2024-05-10T11:31:02"/>
    <s v="st4220 (?)"/>
    <x v="9"/>
    <x v="0"/>
    <s v="kll* (Lůžkové oddělení pro lékaře)"/>
    <s v="Králík František, číslo pojištěnce: 520731078 , pojišťovna: 205, scpac: 119375"/>
    <s v="na uzlu 2.CH-L37 od 09.05.24 do 10.05.24, pcsled: 10721097"/>
    <s v="Datum konce sledování: ? -&gt; 10/05/24; Čas konce sledování:  -&gt; 1130; Příznak fnzis: 0 -&gt; 1; Typ aktivity (takt): 1 -&gt; 5; "/>
    <d v="2024-05-10T11:31:02"/>
    <d v="2024-05-10T11:30:00"/>
    <s v="0:01"/>
    <x v="0"/>
    <x v="0"/>
  </r>
  <r>
    <d v="2024-05-10T11:31:49"/>
    <s v="st4220 (?)"/>
    <x v="9"/>
    <x v="0"/>
    <s v="kll* (Lůžkové oddělení pro lékaře)"/>
    <s v="Hausner Josef, číslo pojištěnce: 5610120406, pojišťovna: 211, scpac: 444554"/>
    <s v="na uzlu 2.CH-L37 od 02.05.24 do 10.05.24, pcsled: 10711856"/>
    <s v="Datum konce sledování: ? -&gt; 10/05/24; Čas konce sledování:  -&gt; 1131; Příznak fnzis: 0 -&gt; 1; Typ aktivity (takt): 1 -&gt; 4; "/>
    <d v="2024-05-10T11:31:49"/>
    <d v="2024-05-10T11:31:00"/>
    <s v="0:00"/>
    <x v="0"/>
    <x v="0"/>
  </r>
  <r>
    <d v="2024-05-10T21:49:55"/>
    <s v="st1733 (?)"/>
    <x v="10"/>
    <x v="0"/>
    <s v="kls* (Lůžkové oddělení pro sestru)"/>
    <s v="Klásek Jiří, číslo pojištěnce: 511216340 , pojišťovna: 205, scpac: 1113652"/>
    <s v="na uzlu 2.CH-L37 od 08.05.24 do 10.05.24, pcsled: 10720726"/>
    <s v="Datum konce sledování: ? -&gt; 10/05/24; Čas konce sledování:  -&gt; 2149; Příznak fnzis: 0 -&gt; 1; Typ aktivity (takt): 1 -&gt; 5; "/>
    <d v="2024-05-10T21:49:55"/>
    <d v="2024-05-10T21:49:00"/>
    <s v="0:00"/>
    <x v="0"/>
    <x v="0"/>
  </r>
  <r>
    <d v="2024-05-11T10:04:29"/>
    <s v="st4220 (?)"/>
    <x v="8"/>
    <x v="0"/>
    <s v="kls* (Lůžkové oddělení pro sestru)"/>
    <s v="Hrubý Jaromír, číslo pojištěnce: 520120279 , pojišťovna: 205, scpac: 1228499"/>
    <s v="na uzlu 2.CH-L37 od 09.05.24 do 11.05.24, pcsled: 10721103"/>
    <s v="Datum konce sledování: ? -&gt; 11/05/24; Čas konce sledování:  -&gt; 1003; Příznak fnzis: 0 -&gt; 1; Typ aktivity (takt): 1 -&gt; 5; "/>
    <d v="2024-05-11T10:04:29"/>
    <d v="2024-05-11T10:03:00"/>
    <s v="0:01"/>
    <x v="0"/>
    <x v="0"/>
  </r>
  <r>
    <d v="2024-05-11T10:04:55"/>
    <s v="st4220 (?)"/>
    <x v="8"/>
    <x v="0"/>
    <s v="kls* (Lůžkové oddělení pro sestru)"/>
    <s v="Skácelová Anna, číslo pojištěnce: 465512476 , pojišťovna: 201, scpac: 1563555"/>
    <s v="na uzlu 2.CH-L37 od 08.05.24 do 11.05.24, pcsled: 10720742"/>
    <s v="Datum konce sledování: ? -&gt; 11/05/24; Čas konce sledování:  -&gt; 1004; Příznak fnzis: 0 -&gt; 1; Typ aktivity (takt): 1 -&gt; 5; "/>
    <d v="2024-05-11T10:04:55"/>
    <d v="2024-05-11T10:04:00"/>
    <s v="0:00"/>
    <x v="0"/>
    <x v="0"/>
  </r>
  <r>
    <d v="2024-05-12T12:45:51"/>
    <s v="st1733 (?)"/>
    <x v="16"/>
    <x v="0"/>
    <s v="kls* (Lůžkové oddělení pro sestru)"/>
    <s v="Kolčava Ladislav, číslo pojištěnce: 6211021135, pojišťovna: 205, scpac: 448089"/>
    <s v="na uzlu 2.CH-L37 od 09.05.24 do 12.05.24, pcsled: 10721100"/>
    <s v="Datum konce sledování: ? -&gt; 12/05/24; Čas konce sledování:  -&gt; 1245; Příznak fnzis: 0 -&gt; 1; Typ aktivity (takt): 1 -&gt; 4; "/>
    <d v="2024-05-12T12:45:51"/>
    <d v="2024-05-12T12:45:00"/>
    <s v="0:00"/>
    <x v="0"/>
    <x v="0"/>
  </r>
  <r>
    <d v="2024-05-12T15:08:09"/>
    <s v="st1733 (?)"/>
    <x v="16"/>
    <x v="0"/>
    <s v="kls* (Lůžkové oddělení pro sestru)"/>
    <s v="Čapík Vladimír , číslo pojištěnce: 450812767 , pojišťovna: 111, scpac: 1290943"/>
    <s v="na uzlu 2.CH-L37 od 09.05.24 do 12.05.24, pcsled: 10721112"/>
    <s v="Datum konce sledování: ? -&gt; 12/05/24; Čas konce sledování:  -&gt; 1507; Příznak fnzis: 0 -&gt; 1; Typ aktivity (takt): 1 -&gt; 5; "/>
    <d v="2024-05-12T15:08:09"/>
    <d v="2024-05-12T15:07:00"/>
    <s v="0:01"/>
    <x v="0"/>
    <x v="0"/>
  </r>
  <r>
    <d v="2024-05-12T15:08:47"/>
    <s v="st1733 (?)"/>
    <x v="16"/>
    <x v="0"/>
    <s v="kls* (Lůžkové oddělení pro sestru)"/>
    <s v="Sojka Antonín, číslo pojištěnce: 6002052001, pojišťovna: 111, scpac: 1051155"/>
    <s v="na uzlu 2.CH-L37 od 09.05.24 do 12.05.24, pcsled: 10721107"/>
    <s v="Datum konce sledování: ? -&gt; 12/05/24; Čas konce sledování:  -&gt; 1508; Příznak fnzis: 0 -&gt; 1; Typ aktivity (takt): 1 -&gt; 4; "/>
    <d v="2024-05-12T15:08:47"/>
    <d v="2024-05-12T15:08:00"/>
    <s v="0:00"/>
    <x v="0"/>
    <x v="0"/>
  </r>
  <r>
    <d v="2024-05-12T15:09:23"/>
    <s v="st1733 (?)"/>
    <x v="16"/>
    <x v="0"/>
    <s v="kls* (Lůžkové oddělení pro sestru)"/>
    <s v="Bílek Josef, číslo pojištěnce: 6307242205, pojišťovna: 205, scpac: 931095"/>
    <s v="na uzlu 2.CH-L37 od 05.05.24 do 12.05.24, pcsled: 10716291"/>
    <s v="Datum konce sledování: ? -&gt; 12/05/24; Čas konce sledování:  -&gt; 1509; Příznak fnzis: 0 -&gt; 1; Typ aktivity (takt): 1 -&gt; 4; "/>
    <d v="2024-05-12T15:09:23"/>
    <d v="2024-05-12T15:09:00"/>
    <s v="0:00"/>
    <x v="0"/>
    <x v="0"/>
  </r>
  <r>
    <d v="2024-05-12T22:48:29"/>
    <s v="st1733 (?)"/>
    <x v="8"/>
    <x v="0"/>
    <s v="kls* (Lůžkové oddělení pro sestru)"/>
    <s v="Brücknerová Irena, číslo pojištěnce: 345615479 , pojišťovna: 111, scpac: 626577"/>
    <s v="na uzlu 2.CH-L37 od 12.05.24 do 12.05.24, pcsled: 10725773"/>
    <s v="Datum žádosti: 12/05/24; Čas žádosti: 224829; Datum překladu: 12/05/24; Čas překladu: 2246; Žádající uzel: 6223; Žádající uživatel: 63990; Přijímající uzel: 6515; Text žádosti: Žádost o překlad; Stav žádosti: 500; "/>
    <d v="2024-05-12T22:48:29"/>
    <d v="2024-05-12T22:46:00"/>
    <s v="0:02"/>
    <x v="0"/>
    <x v="0"/>
  </r>
  <r>
    <d v="2024-05-13T07:42:21"/>
    <s v="st4220 (?)"/>
    <x v="3"/>
    <x v="0"/>
    <s v="kls* (Lůžkové oddělení pro sestru)"/>
    <s v="Hegmon Josef, číslo pojištěnce: 7507265766, pojišťovna: 205, scpac: 413939"/>
    <s v="na uzlu 2.CH-L37 od 12.05.24 do 19.05.24, pcsled: 10725603"/>
    <s v="Kód uzlu zařízení: 2001; Datum malého překladu: 13/05/24; Čas malého překladu: 0742; Kód původního uzlu: 6223; Kód nového uzlu: 6270; "/>
    <d v="2024-05-13T07:42:21"/>
    <d v="2024-05-13T07:42:00"/>
    <s v="0:00"/>
    <x v="0"/>
    <x v="0"/>
  </r>
  <r>
    <d v="2024-05-13T07:43:29"/>
    <s v="st4220 (?)"/>
    <x v="3"/>
    <x v="0"/>
    <s v="kls* (Lůžkové oddělení pro sestru)"/>
    <s v="Češka Karel, číslo pojištěnce: 5708081368, pojišťovna: 111, scpac: 1391195"/>
    <s v="na uzlu 2.CH-L37 od 12.05.24 do 15.05.24, pcsled: 10725564"/>
    <s v="Kód uzlu zařízení: 2001; Datum malého překladu: 13/05/24; Čas malého překladu: 0743; Kód původního uzlu: 6223; Kód nového uzlu: 6270; "/>
    <d v="2024-05-13T07:43:29"/>
    <d v="2024-05-13T07:43:00"/>
    <s v="0:00"/>
    <x v="0"/>
    <x v="0"/>
  </r>
  <r>
    <d v="2024-05-13T08:18:33"/>
    <s v="st4220 (?)"/>
    <x v="3"/>
    <x v="0"/>
    <s v="kls* (Lůžkové oddělení pro sestru)"/>
    <s v="Krátký Zbyněk, číslo pojištěnce: 9505256079, pojišťovna: 111, scpac: 932407"/>
    <s v="na uzlu 2.CH-L37 od 12.05.24 do 15.05.24, pcsled: 10725567"/>
    <s v="Kód uzlu zařízení: 2001; Datum malého překladu: 13/05/24; Čas malého překladu: 0818; Kód původního uzlu: 6223; Kód nového uzlu: 6270; "/>
    <d v="2024-05-13T08:18:33"/>
    <d v="2024-05-13T08:18:00"/>
    <s v="0:00"/>
    <x v="0"/>
    <x v="0"/>
  </r>
  <r>
    <d v="2024-05-13T10:50:26"/>
    <s v="st3403 (?)"/>
    <x v="18"/>
    <x v="0"/>
    <s v="kll* (Lůžkové oddělení pro lékaře)"/>
    <s v="Vavrušák Jaroslav, číslo pojištěnce: 9710275982, pojišťovna: 205, scpac: 1550386"/>
    <s v="na uzlu 2.CH-L37 od 12.05.24 do 15.05.24, pcsled: 10725600"/>
    <s v="Kód uzlu zařízení: 2001; Datum malého překladu: 13/05/24; Čas malého překladu: 1050; Kód původního uzlu: 6223; Kód nového uzlu: 6270; "/>
    <d v="2024-05-13T10:50:26"/>
    <d v="2024-05-13T10:50:00"/>
    <s v="0:00"/>
    <x v="0"/>
    <x v="0"/>
  </r>
  <r>
    <d v="2024-05-13T13:30:12"/>
    <s v="st1733 (?)"/>
    <x v="0"/>
    <x v="0"/>
    <s v="kls* (Lůžkové oddělení pro sestru)"/>
    <s v="Macejka Václav, číslo pojištěnce: 6601056011, pojišťovna: 111, scpac: 1553871"/>
    <s v="na uzlu 2.CH-L37 od 08.05.24 do 13.05.24, pcsled: 10720873"/>
    <s v="Datum žádosti: 13/05/24; Čas žádosti: 133012; Datum překladu: 13/05/24; Čas překladu: 1329; Žádající uzel: 6223; Žádající uživatel: 66132; Přijímající uzel: 6073; Text žádosti: Žádost o překlad; Stav žádosti: 500; "/>
    <d v="2024-05-13T13:30:12"/>
    <d v="2024-05-13T13:29:00"/>
    <s v="0:01"/>
    <x v="0"/>
    <x v="0"/>
  </r>
  <r>
    <d v="2024-05-13T13:42:26"/>
    <s v="st3249 (?)"/>
    <x v="14"/>
    <x v="0"/>
    <s v="kll* (Lůžkové oddělení pro lékaře)"/>
    <s v="Macejka Václav, číslo pojištěnce: 6601056011, pojišťovna: 111, scpac: 1553871"/>
    <s v="na uzlu 2.CH-L37 od 08.05.24 do 13.05.24, pcsled: 10720873"/>
    <s v="Datum konce sledování: ? -&gt; 13/05/24; Čas konce sledování:  -&gt; 1339; Příznak fnzis: 0 -&gt; 1; Typ aktivity (takt): 1 -&gt; 5; "/>
    <d v="2024-05-13T13:42:26"/>
    <d v="2024-05-13T13:39:00"/>
    <s v="0:03"/>
    <x v="0"/>
    <x v="0"/>
  </r>
  <r>
    <d v="2024-05-14T08:34:29"/>
    <s v="st4936 (?)"/>
    <x v="1"/>
    <x v="0"/>
    <s v="kls* (Lůžkové oddělení pro sestru)"/>
    <s v="Májová Lucie, číslo pojištěnce: 9253305094, pojišťovna: 211, scpac: 1555204"/>
    <s v="na uzlu 2.CH-L37 od 13.05.24 do 17.05.24, pcsled: 10725876"/>
    <s v="Kód uzlu zařízení: 2001; Datum malého překladu: 14/05/24; Čas malého překladu: 0834; Kód původního uzlu: 6223; Kód nového uzlu: 6270; "/>
    <d v="2024-05-14T08:34:29"/>
    <d v="2024-05-14T08:34:00"/>
    <s v="0:00"/>
    <x v="0"/>
    <x v="0"/>
  </r>
  <r>
    <d v="2024-05-14T08:34:42"/>
    <s v="st4936 (?)"/>
    <x v="1"/>
    <x v="0"/>
    <s v="kls* (Lůžkové oddělení pro sestru)"/>
    <s v="Frélichová Ludmila, číslo pojištěnce: 5951291621, pojišťovna: 111, scpac: 297737"/>
    <s v="na uzlu 2.CH-L37 od 13.05.24 do 17.05.24, pcsled: 10725874"/>
    <s v="Kód uzlu zařízení: 2001; Datum malého překladu: 14/05/24; Čas malého překladu: 0834; Kód původního uzlu: 6223; Kód nového uzlu: 6270; "/>
    <d v="2024-05-14T08:34:42"/>
    <d v="2024-05-14T08:34:00"/>
    <s v="0:00"/>
    <x v="0"/>
    <x v="0"/>
  </r>
  <r>
    <d v="2024-05-14T10:22:42"/>
    <s v="st4564 (?)"/>
    <x v="24"/>
    <x v="0"/>
    <s v="kld* (Lůžkové oddělení pro admin. pracovnici)"/>
    <s v="Brücknerová Irena, číslo pojištěnce: 345615479 , pojišťovna: 111, scpac: 626577"/>
    <s v="na uzlu KAR-LU51 od 12.05.24 do 14.05.24, pcsled: 10725814"/>
    <s v="Datum konce sledování: ? -&gt; 14/05/24; Čas konce sledování:  -&gt; 0956; Příznak fnzis: 0 -&gt; 1; Typ aktivity (takt): 1 -&gt; 5; "/>
    <d v="2024-05-14T10:22:42"/>
    <d v="2024-05-14T09:56:00"/>
    <s v="0:26"/>
    <x v="0"/>
    <x v="4"/>
  </r>
  <r>
    <d v="2024-05-14T15:23:31"/>
    <s v="st4220 (?)"/>
    <x v="29"/>
    <x v="0"/>
    <s v="kll* (Lůžkové oddělení pro lékaře)"/>
    <s v="Kleveta Vladimír, číslo pojištěnce: 5801161619, pojišťovna: 111, scpac: 1038791"/>
    <s v="na uzlu 2.CH-L37 od 12.05.24 do 14.05.24, pcsled: 10725510"/>
    <s v="Datum konce sledování: ? -&gt; 14/05/24; Čas konce sledování:  -&gt; 1523; Příznak fnzis: 0 -&gt; 1; Typ aktivity (takt): 1 -&gt; 5; "/>
    <d v="2024-05-14T15:23:31"/>
    <d v="2024-05-14T15:23:00"/>
    <s v="0:00"/>
    <x v="0"/>
    <x v="0"/>
  </r>
  <r>
    <d v="2024-05-14T15:24:28"/>
    <s v="st4220 (?)"/>
    <x v="29"/>
    <x v="0"/>
    <s v="kll* (Lůžkové oddělení pro lékaře)"/>
    <s v="Šíblová Vladimíra , číslo pojištěnce: 535331105 , pojišťovna: 207, scpac: 1417466"/>
    <s v="na uzlu 2.CH-L37 od 08.05.24 do 14.05.24, pcsled: 10720723"/>
    <s v="Datum konce sledování: ? -&gt; 14/05/24; Čas konce sledování:  -&gt; 1523; Příznak fnzis: 0 -&gt; 1; Typ aktivity (takt): 1 -&gt; 5; "/>
    <d v="2024-05-14T15:24:28"/>
    <d v="2024-05-14T15:23:00"/>
    <s v="0:01"/>
    <x v="0"/>
    <x v="0"/>
  </r>
  <r>
    <d v="2024-05-15T08:15:15"/>
    <s v="st4936 (?)"/>
    <x v="1"/>
    <x v="0"/>
    <s v="kls* (Lůžkové oddělení pro sestru)"/>
    <s v="Klon Stanislav, číslo pojištěnce: 6511130934, pojišťovna: 201, scpac: 676700"/>
    <s v="na uzlu 2.CH-L37 od 14.05.24 do 21.05.24, pcsled: 10727825"/>
    <s v="Kód uzlu zařízení: 2001; Datum malého překladu: 15/05/24; Čas malého překladu: 0815; Kód původního uzlu: 6223; Kód nového uzlu: 6270; "/>
    <d v="2024-05-15T08:15:15"/>
    <d v="2024-05-15T08:15:00"/>
    <s v="0:00"/>
    <x v="0"/>
    <x v="0"/>
  </r>
  <r>
    <d v="2024-05-15T11:20:26"/>
    <s v="st4220 (?)"/>
    <x v="7"/>
    <x v="0"/>
    <s v="kls* (Lůžkové oddělení pro sestru)"/>
    <s v="Králík Václav, číslo pojištěnce: 440909147 , pojišťovna: 111, scpac: 1568589"/>
    <s v="na uzlu 2.CH-L37 od 07.05.24 do 15.05.24, pcsled: 10719062"/>
    <s v="Datum konce sledování: ? -&gt; 15/05/24; Čas konce sledování:  -&gt; 1118; Příznak fnzis: 0 -&gt; 1; Typ aktivity (takt): 1 -&gt; 4; "/>
    <d v="2024-05-15T11:20:26"/>
    <d v="2024-05-15T11:18:00"/>
    <s v="0:02"/>
    <x v="0"/>
    <x v="0"/>
  </r>
  <r>
    <d v="2024-05-15T12:28:07"/>
    <s v="st3403 (?)"/>
    <x v="33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15/05/24; Čas malého překladu: 1227; Kód původního uzlu: 6223; Kód nového uzlu: 6270; "/>
    <d v="2024-05-15T12:28:07"/>
    <d v="2024-05-15T12:27:00"/>
    <s v="0:01"/>
    <x v="0"/>
    <x v="0"/>
  </r>
  <r>
    <d v="2024-05-15T12:28:28"/>
    <s v="st4562 (?)"/>
    <x v="34"/>
    <x v="0"/>
    <s v="kld* (Lůžkové oddělení pro admin. pracovnici)"/>
    <s v="Králík Václav, číslo pojištěnce: 440909147 , pojišťovna: 111, scpac: 1568589"/>
    <s v="na uzlu 2.CH-L37 od 07.05.24 do 15.05.24, pcsled: 10719062"/>
    <s v="Datum konce sledování: ? -&gt; 15/05/24; Čas konce sledování:  -&gt; 1228; Příznak fnzis: 0 -&gt; 1; Typ aktivity (takt): 1 -&gt; 4; "/>
    <d v="2024-05-15T12:28:28"/>
    <d v="2024-05-15T12:28:00"/>
    <s v="0:00"/>
    <x v="0"/>
    <x v="0"/>
  </r>
  <r>
    <d v="2024-05-15T16:04:37"/>
    <s v="st4220 (?)"/>
    <x v="7"/>
    <x v="0"/>
    <s v="kls* (Lůžkové oddělení pro sestru)"/>
    <s v="Masařík Antonín, číslo pojištěnce: 460802435 , pojišťovna: 211, scpac: 1568679"/>
    <s v="na uzlu 2.CH-L37 od 14.05.24 do 15.05.24, pcsled: 10727829"/>
    <s v="Datum žádosti: 15/05/24; Čas žádosti: 160437; Datum překladu: 15/05/24; Čas překladu: 1603; Žádající uzel: 6223; Žádající uživatel: 60515; Přijímající uzel: 6515; Text žádosti: Žádost o překlad; Stav žádosti: 500; "/>
    <d v="2024-05-15T16:04:37"/>
    <d v="2024-05-15T16:03:00"/>
    <s v="0:01"/>
    <x v="0"/>
    <x v="0"/>
  </r>
  <r>
    <d v="2024-05-15T17:21:22"/>
    <s v="st1733 (?)"/>
    <x v="8"/>
    <x v="0"/>
    <s v="kls* (Lůžkové oddělení pro sestru)"/>
    <s v="Gildein Belo, číslo pojištěnce: 7704175380, pojišťovna: 211, scpac: 386216"/>
    <s v="na uzlu 2.CH-L37 od 13.05.24 do 15.05.24, pcsled: 10725855"/>
    <s v="Datum konce sledování: ? -&gt; 15/05/24; Čas konce sledování:  -&gt; 1720; Příznak fnzis: 0 -&gt; 1; Typ aktivity (takt): 1 -&gt; 5; "/>
    <d v="2024-05-15T17:21:22"/>
    <d v="2024-05-15T17:20:00"/>
    <s v="0:01"/>
    <x v="0"/>
    <x v="0"/>
  </r>
  <r>
    <d v="2024-05-15T17:22:16"/>
    <s v="st1733 (?)"/>
    <x v="8"/>
    <x v="0"/>
    <s v="kls* (Lůžkové oddělení pro sestru)"/>
    <s v="Trlifaj  Vladimír, číslo pojištěnce: 8101285687, pojišťovna: 111, scpac: 728301"/>
    <s v="na uzlu 2.CH-L37 od 13.05.24 do 15.05.24, pcsled: 10725858"/>
    <s v="Datum konce sledování: ? -&gt; 15/05/24; Čas konce sledování:  -&gt; 1721; Příznak fnzis: 0 -&gt; 1; Typ aktivity (takt): 1 -&gt; 5; "/>
    <d v="2024-05-15T17:22:16"/>
    <d v="2024-05-15T17:21:00"/>
    <s v="0:01"/>
    <x v="0"/>
    <x v="0"/>
  </r>
  <r>
    <d v="2024-05-15T17:24:26"/>
    <s v="st1733 (?)"/>
    <x v="8"/>
    <x v="0"/>
    <s v="kls* (Lůžkové oddělení pro sestru)"/>
    <s v="Diviš David, číslo pojištěnce: 8311015768, pojišťovna: 111, scpac: 1120917"/>
    <s v="na uzlu 2.CH-L37 od 13.05.24 do 15.05.24, pcsled: 10725852"/>
    <s v="Datum konce sledování: ? -&gt; 15/05/24; Čas konce sledování:  -&gt; 1723; Příznak fnzis: 0 -&gt; 1; Typ aktivity (takt): 1 -&gt; 5; "/>
    <d v="2024-05-15T17:24:26"/>
    <d v="2024-05-15T17:23:00"/>
    <s v="0:01"/>
    <x v="0"/>
    <x v="0"/>
  </r>
  <r>
    <d v="2024-05-15T17:24:57"/>
    <s v="st1733 (?)"/>
    <x v="8"/>
    <x v="0"/>
    <s v="kls* (Lůžkové oddělení pro sestru)"/>
    <s v="Martykán Antonín, číslo pojištěnce: 440821142 , pojišťovna: 207, scpac: 842997"/>
    <s v="na uzlu 2.CH-L37 od 13.05.24 do 15.05.24, pcsled: 10725862"/>
    <s v="Datum konce sledování: ? -&gt; 15/05/24; Čas konce sledování:  -&gt; 1724; Příznak fnzis: 0 -&gt; 1; Typ aktivity (takt): 1 -&gt; 5; "/>
    <d v="2024-05-15T17:24:57"/>
    <d v="2024-05-15T17:24:00"/>
    <s v="0:00"/>
    <x v="0"/>
    <x v="0"/>
  </r>
  <r>
    <d v="2024-05-15T17:25:33"/>
    <s v="st1733 (?)"/>
    <x v="8"/>
    <x v="0"/>
    <s v="kls* (Lůžkové oddělení pro sestru)"/>
    <s v="Krenstetterová Jindř, číslo pojištěnce: 5560291132, pojišťovna: 205, scpac: 200507"/>
    <s v="na uzlu 2.CH-L37 od 13.05.24 do 15.05.24, pcsled: 10725865"/>
    <s v="Datum konce sledování: ? -&gt; 15/05/24; Čas konce sledování:  -&gt; 1725; Příznak fnzis: 0 -&gt; 1; Typ aktivity (takt): 1 -&gt; 5; "/>
    <d v="2024-05-15T17:25:33"/>
    <d v="2024-05-15T17:25:00"/>
    <s v="0:00"/>
    <x v="0"/>
    <x v="0"/>
  </r>
  <r>
    <d v="2024-05-15T17:26:11"/>
    <s v="st1733 (?)"/>
    <x v="8"/>
    <x v="0"/>
    <s v="kls* (Lůžkové oddělení pro sestru)"/>
    <s v="Slavíková Jolana, číslo pojištěnce: 6657080474, pojišťovna: 111, scpac: 653405"/>
    <s v="na uzlu 2.CH-L37 od 13.05.24 do 15.05.24, pcsled: 10725867"/>
    <s v="Datum konce sledování: ? -&gt; 15/05/24; Čas konce sledování:  -&gt; 1725; Příznak fnzis: 0 -&gt; 1; Typ aktivity (takt): 1 -&gt; 5; "/>
    <d v="2024-05-15T17:26:11"/>
    <d v="2024-05-15T17:25:00"/>
    <s v="0:01"/>
    <x v="0"/>
    <x v="0"/>
  </r>
  <r>
    <d v="2024-05-15T17:28:30"/>
    <s v="st1733 (?)"/>
    <x v="8"/>
    <x v="0"/>
    <s v="kls* (Lůžkové oddělení pro sestru)"/>
    <s v="Krátký Zbyněk, číslo pojištěnce: 9505256079, pojišťovna: 111, scpac: 932407"/>
    <s v="na uzlu 2.CH-L37 od 12.05.24 do 15.05.24, pcsled: 10725567"/>
    <s v="Datum konce sledování: ? -&gt; 15/05/24; Čas konce sledování:  -&gt; 1728; Příznak fnzis: 0 -&gt; 1; Typ aktivity (takt): 1 -&gt; 4; "/>
    <d v="2024-05-15T17:28:30"/>
    <d v="2024-05-15T17:28:00"/>
    <s v="0:00"/>
    <x v="0"/>
    <x v="0"/>
  </r>
  <r>
    <d v="2024-05-15T17:29:10"/>
    <s v="st1733 (?)"/>
    <x v="8"/>
    <x v="0"/>
    <s v="kls* (Lůžkové oddělení pro sestru)"/>
    <s v="Vavrušák Jaroslav, číslo pojištěnce: 9710275982, pojišťovna: 205, scpac: 1550386"/>
    <s v="na uzlu 2.CH-L37 od 12.05.24 do 15.05.24, pcsled: 10725600"/>
    <s v="Datum konce sledování: ? -&gt; 15/05/24; Čas konce sledování:  -&gt; 1728; Příznak fnzis: 0 -&gt; 1; Typ aktivity (takt): 1 -&gt; 4; "/>
    <d v="2024-05-15T17:29:10"/>
    <d v="2024-05-15T17:28:00"/>
    <s v="0:01"/>
    <x v="0"/>
    <x v="0"/>
  </r>
  <r>
    <d v="2024-05-15T17:29:40"/>
    <s v="st1733 (?)"/>
    <x v="8"/>
    <x v="0"/>
    <s v="kls* (Lůžkové oddělení pro sestru)"/>
    <s v="Češka Karel, číslo pojištěnce: 5708081368, pojišťovna: 111, scpac: 1391195"/>
    <s v="na uzlu 2.CH-L37 od 12.05.24 do 15.05.24, pcsled: 10725564"/>
    <s v="Datum konce sledování: ? -&gt; 15/05/24; Čas konce sledování:  -&gt; 1729; Příznak fnzis: 0 -&gt; 1; Typ aktivity (takt): 1 -&gt; 4; "/>
    <d v="2024-05-15T17:29:40"/>
    <d v="2024-05-15T17:29:00"/>
    <s v="0:00"/>
    <x v="0"/>
    <x v="0"/>
  </r>
  <r>
    <d v="2024-05-16T08:16:05"/>
    <s v="st4936 (?)"/>
    <x v="1"/>
    <x v="0"/>
    <s v="kls* (Lůžkové oddělení pro sestru)"/>
    <s v="Navarová Emilie, číslo pojištěnce: 475603723 , pojišťovna: 111, scpac: 896174"/>
    <s v="na uzlu 2.CH-L37 od 15.05.24 do 19.05.24, pcsled: 10729587"/>
    <s v="Kód uzlu zařízení: 2001; Datum malého překladu: 16/05/24; Čas malého překladu: 0816; Kód původního uzlu: 6223; Kód nového uzlu: 6270; "/>
    <d v="2024-05-16T08:16:05"/>
    <d v="2024-05-16T08:16:00"/>
    <s v="0:00"/>
    <x v="0"/>
    <x v="0"/>
  </r>
  <r>
    <d v="2024-05-16T08:16:13"/>
    <s v="st4936 (?)"/>
    <x v="1"/>
    <x v="0"/>
    <s v="kls* (Lůžkové oddělení pro sestru)"/>
    <s v="Mikulová Nikola, číslo pojištěnce: 9254180826, pojišťovna: 213, scpac: 1152611"/>
    <s v="na uzlu 2.CH-37a od 15.05.24 do 19.05.24, pcsled: 10729577"/>
    <s v="Kód uzlu zařízení: 2001; Datum malého překladu: 16/05/24; Čas malého překladu: 0816; Kód původního uzlu: 6223; Kód nového uzlu: 6270; "/>
    <d v="2024-05-16T08:16:13"/>
    <d v="2024-05-16T08:16:00"/>
    <s v="0:00"/>
    <x v="0"/>
    <x v="0"/>
  </r>
  <r>
    <d v="2024-05-16T09:47:58"/>
    <s v="st4220 (?)"/>
    <x v="3"/>
    <x v="0"/>
    <s v="kls* (Lůžkové oddělení pro sestru)"/>
    <s v="Beck Václav, číslo pojištěnce: 411003421 , pojišťovna: 111, scpac: 393366"/>
    <s v="na uzlu 2.CH-L37 od 10.05.24 do 16.05.24, pcsled: 10722914"/>
    <s v="Datum konce sledování: ? -&gt; 16/05/24; Čas konce sledování:  -&gt; 0947; Příznak fnzis: 0 -&gt; 1; Typ aktivity (takt): 1 -&gt; 5; "/>
    <d v="2024-05-16T09:47:58"/>
    <d v="2024-05-16T09:47:00"/>
    <s v="0:00"/>
    <x v="0"/>
    <x v="0"/>
  </r>
  <r>
    <d v="2024-05-16T10:25:54"/>
    <s v="st4220 (?)"/>
    <x v="3"/>
    <x v="0"/>
    <s v="kls* (Lůžkové oddělení pro sestru)"/>
    <s v="Zábojníková Věra, číslo pojištěnce: 455403444 , pojišťovna: 205, scpac: 1169708"/>
    <s v="na uzlu KAR-LU15 od 15.05.24 do 16.05.24, pcsled: 10730180"/>
    <s v="Datum konce sledování: ? -&gt; 16/05/24; Čas konce sledování:  -&gt; 0840; Příznak fnzis: 0 -&gt; 1; Typ aktivity (takt): 1 -&gt; 5; "/>
    <d v="2024-05-16T10:25:54"/>
    <d v="2024-05-16T08:40:00"/>
    <s v="1:45"/>
    <x v="0"/>
    <x v="11"/>
  </r>
  <r>
    <d v="2024-05-16T11:22:59"/>
    <s v="st4562 (?)"/>
    <x v="4"/>
    <x v="0"/>
    <s v="kld* (Lůžkové oddělení pro admin. pracovnici)"/>
    <s v="Garczarz Jiří , číslo pojištěnce: 5805300633, pojišťovna: 111, scpac: 472679"/>
    <s v="na uzlu 2.CH-L37 od 10.05.24 do 16.05.24, pcsled: 10722911"/>
    <s v="Datum konce sledování: ? -&gt; 16/05/24; Čas konce sledování:  -&gt; 1122; Příznak fnzis: 0 -&gt; 1; Typ aktivity (takt): 1 -&gt; 4; "/>
    <d v="2024-05-16T11:22:59"/>
    <d v="2024-05-16T11:22:00"/>
    <s v="0:00"/>
    <x v="0"/>
    <x v="0"/>
  </r>
  <r>
    <d v="2024-05-17T08:00:40"/>
    <s v="st4974 (?)"/>
    <x v="3"/>
    <x v="0"/>
    <s v="kls* (Lůžkové oddělení pro sestru)"/>
    <s v="Oulehla Miloslav, číslo pojištěnce: 451111427 , pojišťovna: 211, scpac: 1553919"/>
    <s v="na uzlu 2.CH-L37 od 16.05.24 do 24.05.24, pcsled: 10731422"/>
    <s v="Kód uzlu zařízení: 2001; Datum malého překladu: 17/05/24; Čas malého překladu: 0800; Kód původního uzlu: 6223; Kód nového uzlu: 6270; "/>
    <d v="2024-05-17T08:00:40"/>
    <d v="2024-05-17T08:00:00"/>
    <s v="0:00"/>
    <x v="0"/>
    <x v="0"/>
  </r>
  <r>
    <d v="2024-05-17T08:01:07"/>
    <s v="st4974 (?)"/>
    <x v="3"/>
    <x v="0"/>
    <s v="kls* (Lůžkové oddělení pro sestru)"/>
    <s v="Tomaštík Radovan, číslo pojištěnce: 6308030399, pojišťovna: 205, scpac: 248237"/>
    <s v="na uzlu 2.CH-L37 od 16.05.24 do 23.05.24, pcsled: 10731425"/>
    <s v="Kód uzlu zařízení: 2001; Datum malého překladu: 17/05/24; Čas malého překladu: 0801; Kód původního uzlu: 6223; Kód nového uzlu: 6270; "/>
    <d v="2024-05-17T08:01:07"/>
    <d v="2024-05-17T08:01:00"/>
    <s v="0:00"/>
    <x v="0"/>
    <x v="0"/>
  </r>
  <r>
    <d v="2024-05-17T11:52:33"/>
    <s v="st1733 (?)"/>
    <x v="29"/>
    <x v="0"/>
    <s v="kll* (Lůžkové oddělení pro lékaře)"/>
    <s v="Masařík Antonín, číslo pojištěnce: 460802435 , pojišťovna: 211, scpac: 1568679"/>
    <s v="na uzlu KAR-LU51 od 15.05.24 do 17.05.24, pcsled: 10731242"/>
    <s v="Datum konce sledování: ? -&gt; 17/05/24; Čas konce sledování:  -&gt; 1140; Příznak fnzis: 0 -&gt; 1; Typ aktivity (takt): 1 -&gt; 5; "/>
    <d v="2024-05-17T11:52:33"/>
    <d v="2024-05-17T11:40:00"/>
    <s v="0:12"/>
    <x v="0"/>
    <x v="2"/>
  </r>
  <r>
    <d v="2024-05-17T16:55:27"/>
    <s v="st4220 (?)"/>
    <x v="5"/>
    <x v="0"/>
    <s v="kls* (Lůžkové oddělení pro sestru)"/>
    <s v="Frélichová Ludmila, číslo pojištěnce: 5951291621, pojišťovna: 111, scpac: 297737"/>
    <s v="na uzlu 2.CH-L37 od 13.05.24 do 17.05.24, pcsled: 10725874"/>
    <s v="Datum konce sledování: ? -&gt; 17/05/24; Čas konce sledování:  -&gt; 1654; Příznak fnzis: 0 -&gt; 1; Typ aktivity (takt): 1 -&gt; 4; "/>
    <d v="2024-05-17T16:55:27"/>
    <d v="2024-05-17T16:54:00"/>
    <s v="0:01"/>
    <x v="0"/>
    <x v="0"/>
  </r>
  <r>
    <d v="2024-05-17T16:56:01"/>
    <s v="st4220 (?)"/>
    <x v="5"/>
    <x v="0"/>
    <s v="kls* (Lůžkové oddělení pro sestru)"/>
    <s v="Májová Lucie, číslo pojištěnce: 9253305094, pojišťovna: 211, scpac: 1555204"/>
    <s v="na uzlu 2.CH-L37 od 13.05.24 do 17.05.24, pcsled: 10725876"/>
    <s v="Datum konce sledování: ? -&gt; 17/05/24; Čas konce sledování:  -&gt; 1655; Příznak fnzis: 0 -&gt; 1; Typ aktivity (takt): 1 -&gt; 4; "/>
    <d v="2024-05-17T16:56:01"/>
    <d v="2024-05-17T16:55:00"/>
    <s v="0:01"/>
    <x v="0"/>
    <x v="0"/>
  </r>
  <r>
    <d v="2024-05-17T16:56:51"/>
    <s v="st4220 (?)"/>
    <x v="5"/>
    <x v="0"/>
    <s v="kls* (Lůžkové oddělení pro sestru)"/>
    <s v="Šindlerová Simona, číslo pojištěnce: 7057305761, pojišťovna: 111, scpac: 185241"/>
    <s v="na uzlu 2.CH-L37 od 13.05.24 do 17.05.24, pcsled: 10725880"/>
    <s v="Datum konce sledování: ? -&gt; 17/05/24; Čas konce sledování:  -&gt; 1656; Příznak fnzis: 0 -&gt; 1; Typ aktivity (takt): 1 -&gt; 4; "/>
    <d v="2024-05-17T16:56:51"/>
    <d v="2024-05-17T16:56:00"/>
    <s v="0:00"/>
    <x v="0"/>
    <x v="0"/>
  </r>
  <r>
    <d v="2024-05-17T16:57:29"/>
    <s v="st4220 (?)"/>
    <x v="5"/>
    <x v="0"/>
    <s v="kls* (Lůžkové oddělení pro sestru)"/>
    <s v="Chytil Alois, číslo pojištěnce: 471124406 , pojišťovna: 111, scpac: 138854"/>
    <s v="na uzlu 2.CH-L37 od 02.05.24 do 17.05.24, pcsled: 10711868"/>
    <s v="Datum konce sledování: ? -&gt; 17/05/24; Čas konce sledování:  -&gt; 1657; Příznak fnzis: 0 -&gt; 1; Typ aktivity (takt): 1 -&gt; 5; "/>
    <d v="2024-05-17T16:57:29"/>
    <d v="2024-05-17T16:57:00"/>
    <s v="0:00"/>
    <x v="0"/>
    <x v="0"/>
  </r>
  <r>
    <d v="2024-05-17T16:59:08"/>
    <s v="st4220 (?)"/>
    <x v="5"/>
    <x v="0"/>
    <s v="kls* (Lůžkové oddělení pro sestru)"/>
    <s v="Zábojníková Věra, číslo pojištěnce: 455403444 , pojišťovna: 205, scpac: 1169708"/>
    <s v="na uzlu 2.CH-L37 od 16.05.24 do 17.05.24, pcsled: 10732314"/>
    <s v="Datum konce sledování: ? -&gt; 17/05/24; Čas konce sledování:  -&gt; 1658; Příznak fnzis: 0 -&gt; 1; Typ aktivity (takt): 1 -&gt; 5; "/>
    <d v="2024-05-17T16:59:08"/>
    <d v="2024-05-17T16:58:00"/>
    <s v="0:01"/>
    <x v="0"/>
    <x v="0"/>
  </r>
  <r>
    <d v="2024-05-18T10:57:08"/>
    <s v="st4220 (?)"/>
    <x v="16"/>
    <x v="0"/>
    <s v="kls* (Lůžkové oddělení pro sestru)"/>
    <s v="Kubová Martina, Bc., číslo pojištěnce: 8059295761, pojišťovna: 205, scpac: 469189"/>
    <s v="na uzlu 2.CH-L37 od 16.05.24 do 18.05.24, pcsled: 10731429"/>
    <s v="Datum konce sledování: ? -&gt; 18/05/24; Čas konce sledování:  -&gt; 1056; Příznak fnzis: 0 -&gt; 1; Typ aktivity (takt): 1 -&gt; 4; "/>
    <d v="2024-05-18T10:57:08"/>
    <d v="2024-05-18T10:56:00"/>
    <s v="0:01"/>
    <x v="0"/>
    <x v="0"/>
  </r>
  <r>
    <d v="2024-05-18T12:44:52"/>
    <s v="st4220 (?)"/>
    <x v="16"/>
    <x v="0"/>
    <s v="kls* (Lůžkové oddělení pro sestru)"/>
    <s v="Doležal Bohumil, číslo pojištěnce: 5610170302, pojišťovna: 211, scpac: 1507413"/>
    <s v="na uzlu 2.CH-L37 od 13.05.24 do 18.05.24, pcsled: 10726976"/>
    <s v="Datum konce sledování: ? -&gt; 18/05/24; Čas konce sledování:  -&gt; 1244; Příznak fnzis: 0 -&gt; 1; Typ aktivity (takt): 1 -&gt; 4; "/>
    <d v="2024-05-18T12:44:52"/>
    <d v="2024-05-18T12:44:00"/>
    <s v="0:00"/>
    <x v="0"/>
    <x v="0"/>
  </r>
  <r>
    <d v="2024-05-19T12:17:18"/>
    <s v="st4220 (?)"/>
    <x v="11"/>
    <x v="0"/>
    <s v="kls* (Lůžkové oddělení pro sestru)"/>
    <s v="Nerušilová Milena , číslo pojištěnce: 6353160121, pojišťovna: 205, scpac: 828452"/>
    <s v="na uzlu 2.CH-L37 od 13.05.24 do 19.05.24, pcsled: 10725871"/>
    <s v="Datum konce sledování: ? -&gt; 19/05/24; Čas konce sledování:  -&gt; 1216; Příznak fnzis: 0 -&gt; 1; Typ aktivity (takt): 1 -&gt; 5; "/>
    <d v="2024-05-19T12:17:18"/>
    <d v="2024-05-19T12:16:00"/>
    <s v="0:01"/>
    <x v="0"/>
    <x v="0"/>
  </r>
  <r>
    <d v="2024-05-19T12:17:42"/>
    <s v="st4220 (?)"/>
    <x v="11"/>
    <x v="0"/>
    <s v="kls* (Lůžkové oddělení pro sestru)"/>
    <s v="Ptáčník Milan, číslo pojištěnce: 511129289 , pojišťovna: 205, scpac: 1067241"/>
    <s v="na uzlu 2.CH-L37 od 16.05.24 do 19.05.24, pcsled: 10731437"/>
    <s v="Datum konce sledování: ? -&gt; 19/05/24; Čas konce sledování:  -&gt; 1217; Příznak fnzis: 0 -&gt; 1; Typ aktivity (takt): 1 -&gt; 5; "/>
    <d v="2024-05-19T12:17:42"/>
    <d v="2024-05-19T12:17:00"/>
    <s v="0:00"/>
    <x v="0"/>
    <x v="0"/>
  </r>
  <r>
    <d v="2024-05-19T13:57:19"/>
    <s v="st4220 (?)"/>
    <x v="11"/>
    <x v="0"/>
    <s v="kls* (Lůžkové oddělení pro sestru)"/>
    <s v="Hegmon Josef, číslo pojištěnce: 7507265766, pojišťovna: 205, scpac: 413939"/>
    <s v="na uzlu 2.CH-L37 od 12.05.24 do 19.05.24, pcsled: 10725603"/>
    <s v="Datum konce sledování: ? -&gt; 19/05/24; Čas konce sledování:  -&gt; 1357; Příznak fnzis: 0 -&gt; 1; Typ aktivity (takt): 1 -&gt; 5; "/>
    <d v="2024-05-19T13:57:19"/>
    <d v="2024-05-19T13:57:00"/>
    <s v="0:00"/>
    <x v="0"/>
    <x v="0"/>
  </r>
  <r>
    <d v="2024-05-19T13:57:46"/>
    <s v="st4220 (?)"/>
    <x v="11"/>
    <x v="0"/>
    <s v="kls* (Lůžkové oddělení pro sestru)"/>
    <s v="Lipnerová Hana, číslo pojištěnce: 6551140189, pojišťovna: 111, scpac: 1509381"/>
    <s v="na uzlu 2.CH-L37 od 15.05.24 do 19.05.24, pcsled: 10729585"/>
    <s v="Datum konce sledování: ? -&gt; 19/05/24; Čas konce sledování:  -&gt; 1357; Příznak fnzis: 0 -&gt; 1; Typ aktivity (takt): 1 -&gt; 5; "/>
    <d v="2024-05-19T13:57:46"/>
    <d v="2024-05-19T13:57:00"/>
    <s v="0:00"/>
    <x v="0"/>
    <x v="0"/>
  </r>
  <r>
    <d v="2024-05-19T13:58:06"/>
    <s v="st4220 (?)"/>
    <x v="11"/>
    <x v="0"/>
    <s v="kls* (Lůžkové oddělení pro sestru)"/>
    <s v="Navarová Emilie, číslo pojištěnce: 475603723 , pojišťovna: 111, scpac: 896174"/>
    <s v="na uzlu 2.CH-L37 od 15.05.24 do 19.05.24, pcsled: 10729587"/>
    <s v="Datum konce sledování: ? -&gt; 19/05/24; Čas konce sledování:  -&gt; 1357; Příznak fnzis: 0 -&gt; 1; Typ aktivity (takt): 1 -&gt; 5; "/>
    <d v="2024-05-19T13:58:06"/>
    <d v="2024-05-19T13:57:00"/>
    <s v="0:01"/>
    <x v="0"/>
    <x v="0"/>
  </r>
  <r>
    <d v="2024-05-20T07:57:19"/>
    <s v="st4220 (?)"/>
    <x v="16"/>
    <x v="0"/>
    <s v="kls* (Lůžkové oddělení pro sestru)"/>
    <s v="Uličný Vladimír, číslo pojištěnce: 7710145773, pojišťovna: 111, scpac: 1538263"/>
    <s v="na uzlu 2.CH-L37 od 19.05.24 do 27.05.24, pcsled: 10735543"/>
    <s v="Kód uzlu zařízení: 2001; Datum malého překladu: 20/05/24; Čas malého překladu: 0757; Kód původního uzlu: 6223; Kód nového uzlu: 6270; "/>
    <d v="2024-05-20T07:57:19"/>
    <d v="2024-05-20T07:57:00"/>
    <s v="0:00"/>
    <x v="0"/>
    <x v="0"/>
  </r>
  <r>
    <d v="2024-05-20T09:56:45"/>
    <s v="st4220 (?)"/>
    <x v="6"/>
    <x v="0"/>
    <s v="kls* (Lůžkové oddělení pro sestru)"/>
    <s v="Brücknerová Irena, číslo pojištěnce: 345615479 , pojišťovna: 111, scpac: 626577"/>
    <s v="na uzlu 2.CH-L37 od 14.05.24 do 20.05.24, pcsled: 10728753"/>
    <s v="Datum žádosti: 20/05/24; Čas žádosti: 095645; Datum překladu: 20/05/24; Čas překladu: 0955; Žádající uzel: 6223; Žádající uživatel: 62350; Přijímající uzel: 6004; Text žádosti: Žádost o překlad; Stav žádosti: 500; "/>
    <d v="2024-05-20T09:56:45"/>
    <d v="2024-05-20T09:55:00"/>
    <s v="0:01"/>
    <x v="0"/>
    <x v="0"/>
  </r>
  <r>
    <d v="2024-05-20T17:19:20"/>
    <s v="st4220 (?)"/>
    <x v="6"/>
    <x v="0"/>
    <s v="kls* (Lůžkové oddělení pro sestru)"/>
    <s v="Šebesta Jiří, číslo pojištěnce: 501111310 , pojišťovna: 207, scpac: 1569968"/>
    <s v="na uzlu 2.CH-L37 od 16.05.24 do 20.05.24, pcsled: 10731431"/>
    <s v="Datum konce sledování: ? -&gt; 20/05/24; Čas konce sledování:  -&gt; 1718; Příznak fnzis: 0 -&gt; 1; Typ aktivity (takt): 1 -&gt; 4; "/>
    <d v="2024-05-20T17:19:20"/>
    <d v="2024-05-20T17:18:00"/>
    <s v="0:01"/>
    <x v="0"/>
    <x v="0"/>
  </r>
  <r>
    <d v="2024-05-20T18:20:17"/>
    <s v="st4220 (?)"/>
    <x v="6"/>
    <x v="0"/>
    <s v="kls* (Lůžkové oddělení pro sestru)"/>
    <s v="Šlosar Jaromír, číslo pojištěnce: 420924422 , pojišťovna: 111, scpac: 308941"/>
    <s v="na uzlu 2.CH-L37 od 15.05.24 do 20.05.24, pcsled: 10729590"/>
    <s v="Datum konce sledování: ? -&gt; 20/05/24; Čas konce sledování:  -&gt; 1000; Příznak fnzis: 0 -&gt; 1; Typ aktivity (takt): 1 -&gt; 5; "/>
    <d v="2024-05-20T18:20:17"/>
    <d v="2024-05-20T10:00:00"/>
    <s v="8:20"/>
    <x v="0"/>
    <x v="6"/>
  </r>
  <r>
    <d v="2024-05-21T08:23:57"/>
    <s v="st4936 (?)"/>
    <x v="1"/>
    <x v="0"/>
    <s v="kls* (Lůžkové oddělení pro sestru)"/>
    <s v="Gunár Ondrej, číslo pojištěnce: 6409066323, pojišťovna: 205, scpac: 192979"/>
    <s v="na uzlu 2.CH-L37 od 20.05.24 do 25.05.24, pcsled: 10735868"/>
    <s v="Kód uzlu zařízení: 2001; Datum malého překladu: 21/05/24; Čas malého překladu: 0823; Kód původního uzlu: 6223; Kód nového uzlu: 6270; "/>
    <d v="2024-05-21T08:23:57"/>
    <d v="2024-05-21T08:23:00"/>
    <s v="0:00"/>
    <x v="0"/>
    <x v="0"/>
  </r>
  <r>
    <d v="2024-05-21T08:24:07"/>
    <s v="st4936 (?)"/>
    <x v="1"/>
    <x v="0"/>
    <s v="kls* (Lůžkové oddělení pro sestru)"/>
    <s v="Pospíšilová Drahomír, číslo pojištěnce: 5555121671, pojišťovna: 111, scpac: 1398983"/>
    <s v="na uzlu 2.CH-L37 od 20.05.24 do 28.05.24, pcsled: 10735864"/>
    <s v="Kód uzlu zařízení: 2001; Datum malého překladu: 21/05/24; Čas malého překladu: 0824; Kód původního uzlu: 6223; Kód nového uzlu: 6270; "/>
    <d v="2024-05-21T08:24:07"/>
    <d v="2024-05-21T08:24:00"/>
    <s v="0:00"/>
    <x v="0"/>
    <x v="0"/>
  </r>
  <r>
    <d v="2024-05-21T14:42:15"/>
    <s v="st1733 (?)"/>
    <x v="2"/>
    <x v="0"/>
    <s v="kll* (Lůžkové oddělení pro lékaře)"/>
    <s v="Reiter Ivo, číslo pojištěnce: 5507051319, pojišťovna: 211, scpac: 1568313"/>
    <s v="na uzlu 2.CH-L37 od 12.05.24 do 21.05.24, pcsled: 10725579"/>
    <s v="Datum konce sledování: ? -&gt; 21/05/24; Čas konce sledování:  -&gt; 1441; Příznak fnzis: 0 -&gt; 1; Typ aktivity (takt): 1 -&gt; 5; "/>
    <d v="2024-05-21T14:42:15"/>
    <d v="2024-05-21T14:41:00"/>
    <s v="0:01"/>
    <x v="0"/>
    <x v="0"/>
  </r>
  <r>
    <d v="2024-05-21T14:57:55"/>
    <s v="st4220 (?)"/>
    <x v="13"/>
    <x v="0"/>
    <s v="kls* (Lůžkové oddělení pro sestru)"/>
    <s v="Masařík Antonín, číslo pojištěnce: 460802435 , pojišťovna: 211, scpac: 1568679"/>
    <s v="na uzlu 2.CH-L37 od 17.05.24 do 21.05.24, pcsled: 10734045"/>
    <s v="Datum konce sledování: ? -&gt; 21/05/24; Čas konce sledování:  -&gt; 1457; Příznak fnzis: 0 -&gt; 1; Typ aktivity (takt): 1 -&gt; 5; "/>
    <d v="2024-05-21T14:57:55"/>
    <d v="2024-05-21T14:57:00"/>
    <s v="0:00"/>
    <x v="0"/>
    <x v="0"/>
  </r>
  <r>
    <d v="2024-05-21T14:58:24"/>
    <s v="st4220 (?)"/>
    <x v="13"/>
    <x v="0"/>
    <s v="kls* (Lůžkové oddělení pro sestru)"/>
    <s v="Klon Stanislav, číslo pojištěnce: 6511130934, pojišťovna: 201, scpac: 676700"/>
    <s v="na uzlu 2.CH-L37 od 14.05.24 do 21.05.24, pcsled: 10727825"/>
    <s v="Datum konce sledování: ? -&gt; 21/05/24; Čas konce sledování:  -&gt; 1458; Příznak fnzis: 0 -&gt; 1; Typ aktivity (takt): 1 -&gt; 5; "/>
    <d v="2024-05-21T14:58:24"/>
    <d v="2024-05-21T14:58:00"/>
    <s v="0:00"/>
    <x v="0"/>
    <x v="0"/>
  </r>
  <r>
    <d v="2024-05-22T08:21:02"/>
    <s v="st4974 (?)"/>
    <x v="3"/>
    <x v="0"/>
    <s v="kls* (Lůžkové oddělení pro sestru)"/>
    <s v="Tichý Luděk, číslo pojištěnce: 6008172104, pojišťovna: 111, scpac: 369365"/>
    <s v="na uzlu 2.CH-L37 od 21.05.24 do 29.05.24, pcsled: 10737808"/>
    <s v="Kód uzlu zařízení: 2001; Datum malého překladu: 22/05/24; Čas malého překladu: 0820; Kód původního uzlu: 6223; Kód nového uzlu: 6270; "/>
    <d v="2024-05-22T08:21:02"/>
    <d v="2024-05-22T08:20:00"/>
    <s v="0:01"/>
    <x v="0"/>
    <x v="0"/>
  </r>
  <r>
    <d v="2024-05-22T08:21:16"/>
    <s v="st4974 (?)"/>
    <x v="3"/>
    <x v="0"/>
    <s v="kls* (Lůžkové oddělení pro sestru)"/>
    <s v="Kohoutek František, číslo pojištěnce: 5610051348, pojišťovna: 111, scpac: 1540891"/>
    <s v="na uzlu 2.CH-L37 od 21.05.24 do 31.05.24, pcsled: 10737810"/>
    <s v="Kód uzlu zařízení: 2001; Datum malého překladu: 22/05/24; Čas malého překladu: 0821; Kód původního uzlu: 6223; Kód nového uzlu: 6270; "/>
    <d v="2024-05-22T08:21:16"/>
    <d v="2024-05-22T08:21:00"/>
    <s v="0:00"/>
    <x v="0"/>
    <x v="0"/>
  </r>
  <r>
    <d v="2024-05-22T10:05:49"/>
    <s v="st4564 (?)"/>
    <x v="24"/>
    <x v="0"/>
    <s v="kld* (Lůžkové oddělení pro admin. pracovnici)"/>
    <s v="Ondrušková Eva, číslo pojištěnce: 6151201254, pojišťovna: 211, scpac: 195653"/>
    <s v="na uzlu 3IK-39C od 20.05.24 do 22.05.24, pcsled: 10736755"/>
    <s v="Datum konce sledování: ? -&gt; 22/05/24; Čas konce sledování:  -&gt; 0920; Příznak fnzis: 0 -&gt; 1; Typ aktivity (takt): 1 -&gt; 4; "/>
    <d v="2024-05-22T10:05:49"/>
    <d v="2024-05-22T09:20:00"/>
    <s v="0:45"/>
    <x v="0"/>
    <x v="13"/>
  </r>
  <r>
    <d v="2024-05-22T10:23:58"/>
    <s v="st3403 (?)"/>
    <x v="26"/>
    <x v="0"/>
    <s v="kls* (Lůžkové oddělení pro sestru)"/>
    <s v="Hořínek Otokar, číslo pojištěnce: 5405042830, pojišťovna: 205, scpac: 985228"/>
    <s v="na uzlu 2.CH-L37 od 05.05.24 do 05.06.24, pcsled: 10716286"/>
    <s v="Kód uzlu zařízení: 2001; Datum malého překladu: 22/05/24; Čas malého překladu: 1023; Kód původního uzlu: 6223; Kód nového uzlu: 6270; "/>
    <d v="2024-05-22T10:23:58"/>
    <d v="2024-05-22T10:23:00"/>
    <s v="0:00"/>
    <x v="0"/>
    <x v="0"/>
  </r>
  <r>
    <d v="2024-05-22T11:43:59"/>
    <s v="st1733 (?)"/>
    <x v="7"/>
    <x v="0"/>
    <s v="kls* (Lůžkové oddělení pro sestru)"/>
    <s v="Rygal Jaroslav, číslo pojištěnce: 6110310723, pojišťovna: 111, scpac: 195737"/>
    <s v="na uzlu 2.CH-L37 od 16.05.24 do 22.05.24, pcsled: 10731434"/>
    <s v="Datum konce sledování: ? -&gt; 22/05/24; Čas konce sledování:  -&gt; 1143; Příznak fnzis: 0 -&gt; 1; Typ aktivity (takt): 1 -&gt; 5; "/>
    <d v="2024-05-22T11:43:59"/>
    <d v="2024-05-22T11:43:00"/>
    <s v="0:00"/>
    <x v="0"/>
    <x v="0"/>
  </r>
  <r>
    <d v="2024-05-22T11:45:07"/>
    <s v="st1733 (?)"/>
    <x v="7"/>
    <x v="0"/>
    <s v="kls* (Lůžkové oddělení pro sestru)"/>
    <s v="Marek Zdeněk, číslo pojištěnce: 450625406 , pojišťovna: 111, scpac: 1567341"/>
    <s v="na uzlu 2.CH-L37 od 19.05.24 do 22.05.24, pcsled: 10735265"/>
    <s v="Datum konce sledování: ? -&gt; 22/05/24; Čas konce sledování:  -&gt; 1144; Příznak fnzis: 0 -&gt; 1; Typ aktivity (takt): 1 -&gt; 5; "/>
    <d v="2024-05-22T11:45:07"/>
    <d v="2024-05-22T11:44:00"/>
    <s v="0:01"/>
    <x v="0"/>
    <x v="0"/>
  </r>
  <r>
    <d v="2024-05-22T11:45:42"/>
    <s v="st1733 (?)"/>
    <x v="7"/>
    <x v="0"/>
    <s v="kls* (Lůžkové oddělení pro sestru)"/>
    <s v="Martinů Tomáš, číslo pojištěnce: 8206025344, pojišťovna: 213, scpac: 860205"/>
    <s v="na uzlu 2.CH-L37 od 19.05.24 do 22.05.24, pcsled: 10735284"/>
    <s v="Datum konce sledování: ? -&gt; 22/05/24; Čas konce sledování:  -&gt; 1145; Příznak fnzis: 0 -&gt; 1; Typ aktivity (takt): 1 -&gt; 5; "/>
    <d v="2024-05-22T11:45:42"/>
    <d v="2024-05-22T11:45:00"/>
    <s v="0:00"/>
    <x v="0"/>
    <x v="0"/>
  </r>
  <r>
    <d v="2024-05-22T11:46:20"/>
    <s v="st1733 (?)"/>
    <x v="7"/>
    <x v="0"/>
    <s v="kls* (Lůžkové oddělení pro sestru)"/>
    <s v="Jáně Jiří, číslo pojištěnce: 7809055760, pojišťovna: 111, scpac: 1430422"/>
    <s v="na uzlu 2.CH-L37 od 20.05.24 do 22.05.24, pcsled: 10735860"/>
    <s v="Datum konce sledování: ? -&gt; 22/05/24; Čas konce sledování:  -&gt; 1145; Příznak fnzis: 0 -&gt; 1; Typ aktivity (takt): 1 -&gt; 5; "/>
    <d v="2024-05-22T11:46:20"/>
    <d v="2024-05-22T11:45:00"/>
    <s v="0:01"/>
    <x v="0"/>
    <x v="0"/>
  </r>
  <r>
    <d v="2024-05-23T07:49:33"/>
    <s v="st4220 (?)"/>
    <x v="6"/>
    <x v="0"/>
    <s v="kls* (Lůžkové oddělení pro sestru)"/>
    <s v="Vašutová Mária, číslo pojištěnce: 6253141048, pojišťovna: 205, scpac: 1129156"/>
    <s v="na uzlu 2.CH-L37 od 21.05.24 do 27.05.24, pcsled: 10738086"/>
    <s v="Kód uzlu zařízení: 2001; Datum malého překladu: 23/05/24; Čas malého překladu: 0749; Kód původního uzlu: 6223; Kód nového uzlu: 6270; "/>
    <d v="2024-05-23T07:49:33"/>
    <d v="2024-05-23T07:49:00"/>
    <s v="0:00"/>
    <x v="0"/>
    <x v="0"/>
  </r>
  <r>
    <d v="2024-05-23T11:06:36"/>
    <s v="st4564 (?)"/>
    <x v="24"/>
    <x v="0"/>
    <s v="kld* (Lůžkové oddělení pro admin. pracovnici)"/>
    <s v="Kunzová Marie, číslo pojištěnce: 455727442 , pojišťovna: 201, scpac: 112102"/>
    <s v="na uzlu 2IK-30m od 21.05.24 do 23.05.24, pcsled: 10738740"/>
    <s v="Datum konce sledování: ? -&gt; 23/05/24; Čas konce sledování:  -&gt; 1059; Příznak fnzis: 0 -&gt; 1; Typ aktivity (takt): 1 -&gt; 4; "/>
    <d v="2024-05-23T11:06:36"/>
    <d v="2024-05-23T10:59:00"/>
    <s v="0:07"/>
    <x v="0"/>
    <x v="0"/>
  </r>
  <r>
    <d v="2024-05-23T15:03:56"/>
    <s v="st1733 (?)"/>
    <x v="10"/>
    <x v="0"/>
    <s v="kls* (Lůžkové oddělení pro sestru)"/>
    <s v="Poučenský Martin , číslo pojištěnce: 7808055332, pojišťovna: 205, scpac: 324696"/>
    <s v="na uzlu 2.CH-L37 od 14.05.24 do 23.05.24, pcsled: 10727795"/>
    <s v="Datum konce sledování: ? -&gt; 23/05/24; Čas konce sledování:  -&gt; 1503; Příznak fnzis: 0 -&gt; 1; Typ aktivity (takt): 1 -&gt; 4; "/>
    <d v="2024-05-23T15:03:56"/>
    <d v="2024-05-23T15:03:00"/>
    <s v="0:00"/>
    <x v="0"/>
    <x v="0"/>
  </r>
  <r>
    <d v="2024-05-23T15:04:13"/>
    <s v="st4220 (?)"/>
    <x v="12"/>
    <x v="0"/>
    <s v="kls* (Lůžkové oddělení pro sestru)"/>
    <s v="Grygarová Věra , číslo pojištěnce: 426130425 , pojišťovna: 111, scpac: 1235181"/>
    <s v="na uzlu 2.CH-L37 od 22.05.24 do 23.05.24, pcsled: 10740258"/>
    <s v="Datum konce sledování: ? -&gt; 23/05/24; Čas konce sledování:  -&gt; 1503; Příznak fnzis: 0 -&gt; 1; Typ aktivity (takt): 1 -&gt; 5; "/>
    <d v="2024-05-23T15:04:13"/>
    <d v="2024-05-23T15:03:00"/>
    <s v="0:01"/>
    <x v="0"/>
    <x v="0"/>
  </r>
  <r>
    <d v="2024-05-23T15:04:24"/>
    <s v="st1733 (?)"/>
    <x v="10"/>
    <x v="0"/>
    <s v="kls* (Lůžkové oddělení pro sestru)"/>
    <s v="Tomaštík Radovan, číslo pojištěnce: 6308030399, pojišťovna: 205, scpac: 248237"/>
    <s v="na uzlu 2.CH-L37 od 16.05.24 do 23.05.24, pcsled: 10731425"/>
    <s v="Datum konce sledování: ? -&gt; 23/05/24; Čas konce sledování:  -&gt; 1504; Příznak fnzis: 0 -&gt; 1; Typ aktivity (takt): 1 -&gt; 5; "/>
    <d v="2024-05-23T15:04:24"/>
    <d v="2024-05-23T15:04:00"/>
    <s v="0:00"/>
    <x v="0"/>
    <x v="0"/>
  </r>
  <r>
    <d v="2024-05-23T15:04:41"/>
    <s v="st4220 (?)"/>
    <x v="12"/>
    <x v="0"/>
    <s v="kls* (Lůžkové oddělení pro sestru)"/>
    <s v="Bílý Václav, číslo pojištěnce: 5804111764, pojišťovna: 211, scpac: 198396"/>
    <s v="na uzlu 2.CH-L37 od 20.05.24 do 23.05.24, pcsled: 10735871"/>
    <s v="Datum konce sledování: ? -&gt; 23/05/24; Čas konce sledování:  -&gt; 1504; Příznak fnzis: 0 -&gt; 1; Typ aktivity (takt): 1 -&gt; 4; "/>
    <d v="2024-05-23T15:04:41"/>
    <d v="2024-05-23T15:04:00"/>
    <s v="0:00"/>
    <x v="0"/>
    <x v="0"/>
  </r>
  <r>
    <d v="2024-05-24T08:09:21"/>
    <s v="st4220 (?)"/>
    <x v="2"/>
    <x v="0"/>
    <s v="kll* (Lůžkové oddělení pro lékaře)"/>
    <s v="Škubal Ladislav, číslo pojištěnce: 5409150054, pojišťovna: 211, scpac: 1561393"/>
    <s v="na uzlu 2.CH-L37 od 23.05.24 do 31.05.24, pcsled: 10741506"/>
    <s v="Kód uzlu zařízení: 2001; Datum malého překladu: 24/05/24; Čas malého překladu: 0809; Kód původního uzlu: 6223; Kód nového uzlu: 6270; "/>
    <d v="2024-05-24T08:09:21"/>
    <d v="2024-05-24T08:09:00"/>
    <s v="0:00"/>
    <x v="0"/>
    <x v="0"/>
  </r>
  <r>
    <d v="2024-05-24T08:09:39"/>
    <s v="st4220 (?)"/>
    <x v="2"/>
    <x v="0"/>
    <s v="kll* (Lůžkové oddělení pro lékaře)"/>
    <s v="Trýska Zdeněk, číslo pojištěnce: 510820071 , pojišťovna: 205, scpac: 1553872"/>
    <s v="na uzlu 2.CH-L37 od 23.05.24 do 31.05.24, pcsled: 10741510"/>
    <s v="Kód uzlu zařízení: 2001; Datum malého překladu: 24/05/24; Čas malého překladu: 0809; Kód původního uzlu: 6223; Kód nového uzlu: 6270; "/>
    <d v="2024-05-24T08:09:39"/>
    <d v="2024-05-24T08:09:00"/>
    <s v="0:00"/>
    <x v="0"/>
    <x v="0"/>
  </r>
  <r>
    <d v="2024-05-24T19:25:07"/>
    <s v="st4220 (?)"/>
    <x v="12"/>
    <x v="0"/>
    <s v="kls* (Lůžkové oddělení pro sestru)"/>
    <s v="Topitschová Simona, číslo pojištěnce: 7658124474, pojišťovna: 205, scpac: 658561"/>
    <s v="na uzlu 2.CH-L37 od 20.05.24 do 24.05.24, pcsled: 10735851"/>
    <s v="Datum konce sledování: ? -&gt; 24/05/24; Čas konce sledování:  -&gt; 1924; Příznak fnzis: 0 -&gt; 1; Typ aktivity (takt): 1 -&gt; 5; "/>
    <d v="2024-05-24T19:25:07"/>
    <d v="2024-05-24T19:24:00"/>
    <s v="0:01"/>
    <x v="0"/>
    <x v="0"/>
  </r>
  <r>
    <d v="2024-05-24T19:25:48"/>
    <s v="st4220 (?)"/>
    <x v="12"/>
    <x v="0"/>
    <s v="kls* (Lůžkové oddělení pro sestru)"/>
    <s v="Skalková Bronislava, číslo pojištěnce: 5556302103, pojišťovna: 205, scpac: 316412"/>
    <s v="na uzlu 2.CH-L37 od 20.05.24 do 24.05.24, pcsled: 10735848"/>
    <s v="Datum konce sledování: ? -&gt; 24/05/24; Čas konce sledování:  -&gt; 1925; Příznak fnzis: 0 -&gt; 1; Typ aktivity (takt): 1 -&gt; 4; "/>
    <d v="2024-05-24T19:25:48"/>
    <d v="2024-05-24T19:25:00"/>
    <s v="0:00"/>
    <x v="0"/>
    <x v="0"/>
  </r>
  <r>
    <d v="2024-05-24T19:26:29"/>
    <s v="st4220 (?)"/>
    <x v="12"/>
    <x v="0"/>
    <s v="kls* (Lůžkové oddělení pro sestru)"/>
    <s v="Oulehla Miloslav, číslo pojištěnce: 451111427 , pojišťovna: 211, scpac: 1553919"/>
    <s v="na uzlu 2.CH-L37 od 16.05.24 do 24.05.24, pcsled: 10731422"/>
    <s v="Datum konce sledování: ? -&gt; 24/05/24; Čas konce sledování:  -&gt; 1925; Příznak fnzis: 0 -&gt; 1; Typ aktivity (takt): 1 -&gt; 5; "/>
    <d v="2024-05-24T19:26:29"/>
    <d v="2024-05-24T19:25:00"/>
    <s v="0:01"/>
    <x v="0"/>
    <x v="0"/>
  </r>
  <r>
    <d v="2024-05-25T09:12:25"/>
    <s v="st4220 (?)"/>
    <x v="8"/>
    <x v="0"/>
    <s v="kls* (Lůžkové oddělení pro sestru)"/>
    <s v="Bartlová Alena, číslo pojištěnce: 5757120204, pojišťovna: 111, scpac: 1550353"/>
    <s v="na uzlu 2.CH-L37 od 20.05.24 do 25.05.24, pcsled: 10735856"/>
    <s v="Datum konce sledování: ? -&gt; 25/05/24; Čas konce sledování:  -&gt; 0911; Příznak fnzis: 0 -&gt; 1; Typ aktivity (takt): 1 -&gt; 5; "/>
    <d v="2024-05-25T09:12:25"/>
    <d v="2024-05-25T09:11:00"/>
    <s v="0:01"/>
    <x v="0"/>
    <x v="0"/>
  </r>
  <r>
    <d v="2024-05-25T09:12:49"/>
    <s v="st4220 (?)"/>
    <x v="8"/>
    <x v="0"/>
    <s v="kls* (Lůžkové oddělení pro sestru)"/>
    <s v="Gunár Ondrej, číslo pojištěnce: 6409066323, pojišťovna: 205, scpac: 192979"/>
    <s v="na uzlu 2.CH-L37 od 20.05.24 do 25.05.24, pcsled: 10735868"/>
    <s v="Datum konce sledování: ? -&gt; 25/05/24; Čas konce sledování:  -&gt; 0912; Příznak fnzis: 0 -&gt; 1; Typ aktivity (takt): 1 -&gt; 5; "/>
    <d v="2024-05-25T09:12:49"/>
    <d v="2024-05-25T09:12:00"/>
    <s v="0:00"/>
    <x v="0"/>
    <x v="0"/>
  </r>
  <r>
    <d v="2024-05-25T10:38:00"/>
    <s v="st1733 (?)"/>
    <x v="6"/>
    <x v="0"/>
    <s v="kls* (Lůžkové oddělení pro sestru)"/>
    <s v="Krejčířová Jana, číslo pojištěnce: 5758092131, pojišťovna: 111, scpac: 752628"/>
    <s v="na uzlu 2.CH-L37 od 22.05.24 do 25.05.24, pcsled: 10739658"/>
    <s v="Datum konce sledování: ? -&gt; 25/05/24; Čas konce sledování:  -&gt; 1000; Příznak fnzis: 0 -&gt; 1; Typ aktivity (takt): 1 -&gt; 4; "/>
    <d v="2024-05-25T10:38:00"/>
    <d v="2024-05-25T10:00:00"/>
    <s v="0:38"/>
    <x v="0"/>
    <x v="14"/>
  </r>
  <r>
    <d v="2024-05-25T11:41:48"/>
    <s v="st1733 (?)"/>
    <x v="6"/>
    <x v="0"/>
    <s v="kls* (Lůžkové oddělení pro sestru)"/>
    <s v="Králík František, číslo pojištěnce: 520731078 , pojišťovna: 205, scpac: 119375"/>
    <s v="na uzlu 2.CH-L37 od 23.05.24 do 25.05.24, pcsled: 10741508"/>
    <s v="Datum konce sledování: ? -&gt; 25/05/24; Čas konce sledování:  -&gt; 1000; Příznak fnzis: 0 -&gt; 1; Typ aktivity (takt): 1 -&gt; 5; "/>
    <d v="2024-05-25T11:41:48"/>
    <d v="2024-05-25T10:00:00"/>
    <s v="1:41"/>
    <x v="0"/>
    <x v="11"/>
  </r>
  <r>
    <d v="2024-05-25T11:43:14"/>
    <s v="st1733 (?)"/>
    <x v="6"/>
    <x v="0"/>
    <s v="kls* (Lůžkové oddělení pro sestru)"/>
    <s v="Ondrušková Eva, číslo pojištěnce: 6151201254, pojišťovna: 211, scpac: 195653"/>
    <s v="na uzlu 2.CH-L37 od 22.05.24 do 25.05.24, pcsled: 10740523"/>
    <s v="Datum konce sledování: ? -&gt; 25/05/24; Čas konce sledování:  -&gt; 1000; Příznak fnzis: 0 -&gt; 1; Typ aktivity (takt): 1 -&gt; 5; "/>
    <d v="2024-05-25T11:43:14"/>
    <d v="2024-05-25T10:00:00"/>
    <s v="1:43"/>
    <x v="0"/>
    <x v="11"/>
  </r>
  <r>
    <d v="2024-05-26T11:00:00"/>
    <s v="st4220 (?)"/>
    <x v="12"/>
    <x v="0"/>
    <s v="kls* (Lůžkové oddělení pro sestru)"/>
    <s v="Novotný Vladimír, číslo pojištěnce: 400510423 , pojišťovna: 211, scpac: 1100550"/>
    <s v="na uzlu 2.CH-L37 od 23.05.24 do 26.05.24, pcsled: 10741514"/>
    <s v="Datum konce sledování: ? -&gt; 26/05/24; Čas konce sledování:  -&gt; 1059; Příznak fnzis: 0 -&gt; 1; Typ aktivity (takt): 1 -&gt; 4; "/>
    <d v="2024-05-26T11:00:00"/>
    <d v="2024-05-26T10:59:00"/>
    <s v="0:01"/>
    <x v="0"/>
    <x v="0"/>
  </r>
  <r>
    <d v="2024-05-26T11:00:57"/>
    <s v="st4220 (?)"/>
    <x v="12"/>
    <x v="0"/>
    <s v="kls* (Lůžkové oddělení pro sestru)"/>
    <s v="Strapáčová Silvie, číslo pojištěnce: 8962065563, pojišťovna: 213, scpac: 1553462"/>
    <s v="na uzlu 2.CH-L37 od 22.05.24 do 26.05.24, pcsled: 10739655"/>
    <s v="Datum konce sledování: ? -&gt; 26/05/24; Čas konce sledování:  -&gt; 1100; Příznak fnzis: 0 -&gt; 1; Typ aktivity (takt): 1 -&gt; 4; "/>
    <d v="2024-05-26T11:00:57"/>
    <d v="2024-05-26T11:00:00"/>
    <s v="0:00"/>
    <x v="0"/>
    <x v="0"/>
  </r>
  <r>
    <d v="2024-05-26T11:01:51"/>
    <s v="st4220 (?)"/>
    <x v="12"/>
    <x v="0"/>
    <s v="kls* (Lůžkové oddělení pro sestru)"/>
    <s v="Komínková Marie, číslo pojištěnce: 425301462 , pojišťovna: 211, scpac: 388836"/>
    <s v="na uzlu 2.CH-L37 od 22.05.24 do 26.05.24, pcsled: 10739653"/>
    <s v="Datum konce sledování: ? -&gt; 26/05/24; Čas konce sledování:  -&gt; 1101; Příznak fnzis: 0 -&gt; 1; Typ aktivity (takt): 1 -&gt; 4; "/>
    <d v="2024-05-26T11:01:51"/>
    <d v="2024-05-26T11:01:00"/>
    <s v="0:00"/>
    <x v="0"/>
    <x v="0"/>
  </r>
  <r>
    <d v="2024-05-26T14:30:12"/>
    <s v="st4220 (?)"/>
    <x v="12"/>
    <x v="0"/>
    <s v="kls* (Lůžkové oddělení pro sestru)"/>
    <s v="Tomeček Miroslav, číslo pojištěnce: 381002416 , pojišťovna: 111, scpac: 1063117"/>
    <s v="na uzlu 3IK-39C od 13.05.24 do 26.05.24, pcsled: 10727774"/>
    <s v="Datum konce sledování: ? -&gt; 26/05/24; Čas konce sledování:  -&gt; 1420; Příznak fnzis: 0 -&gt; 1; Typ aktivity (takt): 1 -&gt; 4; "/>
    <d v="2024-05-26T14:30:12"/>
    <d v="2024-05-26T14:20:00"/>
    <s v="0:10"/>
    <x v="0"/>
    <x v="2"/>
  </r>
  <r>
    <d v="2024-05-27T08:37:02"/>
    <s v="st4220 (?)"/>
    <x v="3"/>
    <x v="0"/>
    <s v="kls* (Lůžkové oddělení pro sestru)"/>
    <s v="Hauková Alena, číslo pojištěnce: 5954120810, pojišťovna: 205, scpac: 249328"/>
    <s v="na uzlu 2.CH-L37 od 26.05.24 do 30.05.24, pcsled: 10745759"/>
    <s v="Kód uzlu zařízení: 2001; Datum malého překladu: 27/05/24; Čas malého překladu: 0836; Kód původního uzlu: 6223; Kód nového uzlu: 6520; "/>
    <d v="2024-05-27T08:37:02"/>
    <d v="2024-05-27T08:36:00"/>
    <s v="0:01"/>
    <x v="0"/>
    <x v="0"/>
  </r>
  <r>
    <d v="2024-05-27T08:37:23"/>
    <s v="st4220 (?)"/>
    <x v="3"/>
    <x v="0"/>
    <s v="kls* (Lůžkové oddělení pro sestru)"/>
    <s v="Kupková Ludmila, číslo pojištěnce: 7351165767, pojišťovna: 205, scpac: 696268"/>
    <s v="na uzlu 2.CH-L37 od 26.05.24 do 30.05.24, pcsled: 10745788"/>
    <s v="Kód uzlu zařízení: 2001; Datum malého překladu: 27/05/24; Čas malého překladu: 0837; Kód původního uzlu: 6223; Kód nového uzlu: 6270; "/>
    <d v="2024-05-27T08:37:23"/>
    <d v="2024-05-27T08:37:00"/>
    <s v="0:00"/>
    <x v="0"/>
    <x v="0"/>
  </r>
  <r>
    <d v="2024-05-27T08:38:56"/>
    <s v="st4220 (?)"/>
    <x v="3"/>
    <x v="0"/>
    <s v="kls* (Lůžkové oddělení pro sestru)"/>
    <s v="Zlámal Jaroslav MUDr, číslo pojištěnce: 520314013 , pojišťovna: 205, scpac: 340764"/>
    <s v="na uzlu 2.CH-L37 od 26.05.24 do 02.06.24, pcsled: 10745390"/>
    <s v="Kód uzlu zařízení: 2001; Datum malého překladu: 27/05/24; Čas malého překladu: 0838; Kód původního uzlu: 6223; Kód nového uzlu: 6270; "/>
    <d v="2024-05-27T08:38:56"/>
    <d v="2024-05-27T08:38:00"/>
    <s v="0:00"/>
    <x v="0"/>
    <x v="0"/>
  </r>
  <r>
    <d v="2024-05-27T10:30:06"/>
    <s v="st4220 (?)"/>
    <x v="16"/>
    <x v="0"/>
    <s v="kls* (Lůžkové oddělení pro sestru)"/>
    <s v="Sýkorová Jitka, číslo pojištěnce: 525623147 , pojišťovna: 111, scpac: 899295"/>
    <s v="na uzlu 2.CH-L37 od 19.05.24 do 27.05.24, pcsled: 10735538"/>
    <s v="Datum konce sledování: ? -&gt; 27/05/24; Čas konce sledování:  -&gt; 1029; Příznak fnzis: 0 -&gt; 1; Typ aktivity (takt): 1 -&gt; 5; "/>
    <d v="2024-05-27T10:30:06"/>
    <d v="2024-05-27T10:29:00"/>
    <s v="0:01"/>
    <x v="0"/>
    <x v="0"/>
  </r>
  <r>
    <d v="2024-05-27T10:30:33"/>
    <s v="st4220 (?)"/>
    <x v="16"/>
    <x v="0"/>
    <s v="kls* (Lůžkové oddělení pro sestru)"/>
    <s v="Pěček Jan, číslo pojištěnce: 6709290324, pojišťovna: 205, scpac: 319775"/>
    <s v="na uzlu 2.CH-L37 od 24.05.24 do 27.05.24, pcsled: 10743201"/>
    <s v="Datum konce sledování: ? -&gt; 27/05/24; Čas konce sledování:  -&gt; 1030; Příznak fnzis: 0 -&gt; 1; Typ aktivity (takt): 1 -&gt; 5; "/>
    <d v="2024-05-27T10:30:33"/>
    <d v="2024-05-27T10:30:00"/>
    <s v="0:00"/>
    <x v="0"/>
    <x v="0"/>
  </r>
  <r>
    <d v="2024-05-27T10:31:02"/>
    <s v="st4220 (?)"/>
    <x v="16"/>
    <x v="0"/>
    <s v="kls* (Lůžkové oddělení pro sestru)"/>
    <s v="Uličný Vladimír, číslo pojištěnce: 7710145773, pojišťovna: 111, scpac: 1538263"/>
    <s v="na uzlu 2.CH-L37 od 19.05.24 do 27.05.24, pcsled: 10735543"/>
    <s v="Datum konce sledování: ? -&gt; 27/05/24; Čas konce sledování:  -&gt; 1030; Příznak fnzis: 0 -&gt; 1; Typ aktivity (takt): 1 -&gt; 5; "/>
    <d v="2024-05-27T10:31:02"/>
    <d v="2024-05-27T10:30:00"/>
    <s v="0:01"/>
    <x v="0"/>
    <x v="0"/>
  </r>
  <r>
    <d v="2024-05-27T10:31:33"/>
    <s v="st4220 (?)"/>
    <x v="16"/>
    <x v="0"/>
    <s v="kls* (Lůžkové oddělení pro sestru)"/>
    <s v="Vašutová Mária, číslo pojištěnce: 6253141048, pojišťovna: 205, scpac: 1129156"/>
    <s v="na uzlu 2.CH-L37 od 21.05.24 do 27.05.24, pcsled: 10738086"/>
    <s v="Datum konce sledování: ? -&gt; 27/05/24; Čas konce sledování:  -&gt; 1031; Příznak fnzis: 0 -&gt; 1; Typ aktivity (takt): 1 -&gt; 4; "/>
    <d v="2024-05-27T10:31:33"/>
    <d v="2024-05-27T10:31:00"/>
    <s v="0:00"/>
    <x v="0"/>
    <x v="0"/>
  </r>
  <r>
    <d v="2024-05-28T08:01:04"/>
    <s v="st4562 (?)"/>
    <x v="34"/>
    <x v="0"/>
    <s v="kld* (Lůžkové oddělení pro admin. pracovnici)"/>
    <s v="Strouhal Josef, číslo pojištěnce: 6604192661, pojišťovna: 111, scpac: 1509907"/>
    <s v="na uzlu 2.CH-L37 od 28.05.24 do 03.06.24, pcsled: 10747983"/>
    <s v="Kód uzlu zařízení: 2001; Datum malého překladu: 28/05/24; Čas malého překladu: 0800; Kód původního uzlu: 6223; Kód nového uzlu: 6270; "/>
    <d v="2024-05-28T08:01:04"/>
    <d v="2024-05-28T08:00:00"/>
    <s v="0:01"/>
    <x v="0"/>
    <x v="0"/>
  </r>
  <r>
    <d v="2024-05-28T12:46:22"/>
    <s v="st1733 (?)"/>
    <x v="32"/>
    <x v="0"/>
    <s v="kls* (Lůžkové oddělení pro sestru)"/>
    <s v="Reichel Rostislav, číslo pojištěnce: 5502181839, pojišťovna: 205, scpac: 1334392"/>
    <s v="na uzlu 2.CH-L37 od 22.05.24 do 28.05.24, pcsled: 10739660"/>
    <s v="Datum konce sledování: ? -&gt; 28/05/24; Čas konce sledování:  -&gt; 1245; Příznak fnzis: 0 -&gt; 1; Typ aktivity (takt): 1 -&gt; 5; "/>
    <d v="2024-05-28T12:46:22"/>
    <d v="2024-05-28T12:45:00"/>
    <s v="0:01"/>
    <x v="0"/>
    <x v="0"/>
  </r>
  <r>
    <d v="2024-05-28T17:57:28"/>
    <s v="st4220 (?)"/>
    <x v="7"/>
    <x v="0"/>
    <s v="kls* (Lůžkové oddělení pro sestru)"/>
    <s v="Pospíšilová Drahomír, číslo pojištěnce: 5555121671, pojišťovna: 111, scpac: 1398983"/>
    <s v="na uzlu 2.CH-L37 od 20.05.24 do 28.05.24, pcsled: 10735864"/>
    <s v="Datum konce sledování: ? -&gt; 28/05/24; Čas konce sledování:  -&gt; 1756; Příznak fnzis: 0 -&gt; 1; Typ aktivity (takt): 1 -&gt; 5; "/>
    <d v="2024-05-28T17:57:28"/>
    <d v="2024-05-28T17:56:00"/>
    <s v="0:01"/>
    <x v="0"/>
    <x v="0"/>
  </r>
  <r>
    <d v="2024-05-29T08:24:54"/>
    <s v="st4936 (?)"/>
    <x v="1"/>
    <x v="0"/>
    <s v="kls* (Lůžkové oddělení pro sestru)"/>
    <s v="Čapík Vladimír , číslo pojištěnce: 450812767 , pojišťovna: 111, scpac: 1290943"/>
    <s v="na uzlu 2.CH-L37 od 28.05.24 do 05.06.24, pcsled: 10747980"/>
    <s v="Kód uzlu zařízení: 2001; Datum malého překladu: 29/05/24; Čas malého překladu: 0824; Kód původního uzlu: 6223; Kód nového uzlu: 6270; "/>
    <d v="2024-05-29T08:24:54"/>
    <d v="2024-05-29T08:24:00"/>
    <s v="0:00"/>
    <x v="0"/>
    <x v="0"/>
  </r>
  <r>
    <d v="2024-05-29T08:25:02"/>
    <s v="st4936 (?)"/>
    <x v="1"/>
    <x v="0"/>
    <s v="kls* (Lůžkové oddělení pro sestru)"/>
    <s v="Kicková Evdoxia, číslo pojištěnce: 6452290295, pojišťovna: 211, scpac: 1555242"/>
    <s v="na uzlu 2.CH-L37 od 29.05.24 do 02.06.24, pcsled: 10749792"/>
    <s v="Kód uzlu zařízení: 2001; Datum malého překladu: 29/05/24; Čas malého překladu: 0824; Kód původního uzlu: 6223; Kód nového uzlu: 6270; "/>
    <d v="2024-05-29T08:25:02"/>
    <d v="2024-05-29T08:24:00"/>
    <s v="0:01"/>
    <x v="0"/>
    <x v="0"/>
  </r>
  <r>
    <d v="2024-05-29T11:16:37"/>
    <s v="st1733 (?)"/>
    <x v="0"/>
    <x v="0"/>
    <s v="kls* (Lůžkové oddělení pro sestru)"/>
    <s v="Kubíček Karel, číslo pojištěnce: 5503181684, pojišťovna: 205, scpac: 1015498"/>
    <s v="na uzlu 2.CH-L37 od 27.05.24 do 29.05.24, pcsled: 10746006"/>
    <s v="Datum konce sledování: ? -&gt; 29/05/24; Čas konce sledování:  -&gt; 1116; Příznak fnzis: 0 -&gt; 1; Typ aktivity (takt): 1 -&gt; 5; "/>
    <d v="2024-05-29T11:16:37"/>
    <d v="2024-05-29T11:16:00"/>
    <s v="0:00"/>
    <x v="0"/>
    <x v="0"/>
  </r>
  <r>
    <d v="2024-05-29T11:19:01"/>
    <s v="st1733 (?)"/>
    <x v="0"/>
    <x v="0"/>
    <s v="kls* (Lůžkové oddělení pro sestru)"/>
    <s v="Kršjaková Kateřina, číslo pojištěnce: 8861294541, pojišťovna: 205, scpac: 290751"/>
    <s v="na uzlu 2.CH-L37 od 28.05.24 do 29.05.24, pcsled: 10747977"/>
    <s v="Datum konce sledování: ? -&gt; 29/05/24; Čas konce sledování:  -&gt; 1118; Příznak fnzis: 0 -&gt; 1; Typ aktivity (takt): 1 -&gt; 5; "/>
    <d v="2024-05-29T11:19:01"/>
    <d v="2024-05-29T11:18:00"/>
    <s v="0:01"/>
    <x v="0"/>
    <x v="0"/>
  </r>
  <r>
    <d v="2024-05-29T11:19:23"/>
    <s v="st1733 (?)"/>
    <x v="0"/>
    <x v="0"/>
    <s v="kls* (Lůžkové oddělení pro sestru)"/>
    <s v="Masopust Jiří, Ing., číslo pojištěnce: 5608160943, pojišťovna: 205, scpac: 1076303"/>
    <s v="na uzlu 2.CH-L37 od 27.05.24 do 29.05.24, pcsled: 10745987"/>
    <s v="Datum konce sledování: ? -&gt; 29/05/24; Čas konce sledování:  -&gt; 1119; Příznak fnzis: 0 -&gt; 1; Typ aktivity (takt): 1 -&gt; 5; "/>
    <d v="2024-05-29T11:19:23"/>
    <d v="2024-05-29T11:19:00"/>
    <s v="0:00"/>
    <x v="0"/>
    <x v="0"/>
  </r>
  <r>
    <d v="2024-05-29T11:19:58"/>
    <s v="st1733 (?)"/>
    <x v="0"/>
    <x v="0"/>
    <s v="kls* (Lůžkové oddělení pro sestru)"/>
    <s v="Janota Radek, číslo pojištěnce: 6707022102, pojišťovna: 205, scpac: 865104"/>
    <s v="na uzlu 2.CH-L37 od 27.05.24 do 29.05.24, pcsled: 10746001"/>
    <s v="Datum konce sledování: ? -&gt; 29/05/24; Čas konce sledování:  -&gt; 1119; Příznak fnzis: 0 -&gt; 1; Typ aktivity (takt): 1 -&gt; 5; "/>
    <d v="2024-05-29T11:19:58"/>
    <d v="2024-05-29T11:19:00"/>
    <s v="0:00"/>
    <x v="0"/>
    <x v="0"/>
  </r>
  <r>
    <d v="2024-05-29T11:20:29"/>
    <s v="st1733 (?)"/>
    <x v="0"/>
    <x v="0"/>
    <s v="kls* (Lůžkové oddělení pro sestru)"/>
    <s v="Klepanec Martin, číslo pojištěnce: 9403185319, pojišťovna: 211, scpac: 1203488"/>
    <s v="na uzlu 2.CH-L37 od 27.05.24 do 29.05.24, pcsled: 10745999"/>
    <s v="Datum konce sledování: ? -&gt; 29/05/24; Čas konce sledování:  -&gt; 1120; Příznak fnzis: 0 -&gt; 1; Typ aktivity (takt): 1 -&gt; 5; "/>
    <d v="2024-05-29T11:20:29"/>
    <d v="2024-05-29T11:20:00"/>
    <s v="0:00"/>
    <x v="0"/>
    <x v="0"/>
  </r>
  <r>
    <d v="2024-05-29T11:22:56"/>
    <s v="st1733 (?)"/>
    <x v="0"/>
    <x v="0"/>
    <s v="kls* (Lůžkové oddělení pro sestru)"/>
    <s v="Tichý Luděk, číslo pojištěnce: 6008172104, pojišťovna: 111, scpac: 369365"/>
    <s v="na uzlu 2.CH-L37 od 21.05.24 do 29.05.24, pcsled: 10737808"/>
    <s v="Datum konce sledování: ? -&gt; 29/05/24; Čas konce sledování:  -&gt; 1122; Příznak fnzis: 0 -&gt; 1; Typ aktivity (takt): 1 -&gt; 5; "/>
    <d v="2024-05-29T11:22:56"/>
    <d v="2024-05-29T11:22:00"/>
    <s v="0:00"/>
    <x v="0"/>
    <x v="0"/>
  </r>
  <r>
    <d v="2024-05-29T11:24:04"/>
    <s v="st1733 (?)"/>
    <x v="0"/>
    <x v="0"/>
    <s v="kls* (Lůžkové oddělení pro sestru)"/>
    <s v="Tomeček Miroslav, číslo pojištěnce: 381002416 , pojišťovna: 111, scpac: 1063117"/>
    <s v="na uzlu 2.CH-L37 od 26.05.24 do 29.05.24, pcsled: 10745772"/>
    <s v="Datum konce sledování: ? -&gt; 29/05/24; Čas konce sledování:  -&gt; 1123; Příznak fnzis: 0 -&gt; 1; Typ aktivity (takt): 1 -&gt; 4; "/>
    <d v="2024-05-29T11:24:04"/>
    <d v="2024-05-29T11:23:00"/>
    <s v="0:01"/>
    <x v="0"/>
    <x v="0"/>
  </r>
  <r>
    <d v="2024-05-29T11:24:47"/>
    <s v="st1733 (?)"/>
    <x v="0"/>
    <x v="0"/>
    <s v="kls* (Lůžkové oddělení pro sestru)"/>
    <s v="Zedníček Pavel, číslo pojištěnce: 6811070882, pojišťovna: 207, scpac: 320096"/>
    <s v="na uzlu 2.CH-L37 od 27.05.24 do 29.05.24, pcsled: 10745990"/>
    <s v="Datum konce sledování: ? -&gt; 29/05/24; Čas konce sledování:  -&gt; 1124; Příznak fnzis: 0 -&gt; 1; Typ aktivity (takt): 1 -&gt; 4; "/>
    <d v="2024-05-29T11:24:47"/>
    <d v="2024-05-29T11:24:00"/>
    <s v="0:00"/>
    <x v="0"/>
    <x v="0"/>
  </r>
  <r>
    <d v="2024-05-29T11:47:39"/>
    <s v="st1733 (?)"/>
    <x v="0"/>
    <x v="0"/>
    <s v="kls* (Lůžkové oddělení pro sestru)"/>
    <s v="Houfek Dušan, číslo pojištěnce: 5706152045, pojišťovna: 111, scpac: 1564809"/>
    <s v="na uzlu 2.CH-L37 od 28.05.24 do 29.05.24, pcsled: 10747986"/>
    <s v="Datum žádosti: 29/05/24; Čas žádosti: 114739; Datum překladu: 29/05/24; Čas překladu: 1143; Žádající uzel: 6223; Žádající uživatel: 66132; Přijímající uzel: 6515; Text žádosti: Žádost o překlad; Stav žádosti: 500; "/>
    <d v="2024-05-29T11:47:39"/>
    <d v="2024-05-29T11:43:00"/>
    <s v="0:04"/>
    <x v="0"/>
    <x v="0"/>
  </r>
  <r>
    <d v="2024-05-29T15:47:26"/>
    <s v="st1733 (?)"/>
    <x v="0"/>
    <x v="0"/>
    <s v="kls* (Lůžkové oddělení pro sestru)"/>
    <s v="Lejsek Martin, Ing., číslo pojištěnce: 7308135307, pojišťovna: 111, scpac: 1551798"/>
    <s v="na uzlu 2.CH-L37 od 27.05.24 do 29.05.24, pcsled: 10745992"/>
    <s v="Datum konce sledování: ? -&gt; 29/05/24; Čas konce sledování:  -&gt; 1547; Příznak fnzis: 0 -&gt; 1; Typ aktivity (takt): 1 -&gt; 5; "/>
    <d v="2024-05-29T15:47:26"/>
    <d v="2024-05-29T15:47:00"/>
    <s v="0:00"/>
    <x v="0"/>
    <x v="0"/>
  </r>
  <r>
    <d v="2024-05-30T08:39:00"/>
    <s v="st4220 (?)"/>
    <x v="3"/>
    <x v="0"/>
    <s v="kls* (Lůžkové oddělení pro sestru)"/>
    <s v="Vojkůvka Radek, číslo pojištěnce: 6701212177, pojišťovna: 111, scpac: 1525672"/>
    <s v="na uzlu 2.CH-L37 od 29.05.24 do 02.06.24, pcsled: 10749794"/>
    <s v="Kód uzlu zařízení: 2001; Datum malého překladu: 30/05/24; Čas malého překladu: 0838; Kód původního uzlu: 6223; Kód nového uzlu: 6270; "/>
    <d v="2024-05-30T08:39:00"/>
    <d v="2024-05-30T08:38:00"/>
    <s v="0:01"/>
    <x v="0"/>
    <x v="0"/>
  </r>
  <r>
    <d v="2024-05-30T15:08:23"/>
    <s v="st4220 (?)"/>
    <x v="2"/>
    <x v="0"/>
    <s v="kll* (Lůžkové oddělení pro lékaře)"/>
    <s v="Hauková Alena, číslo pojištěnce: 5954120810, pojišťovna: 205, scpac: 249328"/>
    <s v="na uzlu 2.CH-L37 od 26.05.24 do 30.05.24, pcsled: 10745759"/>
    <s v="Datum konce sledování: ? -&gt; 30/05/24; Čas konce sledování:  -&gt; 1507; Příznak fnzis: 0 -&gt; 1; Typ aktivity (takt): 1 -&gt; 4; "/>
    <d v="2024-05-30T15:08:23"/>
    <d v="2024-05-30T15:07:00"/>
    <s v="0:01"/>
    <x v="0"/>
    <x v="0"/>
  </r>
  <r>
    <d v="2024-05-30T15:09:16"/>
    <s v="st4220 (?)"/>
    <x v="2"/>
    <x v="0"/>
    <s v="kll* (Lůžkové oddělení pro lékaře)"/>
    <s v="Kupková Ludmila, číslo pojištěnce: 7351165767, pojišťovna: 205, scpac: 696268"/>
    <s v="na uzlu 2.CH-L37 od 26.05.24 do 30.05.24, pcsled: 10745788"/>
    <s v="Datum konce sledování: ? -&gt; 30/05/24; Čas konce sledování:  -&gt; 1508; Příznak fnzis: 0 -&gt; 1; Typ aktivity (takt): 1 -&gt; 4; "/>
    <d v="2024-05-30T15:09:16"/>
    <d v="2024-05-30T15:08:00"/>
    <s v="0:01"/>
    <x v="0"/>
    <x v="0"/>
  </r>
  <r>
    <d v="2024-05-30T15:09:54"/>
    <s v="st4220 (?)"/>
    <x v="2"/>
    <x v="0"/>
    <s v="kll* (Lůžkové oddělení pro lékaře)"/>
    <s v="Indráková Zuzana , číslo pojištěnce: 7753255719, pojišťovna: 211, scpac: 766637"/>
    <s v="na uzlu 2.CH-L37 od 26.05.24 do 30.05.24, pcsled: 10745746"/>
    <s v="Datum konce sledování: ? -&gt; 30/05/24; Čas konce sledování:  -&gt; 1509; Příznak fnzis: 0 -&gt; 1; Typ aktivity (takt): 1 -&gt; 4; "/>
    <d v="2024-05-30T15:09:54"/>
    <d v="2024-05-30T15:09:00"/>
    <s v="0:00"/>
    <x v="0"/>
    <x v="0"/>
  </r>
  <r>
    <d v="2024-05-30T15:11:15"/>
    <s v="st4220 (?)"/>
    <x v="2"/>
    <x v="0"/>
    <s v="kll* (Lůžkové oddělení pro lékaře)"/>
    <s v="Jáně Jiří, číslo pojištěnce: 7809055760, pojišťovna: 111, scpac: 1430422"/>
    <s v="na uzlu 2.CH-L37 od 27.05.24 do 30.05.24, pcsled: 10746008"/>
    <s v="Datum konce sledování: ? -&gt; 30/05/24; Čas konce sledování:  -&gt; 1510; Příznak fnzis: 0 -&gt; 1; Typ aktivity (takt): 1 -&gt; 5; "/>
    <d v="2024-05-30T15:11:15"/>
    <d v="2024-05-30T15:10:00"/>
    <s v="0:01"/>
    <x v="0"/>
    <x v="0"/>
  </r>
  <r>
    <d v="2024-05-30T15:11:44"/>
    <s v="st4220 (?)"/>
    <x v="2"/>
    <x v="0"/>
    <s v="kll* (Lůžkové oddělení pro lékaře)"/>
    <s v="Valehrach Ivan, číslo pojištěnce: 531201120 , pojišťovna: 111, scpac: 343292"/>
    <s v="na uzlu 2.CH-L37 od 24.05.24 do 30.05.24, pcsled: 10743199"/>
    <s v="Datum konce sledování: ? -&gt; 30/05/24; Čas konce sledování:  -&gt; 1511; Příznak fnzis: 0 -&gt; 1; Typ aktivity (takt): 1 -&gt; 5; "/>
    <d v="2024-05-30T15:11:44"/>
    <d v="2024-05-30T15:11:00"/>
    <s v="0:00"/>
    <x v="0"/>
    <x v="0"/>
  </r>
  <r>
    <d v="2024-05-30T15:12:21"/>
    <s v="st4220 (?)"/>
    <x v="2"/>
    <x v="0"/>
    <s v="kll* (Lůžkové oddělení pro lékaře)"/>
    <s v="Hanáková Tonička, číslo pojištěnce: 5656090352, pojišťovna: 211, scpac: 1178235"/>
    <s v="na uzlu 2.CH-L37 od 27.05.24 do 30.05.24, pcsled: 10746010"/>
    <s v="Datum konce sledování: ? -&gt; 30/05/24; Čas konce sledování:  -&gt; 1511; Příznak fnzis: 0 -&gt; 1; Typ aktivity (takt): 1 -&gt; 5; "/>
    <d v="2024-05-30T15:12:21"/>
    <d v="2024-05-30T15:11:00"/>
    <s v="0:01"/>
    <x v="0"/>
    <x v="0"/>
  </r>
  <r>
    <d v="2024-05-31T08:19:53"/>
    <s v="st4220 (?)"/>
    <x v="3"/>
    <x v="0"/>
    <s v="kls* (Lůžkové oddělení pro sestru)"/>
    <s v="Moll Josef, číslo pojištěnce: 490310189 , pojišťovna: 213, scpac: 1567823"/>
    <s v="na uzlu 2.CH-L37 od 30.05.24 do 07.06.24, pcsled: 10751714"/>
    <s v="Kód uzlu zařízení: 2001; Datum malého překladu: 31/05/24; Čas malého překladu: 0819; Kód původního uzlu: 6223; Kód nového uzlu: 6270; "/>
    <d v="2024-05-31T08:19:53"/>
    <d v="2024-05-31T08:19:00"/>
    <s v="0:00"/>
    <x v="0"/>
    <x v="0"/>
  </r>
  <r>
    <d v="2024-05-31T08:22:46"/>
    <s v="st4220 (?)"/>
    <x v="3"/>
    <x v="0"/>
    <s v="kls* (Lůžkové oddělení pro sestru)"/>
    <s v="Buchtela Jaroslav , číslo pojištěnce: 380315452 , pojišťovna: 211, scpac: 102906"/>
    <s v="na uzlu 2.CH-L37 od 30.05.24 do 07.06.24, pcsled: 10751718"/>
    <s v="Kód uzlu zařízení: 2001; Datum malého překladu: 31/05/24; Čas malého překladu: 0822; Kód původního uzlu: 6223; Kód nového uzlu: 6270; "/>
    <d v="2024-05-31T08:22:46"/>
    <d v="2024-05-31T08:22:00"/>
    <s v="0:00"/>
    <x v="0"/>
    <x v="0"/>
  </r>
  <r>
    <d v="2024-05-31T14:33:21"/>
    <s v="st1733 (?)"/>
    <x v="11"/>
    <x v="0"/>
    <s v="kls* (Lůžkové oddělení pro sestru)"/>
    <s v="Trýska Zdeněk, číslo pojištěnce: 510820071 , pojišťovna: 205, scpac: 1553872"/>
    <s v="na uzlu 2.CH-L37 od 23.05.24 do 31.05.24, pcsled: 10741510"/>
    <s v="Datum konce sledování: ? -&gt; 31/05/24; Čas konce sledování:  -&gt; 1432; Příznak fnzis: 0 -&gt; 1; Typ aktivity (takt): 1 -&gt; 5; "/>
    <d v="2024-05-31T14:33:21"/>
    <d v="2024-05-31T14:32:00"/>
    <s v="0:01"/>
    <x v="0"/>
    <x v="0"/>
  </r>
  <r>
    <d v="2024-05-31T14:34:16"/>
    <s v="st1733 (?)"/>
    <x v="11"/>
    <x v="0"/>
    <s v="kls* (Lůžkové oddělení pro sestru)"/>
    <s v="Praus Luděk , číslo pojištěnce: 6805191965, pojišťovna: 201, scpac: 297746"/>
    <s v="na uzlu 2.CH-L37 od 23.05.24 do 31.05.24, pcsled: 10743172"/>
    <s v="Datum konce sledování: ? -&gt; 31/05/24; Čas konce sledování:  -&gt; 1433; Příznak fnzis: 0 -&gt; 1; Typ aktivity (takt): 1 -&gt; 4; "/>
    <d v="2024-05-31T14:34:16"/>
    <d v="2024-05-31T14:33:00"/>
    <s v="0:01"/>
    <x v="0"/>
    <x v="0"/>
  </r>
  <r>
    <d v="2024-05-31T14:34:44"/>
    <s v="st1733 (?)"/>
    <x v="11"/>
    <x v="0"/>
    <s v="kls* (Lůžkové oddělení pro sestru)"/>
    <s v="Lausch Jozef , číslo pojištěnce: 440804142 , pojišťovna: 111, scpac: 382587"/>
    <s v="na uzlu 2.CH-L37 od 24.05.24 do 31.05.24, pcsled: 10744264"/>
    <s v="Datum konce sledování: ? -&gt; 31/05/24; Čas konce sledování:  -&gt; 1434; Příznak fnzis: 0 -&gt; 1; Typ aktivity (takt): 1 -&gt; 4; "/>
    <d v="2024-05-31T14:34:44"/>
    <d v="2024-05-31T14:34:00"/>
    <s v="0:00"/>
    <x v="0"/>
    <x v="0"/>
  </r>
  <r>
    <d v="2024-05-31T14:36:09"/>
    <s v="st1733 (?)"/>
    <x v="11"/>
    <x v="0"/>
    <s v="kls* (Lůžkové oddělení pro sestru)"/>
    <s v="Filipová Jana, číslo pojištěnce: 486011115 , pojišťovna: 211, scpac: 107334"/>
    <s v="na uzlu 2.CH-L37 od 26.05.24 do 31.05.24, pcsled: 10745695"/>
    <s v="Datum konce sledování: ? -&gt; 31/05/24; Čas konce sledování:  -&gt; 1434; Příznak fnzis: 0 -&gt; 1; Typ aktivity (takt): 1 -&gt; 5; "/>
    <d v="2024-05-31T14:36:09"/>
    <d v="2024-05-31T14:34:00"/>
    <s v="0:02"/>
    <x v="0"/>
    <x v="0"/>
  </r>
  <r>
    <d v="2024-05-31T14:36:33"/>
    <s v="st1733 (?)"/>
    <x v="11"/>
    <x v="0"/>
    <s v="kls* (Lůžkové oddělení pro sestru)"/>
    <s v="Lukáš Martin, číslo pojištěnce: 7510145797, pojišťovna: 205, scpac: 1103772"/>
    <s v="na uzlu 2.CH-L37 od 28.05.24 do 31.05.24, pcsled: 10747988"/>
    <s v="Datum konce sledování: ? -&gt; 31/05/24; Čas konce sledování:  -&gt; 1436; Příznak fnzis: 0 -&gt; 1; Typ aktivity (takt): 1 -&gt; 5; "/>
    <d v="2024-05-31T14:36:33"/>
    <d v="2024-05-31T14:36:00"/>
    <s v="0:00"/>
    <x v="0"/>
    <x v="0"/>
  </r>
  <r>
    <d v="2024-05-31T14:37:06"/>
    <s v="st1733 (?)"/>
    <x v="11"/>
    <x v="0"/>
    <s v="kls* (Lůžkové oddělení pro sestru)"/>
    <s v="Kohoutek František, číslo pojištěnce: 5610051348, pojišťovna: 111, scpac: 1540891"/>
    <s v="na uzlu 2.CH-L37 od 21.05.24 do 31.05.24, pcsled: 10737810"/>
    <s v="Datum konce sledování: ? -&gt; 31/05/24; Čas konce sledování:  -&gt; 1436; Příznak fnzis: 0 -&gt; 1; Typ aktivity (takt): 1 -&gt; 4; "/>
    <d v="2024-05-31T14:37:06"/>
    <d v="2024-05-31T14:36:00"/>
    <s v="0:01"/>
    <x v="0"/>
    <x v="0"/>
  </r>
  <r>
    <d v="2024-05-31T14:37:54"/>
    <s v="st1733 (?)"/>
    <x v="11"/>
    <x v="0"/>
    <s v="kls* (Lůžkové oddělení pro sestru)"/>
    <s v="Škubal Ladislav, číslo pojištěnce: 5409150054, pojišťovna: 211, scpac: 1561393"/>
    <s v="na uzlu 2.CH-L37 od 23.05.24 do 31.05.24, pcsled: 10741506"/>
    <s v="Datum konce sledování: ? -&gt; 31/05/24; Čas konce sledování:  -&gt; 1437; Příznak fnzis: 0 -&gt; 1; Typ aktivity (takt): 1 -&gt; 4; "/>
    <d v="2024-05-31T14:37:54"/>
    <d v="2024-05-31T14:37:00"/>
    <s v="0:00"/>
    <x v="0"/>
    <x v="0"/>
  </r>
  <r>
    <d v="2024-06-01T11:10:36"/>
    <s v="st4220 (?)"/>
    <x v="2"/>
    <x v="0"/>
    <s v="kll* (Lůžkové oddělení pro lékaře)"/>
    <s v="Duroň František, číslo pojištěnce: 491215187 , pojišťovna: 201, scpac: 1122518"/>
    <s v="na uzlu 2.CH-L37 od 29.05.24 do 01.06.24, pcsled: 10749804"/>
    <s v="Datum konce sledování: ? -&gt; 01/06/24; Čas konce sledování:  -&gt; 1110; Příznak fnzis: 0 -&gt; 1; Typ aktivity (takt): 1 -&gt; 5; "/>
    <d v="2024-06-01T11:10:36"/>
    <d v="2024-06-01T11:10:00"/>
    <s v="0:00"/>
    <x v="0"/>
    <x v="0"/>
  </r>
  <r>
    <d v="2024-06-01T11:10:56"/>
    <s v="st4220 (?)"/>
    <x v="2"/>
    <x v="0"/>
    <s v="kll* (Lůžkové oddělení pro lékaře)"/>
    <s v="Protivánek Antonín, číslo pojištěnce: 521116230 , pojišťovna: 205, scpac: 850746"/>
    <s v="na uzlu 2.CH-L37 od 29.05.24 do 01.06.24, pcsled: 10749802"/>
    <s v="Datum konce sledování: ? -&gt; 01/06/24; Čas konce sledování:  -&gt; 1110; Příznak fnzis: 0 -&gt; 1; Typ aktivity (takt): 1 -&gt; 5; "/>
    <d v="2024-06-01T11:10:56"/>
    <d v="2024-06-01T11:10:00"/>
    <s v="0:00"/>
    <x v="0"/>
    <x v="0"/>
  </r>
  <r>
    <d v="2024-06-01T11:11:27"/>
    <s v="st4220 (?)"/>
    <x v="2"/>
    <x v="0"/>
    <s v="kll* (Lůžkové oddělení pro lékaře)"/>
    <s v="Drabina Rudolf, číslo pojištěnce: 470115488 , pojišťovna: 213, scpac: 1565606"/>
    <s v="na uzlu 2.CH-L37 od 29.05.24 do 01.06.24, pcsled: 10749800"/>
    <s v="Datum konce sledování: ? -&gt; 01/06/24; Čas konce sledování:  -&gt; 1111; Příznak fnzis: 0 -&gt; 1; Typ aktivity (takt): 1 -&gt; 5; "/>
    <d v="2024-06-01T11:11:27"/>
    <d v="2024-06-01T11:11:00"/>
    <s v="0:00"/>
    <x v="0"/>
    <x v="0"/>
  </r>
  <r>
    <d v="2024-06-01T13:08:37"/>
    <s v="st4220 (?)"/>
    <x v="2"/>
    <x v="0"/>
    <s v="kll* (Lůžkové oddělení pro lékaře)"/>
    <s v="Jurník Václav, číslo pojištěnce: 5808240955, pojišťovna: 111, scpac: 1558445"/>
    <s v="na uzlu 2.CH-L37 od 29.05.24 do 01.06.24, pcsled: 10750649"/>
    <s v="Datum konce sledování: ? -&gt; 01/06/24; Čas konce sledování:  -&gt; 1308; Příznak fnzis: 0 -&gt; 1; Typ aktivity (takt): 1 -&gt; 5; "/>
    <d v="2024-06-01T13:08:37"/>
    <d v="2024-06-01T13:08:00"/>
    <s v="0:00"/>
    <x v="0"/>
    <x v="0"/>
  </r>
  <r>
    <d v="2024-06-01T13:09:09"/>
    <s v="st4220 (?)"/>
    <x v="2"/>
    <x v="0"/>
    <s v="kll* (Lůžkové oddělení pro lékaře)"/>
    <s v="Danielová Aneta, číslo pojištěnce: 9755026160, pojišťovna: 205, scpac: 1557799"/>
    <s v="na uzlu 2.CH-L37 od 29.05.24 do 01.06.24, pcsled: 10749796"/>
    <s v="Datum konce sledování: ? -&gt; 01/06/24; Čas konce sledování:  -&gt; 1308; Příznak fnzis: 0 -&gt; 1; Typ aktivity (takt): 1 -&gt; 5; "/>
    <d v="2024-06-01T13:09:09"/>
    <d v="2024-06-01T13:08:00"/>
    <s v="0:01"/>
    <x v="0"/>
    <x v="0"/>
  </r>
  <r>
    <d v="2024-06-01T15:32:24"/>
    <s v="st4220 (?)"/>
    <x v="2"/>
    <x v="0"/>
    <s v="kll* (Lůžkové oddělení pro lékaře)"/>
    <s v="Kunzová Marie, číslo pojištěnce: 455727442 , pojišťovna: 201, scpac: 112102"/>
    <s v="na uzlu 2.CH-L37 od 23.05.24 do 01.06.24, pcsled: 10742581"/>
    <s v="Datum konce sledování: ? -&gt; 01/06/24; Čas konce sledování:  -&gt; 1531; Příznak fnzis: 0 -&gt; 1; Typ aktivity (takt): 1 -&gt; 5; "/>
    <d v="2024-06-01T15:32:24"/>
    <d v="2024-06-01T15:31:00"/>
    <s v="0:01"/>
    <x v="0"/>
    <x v="0"/>
  </r>
  <r>
    <d v="2024-06-02T09:35:25"/>
    <s v="st1733 (?)"/>
    <x v="0"/>
    <x v="0"/>
    <s v="kls* (Lůžkové oddělení pro sestru)"/>
    <s v="Zlámal Jaroslav MUDr, číslo pojištěnce: 520314013 , pojišťovna: 205, scpac: 340764"/>
    <s v="na uzlu 2.CH-L37 od 26.05.24 do 02.06.24, pcsled: 10745390"/>
    <s v="Datum konce sledování: ? -&gt; 02/06/24; Čas konce sledování:  -&gt; 0935; Příznak fnzis: 0 -&gt; 1; Typ aktivity (takt): 1 -&gt; 5; "/>
    <d v="2024-06-02T09:35:25"/>
    <d v="2024-06-02T09:35:00"/>
    <s v="0:00"/>
    <x v="0"/>
    <x v="0"/>
  </r>
  <r>
    <d v="2024-06-02T09:35:46"/>
    <s v="st1733 (?)"/>
    <x v="0"/>
    <x v="0"/>
    <s v="kls* (Lůžkové oddělení pro sestru)"/>
    <s v="Krčmová Marie, číslo pojištěnce: 475116470 , pojišťovna: 111, scpac: 1393918"/>
    <s v="na uzlu 2.CH-L37 od 29.05.24 do 02.06.24, pcsled: 10749798"/>
    <s v="Datum konce sledování: ? -&gt; 02/06/24; Čas konce sledování:  -&gt; 0935; Příznak fnzis: 0 -&gt; 1; Typ aktivity (takt): 1 -&gt; 5; "/>
    <d v="2024-06-02T09:35:46"/>
    <d v="2024-06-02T09:35:00"/>
    <s v="0:00"/>
    <x v="0"/>
    <x v="0"/>
  </r>
  <r>
    <d v="2024-06-02T09:36:21"/>
    <s v="st1733 (?)"/>
    <x v="0"/>
    <x v="0"/>
    <s v="kls* (Lůžkové oddělení pro sestru)"/>
    <s v="Kicková Evdoxia, číslo pojištěnce: 6452290295, pojišťovna: 211, scpac: 1555242"/>
    <s v="na uzlu 2.CH-L37 od 29.05.24 do 02.06.24, pcsled: 10749792"/>
    <s v="Datum konce sledování: ? -&gt; 02/06/24; Čas konce sledování:  -&gt; 0935; Příznak fnzis: 0 -&gt; 1; Typ aktivity (takt): 1 -&gt; 5; "/>
    <d v="2024-06-02T09:36:21"/>
    <d v="2024-06-02T09:35:00"/>
    <s v="0:01"/>
    <x v="0"/>
    <x v="0"/>
  </r>
  <r>
    <d v="2024-06-02T09:36:40"/>
    <s v="st1733 (?)"/>
    <x v="0"/>
    <x v="0"/>
    <s v="kls* (Lůžkové oddělení pro sestru)"/>
    <s v="Hlobil Jiří, číslo pojištěnce: 5404013186, pojišťovna: 211, scpac: 315967"/>
    <s v="na uzlu 2.CH-L37 od 30.05.24 do 02.06.24, pcsled: 10751723"/>
    <s v="Datum konce sledování: ? -&gt; 02/06/24; Čas konce sledování:  -&gt; 0936; Příznak fnzis: 0 -&gt; 1; Typ aktivity (takt): 1 -&gt; 5; "/>
    <d v="2024-06-02T09:36:40"/>
    <d v="2024-06-02T09:36:00"/>
    <s v="0:00"/>
    <x v="0"/>
    <x v="0"/>
  </r>
  <r>
    <d v="2024-06-02T09:37:19"/>
    <s v="st1733 (?)"/>
    <x v="0"/>
    <x v="0"/>
    <s v="kls* (Lůžkové oddělení pro sestru)"/>
    <s v="Vojkůvka Radek, číslo pojištěnce: 6701212177, pojišťovna: 111, scpac: 1525672"/>
    <s v="na uzlu 2.CH-L37 od 29.05.24 do 02.06.24, pcsled: 10749794"/>
    <s v="Datum konce sledování: ? -&gt; 02/06/24; Čas konce sledování:  -&gt; 0936; Příznak fnzis: 0 -&gt; 1; Typ aktivity (takt): 1 -&gt; 5; "/>
    <d v="2024-06-02T09:37:19"/>
    <d v="2024-06-02T09:36:00"/>
    <s v="0:01"/>
    <x v="0"/>
    <x v="0"/>
  </r>
  <r>
    <d v="2024-06-02T09:37:47"/>
    <s v="st1733 (?)"/>
    <x v="0"/>
    <x v="0"/>
    <s v="kls* (Lůžkové oddělení pro sestru)"/>
    <s v="Těchovský Vladimír, číslo pojištěnce: 5706152628, pojišťovna: 111, scpac: 337429"/>
    <s v="na uzlu 2.CH-L37 od 26.05.24 do 02.06.24, pcsled: 10745645"/>
    <s v="Datum konce sledování: ? -&gt; 02/06/24; Čas konce sledování:  -&gt; 0937; Příznak fnzis: 0 -&gt; 1; Typ aktivity (takt): 1 -&gt; 5; "/>
    <d v="2024-06-02T09:37:47"/>
    <d v="2024-06-02T09:37:00"/>
    <s v="0:00"/>
    <x v="0"/>
    <x v="0"/>
  </r>
  <r>
    <d v="2024-06-03T08:36:10"/>
    <s v="st4220 (?)"/>
    <x v="3"/>
    <x v="0"/>
    <s v="kls* (Lůžkové oddělení pro sestru)"/>
    <s v="Tečová Ilona, číslo pojištěnce: 465420500 , pojišťovna: 201, scpac: 314244"/>
    <s v="na uzlu 2.CH-L37 od 02.06.24 do 10.06.24, pcsled: 10755959"/>
    <s v="Kód uzlu zařízení: 2001; Datum malého překladu: 03/06/24; Čas malého překladu: 0836; Kód původního uzlu: 6223; Kód nového uzlu: 6270; "/>
    <d v="2024-06-03T08:36:10"/>
    <d v="2024-06-03T08:36:00"/>
    <s v="0:00"/>
    <x v="0"/>
    <x v="0"/>
  </r>
  <r>
    <d v="2024-06-03T08:37:37"/>
    <s v="st4220 (?)"/>
    <x v="3"/>
    <x v="0"/>
    <s v="kls* (Lůžkové oddělení pro sestru)"/>
    <s v="Pechancová Zuzana, číslo pojištěnce: 8160023498, pojišťovna: 111, scpac: 1571225"/>
    <s v="na uzlu 2.CH-L37 od 02.06.24 do 06.06.24, pcsled: 10756081"/>
    <s v="Kód uzlu zařízení: 2001; Datum malého překladu: 03/06/24; Čas malého překladu: 0837; Kód původního uzlu: 6223; Kód nového uzlu: 6270; "/>
    <d v="2024-06-03T08:37:37"/>
    <d v="2024-06-03T08:37:00"/>
    <s v="0:00"/>
    <x v="0"/>
    <x v="0"/>
  </r>
  <r>
    <d v="2024-06-03T09:43:21"/>
    <s v="st4564 (?)"/>
    <x v="24"/>
    <x v="0"/>
    <s v="kld* (Lůžkové oddělení pro admin. pracovnici)"/>
    <s v="Tuška Jiří , číslo pojištěnce: 430212414 , pojišťovna: 211, scpac: 139720"/>
    <s v="na uzlu 3IK-39C od 22.05.24 do 03.06.24, pcsled: 10740784"/>
    <s v="Datum konce sledování: ? -&gt; 03/06/24; Čas konce sledování:  -&gt; 0914; Příznak fnzis: 0 -&gt; 1; Typ aktivity (takt): 1 -&gt; 5; "/>
    <d v="2024-06-03T09:43:21"/>
    <d v="2024-06-03T09:14:00"/>
    <s v="0:29"/>
    <x v="0"/>
    <x v="4"/>
  </r>
  <r>
    <d v="2024-06-03T13:47:35"/>
    <s v="st3403 (?)"/>
    <x v="15"/>
    <x v="0"/>
    <s v="kll* (Lůžkové oddělení pro lékaře)"/>
    <s v="Minář Jiří, Ing., číslo pojištěnce: 6610030867, pojišťovna: 205, scpac: 1100740"/>
    <s v="na uzlu 2.CH-L37 od 02.06.24 do 07.06.24, pcsled: 10755996"/>
    <s v="Kód uzlu zařízení: 2001; Datum malého překladu: 03/06/24; Čas malého překladu: 1347; Kód původního uzlu: 6223; Kód nového uzlu: 6270; "/>
    <d v="2024-06-03T13:47:35"/>
    <d v="2024-06-03T13:47:00"/>
    <s v="0:00"/>
    <x v="0"/>
    <x v="0"/>
  </r>
  <r>
    <d v="2024-06-03T15:55:53"/>
    <s v="st1733 (?)"/>
    <x v="5"/>
    <x v="0"/>
    <s v="kls* (Lůžkové oddělení pro sestru)"/>
    <s v="Hrubá Alena, číslo pojištěnce: 495131061 , pojišťovna: 201, scpac: 407132"/>
    <s v="na uzlu 2.CH-L37 od 30.05.24 do 03.06.24, pcsled: 10751721"/>
    <s v="Datum konce sledování: ? -&gt; 03/06/24; Čas konce sledování:  -&gt; 1555; Příznak fnzis: 0 -&gt; 1; Typ aktivity (takt): 1 -&gt; 5; "/>
    <d v="2024-06-03T15:55:53"/>
    <d v="2024-06-03T15:55:00"/>
    <s v="0:00"/>
    <x v="0"/>
    <x v="0"/>
  </r>
  <r>
    <d v="2024-06-03T15:56:33"/>
    <s v="st1733 (?)"/>
    <x v="5"/>
    <x v="0"/>
    <s v="kls* (Lůžkové oddělení pro sestru)"/>
    <s v="Strouhal Josef, číslo pojištěnce: 6604192661, pojišťovna: 111, scpac: 1509907"/>
    <s v="na uzlu 2.CH-L37 od 28.05.24 do 03.06.24, pcsled: 10747983"/>
    <s v="Datum konce sledování: ? -&gt; 03/06/24; Čas konce sledování:  -&gt; 1556; Příznak fnzis: 0 -&gt; 1; Typ aktivity (takt): 1 -&gt; 5; "/>
    <d v="2024-06-03T15:56:33"/>
    <d v="2024-06-03T15:56:00"/>
    <s v="0:00"/>
    <x v="0"/>
    <x v="0"/>
  </r>
  <r>
    <d v="2024-06-03T15:57:00"/>
    <s v="st1733 (?)"/>
    <x v="5"/>
    <x v="0"/>
    <s v="kls* (Lůžkové oddělení pro sestru)"/>
    <s v="Vobořilová Věra , číslo pojištěnce: 536121356 , pojišťovna: 205, scpac: 1221637"/>
    <s v="na uzlu 2.CH-L37 od 30.05.24 do 03.06.24, pcsled: 10752601"/>
    <s v="Datum konce sledování: ? -&gt; 03/06/24; Čas konce sledování:  -&gt; 1556; Příznak fnzis: 0 -&gt; 1; Typ aktivity (takt): 1 -&gt; 5; "/>
    <d v="2024-06-03T15:57:00"/>
    <d v="2024-06-03T15:56:00"/>
    <s v="0:01"/>
    <x v="0"/>
    <x v="0"/>
  </r>
  <r>
    <d v="2024-06-04T08:13:00"/>
    <s v="st4220 (?)"/>
    <x v="22"/>
    <x v="0"/>
    <s v="kll* (Lůžkové oddělení pro lékaře)"/>
    <s v="Tuška Jiří , číslo pojištěnce: 430212414 , pojišťovna: 211, scpac: 139720"/>
    <s v="na uzlu 2.CH-L37 od 03.06.24 do 09.06.24, pcsled: 10757028"/>
    <s v="Kód uzlu zařízení: 2001; Datum malého překladu: 04/06/24; Čas malého překladu: 0812; Kód původního uzlu: 6223; Kód nového uzlu: 6270; "/>
    <d v="2024-06-04T08:13:00"/>
    <d v="2024-06-04T08:12:00"/>
    <s v="0:01"/>
    <x v="0"/>
    <x v="0"/>
  </r>
  <r>
    <d v="2024-06-04T08:19:18"/>
    <s v="st3403 (?)"/>
    <x v="18"/>
    <x v="0"/>
    <s v="kll* (Lůžkové oddělení pro lékaře)"/>
    <s v="Minář Jiří, Ing., číslo pojištěnce: 6610030867, pojišťovna: 205, scpac: 1100740"/>
    <s v="na uzlu 2.CH-L37 od 02.06.24 do 07.06.24, pcsled: 10755996"/>
    <s v="Kód uzlu zařízení: 2001; Datum malého překladu: 04/06/24; Čas malého překladu: 0818; Kód původního uzlu: 6223; Kód nového uzlu: 6270; "/>
    <d v="2024-06-04T08:19:18"/>
    <d v="2024-06-04T08:18:00"/>
    <s v="0:01"/>
    <x v="0"/>
    <x v="0"/>
  </r>
  <r>
    <d v="2024-06-04T08:38:02"/>
    <s v="st3403 (?)"/>
    <x v="18"/>
    <x v="0"/>
    <s v="kll* (Lůžkové oddělení pro lékaře)"/>
    <s v="Minář Jiří, Ing., číslo pojištěnce: 6610030867, pojišťovna: 205, scpac: 1100740"/>
    <s v="na uzlu 2.CH-L37 od 02.06.24 do 07.06.24, pcsled: 10755996"/>
    <s v="Kód uzlu zařízení: 2001; Datum malého překladu: 04/06/24; Čas malého překladu: 0837; Kód původního uzlu: 6223; Kód nového uzlu: 6270; "/>
    <d v="2024-06-04T08:38:02"/>
    <d v="2024-06-04T08:37:00"/>
    <s v="0:01"/>
    <x v="0"/>
    <x v="0"/>
  </r>
  <r>
    <d v="2024-06-04T10:08:51"/>
    <s v="st4220 (?)"/>
    <x v="22"/>
    <x v="0"/>
    <s v="kll* (Lůžkové oddělení pro lékaře)"/>
    <s v="Žondrová Věra Prof., číslo pojištěnce: 355324447 , pojišťovna: 111, scpac: 368849"/>
    <s v="na uzlu 2.CH-L37 od 29.05.24 do 04.06.24, pcsled: 10751047"/>
    <s v="Datum konce sledování: ? -&gt; 04/06/24; Čas konce sledování:  -&gt; 1008; Příznak fnzis: 0 -&gt; 1; Typ aktivity (takt): 1 -&gt; 5; "/>
    <d v="2024-06-04T10:08:51"/>
    <d v="2024-06-04T10:08:00"/>
    <s v="0:00"/>
    <x v="0"/>
    <x v="0"/>
  </r>
  <r>
    <d v="2024-06-04T16:53:21"/>
    <s v="st1733 (?)"/>
    <x v="9"/>
    <x v="0"/>
    <s v="kll* (Lůžkové oddělení pro lékaře)"/>
    <s v="Bílek František, číslo pojištěnce: 490918405 , pojišťovna: 201, scpac: 496841"/>
    <s v="na uzlu 2.CH-L37 od 02.06.24 do 04.06.24, pcsled: 10755978"/>
    <s v="Datum žádosti: 04/06/24; Čas žádosti: 165321; Datum překladu: 04/06/24; Čas překladu: 1652; Žádající uzel: 6223; Žádající uživatel: 65611; Přijímající uzel: 6515; Text žádosti: Žádost o překlad; Stav žádosti: 500; "/>
    <d v="2024-06-04T16:53:21"/>
    <d v="2024-06-04T16:52:00"/>
    <s v="0:01"/>
    <x v="0"/>
    <x v="0"/>
  </r>
  <r>
    <d v="2024-06-05T08:46:18"/>
    <s v="st4936 (?)"/>
    <x v="1"/>
    <x v="0"/>
    <s v="kls* (Lůžkové oddělení pro sestru)"/>
    <s v="Marko Anton, číslo pojištěnce: 6206156088, pojišťovna: 111, scpac: 843227"/>
    <s v="na uzlu 2.CH-L37 od 04.06.24 do 12.06.24, pcsled: 10758154"/>
    <s v="Kód uzlu zařízení: 2001; Datum malého překladu: 05/06/24; Čas malého překladu: 0846; Kód původního uzlu: 6223; Kód nového uzlu: 6270; "/>
    <d v="2024-06-05T08:46:18"/>
    <d v="2024-06-05T08:46:00"/>
    <s v="0:00"/>
    <x v="0"/>
    <x v="0"/>
  </r>
  <r>
    <d v="2024-06-05T10:34:07"/>
    <s v="st4564 (?)"/>
    <x v="24"/>
    <x v="0"/>
    <s v="kld* (Lůžkové oddělení pro admin. pracovnici)"/>
    <s v="Bílek František, číslo pojištěnce: 490918405 , pojišťovna: 201, scpac: 496841"/>
    <s v="na uzlu KAR-LU51 od 04.06.24 do 05.06.24, pcsled: 10759710"/>
    <s v="Datum konce sledování: ? -&gt; 05/06/24; Čas konce sledování:  -&gt; 0926; Příznak fnzis: 0 -&gt; 1; Typ aktivity (takt): 1 -&gt; 4; "/>
    <d v="2024-06-05T10:34:07"/>
    <d v="2024-06-05T09:26:00"/>
    <s v="1:08"/>
    <x v="0"/>
    <x v="18"/>
  </r>
  <r>
    <d v="2024-06-05T14:46:44"/>
    <s v="st4562 (?)"/>
    <x v="34"/>
    <x v="0"/>
    <s v="kld* (Lůžkové oddělení pro admin. pracovnici)"/>
    <s v="Hořínek Otokar, číslo pojištěnce: 5405042830, pojišťovna: 205, scpac: 985228"/>
    <s v="na uzlu 2.CH-L37 od 05.05.24 do 05.06.24, pcsled: 10716286"/>
    <s v="Datum konce sledování: ? -&gt; 05/06/24; Čas konce sledování:  -&gt; 1445; Příznak fnzis: 0 -&gt; 1; Typ aktivity (takt): 1 -&gt; 5; "/>
    <d v="2024-06-05T14:46:44"/>
    <d v="2024-06-05T14:45:00"/>
    <s v="0:01"/>
    <x v="0"/>
    <x v="0"/>
  </r>
  <r>
    <d v="2024-06-05T14:48:20"/>
    <s v="st4562 (?)"/>
    <x v="34"/>
    <x v="0"/>
    <s v="kld* (Lůžkové oddělení pro admin. pracovnici)"/>
    <s v="Houfek Dušan, číslo pojištěnce: 5706152045, pojišťovna: 111, scpac: 1564809"/>
    <s v="na uzlu 2.CH-L37 od 31.05.24 do 05.06.24, pcsled: 10754590"/>
    <s v="Datum konce sledování: ? -&gt; 05/06/24; Čas konce sledování:  -&gt; 1446; Příznak fnzis: 0 -&gt; 1; Typ aktivity (takt): 1 -&gt; 5; "/>
    <d v="2024-06-05T14:48:20"/>
    <d v="2024-06-05T14:46:00"/>
    <s v="0:02"/>
    <x v="0"/>
    <x v="0"/>
  </r>
  <r>
    <d v="2024-06-05T14:50:06"/>
    <s v="st4562 (?)"/>
    <x v="34"/>
    <x v="0"/>
    <s v="kld* (Lůžkové oddělení pro admin. pracovnici)"/>
    <s v="Čapík Vladimír , číslo pojištěnce: 450812767 , pojišťovna: 111, scpac: 1290943"/>
    <s v="na uzlu 2.CH-L37 od 28.05.24 do 05.06.24, pcsled: 10747980"/>
    <s v="Datum konce sledování: ? -&gt; 05/06/24; Čas konce sledování:  -&gt; 1449; Příznak fnzis: 0 -&gt; 1; Typ aktivity (takt): 1 -&gt; 5; "/>
    <d v="2024-06-05T14:50:06"/>
    <d v="2024-06-05T14:49:00"/>
    <s v="0:01"/>
    <x v="0"/>
    <x v="0"/>
  </r>
  <r>
    <d v="2024-06-05T14:51:20"/>
    <s v="st4562 (?)"/>
    <x v="34"/>
    <x v="0"/>
    <s v="kld* (Lůžkové oddělení pro admin. pracovnici)"/>
    <s v="Buchtík Miloš, číslo pojištěnce: 6012060120, pojišťovna: 111, scpac: 1545276"/>
    <s v="na uzlu 2.CH-L37 od 02.06.24 do 05.06.24, pcsled: 10755998"/>
    <s v="Datum konce sledování: ? -&gt; 05/06/24; Čas konce sledování:  -&gt; 1450; Příznak fnzis: 0 -&gt; 1; Typ aktivity (takt): 1 -&gt; 5; "/>
    <d v="2024-06-05T14:51:20"/>
    <d v="2024-06-05T14:50:00"/>
    <s v="0:01"/>
    <x v="0"/>
    <x v="0"/>
  </r>
  <r>
    <d v="2024-06-05T14:52:31"/>
    <s v="st4562 (?)"/>
    <x v="34"/>
    <x v="0"/>
    <s v="kld* (Lůžkové oddělení pro admin. pracovnici)"/>
    <s v="Sedlář Petr, Mgr., číslo pojištěnce: 9010206073, pojišťovna: 205, scpac: 282745"/>
    <s v="na uzlu 2.CH-L37 od 04.06.24 do 05.06.24, pcsled: 10758156"/>
    <s v="Datum konce sledování: ? -&gt; 05/06/24; Čas konce sledování:  -&gt; 1452; Příznak fnzis: 0 -&gt; 1; Typ aktivity (takt): 1 -&gt; 5; "/>
    <d v="2024-06-05T14:52:31"/>
    <d v="2024-06-05T14:52:00"/>
    <s v="0:00"/>
    <x v="0"/>
    <x v="0"/>
  </r>
  <r>
    <d v="2024-06-05T14:53:10"/>
    <s v="st4562 (?)"/>
    <x v="34"/>
    <x v="0"/>
    <s v="kld* (Lůžkové oddělení pro admin. pracovnici)"/>
    <s v="Chrudinová Klára, číslo pojištěnce: 8960025723, pojišťovna: 111, scpac: 376543"/>
    <s v="na uzlu 2.CH-L37 od 03.06.24 do 05.06.24, pcsled: 10756324"/>
    <s v="Datum konce sledování: ? -&gt; 05/06/24; Čas konce sledování:  -&gt; 1452; Příznak fnzis: 0 -&gt; 1; Typ aktivity (takt): 1 -&gt; 5; "/>
    <d v="2024-06-05T14:53:10"/>
    <d v="2024-06-05T14:52:00"/>
    <s v="0:01"/>
    <x v="0"/>
    <x v="0"/>
  </r>
  <r>
    <d v="2024-06-05T14:54:11"/>
    <s v="st4562 (?)"/>
    <x v="34"/>
    <x v="0"/>
    <s v="kld* (Lůžkové oddělení pro admin. pracovnici)"/>
    <s v="Brlica Jaroslav, číslo pojištěnce: 511206058 , pojišťovna: 111, scpac: 1510761"/>
    <s v="na uzlu 2.CH-L37 od 02.06.24 do 05.06.24, pcsled: 10756029"/>
    <s v="Datum konce sledování: ? -&gt; 05/06/24; Čas konce sledování:  -&gt; 1453; Příznak fnzis: 0 -&gt; 1; Typ aktivity (takt): 1 -&gt; 5; "/>
    <d v="2024-06-05T14:54:11"/>
    <d v="2024-06-05T14:53:00"/>
    <s v="0:01"/>
    <x v="0"/>
    <x v="0"/>
  </r>
  <r>
    <d v="2024-06-06T08:02:25"/>
    <s v="st4936 (?)"/>
    <x v="1"/>
    <x v="0"/>
    <s v="kls* (Lůžkové oddělení pro sestru)"/>
    <s v="Vodová Libuše , číslo pojištěnce: 455610434 , pojišťovna: 205, scpac: 255192"/>
    <s v="na uzlu 2.CH-L37 od 05.06.24 do 08.06.24, pcsled: 10759862"/>
    <s v="Kód uzlu zařízení: 2001; Datum malého překladu: 06/06/24; Čas malého překladu: 0802; Kód původního uzlu: 6223; Kód nového uzlu: 6270; "/>
    <d v="2024-06-06T08:02:25"/>
    <d v="2024-06-06T08:02:00"/>
    <s v="0:00"/>
    <x v="0"/>
    <x v="0"/>
  </r>
  <r>
    <d v="2024-06-06T08:02:33"/>
    <s v="st4936 (?)"/>
    <x v="1"/>
    <x v="0"/>
    <s v="kls* (Lůžkové oddělení pro sestru)"/>
    <s v="Kašpárková Natálie, číslo pojištěnce: 0955176068, pojišťovna: 205, scpac: 869672"/>
    <s v="na uzlu 2.CH-L37 od 05.06.24 do 08.06.24, pcsled: 10759864"/>
    <s v="Kód uzlu zařízení: 2001; Datum malého překladu: 06/06/24; Čas malého překladu: 0802; Kód původního uzlu: 6223; Kód nového uzlu: 6270; "/>
    <d v="2024-06-06T08:02:33"/>
    <d v="2024-06-06T08:02:00"/>
    <s v="0:00"/>
    <x v="0"/>
    <x v="0"/>
  </r>
  <r>
    <d v="2024-06-06T08:02:44"/>
    <s v="st4936 (?)"/>
    <x v="1"/>
    <x v="0"/>
    <s v="kls* (Lůžkové oddělení pro sestru)"/>
    <s v="Navrátil Ladislav, číslo pojištěnce: 5406170627, pojišťovna: 207, scpac: 316007"/>
    <s v="na uzlu 2.CH-L37 od 05.06.24 do 08.06.24, pcsled: 10759866"/>
    <s v="Kód uzlu zařízení: 2001; Datum malého překladu: 06/06/24; Čas malého překladu: 0802; Kód původního uzlu: 6223; Kód nového uzlu: 6270; "/>
    <d v="2024-06-06T08:02:44"/>
    <d v="2024-06-06T08:02:00"/>
    <s v="0:00"/>
    <x v="0"/>
    <x v="0"/>
  </r>
  <r>
    <d v="2024-06-06T15:12:07"/>
    <s v="st4220 (?)"/>
    <x v="2"/>
    <x v="0"/>
    <s v="kll* (Lůžkové oddělení pro lékaře)"/>
    <s v="Řepka Pavel, číslo pojištěnce: 520625029 , pojišťovna: 111, scpac: 1572114"/>
    <s v="na uzlu 2.CH-L37 od 03.06.24 do 06.06.24, pcsled: 10756327"/>
    <s v="Datum konce sledování: ? -&gt; 06/06/24; Čas konce sledování:  -&gt; 1511; Příznak fnzis: 0 -&gt; 1; Typ aktivity (takt): 1 -&gt; 5; "/>
    <d v="2024-06-06T15:12:07"/>
    <d v="2024-06-06T15:11:00"/>
    <s v="0:01"/>
    <x v="0"/>
    <x v="0"/>
  </r>
  <r>
    <d v="2024-06-06T15:12:47"/>
    <s v="st4220 (?)"/>
    <x v="2"/>
    <x v="0"/>
    <s v="kll* (Lůžkové oddělení pro lékaře)"/>
    <s v="Šiška Antonín, číslo pojištěnce: 471226422 , pojišťovna: 111, scpac: 1170210"/>
    <s v="na uzlu 2.CH-L37 od 31.05.24 do 06.06.24, pcsled: 10753406"/>
    <s v="Datum konce sledování: ? -&gt; 06/06/24; Čas konce sledování:  -&gt; 1512; Příznak fnzis: 0 -&gt; 1; Typ aktivity (takt): 1 -&gt; 5; "/>
    <d v="2024-06-06T15:12:47"/>
    <d v="2024-06-06T15:12:00"/>
    <s v="0:00"/>
    <x v="0"/>
    <x v="0"/>
  </r>
  <r>
    <d v="2024-06-06T23:49:27"/>
    <s v="st4220 (?)"/>
    <x v="2"/>
    <x v="0"/>
    <s v="kll* (Lůžkové oddělení pro lékaře)"/>
    <s v="Pechancová Zuzana, číslo pojištěnce: 8160023498, pojišťovna: 111, scpac: 1571225"/>
    <s v="na uzlu 2.CH-L37 od 02.06.24 do 06.06.24, pcsled: 10756081"/>
    <s v="Datum konce sledování: ? -&gt; 06/06/24; Čas konce sledování:  -&gt; 1000; Příznak fnzis: 0 -&gt; 1; Typ aktivity (takt): 1 -&gt; 4; "/>
    <d v="2024-06-06T23:49:27"/>
    <d v="2024-06-06T10:00:00"/>
    <s v="13:49"/>
    <x v="0"/>
    <x v="6"/>
  </r>
  <r>
    <d v="2024-06-06T23:49:59"/>
    <s v="st4220 (?)"/>
    <x v="2"/>
    <x v="0"/>
    <s v="kll* (Lůžkové oddělení pro lékaře)"/>
    <s v="Grmelová Dagmar, číslo pojištěnce: 8161124477, pojišťovna: 211, scpac: 644510"/>
    <s v="na uzlu 2.CH-L37 od 02.06.24 do 06.06.24, pcsled: 10756061"/>
    <s v="Datum konce sledování: ? -&gt; 06/06/24; Čas konce sledování:  -&gt; 1000; Příznak fnzis: 0 -&gt; 1; Typ aktivity (takt): 1 -&gt; 4; "/>
    <d v="2024-06-06T23:49:59"/>
    <d v="2024-06-06T10:00:00"/>
    <s v="13:49"/>
    <x v="0"/>
    <x v="6"/>
  </r>
  <r>
    <d v="2024-06-06T23:51:10"/>
    <s v="st4220 (?)"/>
    <x v="2"/>
    <x v="0"/>
    <s v="kll* (Lůžkové oddělení pro lékaře)"/>
    <s v="Hovořík František, číslo pojištěnce: 490221352 , pojišťovna: 201, scpac: 1571372"/>
    <s v="na uzlu 2.CH-L37 od 03.06.24 do 06.06.24, pcsled: 10756331"/>
    <s v="Datum konce sledování: ? -&gt; 06/06/24; Čas konce sledování:  -&gt; 1000; Příznak fnzis: 0 -&gt; 1; Typ aktivity (takt): 1 -&gt; 5; "/>
    <d v="2024-06-06T23:51:10"/>
    <d v="2024-06-06T10:00:00"/>
    <s v="13:51"/>
    <x v="0"/>
    <x v="6"/>
  </r>
  <r>
    <d v="2024-06-06T23:51:55"/>
    <s v="st4220 (?)"/>
    <x v="2"/>
    <x v="0"/>
    <s v="kll* (Lůžkové oddělení pro lékaře)"/>
    <s v="Vařeka Josef, číslo pojištěnce: 500519104 , pojišťovna: 111, scpac: 206886"/>
    <s v="na uzlu 2.CH-L37 od 03.06.24 do 06.06.24, pcsled: 10756329"/>
    <s v="Datum konce sledování: ? -&gt; 06/06/24; Čas konce sledování:  -&gt; 1000; Příznak fnzis: 0 -&gt; 1; Typ aktivity (takt): 1 -&gt; 4; "/>
    <d v="2024-06-06T23:51:55"/>
    <d v="2024-06-06T10:00:00"/>
    <s v="13:51"/>
    <x v="0"/>
    <x v="6"/>
  </r>
  <r>
    <d v="2024-06-07T08:14:20"/>
    <s v="st4220 (?)"/>
    <x v="2"/>
    <x v="0"/>
    <s v="kll* (Lůžkové oddělení pro lékaře)"/>
    <s v="Varmuža Stanislav, číslo pojištěnce: 471227429 , pojišťovna: 205, scpac: 1567804"/>
    <s v="na uzlu 2.CH-L37 od 06.06.24 do 14.06.24, pcsled: 10761622"/>
    <s v="Kód uzlu zařízení: 2001; Datum malého překladu: 07/06/24; Čas malého překladu: 0814; Kód původního uzlu: 6223; Kód nového uzlu: 6270; "/>
    <d v="2024-06-07T08:14:20"/>
    <d v="2024-06-07T08:14:00"/>
    <s v="0:00"/>
    <x v="0"/>
    <x v="0"/>
  </r>
  <r>
    <d v="2024-06-07T08:14:41"/>
    <s v="st4220 (?)"/>
    <x v="2"/>
    <x v="0"/>
    <s v="kll* (Lůžkové oddělení pro lékaře)"/>
    <s v="Záviška Emil, číslo pojištěnce: 480101182 , pojišťovna: 211, scpac: 697367"/>
    <s v="na uzlu 2.CH-L37 od 06.06.24 do 11.06.24, pcsled: 10761625"/>
    <s v="Kód uzlu zařízení: 2001; Datum malého překladu: 07/06/24; Čas malého překladu: 0814; Kód původního uzlu: 6223; Kód nového uzlu: 6270; "/>
    <d v="2024-06-07T08:14:41"/>
    <d v="2024-06-07T08:14:00"/>
    <s v="0:00"/>
    <x v="0"/>
    <x v="0"/>
  </r>
  <r>
    <d v="2024-06-07T08:14:55"/>
    <s v="st4220 (?)"/>
    <x v="2"/>
    <x v="0"/>
    <s v="kll* (Lůžkové oddělení pro lékaře)"/>
    <s v="Starý Zdeněk, číslo pojištěnce: 460711425 , pojišťovna: 207, scpac: 1100033"/>
    <s v="na uzlu 2.CH-L37 od 06.06.24 do 14.06.24, pcsled: 10762895"/>
    <s v="Kód uzlu zařízení: 2001; Datum malého překladu: 07/06/24; Čas malého překladu: 0814; Kód původního uzlu: 6223; Kód nového uzlu: 6270; "/>
    <d v="2024-06-07T08:14:55"/>
    <d v="2024-06-07T08:14:00"/>
    <s v="0:00"/>
    <x v="0"/>
    <x v="0"/>
  </r>
  <r>
    <d v="2024-06-07T08:20:25"/>
    <s v="st4220 (?)"/>
    <x v="2"/>
    <x v="0"/>
    <s v="kll* (Lůžkové oddělení pro lékaře)"/>
    <s v="Czyz Radomír, číslo pojištěnce: 6511241044, pojišťovna: 213, scpac: 191795"/>
    <s v="na uzlu 3IK-39C od 26.05.24 do 07.06.24, pcsled: 10745442"/>
    <s v="Datum konce sledování: ? -&gt; 07/06/24; Čas konce sledování:  -&gt; 0819; Příznak fnzis: 0 -&gt; 1; Typ aktivity (takt): 1 -&gt; 4; "/>
    <d v="2024-06-07T08:20:25"/>
    <d v="2024-06-07T08:19:00"/>
    <s v="0:01"/>
    <x v="0"/>
    <x v="0"/>
  </r>
  <r>
    <d v="2024-06-07T09:39:20"/>
    <s v="st1733 (?)"/>
    <x v="5"/>
    <x v="0"/>
    <s v="kls* (Lůžkové oddělení pro sestru)"/>
    <s v="Bílek František, číslo pojištěnce: 490918405 , pojišťovna: 201, scpac: 496841"/>
    <s v="na uzlu 2.CH-L37 od 05.06.24 do 07.06.24, pcsled: 10760797"/>
    <s v="Datum konce sledování: ? -&gt; 07/06/24; Čas konce sledování:  -&gt; 0938; Příznak fnzis: 0 -&gt; 1; Typ aktivity (takt): 1 -&gt; 5; "/>
    <d v="2024-06-07T09:39:20"/>
    <d v="2024-06-07T09:38:00"/>
    <s v="0:01"/>
    <x v="0"/>
    <x v="0"/>
  </r>
  <r>
    <d v="2024-06-07T09:40:19"/>
    <s v="st1733 (?)"/>
    <x v="5"/>
    <x v="0"/>
    <s v="kls* (Lůžkové oddělení pro sestru)"/>
    <s v="Mašat Milan, číslo pojištěnce: 520620121 , pojišťovna: 211, scpac: 499040"/>
    <s v="na uzlu 2.CH-L37 od 04.06.24 do 07.06.24, pcsled: 10758308"/>
    <s v="Datum konce sledování: ? -&gt; 07/06/24; Čas konce sledování:  -&gt; 0939; Příznak fnzis: 0 -&gt; 1; Typ aktivity (takt): 1 -&gt; 5; "/>
    <d v="2024-06-07T09:40:19"/>
    <d v="2024-06-07T09:39:00"/>
    <s v="0:01"/>
    <x v="0"/>
    <x v="0"/>
  </r>
  <r>
    <d v="2024-06-07T09:41:15"/>
    <s v="st1733 (?)"/>
    <x v="5"/>
    <x v="0"/>
    <s v="kls* (Lůžkové oddělení pro sestru)"/>
    <s v="Buchtela Jaroslav , číslo pojištěnce: 380315452 , pojišťovna: 211, scpac: 102906"/>
    <s v="na uzlu 2.CH-L37 od 30.05.24 do 07.06.24, pcsled: 10751718"/>
    <s v="Datum konce sledování: ? -&gt; 07/06/24; Čas konce sledování:  -&gt; 0940; Příznak fnzis: 0 -&gt; 1; Typ aktivity (takt): 1 -&gt; 5; "/>
    <d v="2024-06-07T09:41:15"/>
    <d v="2024-06-07T09:40:00"/>
    <s v="0:01"/>
    <x v="0"/>
    <x v="0"/>
  </r>
  <r>
    <d v="2024-06-07T09:42:01"/>
    <s v="st1733 (?)"/>
    <x v="5"/>
    <x v="0"/>
    <s v="kls* (Lůžkové oddělení pro sestru)"/>
    <s v="Moll Josef, číslo pojištěnce: 490310189 , pojišťovna: 213, scpac: 1567823"/>
    <s v="na uzlu 2.CH-L37 od 30.05.24 do 07.06.24, pcsled: 10751714"/>
    <s v="Datum konce sledování: ? -&gt; 07/06/24; Čas konce sledování:  -&gt; 0941; Příznak fnzis: 0 -&gt; 1; Typ aktivity (takt): 1 -&gt; 5; "/>
    <d v="2024-06-07T09:42:01"/>
    <d v="2024-06-07T09:41:00"/>
    <s v="0:01"/>
    <x v="0"/>
    <x v="0"/>
  </r>
  <r>
    <d v="2024-06-07T10:28:10"/>
    <s v="st4974 (?)"/>
    <x v="3"/>
    <x v="0"/>
    <s v="kls* (Lůžkové oddělení pro sestru)"/>
    <s v="Entová Drahomíra , číslo pojištěnce: 535304036 , pojišťovna: 111, scpac: 116409"/>
    <s v="na uzlu 2.CH-L37 od 05.06.24 do 07.06.24, pcsled: 10759871"/>
    <s v="Datum konce sledování: ? -&gt; 07/06/24; Čas konce sledování:  -&gt; 1024; Příznak fnzis: 0 -&gt; 1; Typ aktivity (takt): 1 -&gt; 5; "/>
    <d v="2024-06-07T10:28:10"/>
    <d v="2024-06-07T10:24:00"/>
    <s v="0:04"/>
    <x v="0"/>
    <x v="0"/>
  </r>
  <r>
    <d v="2024-06-07T10:30:58"/>
    <s v="st4974 (?)"/>
    <x v="3"/>
    <x v="0"/>
    <s v="kls* (Lůžkové oddělení pro sestru)"/>
    <s v="Navrátil Zdenek, číslo pojištěnce: 460208423 , pojišťovna: 201, scpac: 314123"/>
    <s v="na uzlu 2.CH-L37 od 04.06.24 do 07.06.24, pcsled: 10758158"/>
    <s v="Datum konce sledování: ? -&gt; 07/06/24; Čas konce sledování:  -&gt; 1030; Příznak fnzis: 0 -&gt; 1; Typ aktivity (takt): 1 -&gt; 5; "/>
    <d v="2024-06-07T10:30:58"/>
    <d v="2024-06-07T10:30:00"/>
    <s v="0:00"/>
    <x v="0"/>
    <x v="0"/>
  </r>
  <r>
    <d v="2024-06-07T10:33:36"/>
    <s v="st4974 (?)"/>
    <x v="3"/>
    <x v="0"/>
    <s v="kls* (Lůžkové oddělení pro sestru)"/>
    <s v="Minář Jiří, Ing., číslo pojištěnce: 6610030867, pojišťovna: 205, scpac: 1100740"/>
    <s v="na uzlu 2.CH-L37 od 02.06.24 do 07.06.24, pcsled: 10755996"/>
    <s v="Datum konce sledování: ? -&gt; 07/06/24; Čas konce sledování:  -&gt; 1031; Příznak fnzis: 0 -&gt; 1; Typ aktivity (takt): 1 -&gt; 5; "/>
    <d v="2024-06-07T10:33:36"/>
    <d v="2024-06-07T10:31:00"/>
    <s v="0:02"/>
    <x v="0"/>
    <x v="0"/>
  </r>
  <r>
    <d v="2024-06-08T14:18:14"/>
    <s v="st1733 (?)"/>
    <x v="12"/>
    <x v="0"/>
    <s v="kls* (Lůžkové oddělení pro sestru)"/>
    <s v="Navrátil Ladislav, číslo pojištěnce: 5406170627, pojišťovna: 207, scpac: 316007"/>
    <s v="na uzlu 2.CH-L37 od 05.06.24 do 08.06.24, pcsled: 10759866"/>
    <s v="Datum konce sledování: ? -&gt; 08/06/24; Čas konce sledování:  -&gt; 1417; Příznak fnzis: 0 -&gt; 1; Typ aktivity (takt): 1 -&gt; 4; "/>
    <d v="2024-06-08T14:18:14"/>
    <d v="2024-06-08T14:17:00"/>
    <s v="0:01"/>
    <x v="0"/>
    <x v="0"/>
  </r>
  <r>
    <d v="2024-06-08T15:47:59"/>
    <s v="st4220 (?)"/>
    <x v="22"/>
    <x v="0"/>
    <s v="kll* (Lůžkové oddělení pro lékaře)"/>
    <s v="Kašpárková Natálie, číslo pojištěnce: 0955176068, pojišťovna: 205, scpac: 869672"/>
    <s v="na uzlu 2.CH-L37 od 05.06.24 do 08.06.24, pcsled: 10759864"/>
    <s v="Datum konce sledování: ? -&gt; 08/06/24; Čas konce sledování:  -&gt; 1547; Příznak fnzis: 0 -&gt; 1; Typ aktivity (takt): 1 -&gt; 4; "/>
    <d v="2024-06-08T15:47:59"/>
    <d v="2024-06-08T15:47:00"/>
    <s v="0:00"/>
    <x v="0"/>
    <x v="0"/>
  </r>
  <r>
    <d v="2024-06-08T15:48:30"/>
    <s v="st4220 (?)"/>
    <x v="22"/>
    <x v="0"/>
    <s v="kll* (Lůžkové oddělení pro lékaře)"/>
    <s v="Vodová Libuše , číslo pojištěnce: 455610434 , pojišťovna: 205, scpac: 255192"/>
    <s v="na uzlu 2.CH-L37 od 05.06.24 do 08.06.24, pcsled: 10759862"/>
    <s v="Datum konce sledování: ? -&gt; 08/06/24; Čas konce sledování:  -&gt; 1548; Příznak fnzis: 0 -&gt; 1; Typ aktivity (takt): 1 -&gt; 4; "/>
    <d v="2024-06-08T15:48:30"/>
    <d v="2024-06-08T15:48:00"/>
    <s v="0:00"/>
    <x v="0"/>
    <x v="0"/>
  </r>
  <r>
    <d v="2024-06-08T15:49:15"/>
    <s v="st4220 (?)"/>
    <x v="22"/>
    <x v="0"/>
    <s v="kll* (Lůžkové oddělení pro lékaře)"/>
    <s v="Pagáčová Jana, číslo pojištěnce: 6360050543, pojišťovna: 211, scpac: 478257"/>
    <s v="na uzlu 2.CH-L37 od 05.06.24 do 08.06.24, pcsled: 10759869"/>
    <s v="Datum konce sledování: ? -&gt; 08/06/24; Čas konce sledování:  -&gt; 1548; Příznak fnzis: 0 -&gt; 1; Typ aktivity (takt): 1 -&gt; 4; "/>
    <d v="2024-06-08T15:49:15"/>
    <d v="2024-06-08T15:48:00"/>
    <s v="0:01"/>
    <x v="0"/>
    <x v="0"/>
  </r>
  <r>
    <d v="2024-06-08T15:49:48"/>
    <s v="st4220 (?)"/>
    <x v="22"/>
    <x v="0"/>
    <s v="kll* (Lůžkové oddělení pro lékaře)"/>
    <s v="Rygal Jaroslav, číslo pojištěnce: 6110310723, pojišťovna: 111, scpac: 195737"/>
    <s v="na uzlu 2.CH-L37 od 05.06.24 do 08.06.24, pcsled: 10759873"/>
    <s v="Datum konce sledování: ? -&gt; 08/06/24; Čas konce sledování:  -&gt; 1549; Příznak fnzis: 0 -&gt; 1; Typ aktivity (takt): 1 -&gt; 4; "/>
    <d v="2024-06-08T15:49:48"/>
    <d v="2024-06-08T15:49:00"/>
    <s v="0:00"/>
    <x v="0"/>
    <x v="0"/>
  </r>
  <r>
    <d v="2024-06-09T10:03:33"/>
    <s v="st1733 (?)"/>
    <x v="16"/>
    <x v="0"/>
    <s v="kls* (Lůžkové oddělení pro sestru)"/>
    <s v="Karlíková Jaroslava, číslo pojištěnce: 5855280849, pojišťovna: 211, scpac: 1558294"/>
    <s v="na uzlu 2.CH-L37 od 06.06.24 do 09.06.24, pcsled: 10761631"/>
    <s v="Datum konce sledování: ? -&gt; 09/06/24; Čas konce sledování:  -&gt; 1003; Příznak fnzis: 0 -&gt; 1; Typ aktivity (takt): 1 -&gt; 4; "/>
    <d v="2024-06-09T10:03:33"/>
    <d v="2024-06-09T10:03:00"/>
    <s v="0:00"/>
    <x v="0"/>
    <x v="0"/>
  </r>
  <r>
    <d v="2024-06-09T10:04:07"/>
    <s v="st1733 (?)"/>
    <x v="16"/>
    <x v="0"/>
    <s v="kls* (Lůžkové oddělení pro sestru)"/>
    <s v="Kynclová Vladimíra, číslo pojištěnce: 6652100048, pojišťovna: 111, scpac: 1570922"/>
    <s v="na uzlu 2.CH-L37 od 06.06.24 do 09.06.24, pcsled: 10761629"/>
    <s v="Datum konce sledování: ? -&gt; 09/06/24; Čas konce sledování:  -&gt; 1003; Příznak fnzis: 0 -&gt; 1; Typ aktivity (takt): 1 -&gt; 4; "/>
    <d v="2024-06-09T10:04:07"/>
    <d v="2024-06-09T10:03:00"/>
    <s v="0:01"/>
    <x v="0"/>
    <x v="0"/>
  </r>
  <r>
    <d v="2024-06-09T10:04:54"/>
    <s v="st1733 (?)"/>
    <x v="16"/>
    <x v="0"/>
    <s v="kls* (Lůžkové oddělení pro sestru)"/>
    <s v="Tuška Jiří , číslo pojištěnce: 430212414 , pojišťovna: 211, scpac: 139720"/>
    <s v="na uzlu 2.CH-L37 od 03.06.24 do 09.06.24, pcsled: 10757028"/>
    <s v="Datum konce sledování: ? -&gt; 09/06/24; Čas konce sledování:  -&gt; 1004; Příznak fnzis: 0 -&gt; 1; Typ aktivity (takt): 1 -&gt; 4; "/>
    <d v="2024-06-09T10:04:54"/>
    <d v="2024-06-09T10:04:00"/>
    <s v="0:00"/>
    <x v="0"/>
    <x v="0"/>
  </r>
  <r>
    <d v="2024-06-10T08:56:54"/>
    <s v="st4659 (?)"/>
    <x v="18"/>
    <x v="0"/>
    <s v="kll* (Lůžkové oddělení pro lékaře)"/>
    <s v="Škařupová Jana, číslo pojištěnce: 8358114457, pojišťovna: 205, scpac: 1573955"/>
    <s v="na uzlu 2.CH-L37 od 06.06.24 do 10.06.24, pcsled: 10763156"/>
    <s v="Datum konce sledování: ? -&gt; 10/06/24; Čas konce sledování:  -&gt; 0844; Příznak fnzis: 0 -&gt; 1; Typ aktivity (takt): 1 -&gt; 4; "/>
    <d v="2024-06-10T08:56:54"/>
    <d v="2024-06-10T08:44:00"/>
    <s v="0:12"/>
    <x v="0"/>
    <x v="2"/>
  </r>
  <r>
    <d v="2024-06-10T11:33:56"/>
    <s v="st3403 (?)"/>
    <x v="18"/>
    <x v="0"/>
    <s v="kll* (Lůžkové oddělení pro lékaře)"/>
    <s v="Jabůrek Ivan, Ing., číslo pojištěnce: 6910064667, pojišťovna: 201, scpac: 1547756"/>
    <s v="na uzlu 2.CH-L37 od 09.06.24 do 13.06.24, pcsled: 10765694"/>
    <s v="Kód uzlu zařízení: 2001; Datum malého překladu: 10/06/24; Čas malého překladu: 1133; Kód původního uzlu: 6223; Kód nového uzlu: 6270; "/>
    <d v="2024-06-10T11:33:56"/>
    <d v="2024-06-10T11:33:00"/>
    <s v="0:00"/>
    <x v="0"/>
    <x v="0"/>
  </r>
  <r>
    <d v="2024-06-10T12:32:01"/>
    <s v="st4562 (?)"/>
    <x v="34"/>
    <x v="0"/>
    <s v="kld* (Lůžkové oddělení pro admin. pracovnici)"/>
    <s v="Tečová Ilona, číslo pojištěnce: 465420500 , pojišťovna: 201, scpac: 314244"/>
    <s v="na uzlu 2.CH-L37 od 02.06.24 do 10.06.24, pcsled: 10755959"/>
    <s v="Datum konce sledování: ? -&gt; 10/06/24; Čas konce sledování:  -&gt; 1230; Příznak fnzis: 0 -&gt; 1; Typ aktivity (takt): 1 -&gt; 5; "/>
    <d v="2024-06-10T12:32:01"/>
    <d v="2024-06-10T12:30:00"/>
    <s v="0:02"/>
    <x v="0"/>
    <x v="0"/>
  </r>
  <r>
    <d v="2024-06-10T15:27:11"/>
    <s v="st4220 (?)"/>
    <x v="2"/>
    <x v="0"/>
    <s v="kll* (Lůžkové oddělení pro lékaře)"/>
    <s v="Répal Alois, číslo pojištěnce: 5511051117, pojišťovna: 111, scpac: 338489"/>
    <s v="na uzlu 2.CH-L37 od 09.06.24 do 10.06.24, pcsled: 10765529"/>
    <s v="Datum žádosti: 10/06/24; Čas žádosti: 152711; Datum překladu: 10/06/24; Čas překladu: 1525; Žádající uzel: 6223; Žádající uživatel: 64753; Přijímající uzel: 6515; Text žádosti: Žádost o překlad; Stav žádosti: 500; "/>
    <d v="2024-06-10T15:27:11"/>
    <d v="2024-06-10T15:25:00"/>
    <s v="0:02"/>
    <x v="0"/>
    <x v="0"/>
  </r>
  <r>
    <d v="2024-06-11T07:59:21"/>
    <s v="st4220 (?)"/>
    <x v="3"/>
    <x v="0"/>
    <s v="kls* (Lůžkové oddělení pro sestru)"/>
    <s v="Rýznar Jan, číslo pojištěnce: 5501191399, pojišťovna: 205, scpac: 499906"/>
    <s v="na uzlu 2.CH-L37 od 10.06.24 do 15.06.24, pcsled: 10766036"/>
    <s v="Kód uzlu zařízení: 2001; Datum malého překladu: 11/06/24; Čas malého překladu: 0759; Kód původního uzlu: 6223; Kód nového uzlu: 6270; "/>
    <d v="2024-06-11T07:59:21"/>
    <d v="2024-06-11T07:59:00"/>
    <s v="0:00"/>
    <x v="0"/>
    <x v="0"/>
  </r>
  <r>
    <d v="2024-06-11T07:59:33"/>
    <s v="st4220 (?)"/>
    <x v="3"/>
    <x v="0"/>
    <s v="kls* (Lůžkové oddělení pro sestru)"/>
    <s v="Adamov Ladislav, číslo pojištěnce: 6211101028, pojišťovna: 205, scpac: 1568695"/>
    <s v="na uzlu 2.CH-L37 od 10.06.24 do 18.06.24, pcsled: 10766038"/>
    <s v="Kód uzlu zařízení: 2001; Datum malého překladu: 11/06/24; Čas malého překladu: 0759; Kód původního uzlu: 6223; Kód nového uzlu: 6270; "/>
    <d v="2024-06-11T07:59:33"/>
    <d v="2024-06-11T07:59:00"/>
    <s v="0:00"/>
    <x v="0"/>
    <x v="0"/>
  </r>
  <r>
    <d v="2024-06-11T10:21:09"/>
    <s v="st1733 (?)"/>
    <x v="6"/>
    <x v="0"/>
    <s v="kls* (Lůžkové oddělení pro sestru)"/>
    <s v="Répal Alois, číslo pojištěnce: 5511051117, pojišťovna: 111, scpac: 338489"/>
    <s v="na uzlu KAR-LU51 od 10.06.24 do 11.06.24, pcsled: 10767684"/>
    <s v="Datum konce sledování: ? -&gt; 11/06/24; Čas konce sledování:  -&gt; 1011; Příznak fnzis: 0 -&gt; 1; Typ aktivity (takt): 1 -&gt; 5; "/>
    <d v="2024-06-11T10:21:09"/>
    <d v="2024-06-11T10:11:00"/>
    <s v="0:10"/>
    <x v="0"/>
    <x v="2"/>
  </r>
  <r>
    <d v="2024-06-11T10:23:16"/>
    <s v="st4562 (?)"/>
    <x v="34"/>
    <x v="0"/>
    <s v="kld* (Lůžkové oddělení pro admin. pracovnici)"/>
    <s v="Záviška Emil, číslo pojištěnce: 480101182 , pojišťovna: 211, scpac: 697367"/>
    <s v="na uzlu 2.CH-L37 od 06.06.24 do 11.06.24, pcsled: 10761625"/>
    <s v="Datum konce sledování: ? -&gt; 11/06/24; Čas konce sledování:  -&gt; 1022; Příznak fnzis: 0 -&gt; 1; Typ aktivity (takt): 1 -&gt; 4; "/>
    <d v="2024-06-11T10:23:16"/>
    <d v="2024-06-11T10:22:00"/>
    <s v="0:01"/>
    <x v="0"/>
    <x v="0"/>
  </r>
  <r>
    <d v="2024-06-11T17:58:42"/>
    <s v="st4979 (?)"/>
    <x v="22"/>
    <x v="0"/>
    <s v="kll* (Lůžkové oddělení pro lékaře)"/>
    <s v="Konečná Laura , číslo pojištěnce: 0756098992, pojišťovna: 211, scpac: 1364030"/>
    <s v="na uzlu 2.CH-L37 od 10.06.24 do 14.06.24, pcsled: 10766048"/>
    <s v="Kód uzlu zařízení: 2001; Datum malého překladu: 11/06/24; Čas malého překladu: 1758; Kód původního uzlu: 6223; Kód nového uzlu: 6270; "/>
    <d v="2024-06-11T17:58:42"/>
    <d v="2024-06-11T17:58:00"/>
    <s v="0:00"/>
    <x v="0"/>
    <x v="0"/>
  </r>
  <r>
    <d v="2024-06-11T18:32:27"/>
    <s v="st4220 (?)"/>
    <x v="0"/>
    <x v="0"/>
    <s v="kls* (Lůžkové oddělení pro sestru)"/>
    <s v="Mikulenka Jaroslav I, číslo pojištěnce: 530925363 , pojišťovna: 111, scpac: 203120"/>
    <s v="na uzlu 2.CH-L37 od 03.06.24 do 11.06.24, pcsled: 10758096"/>
    <s v="Datum konce sledování: ? -&gt; 11/06/24; Čas konce sledování:  -&gt; 1831; Příznak fnzis: 0 -&gt; 1; Typ aktivity (takt): 1 -&gt; 5; "/>
    <d v="2024-06-11T18:32:27"/>
    <d v="2024-06-11T18:31:00"/>
    <s v="0:01"/>
    <x v="0"/>
    <x v="0"/>
  </r>
  <r>
    <d v="2024-06-12T08:06:52"/>
    <s v="st4936 (?)"/>
    <x v="1"/>
    <x v="0"/>
    <s v="kls* (Lůžkové oddělení pro sestru)"/>
    <s v="Ashmore Ian, číslo pojištěnce: 7025604014, pojišťovna: 111, scpac: 1497615"/>
    <s v="na uzlu 2.CH-L37 od 11.06.24 do 18.06.24, pcsled: 10767899"/>
    <s v="Kód uzlu zařízení: 2001; Datum malého překladu: 12/06/24; Čas malého překladu: 0806; Kód původního uzlu: 6223; Kód nového uzlu: 6270; "/>
    <d v="2024-06-12T08:06:52"/>
    <d v="2024-06-12T08:06:00"/>
    <s v="0:00"/>
    <x v="0"/>
    <x v="0"/>
  </r>
  <r>
    <d v="2024-06-12T08:07:01"/>
    <s v="st4936 (?)"/>
    <x v="1"/>
    <x v="0"/>
    <s v="kls* (Lůžkové oddělení pro sestru)"/>
    <s v="Krutil Miroslav, číslo pojištěnce: 530401323 , pojišťovna: 211, scpac: 1243955"/>
    <s v="na uzlu 2.CH-L37 od 11.06.24 do 19.06.24, pcsled: 10767897"/>
    <s v="Kód uzlu zařízení: 2001; Datum malého překladu: 12/06/24; Čas malého překladu: 0806; Kód původního uzlu: 6223; Kód nového uzlu: 6270; "/>
    <d v="2024-06-12T08:07:01"/>
    <d v="2024-06-12T08:06:00"/>
    <s v="0:01"/>
    <x v="0"/>
    <x v="0"/>
  </r>
  <r>
    <d v="2024-06-12T10:05:37"/>
    <s v="st4220 (?)"/>
    <x v="12"/>
    <x v="0"/>
    <s v="kls* (Lůžkové oddělení pro sestru)"/>
    <s v="Hausner Karel, číslo pojištěnce: 371015418 , pojišťovna: 205, scpac: 299112"/>
    <s v="na uzlu 2.CH-L37 od 06.06.24 do 12.06.24, pcsled: 10761633"/>
    <s v="Datum žádosti: 12/06/24; Čas žádosti: 100537; Datum překladu: 12/06/24; Čas překladu: 1004; Žádající uzel: 6223; Žádající uživatel: 63862; Přijímající uzel: 6515; Text žádosti: Žádost o překlad; Stav žádosti: 500; "/>
    <d v="2024-06-12T10:05:37"/>
    <d v="2024-06-12T10:04:00"/>
    <s v="0:01"/>
    <x v="0"/>
    <x v="0"/>
  </r>
  <r>
    <d v="2024-06-12T13:24:07"/>
    <s v="st4562 (?)"/>
    <x v="34"/>
    <x v="0"/>
    <s v="kld* (Lůžkové oddělení pro admin. pracovnici)"/>
    <s v="Marko Anton, číslo pojištěnce: 6206156088, pojišťovna: 111, scpac: 843227"/>
    <s v="na uzlu 2.CH-L37 od 04.06.24 do 12.06.24, pcsled: 10758154"/>
    <s v="Datum konce sledování: ? -&gt; 12/06/24; Čas konce sledování:  -&gt; 1322; Příznak fnzis: 0 -&gt; 1; Typ aktivity (takt): 1 -&gt; 4; "/>
    <d v="2024-06-12T13:24:07"/>
    <d v="2024-06-12T13:22:00"/>
    <s v="0:02"/>
    <x v="0"/>
    <x v="0"/>
  </r>
  <r>
    <d v="2024-06-12T13:25:02"/>
    <s v="st4562 (?)"/>
    <x v="34"/>
    <x v="0"/>
    <s v="kld* (Lůžkové oddělení pro admin. pracovnici)"/>
    <s v="Vybíral Jiří, Ing., číslo pojištěnce: 460130490 , pojišťovna: 205, scpac: 212012"/>
    <s v="na uzlu 2.CH-L37 od 07.06.24 do 12.06.24, pcsled: 10763314"/>
    <s v="Datum konce sledování: ? -&gt; 12/06/24; Čas konce sledování:  -&gt; 1324; Příznak fnzis: 0 -&gt; 1; Typ aktivity (takt): 1 -&gt; 5; "/>
    <d v="2024-06-12T13:25:02"/>
    <d v="2024-06-12T13:24:00"/>
    <s v="0:01"/>
    <x v="0"/>
    <x v="0"/>
  </r>
  <r>
    <d v="2024-06-12T17:49:39"/>
    <s v="st4220 (?)"/>
    <x v="29"/>
    <x v="0"/>
    <s v="kll* (Lůžkové oddělení pro lékaře)"/>
    <s v="Pruška Jiří, číslo pojištěnce: 6110201768, pojišťovna: 207, scpac: 1570923"/>
    <s v="na uzlu 2.CH-L37 od 09.06.24 do 12.06.24, pcsled: 10765692"/>
    <s v="Datum konce sledování: ? -&gt; 12/06/24; Čas konce sledování:  -&gt; 1748; Příznak fnzis: 0 -&gt; 1; Typ aktivity (takt): 1 -&gt; 4; "/>
    <d v="2024-06-12T17:49:39"/>
    <d v="2024-06-12T17:48:00"/>
    <s v="0:01"/>
    <x v="0"/>
    <x v="0"/>
  </r>
  <r>
    <d v="2024-06-13T08:51:35"/>
    <s v="st4220 (?)"/>
    <x v="3"/>
    <x v="0"/>
    <s v="kls* (Lůžkové oddělení pro sestru)"/>
    <s v="Kulhajová Marcela, číslo pojištěnce: 515322063 , pojišťovna: 111, scpac: 1503979"/>
    <s v="na uzlu 2.CH-L37 od 12.06.24 do 16.06.24, pcsled: 10769789"/>
    <s v="Kód uzlu zařízení: 2001; Datum malého překladu: 13/06/24; Čas malého překladu: 0851; Kód původního uzlu: 6223; Kód nového uzlu: 6270; "/>
    <d v="2024-06-13T08:51:35"/>
    <d v="2024-06-13T08:51:00"/>
    <s v="0:00"/>
    <x v="0"/>
    <x v="0"/>
  </r>
  <r>
    <d v="2024-06-13T09:42:46"/>
    <s v="st4562 (?)"/>
    <x v="34"/>
    <x v="0"/>
    <s v="kld* (Lůžkové oddělení pro admin. pracovnici)"/>
    <s v="Maša Karel, číslo pojištěnce: 501213023 , pojišťovna: 205, scpac: 1572600"/>
    <s v="na uzlu 2.CH-L37 od 11.06.24 do 13.06.24, pcsled: 10767901"/>
    <s v="Datum konce sledování: ? -&gt; 13/06/24; Čas konce sledování:  -&gt; 0941; Příznak fnzis: 0 -&gt; 1; Typ aktivity (takt): 1 -&gt; 5; "/>
    <d v="2024-06-13T09:42:46"/>
    <d v="2024-06-13T09:41:00"/>
    <s v="0:01"/>
    <x v="0"/>
    <x v="0"/>
  </r>
  <r>
    <d v="2024-06-13T09:43:48"/>
    <s v="st4562 (?)"/>
    <x v="34"/>
    <x v="0"/>
    <s v="kld* (Lůžkové oddělení pro admin. pracovnici)"/>
    <s v="Petková Anežka, číslo pojištěnce: 355420417 , pojišťovna: 205, scpac: 1063681"/>
    <s v="na uzlu 2.CH-L37 od 10.06.24 do 13.06.24, pcsled: 10766056"/>
    <s v="Datum konce sledování: ? -&gt; 13/06/24; Čas konce sledování:  -&gt; 0942; Příznak fnzis: 0 -&gt; 1; Typ aktivity (takt): 1 -&gt; 5; "/>
    <d v="2024-06-13T09:43:48"/>
    <d v="2024-06-13T09:42:00"/>
    <s v="0:01"/>
    <x v="0"/>
    <x v="0"/>
  </r>
  <r>
    <d v="2024-06-13T09:44:32"/>
    <s v="st4562 (?)"/>
    <x v="34"/>
    <x v="0"/>
    <s v="kld* (Lůžkové oddělení pro admin. pracovnici)"/>
    <s v="Hebnar František, číslo pojištěnce: 490817121 , pojišťovna: 213, scpac: 995230"/>
    <s v="na uzlu 2.CH-L37 od 07.06.24 do 13.06.24, pcsled: 10763312"/>
    <s v="Datum konce sledování: ? -&gt; 13/06/24; Čas konce sledování:  -&gt; 0944; Příznak fnzis: 0 -&gt; 1; Typ aktivity (takt): 1 -&gt; 5; "/>
    <d v="2024-06-13T09:44:32"/>
    <d v="2024-06-13T09:44:00"/>
    <s v="0:00"/>
    <x v="0"/>
    <x v="0"/>
  </r>
  <r>
    <d v="2024-06-13T09:47:29"/>
    <s v="st4562 (?)"/>
    <x v="34"/>
    <x v="0"/>
    <s v="kld* (Lůžkové oddělení pro admin. pracovnici)"/>
    <s v="Navrátilová Libuše, číslo pojištěnce: 6157231014, pojišťovna: 205, scpac: 691088"/>
    <s v="na uzlu 2.CH-L37 od 09.06.24 do 13.06.24, pcsled: 10765523"/>
    <s v="Datum konce sledování: ? -&gt; 13/06/24; Čas konce sledování:  -&gt; 0944; Příznak fnzis: 0 -&gt; 1; Typ aktivity (takt): 1 -&gt; 4; "/>
    <d v="2024-06-13T09:47:29"/>
    <d v="2024-06-13T09:44:00"/>
    <s v="0:03"/>
    <x v="0"/>
    <x v="0"/>
  </r>
  <r>
    <d v="2024-06-13T09:49:02"/>
    <s v="st4562 (?)"/>
    <x v="34"/>
    <x v="0"/>
    <s v="kld* (Lůžkové oddělení pro admin. pracovnici)"/>
    <s v="Rašková Jarmila , číslo pojištěnce: 475611458 , pojišťovna: 211, scpac: 349159"/>
    <s v="na uzlu 2.CH-L37 od 10.06.24 do 13.06.24, pcsled: 10766044"/>
    <s v="Datum konce sledování: ? -&gt; 13/06/24; Čas konce sledování:  -&gt; 0947; Příznak fnzis: 0 -&gt; 1; Typ aktivity (takt): 1 -&gt; 4; "/>
    <d v="2024-06-13T09:49:02"/>
    <d v="2024-06-13T09:47:00"/>
    <s v="0:02"/>
    <x v="0"/>
    <x v="0"/>
  </r>
  <r>
    <d v="2024-06-13T09:50:51"/>
    <s v="st4562 (?)"/>
    <x v="34"/>
    <x v="0"/>
    <s v="kld* (Lůžkové oddělení pro admin. pracovnici)"/>
    <s v="Dyachenko Nadia, číslo pojištěnce: 8560680513, pojišťovna: 205, scpac: 1560931"/>
    <s v="na uzlu 2.CH-L37 od 09.06.24 do 13.06.24, pcsled: 10765515"/>
    <s v="Datum konce sledování: ? -&gt; 13/06/24; Čas konce sledování:  -&gt; 0949; Příznak fnzis: 0 -&gt; 1; Typ aktivity (takt): 1 -&gt; 4; "/>
    <d v="2024-06-13T09:50:51"/>
    <d v="2024-06-13T09:49:00"/>
    <s v="0:01"/>
    <x v="0"/>
    <x v="0"/>
  </r>
  <r>
    <d v="2024-06-13T09:53:00"/>
    <s v="st4562 (?)"/>
    <x v="34"/>
    <x v="0"/>
    <s v="kld* (Lůžkové oddělení pro admin. pracovnici)"/>
    <s v="Jabůrek Ivan, Ing., číslo pojištěnce: 6910064667, pojišťovna: 201, scpac: 1547756"/>
    <s v="na uzlu 2.CH-L37 od 09.06.24 do 13.06.24, pcsled: 10765694"/>
    <s v="Datum konce sledování: ? -&gt; 13/06/24; Čas konce sledování:  -&gt; 0950; Příznak fnzis: 0 -&gt; 1; Typ aktivity (takt): 1 -&gt; 4; "/>
    <d v="2024-06-13T09:53:00"/>
    <d v="2024-06-13T09:50:00"/>
    <s v="0:03"/>
    <x v="0"/>
    <x v="0"/>
  </r>
  <r>
    <d v="2024-06-13T10:31:25"/>
    <s v="st1733 (?)"/>
    <x v="5"/>
    <x v="0"/>
    <s v="kls* (Lůžkové oddělení pro sestru)"/>
    <s v="Hausner Karel, číslo pojištěnce: 371015418 , pojišťovna: 205, scpac: 299112"/>
    <s v="na uzlu KAR-LU51 od 12.06.24 do 13.06.24, pcsled: 10770565"/>
    <s v="Datum konce sledování: ? -&gt; 13/06/24; Čas konce sledování:  -&gt; 0852; Příznak fnzis: 0 -&gt; 1; Typ aktivity (takt): 1 -&gt; 4; "/>
    <d v="2024-06-13T10:31:25"/>
    <d v="2024-06-13T08:52:00"/>
    <s v="1:39"/>
    <x v="0"/>
    <x v="1"/>
  </r>
  <r>
    <d v="2024-06-14T07:53:44"/>
    <s v="st4220 (?)"/>
    <x v="3"/>
    <x v="0"/>
    <s v="kls* (Lůžkové oddělení pro sestru)"/>
    <s v="Dostál Jiří, číslo pojištěnce: 510919223 , pojišťovna: 205, scpac: 205453"/>
    <s v="na uzlu 2.CH-L37 od 13.06.24 do -, pcsled: 10772750"/>
    <s v="Kód uzlu zařízení: 2001; Datum malého překladu: 14/06/24; Čas malého překladu: 0753; Kód původního uzlu: 6223; Kód nového uzlu: 6270; "/>
    <d v="2024-06-14T07:53:44"/>
    <d v="2024-06-14T07:53:00"/>
    <s v="0:00"/>
    <x v="0"/>
    <x v="0"/>
  </r>
  <r>
    <d v="2024-06-14T09:35:32"/>
    <s v="st4220 (?)"/>
    <x v="6"/>
    <x v="0"/>
    <s v="kls* (Lůžkové oddělení pro sestru)"/>
    <s v="Caleková Jitka, číslo pojištěnce: 7359174856, pojišťovna: 201, scpac: 120021"/>
    <s v="na uzlu 2.CH-L37 od 11.06.24 do 14.06.24, pcsled: 10769114"/>
    <s v="Datum žádosti: 14/06/24; Čas žádosti: 093532; Datum překladu: 14/06/24; Čas překladu: 0934; Žádající uzel: 6223; Žádající uživatel: 62350; Přijímající uzel: 6407; Text žádosti: Žádost o překlad; Stav žádosti: 500; "/>
    <d v="2024-06-14T09:35:32"/>
    <d v="2024-06-14T09:34:00"/>
    <s v="0:01"/>
    <x v="0"/>
    <x v="0"/>
  </r>
  <r>
    <d v="2024-06-14T10:12:40"/>
    <s v="st4562 (?)"/>
    <x v="34"/>
    <x v="0"/>
    <s v="kld* (Lůžkové oddělení pro admin. pracovnici)"/>
    <s v="Varmuža Stanislav, číslo pojištěnce: 471227429 , pojišťovna: 205, scpac: 1567804"/>
    <s v="na uzlu 2.CH-L37 od 06.06.24 do 14.06.24, pcsled: 10761622"/>
    <s v="Datum konce sledování: ? -&gt; 14/06/24; Čas konce sledování:  -&gt; 1011; Příznak fnzis: 0 -&gt; 1; Typ aktivity (takt): 1 -&gt; 5; "/>
    <d v="2024-06-14T10:12:40"/>
    <d v="2024-06-14T10:11:00"/>
    <s v="0:01"/>
    <x v="0"/>
    <x v="0"/>
  </r>
  <r>
    <d v="2024-06-14T10:14:28"/>
    <s v="st4562 (?)"/>
    <x v="34"/>
    <x v="0"/>
    <s v="kld* (Lůžkové oddělení pro admin. pracovnici)"/>
    <s v="Starý Zdeněk, číslo pojištěnce: 460711425 , pojišťovna: 207, scpac: 1100033"/>
    <s v="na uzlu 2.CH-L37 od 06.06.24 do 14.06.24, pcsled: 10762895"/>
    <s v="Datum konce sledování: ? -&gt; 14/06/24; Čas konce sledování:  -&gt; 1013; Příznak fnzis: 0 -&gt; 1; Typ aktivity (takt): 1 -&gt; 5; "/>
    <d v="2024-06-14T10:14:28"/>
    <d v="2024-06-14T10:13:00"/>
    <s v="0:01"/>
    <x v="0"/>
    <x v="0"/>
  </r>
  <r>
    <d v="2024-06-14T10:16:22"/>
    <s v="st4562 (?)"/>
    <x v="34"/>
    <x v="0"/>
    <s v="kld* (Lůžkové oddělení pro admin. pracovnici)"/>
    <s v="Konečná Laura , číslo pojištěnce: 0756098992, pojišťovna: 211, scpac: 1364030"/>
    <s v="na uzlu 2.CH-L37 od 10.06.24 do 14.06.24, pcsled: 10766048"/>
    <s v="Datum konce sledování: ? -&gt; 14/06/24; Čas konce sledování:  -&gt; 1015; Příznak fnzis: 0 -&gt; 1; Typ aktivity (takt): 1 -&gt; 4; "/>
    <d v="2024-06-14T10:16:22"/>
    <d v="2024-06-14T10:15:00"/>
    <s v="0:01"/>
    <x v="0"/>
    <x v="0"/>
  </r>
  <r>
    <d v="2024-06-14T10:17:15"/>
    <s v="st4562 (?)"/>
    <x v="34"/>
    <x v="0"/>
    <s v="kld* (Lůžkové oddělení pro admin. pracovnici)"/>
    <s v="Střílková Lucie, číslo pojištěnce: 8055014407, pojišťovna: 201, scpac: 874476"/>
    <s v="na uzlu 2.CH-L37 od 10.06.24 do 14.06.24, pcsled: 10766054"/>
    <s v="Datum konce sledování: ? -&gt; 14/06/24; Čas konce sledování:  -&gt; 1016; Příznak fnzis: 0 -&gt; 1; Typ aktivity (takt): 1 -&gt; 4; "/>
    <d v="2024-06-14T10:17:15"/>
    <d v="2024-06-14T10:16:00"/>
    <s v="0:01"/>
    <x v="0"/>
    <x v="0"/>
  </r>
  <r>
    <d v="2024-06-14T10:17:45"/>
    <s v="st4562 (?)"/>
    <x v="34"/>
    <x v="0"/>
    <s v="kld* (Lůžkové oddělení pro admin. pracovnici)"/>
    <s v="Navrátil Zdenek, číslo pojištěnce: 460208423 , pojišťovna: 201, scpac: 314123"/>
    <s v="na uzlu 2.CH-L37 od 11.06.24 do 14.06.24, pcsled: 10767905"/>
    <s v="Datum konce sledování: ? -&gt; 14/06/24; Čas konce sledování:  -&gt; 1017; Příznak fnzis: 0 -&gt; 1; Typ aktivity (takt): 1 -&gt; 5; "/>
    <d v="2024-06-14T10:17:45"/>
    <d v="2024-06-14T10:17:00"/>
    <s v="0:00"/>
    <x v="0"/>
    <x v="0"/>
  </r>
  <r>
    <d v="2024-06-14T14:14:32"/>
    <s v="st4220 (?)"/>
    <x v="6"/>
    <x v="0"/>
    <s v="kls* (Lůžkové oddělení pro sestru)"/>
    <s v="Tillová Růžena, číslo pojištěnce: 6053291101, pojišťovna: 111, scpac: 987791"/>
    <s v="na uzlu 2.CH-L37 od 13.06.24 do 14.06.24, pcsled: 10771534"/>
    <s v="Datum žádosti: 14/06/24; Čas žádosti: 141432; Datum překladu: 14/06/24; Čas překladu: 1413; Žádající uzel: 6223; Žádající uživatel: 62350; Přijímající uzel: 6515; Text žádosti: Žádost o překlad; Stav žádosti: 500; "/>
    <d v="2024-06-14T14:14:32"/>
    <d v="2024-06-14T14:13:00"/>
    <s v="0:01"/>
    <x v="0"/>
    <x v="0"/>
  </r>
  <r>
    <d v="2024-06-14T15:27:47"/>
    <s v="st1733 (?)"/>
    <x v="12"/>
    <x v="0"/>
    <s v="kls* (Lůžkové oddělení pro sestru)"/>
    <s v="Králík Václav, číslo pojištěnce: 440909147 , pojišťovna: 111, scpac: 1568589"/>
    <s v="na uzlu 2.CH-L37 od 14.06.24 do 14.06.24, pcsled: 10773511"/>
    <s v="Datum žádosti: 14/06/24; Čas žádosti: 152747; Datum překladu: 14/06/24; Čas překladu: 1527; Žádající uzel: 6223; Žádající uživatel: 63862; Přijímající uzel: 6515; Text žádosti: Žádost o překlad; Stav žádosti: 500; "/>
    <d v="2024-06-14T15:27:47"/>
    <d v="2024-06-14T15:27:00"/>
    <s v="0:00"/>
    <x v="0"/>
    <x v="0"/>
  </r>
  <r>
    <d v="2024-06-15T08:55:46"/>
    <s v="st4220 (?)"/>
    <x v="11"/>
    <x v="0"/>
    <s v="kls* (Lůžkové oddělení pro sestru)"/>
    <s v="Vašica Dalibor, číslo pojištěnce: 6110260915, pojišťovna: 111, scpac: 1519399"/>
    <s v="na uzlu 2.CH-L37 od 13.06.24 do 16.06.24, pcsled: 10771540"/>
    <s v="Datum konce sledování: ? -&gt; 15/06/24; Čas konce sledování:  -&gt; 0855; Příznak fnzis: 0 -&gt; 1; Typ aktivity (takt): 1 -&gt; 4; "/>
    <d v="2024-06-15T08:55:46"/>
    <d v="2024-06-15T08:55:00"/>
    <s v="0:00"/>
    <x v="0"/>
    <x v="0"/>
  </r>
  <r>
    <d v="2024-06-15T08:57:10"/>
    <s v="st4220 (?)"/>
    <x v="11"/>
    <x v="0"/>
    <s v="kls* (Lůžkové oddělení pro sestru)"/>
    <s v="Štarha Petr, číslo pojištěnce: 7203163517, pojišťovna: 211, scpac: 183191"/>
    <s v="na uzlu 2.CH-L37 od 12.06.24 do 15.06.24, pcsled: 10769791"/>
    <s v="Datum konce sledování: ? -&gt; 15/06/24; Čas konce sledování:  -&gt; 0856; Příznak fnzis: 0 -&gt; 1; Typ aktivity (takt): 1 -&gt; 4; "/>
    <d v="2024-06-15T08:57:10"/>
    <d v="2024-06-15T08:56:00"/>
    <s v="0:01"/>
    <x v="0"/>
    <x v="0"/>
  </r>
  <r>
    <d v="2024-06-15T08:57:40"/>
    <s v="st4220 (?)"/>
    <x v="11"/>
    <x v="0"/>
    <s v="kls* (Lůžkové oddělení pro sestru)"/>
    <s v="Omastová Vlasta, číslo pojištěnce: 505629039 , pojišťovna: 111, scpac: 1572095"/>
    <s v="na uzlu 2.CH-L37 od 12.06.24 do 15.06.24, pcsled: 10769793"/>
    <s v="Datum konce sledování: ? -&gt; 15/06/24; Čas konce sledování:  -&gt; 0857; Příznak fnzis: 0 -&gt; 1; Typ aktivity (takt): 1 -&gt; 4; "/>
    <d v="2024-06-15T08:57:40"/>
    <d v="2024-06-15T08:57:00"/>
    <s v="0:00"/>
    <x v="0"/>
    <x v="0"/>
  </r>
  <r>
    <d v="2024-06-15T08:58:02"/>
    <s v="st4220 (?)"/>
    <x v="11"/>
    <x v="0"/>
    <s v="kls* (Lůžkové oddělení pro sestru)"/>
    <s v="Stašová Marcela , číslo pojištěnce: 5557042194, pojišťovna: 201, scpac: 462540"/>
    <s v="na uzlu 2.CH-L37 od 12.06.24 do 15.06.24, pcsled: 10769797"/>
    <s v="Datum konce sledování: ? -&gt; 15/06/24; Čas konce sledování:  -&gt; 0857; Příznak fnzis: 0 -&gt; 1; Typ aktivity (takt): 1 -&gt; 5; "/>
    <d v="2024-06-15T08:58:02"/>
    <d v="2024-06-15T08:57:00"/>
    <s v="0:01"/>
    <x v="0"/>
    <x v="0"/>
  </r>
  <r>
    <d v="2024-06-15T08:58:17"/>
    <s v="st4220 (?)"/>
    <x v="11"/>
    <x v="0"/>
    <s v="kls* (Lůžkové oddělení pro sestru)"/>
    <s v="Bahník Václav, číslo pojištěnce: 5401110814, pojišťovna: 201, scpac: 466531"/>
    <s v="na uzlu 2.CH-L37 od 12.06.24 do 15.06.24, pcsled: 10769795"/>
    <s v="Datum konce sledování: ? -&gt; 15/06/24; Čas konce sledování:  -&gt; 0858; Příznak fnzis: 0 -&gt; 1; Typ aktivity (takt): 1 -&gt; 5; "/>
    <d v="2024-06-15T08:58:17"/>
    <d v="2024-06-15T08:58:00"/>
    <s v="0:00"/>
    <x v="0"/>
    <x v="0"/>
  </r>
  <r>
    <d v="2024-06-15T08:58:44"/>
    <s v="st4220 (?)"/>
    <x v="11"/>
    <x v="0"/>
    <s v="kls* (Lůžkové oddělení pro sestru)"/>
    <s v="Rýznar Jan, číslo pojištěnce: 5501191399, pojišťovna: 205, scpac: 499906"/>
    <s v="na uzlu 2.CH-L37 od 10.06.24 do 15.06.24, pcsled: 10766036"/>
    <s v="Datum konce sledování: ? -&gt; 15/06/24; Čas konce sledování:  -&gt; 0858; Příznak fnzis: 0 -&gt; 1; Typ aktivity (takt): 1 -&gt; 5; "/>
    <d v="2024-06-15T08:58:44"/>
    <d v="2024-06-15T08:58:00"/>
    <s v="0:00"/>
    <x v="0"/>
    <x v="0"/>
  </r>
  <r>
    <d v="2024-06-15T11:27:15"/>
    <s v="st4220 (?)"/>
    <x v="11"/>
    <x v="0"/>
    <s v="kls* (Lůžkové oddělení pro sestru)"/>
    <s v="Králík Václav, číslo pojištěnce: 440909147 , pojišťovna: 111, scpac: 1568589"/>
    <s v="na uzlu KAR-LU51 od 14.06.24 do 15.06.24, pcsled: 10774587"/>
    <s v="Datum konce sledování: ? -&gt; 15/06/24; Čas konce sledování:  -&gt; 0912; Příznak fnzis: 0 -&gt; 1; Typ aktivity (takt): 1 -&gt; 5; "/>
    <d v="2024-06-15T11:27:15"/>
    <d v="2024-06-15T09:12:00"/>
    <s v="2:15"/>
    <x v="0"/>
    <x v="15"/>
  </r>
  <r>
    <d v="2024-06-15T13:02:14"/>
    <s v="st4220 (?)"/>
    <x v="11"/>
    <x v="0"/>
    <s v="kls* (Lůžkové oddělení pro sestru)"/>
    <s v="Tillová Růžena, číslo pojištěnce: 6053291101, pojišťovna: 111, scpac: 987791"/>
    <s v="na uzlu KAR-LU51 od 14.06.24 do 15.06.24, pcsled: 10774472"/>
    <s v="Datum konce sledování: ? -&gt; 15/06/24; Čas konce sledování:  -&gt; 1221; Příznak fnzis: 0 -&gt; 1; Typ aktivity (takt): 1 -&gt; 5; "/>
    <d v="2024-06-15T13:02:14"/>
    <d v="2024-06-15T12:21:00"/>
    <s v="0:41"/>
    <x v="0"/>
    <x v="13"/>
  </r>
  <r>
    <d v="2024-06-16T09:36:21"/>
    <s v="st1733 (?)"/>
    <x v="5"/>
    <x v="0"/>
    <s v="kls* (Lůžkové oddělení pro sestru)"/>
    <s v="Machaň Pavel, číslo pojištěnce: 6004151681, pojišťovna: 205, scpac: 452312"/>
    <s v="na uzlu 2.CH-L37 od 13.06.24 do 16.06.24, pcsled: 10771538"/>
    <s v="Datum konce sledování: ? -&gt; 16/06/24; Čas konce sledování:  -&gt; 0936; Příznak fnzis: 0 -&gt; 1; Typ aktivity (takt): 1 -&gt; 4; "/>
    <d v="2024-06-16T09:36:21"/>
    <d v="2024-06-16T09:36:00"/>
    <s v="0:00"/>
    <x v="0"/>
    <x v="0"/>
  </r>
  <r>
    <d v="2024-06-16T09:36:41"/>
    <s v="st4220 (?)"/>
    <x v="13"/>
    <x v="0"/>
    <s v="kls* (Lůžkové oddělení pro sestru)"/>
    <s v="Kulhajová Marcela, číslo pojištěnce: 515322063 , pojišťovna: 111, scpac: 1503979"/>
    <s v="na uzlu 2.CH-L37 od 12.06.24 do 16.06.24, pcsled: 10769789"/>
    <s v="Datum konce sledování: ? -&gt; 16/06/24; Čas konce sledování:  -&gt; 0936; Příznak fnzis: 0 -&gt; 1; Typ aktivity (takt): 1 -&gt; 5; "/>
    <d v="2024-06-16T09:36:41"/>
    <d v="2024-06-16T09:36:00"/>
    <s v="0:00"/>
    <x v="0"/>
    <x v="0"/>
  </r>
  <r>
    <d v="2024-06-16T09:36:54"/>
    <s v="st4220 (?)"/>
    <x v="13"/>
    <x v="0"/>
    <s v="kls* (Lůžkové oddělení pro sestru)"/>
    <s v="Vašica Dalibor, číslo pojištěnce: 6110260915, pojišťovna: 111, scpac: 1519399"/>
    <s v="na uzlu 2.CH-L37 od 13.06.24 do 16.06.24, pcsled: 10771540"/>
    <s v="Datum konce sledování: ? -&gt; 16/06/24; Čas konce sledování:  -&gt; 0936; Příznak fnzis: 0 -&gt; 1; Typ aktivity (takt): 1 -&gt; 5; "/>
    <d v="2024-06-16T09:36:54"/>
    <d v="2024-06-16T09:36:00"/>
    <s v="0:00"/>
    <x v="0"/>
    <x v="0"/>
  </r>
  <r>
    <d v="2024-06-16T09:37:02"/>
    <s v="st1733 (?)"/>
    <x v="5"/>
    <x v="0"/>
    <s v="kls* (Lůžkové oddělení pro sestru)"/>
    <s v="Schubertová Lenka, číslo pojištěnce: 7157255787, pojišťovna: 211, scpac: 759184"/>
    <s v="na uzlu 2.CH-L37 od 12.06.24 do 16.06.24, pcsled: 10769787"/>
    <s v="Datum konce sledování: ? -&gt; 16/06/24; Čas konce sledování:  -&gt; 0936; Příznak fnzis: 0 -&gt; 1; Typ aktivity (takt): 1 -&gt; 5; "/>
    <d v="2024-06-16T09:37:02"/>
    <d v="2024-06-16T09:36:00"/>
    <s v="0:01"/>
    <x v="0"/>
    <x v="0"/>
  </r>
  <r>
    <d v="2024-06-16T09:37:42"/>
    <s v="st1733 (?)"/>
    <x v="5"/>
    <x v="0"/>
    <s v="kls* (Lůžkové oddělení pro sestru)"/>
    <s v="Hastíková Hana, číslo pojištěnce: 7252024857, pojišťovna: 111, scpac: 1555222"/>
    <s v="na uzlu 2.CH-L37 od 12.06.24 do 16.06.24, pcsled: 10769785"/>
    <s v="Datum konce sledování: ? -&gt; 16/06/24; Čas konce sledování:  -&gt; 0937; Příznak fnzis: 0 -&gt; 1; Typ aktivity (takt): 1 -&gt; 5; "/>
    <d v="2024-06-16T09:37:42"/>
    <d v="2024-06-16T09:37:00"/>
    <s v="0:00"/>
    <x v="0"/>
    <x v="0"/>
  </r>
  <r>
    <d v="2024-06-16T12:47:43"/>
    <s v="st1733 (?)"/>
    <x v="5"/>
    <x v="0"/>
    <s v="kls* (Lůžkové oddělení pro sestru)"/>
    <s v="Semrádová Libuše, číslo pojištěnce: 465328453 , pojišťovna: 111, scpac: 1228284"/>
    <s v="na uzlu 2.CH-L37 od 13.06.24 do 16.06.24, pcsled: 10771536"/>
    <s v="Datum konce sledování: ? -&gt; 16/06/24; Čas konce sledování:  -&gt; 1247; Příznak fnzis: 0 -&gt; 1; Typ aktivity (takt): 1 -&gt; 4; "/>
    <d v="2024-06-16T12:47:43"/>
    <d v="2024-06-16T12:47:00"/>
    <s v="0:00"/>
    <x v="0"/>
    <x v="0"/>
  </r>
  <r>
    <d v="2024-06-17T07:45:17"/>
    <s v="st4562 (?)"/>
    <x v="34"/>
    <x v="0"/>
    <s v="kld* (Lůžkové oddělení pro admin. pracovnici)"/>
    <s v="Vepřková Jana, číslo pojištěnce: 5459050366, pojišťovna: 111, scpac: 1510914"/>
    <s v="na uzlu 2.CH-L37 od 17.06.24 do -, pcsled: 10776213"/>
    <s v="Kód uzlu zařízení: 2001; Datum malého překladu: 17/06/24; Čas malého překladu: 0744; Kód původního uzlu: 6223; Kód nového uzlu: 6270; "/>
    <d v="2024-06-17T07:45:17"/>
    <d v="2024-06-17T07:44:00"/>
    <s v="0:01"/>
    <x v="0"/>
    <x v="0"/>
  </r>
  <r>
    <d v="2024-06-17T07:45:35"/>
    <s v="st4562 (?)"/>
    <x v="34"/>
    <x v="0"/>
    <s v="kld* (Lůžkové oddělení pro admin. pracovnici)"/>
    <s v="Plastariová Oldřiška, číslo pojištěnce: 525321214 , pojišťovna: 111, scpac: 1552540"/>
    <s v="na uzlu 2.CH-L37 od 17.06.24 do -, pcsled: 10776215"/>
    <s v="Kód uzlu zařízení: 2001; Datum malého překladu: 17/06/24; Čas malého překladu: 0745; Kód původního uzlu: 6223; Kód nového uzlu: 6270; "/>
    <d v="2024-06-17T07:45:35"/>
    <d v="2024-06-17T07:45:00"/>
    <s v="0:00"/>
    <x v="0"/>
    <x v="0"/>
  </r>
  <r>
    <d v="2024-06-17T10:23:04"/>
    <s v="st4974 (?)"/>
    <x v="35"/>
    <x v="0"/>
    <s v="kls* (Lůžkové oddělení pro sestru)"/>
    <s v="Sedláček Petr , číslo pojištěnce: 6504202254, pojišťovna: 111, scpac: 445754"/>
    <s v="na uzlu 2.CH-L37 od 10.06.24 do 17.06.24, pcsled: 10767300"/>
    <s v="Datum konce sledování: ? -&gt; 17/06/24; Čas konce sledování:  -&gt; 1020; Příznak fnzis: 0 -&gt; 1; Typ aktivity (takt): 1 -&gt; 4; "/>
    <d v="2024-06-17T10:23:04"/>
    <d v="2024-06-17T10:20:00"/>
    <s v="0:03"/>
    <x v="0"/>
    <x v="0"/>
  </r>
  <r>
    <d v="2024-06-17T10:36:50"/>
    <s v="st4220 (?)"/>
    <x v="9"/>
    <x v="0"/>
    <s v="kll* (Lůžkové oddělení pro lékaře)"/>
    <s v="Nevrlý Květoslav, číslo pojištěnce: 410923453 , pojišťovna: 205, scpac: 962817"/>
    <s v="na uzlu 2.CH-L37 od 13.06.24 do 17.06.24, pcsled: 10772606"/>
    <s v="Datum konce sledování: ? -&gt; 17/06/24; Čas konce sledování:  -&gt; 1033; Příznak fnzis: 0 -&gt; 1; Typ aktivity (takt): 1 -&gt; 5; "/>
    <d v="2024-06-17T10:36:50"/>
    <d v="2024-06-17T10:33:00"/>
    <s v="0:03"/>
    <x v="0"/>
    <x v="0"/>
  </r>
  <r>
    <d v="2024-06-17T10:39:51"/>
    <s v="st4974 (?)"/>
    <x v="35"/>
    <x v="0"/>
    <s v="kls* (Lůžkové oddělení pro sestru)"/>
    <s v="Répal Alois, číslo pojištěnce: 5511051117, pojišťovna: 111, scpac: 338489"/>
    <s v="na uzlu 2.CH-L37 od 11.06.24 do 17.06.24, pcsled: 10768841"/>
    <s v="Datum konce sledování: ? -&gt; 17/06/24; Čas konce sledování:  -&gt; 1037; Příznak fnzis: 0 -&gt; 1; Typ aktivity (takt): 1 -&gt; 4; "/>
    <d v="2024-06-17T10:39:51"/>
    <d v="2024-06-17T10:37:00"/>
    <s v="0:02"/>
    <x v="0"/>
    <x v="0"/>
  </r>
  <r>
    <d v="2024-06-17T15:46:28"/>
    <s v="st4220 (?)"/>
    <x v="9"/>
    <x v="0"/>
    <s v="kll* (Lůžkové oddělení pro lékaře)"/>
    <s v="Trkan Miroslav, číslo pojištěnce: 471025481 , pojišťovna: 207, scpac: 1575544"/>
    <s v="na uzlu 2.CH-L37 od 15.06.24 do 17.06.24, pcsled: 10775108"/>
    <s v="Datum žádosti: 17/06/24; Čas žádosti: 154628; Datum překladu: 17/06/24; Čas překladu: 1545; Žádající uzel: 6223; Žádající uživatel: 65611; Přijímající uzel: 6515; Text žádosti: Žádost o překlad; Stav žádosti: 500; "/>
    <d v="2024-06-17T15:46:28"/>
    <d v="2024-06-17T15:45:00"/>
    <s v="0:01"/>
    <x v="0"/>
    <x v="0"/>
  </r>
  <r>
    <d v="2024-06-18T08:13:35"/>
    <s v="st4936 (?)"/>
    <x v="1"/>
    <x v="0"/>
    <s v="kls* (Lůžkové oddělení pro sestru)"/>
    <s v="Resutíková Bohuslava, číslo pojištěnce: 6756230492, pojišťovna: 205, scpac: 1552536"/>
    <s v="na uzlu 2.CH-L37 od 17.06.24 do -, pcsled: 10776217"/>
    <s v="Kód uzlu zařízení: 2001; Datum malého překladu: 18/06/24; Čas malého překladu: 0813; Kód původního uzlu: 6223; Kód nového uzlu: 6270; "/>
    <d v="2024-06-18T08:13:35"/>
    <d v="2024-06-18T08:13:00"/>
    <s v="0:00"/>
    <x v="0"/>
    <x v="0"/>
  </r>
  <r>
    <d v="2024-06-18T10:27:52"/>
    <s v="st4562 (?)"/>
    <x v="34"/>
    <x v="0"/>
    <s v="kld* (Lůžkové oddělení pro admin. pracovnici)"/>
    <s v="Adamov Ladislav, číslo pojištěnce: 6211101028, pojišťovna: 205, scpac: 1568695"/>
    <s v="na uzlu 2.CH-L37 od 10.06.24 do 18.06.24, pcsled: 10766038"/>
    <s v="Datum konce sledování: ? -&gt; 18/06/24; Čas konce sledování:  -&gt; 1026; Příznak fnzis: 0 -&gt; 1; Typ aktivity (takt): 1 -&gt; 5; "/>
    <d v="2024-06-18T10:27:52"/>
    <d v="2024-06-18T10:26:00"/>
    <s v="0:01"/>
    <x v="0"/>
    <x v="0"/>
  </r>
  <r>
    <d v="2024-06-18T10:29:13"/>
    <s v="st4562 (?)"/>
    <x v="34"/>
    <x v="0"/>
    <s v="kld* (Lůžkové oddělení pro admin. pracovnici)"/>
    <s v="Vyroubal Josef , číslo pojištěnce: 5704290911, pojišťovna: 205, scpac: 199316"/>
    <s v="na uzlu 2.CH-L37 od 09.06.24 do 18.06.24, pcsled: 10765828"/>
    <s v="Datum konce sledování: ? -&gt; 18/06/24; Čas konce sledování:  -&gt; 1028; Příznak fnzis: 0 -&gt; 1; Typ aktivity (takt): 1 -&gt; 5; "/>
    <d v="2024-06-18T10:29:13"/>
    <d v="2024-06-18T10:28:00"/>
    <s v="0:01"/>
    <x v="0"/>
    <x v="0"/>
  </r>
  <r>
    <d v="2024-06-18T11:30:07"/>
    <s v="st4220 (?)"/>
    <x v="6"/>
    <x v="0"/>
    <s v="kls* (Lůžkové oddělení pro sestru)"/>
    <s v="Straková Pavla, číslo pojištěnce: 525522183 , pojišťovna: 211, scpac: 125845"/>
    <s v="na uzlu 2.CH-L37 od 16.06.24 do 18.06.24, pcsled: 10775846"/>
    <s v="Datum žádosti: 18/06/24; Čas žádosti: 113007; Datum překladu: 18/06/24; Čas překladu: 1128; Žádající uzel: 6223; Žádající uživatel: 62350; Přijímající uzel: 6515; Text žádosti: Žádost o překlad; Stav žádosti: 500; "/>
    <d v="2024-06-18T11:30:07"/>
    <d v="2024-06-18T11:28:00"/>
    <s v="0:02"/>
    <x v="0"/>
    <x v="0"/>
  </r>
  <r>
    <d v="2024-06-18T12:23:07"/>
    <s v="st4220 (?)"/>
    <x v="6"/>
    <x v="0"/>
    <s v="kls* (Lůžkové oddělení pro sestru)"/>
    <s v="Trkan Miroslav, číslo pojištěnce: 471025481 , pojišťovna: 207, scpac: 1575544"/>
    <s v="na uzlu KAR-LU51 od 17.06.24 do 18.06.24, pcsled: 10777899"/>
    <s v="Datum konce sledování: ? -&gt; 18/06/24; Čas konce sledování:  -&gt; 1215; Příznak fnzis: 0 -&gt; 1; Typ aktivity (takt): 1 -&gt; 4; "/>
    <d v="2024-06-18T12:23:07"/>
    <d v="2024-06-18T12:15:00"/>
    <s v="0:08"/>
    <x v="0"/>
    <x v="0"/>
  </r>
  <r>
    <d v="2024-06-18T12:41:24"/>
    <s v="st1733 (?)"/>
    <x v="10"/>
    <x v="0"/>
    <s v="kls* (Lůžkové oddělení pro sestru)"/>
    <s v="Ashmore Ian, číslo pojištěnce: 7025604014, pojišťovna: 111, scpac: 1497615"/>
    <s v="na uzlu 2.CH-L37 od 11.06.24 do 18.06.24, pcsled: 10767899"/>
    <s v="Datum konce sledování: ? -&gt; 18/06/24; Čas konce sledování:  -&gt; 1241; Příznak fnzis: 0 -&gt; 1; Typ aktivity (takt): 1 -&gt; 5; "/>
    <d v="2024-06-18T12:41:24"/>
    <d v="2024-06-18T12:41:00"/>
    <s v="0:00"/>
    <x v="0"/>
    <x v="0"/>
  </r>
  <r>
    <d v="2024-06-18T16:55:31"/>
    <s v="st1733 (?)"/>
    <x v="10"/>
    <x v="0"/>
    <s v="kls* (Lůžkové oddělení pro sestru)"/>
    <s v="Vařeka Jaroslav, číslo pojištěnce: 6605212185, pojišťovna: 205, scpac: 190876"/>
    <s v="na uzlu 2.CH-L37 od 12.06.24 do 18.06.24, pcsled: 10770114"/>
    <s v="Datum žádosti: 18/06/24; Čas žádosti: 165531; Datum překladu: 18/06/24; Čas překladu: 1654; Žádající uzel: 6223; Žádající uživatel: 18796; Přijímající uzel: 6515; Text žádosti: Žádost o překlad; Stav žádosti: 500; "/>
    <d v="2024-06-18T16:55:31"/>
    <d v="2024-06-18T16:54:00"/>
    <s v="0:01"/>
    <x v="0"/>
    <x v="0"/>
  </r>
  <r>
    <d v="2024-06-19T09:04:53"/>
    <s v="st4220 (?)"/>
    <x v="3"/>
    <x v="0"/>
    <s v="kls* (Lůžkové oddělení pro sestru)"/>
    <s v="Bečička František, číslo pojištěnce: 410721434 , pojišťovna: 205, scpac: 1342539"/>
    <s v="na uzlu 2.CH-37a od 18.06.24 do -, pcsled: 10778227"/>
    <s v="Kód uzlu zařízení: 2001; Datum malého překladu: 19/06/24; Čas malého překladu: 0904; Kód původního uzlu: 6223; Kód nového uzlu: 6270; "/>
    <d v="2024-06-19T09:04:53"/>
    <d v="2024-06-19T09:04:00"/>
    <s v="0:00"/>
    <x v="0"/>
    <x v="0"/>
  </r>
  <r>
    <d v="2024-06-20T07:13:50"/>
    <s v="st4562 (?)"/>
    <x v="34"/>
    <x v="0"/>
    <s v="kld* (Lůžkové oddělení pro admin. pracovnici)"/>
    <s v="Čeč František, číslo pojištěnce: 6609040042, pojišťovna: 111, scpac: 1570248"/>
    <s v="na uzlu 2.CH-37a od 20.06.24 do -, pcsled: 10781742"/>
    <s v="Kód uzlu zařízení: 2001; Datum malého překladu: 20/06/24; Čas malého překladu: 0713; Kód původního uzlu: 6223; Kód nového uzlu: 6270; "/>
    <d v="2024-06-20T07:13:50"/>
    <d v="2024-06-20T07:13:00"/>
    <s v="0:00"/>
    <x v="0"/>
    <x v="0"/>
  </r>
  <r>
    <d v="2024-06-20T08:14:22"/>
    <s v="st4936 (?)"/>
    <x v="1"/>
    <x v="0"/>
    <s v="kls* (Lůžkové oddělení pro sestru)"/>
    <s v="Navrátilová Kateřina, číslo pojištěnce: 9959155723, pojišťovna: 205, scpac: 148715"/>
    <s v="na uzlu 2.CH-37a od 19.06.24 do -, pcsled: 10780055"/>
    <s v="Kód uzlu zařízení: 2001; Datum malého překladu: 20/06/24; Čas malého překladu: 0814; Kód původního uzlu: 6223; Kód nového uzlu: 6270; "/>
    <d v="2024-06-20T08:14:22"/>
    <d v="2024-06-20T08:14:00"/>
    <s v="0:00"/>
    <x v="0"/>
    <x v="0"/>
  </r>
  <r>
    <m/>
    <m/>
    <x v="36"/>
    <x v="1"/>
    <m/>
    <m/>
    <m/>
    <m/>
    <m/>
    <m/>
    <m/>
    <x v="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9C6425-82D4-44E4-9D75-FE42F9A32DD5}" name="Kontingenční tabulka6" cacheId="5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F40:H61" firstHeaderRow="1" firstDataRow="2" firstDataCol="1" rowPageCount="2" colPageCount="1"/>
  <pivotFields count="13">
    <pivotField showAll="0"/>
    <pivotField showAll="0"/>
    <pivotField axis="axisPage" showAll="0">
      <items count="38">
        <item x="36"/>
        <item x="1"/>
        <item x="15"/>
        <item x="2"/>
        <item x="9"/>
        <item x="14"/>
        <item x="3"/>
        <item x="10"/>
        <item x="31"/>
        <item x="20"/>
        <item x="16"/>
        <item x="21"/>
        <item x="27"/>
        <item x="18"/>
        <item x="19"/>
        <item x="7"/>
        <item x="23"/>
        <item x="29"/>
        <item x="4"/>
        <item x="26"/>
        <item x="33"/>
        <item x="6"/>
        <item x="11"/>
        <item x="12"/>
        <item x="17"/>
        <item x="22"/>
        <item x="30"/>
        <item x="34"/>
        <item x="32"/>
        <item x="0"/>
        <item x="5"/>
        <item x="8"/>
        <item x="13"/>
        <item x="24"/>
        <item x="25"/>
        <item x="28"/>
        <item x="35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21">
        <item x="0"/>
        <item x="2"/>
        <item x="4"/>
        <item x="14"/>
        <item x="13"/>
        <item x="10"/>
        <item x="18"/>
        <item x="12"/>
        <item x="1"/>
        <item x="11"/>
        <item x="17"/>
        <item x="15"/>
        <item x="16"/>
        <item x="8"/>
        <item x="3"/>
        <item x="9"/>
        <item x="5"/>
        <item x="7"/>
        <item x="6"/>
        <item x="19"/>
        <item t="default"/>
      </items>
    </pivotField>
  </pivotFields>
  <rowFields count="1">
    <field x="1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1"/>
  </colFields>
  <colItems count="2">
    <i>
      <x v="1"/>
    </i>
    <i t="grand">
      <x/>
    </i>
  </colItems>
  <pageFields count="2">
    <pageField fld="2" hier="-1"/>
    <pageField fld="3" item="1" hier="-1"/>
  </pageFields>
  <dataFields count="1">
    <dataField name="Počet z PACIENT" fld="5" subtotal="count" baseField="0" baseItem="0"/>
  </dataFields>
  <formats count="17">
    <format dxfId="16">
      <pivotArea dataOnly="0" labelOnly="1" grandCol="1" outline="0" fieldPosition="0"/>
    </format>
    <format dxfId="15">
      <pivotArea dataOnly="0" labelOnly="1" fieldPosition="0">
        <references count="1">
          <reference field="11" count="1">
            <x v="1"/>
          </reference>
        </references>
      </pivotArea>
    </format>
    <format dxfId="14">
      <pivotArea dataOnly="0" labelOnly="1" outline="0" fieldPosition="0">
        <references count="1">
          <reference field="3" count="1">
            <x v="1"/>
          </reference>
        </references>
      </pivotArea>
    </format>
    <format dxfId="13">
      <pivotArea dataOnly="0" labelOnly="1" outline="0" fieldPosition="0">
        <references count="1">
          <reference field="3" count="1">
            <x v="1"/>
          </reference>
        </references>
      </pivotArea>
    </format>
    <format dxfId="12">
      <pivotArea dataOnly="0" labelOnly="1" outline="0" fieldPosition="0">
        <references count="1">
          <reference field="3" count="1">
            <x v="1"/>
          </reference>
        </references>
      </pivotArea>
    </format>
    <format dxfId="11">
      <pivotArea field="12" type="button" dataOnly="0" labelOnly="1" outline="0" axis="axisRow" fieldPosition="0"/>
    </format>
    <format dxfId="10">
      <pivotArea dataOnly="0" labelOnly="1" fieldPosition="0">
        <references count="1">
          <reference field="11" count="1">
            <x v="1"/>
          </reference>
        </references>
      </pivotArea>
    </format>
    <format dxfId="9">
      <pivotArea dataOnly="0" labelOnly="1" grandCol="1" outline="0" fieldPosition="0"/>
    </format>
    <format dxfId="8">
      <pivotArea field="12" type="button" dataOnly="0" labelOnly="1" outline="0" axis="axisRow" fieldPosition="0"/>
    </format>
    <format dxfId="7">
      <pivotArea dataOnly="0" labelOnly="1" fieldPosition="0">
        <references count="1">
          <reference field="11" count="1">
            <x v="1"/>
          </reference>
        </references>
      </pivotArea>
    </format>
    <format dxfId="6">
      <pivotArea dataOnly="0" labelOnly="1" grandCol="1" outline="0" fieldPosition="0"/>
    </format>
    <format dxfId="5">
      <pivotArea field="12" type="button" dataOnly="0" labelOnly="1" outline="0" axis="axisRow" fieldPosition="0"/>
    </format>
    <format dxfId="4">
      <pivotArea dataOnly="0" labelOnly="1" fieldPosition="0">
        <references count="1">
          <reference field="11" count="1">
            <x v="1"/>
          </reference>
        </references>
      </pivotArea>
    </format>
    <format dxfId="3">
      <pivotArea dataOnly="0" labelOnly="1" grandCol="1" outline="0" fieldPosition="0"/>
    </format>
    <format dxfId="2">
      <pivotArea field="12" type="button" dataOnly="0" labelOnly="1" outline="0" axis="axisRow" fieldPosition="0"/>
    </format>
    <format dxfId="1">
      <pivotArea dataOnly="0" labelOnly="1" fieldPosition="0">
        <references count="1">
          <reference field="11" count="1">
            <x v="1"/>
          </reference>
        </references>
      </pivotArea>
    </format>
    <format dxfId="0">
      <pivotArea dataOnly="0" labelOnly="1" grandCol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3A812F-5F32-45A9-B430-C51E2435F21D}" name="Kontingenční tabulka5" cacheId="4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A40:D52" firstHeaderRow="1" firstDataRow="2" firstDataCol="1" rowPageCount="2" colPageCount="1"/>
  <pivotFields count="13">
    <pivotField showAll="0"/>
    <pivotField showAll="0"/>
    <pivotField axis="axisPage" showAll="0">
      <items count="37">
        <item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12">
        <item x="0"/>
        <item x="5"/>
        <item x="8"/>
        <item x="3"/>
        <item x="1"/>
        <item x="6"/>
        <item x="7"/>
        <item x="2"/>
        <item x="4"/>
        <item x="9"/>
        <item x="10"/>
        <item t="default"/>
      </items>
    </pivotField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1"/>
  </colFields>
  <colItems count="3">
    <i>
      <x v="1"/>
    </i>
    <i>
      <x v="2"/>
    </i>
    <i t="grand">
      <x/>
    </i>
  </colItems>
  <pageFields count="2">
    <pageField fld="2" hier="-1"/>
    <pageField fld="3" item="1" hier="-1"/>
  </pageFields>
  <dataFields count="1">
    <dataField name="Počet z PACIENT" fld="5" subtotal="count" baseField="0" baseItem="0"/>
  </dataFields>
  <formats count="15">
    <format dxfId="31">
      <pivotArea dataOnly="0" labelOnly="1" grandCol="1" outline="0" fieldPosition="0"/>
    </format>
    <format dxfId="30">
      <pivotArea dataOnly="0" labelOnly="1" fieldPosition="0">
        <references count="1">
          <reference field="11" count="1">
            <x v="1"/>
          </reference>
        </references>
      </pivotArea>
    </format>
    <format dxfId="29">
      <pivotArea dataOnly="0" labelOnly="1" outline="0" fieldPosition="0">
        <references count="1">
          <reference field="3" count="1">
            <x v="1"/>
          </reference>
        </references>
      </pivotArea>
    </format>
    <format dxfId="28">
      <pivotArea dataOnly="0" labelOnly="1" outline="0" fieldPosition="0">
        <references count="1">
          <reference field="3" count="1">
            <x v="1"/>
          </reference>
        </references>
      </pivotArea>
    </format>
    <format dxfId="27">
      <pivotArea dataOnly="0" labelOnly="1" outline="0" fieldPosition="0">
        <references count="1">
          <reference field="3" count="1">
            <x v="1"/>
          </reference>
        </references>
      </pivotArea>
    </format>
    <format dxfId="26">
      <pivotArea field="12" type="button" dataOnly="0" labelOnly="1" outline="0" axis="axisRow" fieldPosition="0"/>
    </format>
    <format dxfId="25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24">
      <pivotArea dataOnly="0" labelOnly="1" grandCol="1" outline="0" fieldPosition="0"/>
    </format>
    <format dxfId="23">
      <pivotArea field="12" type="button" dataOnly="0" labelOnly="1" outline="0" axis="axisRow" fieldPosition="0"/>
    </format>
    <format dxfId="22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21">
      <pivotArea dataOnly="0" labelOnly="1" grandCol="1" outline="0" fieldPosition="0"/>
    </format>
    <format dxfId="20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17">
      <pivotArea dataOnly="0" labelOnly="1" grandCol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172AD-D824-4CB1-9A59-D66BD4E3F304}" name="Kontingenční tabulka4" cacheId="3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N6:P22" firstHeaderRow="1" firstDataRow="2" firstDataCol="1" rowPageCount="2" colPageCount="1"/>
  <pivotFields count="13">
    <pivotField dataField="1" showAll="0"/>
    <pivotField showAll="0"/>
    <pivotField axis="axisPage" showAll="0">
      <items count="46">
        <item x="42"/>
        <item x="30"/>
        <item x="16"/>
        <item x="0"/>
        <item x="29"/>
        <item x="38"/>
        <item x="18"/>
        <item x="17"/>
        <item x="6"/>
        <item x="19"/>
        <item x="32"/>
        <item x="3"/>
        <item x="20"/>
        <item x="15"/>
        <item x="34"/>
        <item x="27"/>
        <item x="23"/>
        <item x="10"/>
        <item x="21"/>
        <item x="1"/>
        <item x="13"/>
        <item x="43"/>
        <item x="5"/>
        <item x="25"/>
        <item x="36"/>
        <item x="31"/>
        <item x="12"/>
        <item x="33"/>
        <item x="44"/>
        <item x="2"/>
        <item x="4"/>
        <item x="7"/>
        <item x="8"/>
        <item x="9"/>
        <item x="11"/>
        <item x="14"/>
        <item x="22"/>
        <item x="24"/>
        <item x="26"/>
        <item x="28"/>
        <item x="35"/>
        <item x="37"/>
        <item x="39"/>
        <item x="40"/>
        <item x="41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16">
        <item x="1"/>
        <item x="0"/>
        <item x="3"/>
        <item x="7"/>
        <item x="4"/>
        <item x="10"/>
        <item x="6"/>
        <item x="13"/>
        <item x="8"/>
        <item x="12"/>
        <item x="2"/>
        <item x="11"/>
        <item x="9"/>
        <item x="5"/>
        <item x="14"/>
        <item t="default"/>
      </items>
    </pivotField>
  </pivotFields>
  <rowFields count="1">
    <field x="1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1"/>
  </colFields>
  <colItems count="2">
    <i>
      <x v="1"/>
    </i>
    <i t="grand">
      <x/>
    </i>
  </colItems>
  <pageFields count="2">
    <pageField fld="2" hier="-1"/>
    <pageField fld="3" item="1" hier="-1"/>
  </pageFields>
  <dataFields count="1">
    <dataField name="Počet z DATUM_CAS_PRISTUPU" fld="0" subtotal="count" baseField="0" baseItem="0"/>
  </dataFields>
  <formats count="11">
    <format dxfId="42">
      <pivotArea dataOnly="0" labelOnly="1" grandCol="1" outline="0" fieldPosition="0"/>
    </format>
    <format dxfId="41">
      <pivotArea dataOnly="0" labelOnly="1" fieldPosition="0">
        <references count="1">
          <reference field="11" count="1">
            <x v="1"/>
          </reference>
        </references>
      </pivotArea>
    </format>
    <format dxfId="40">
      <pivotArea dataOnly="0" labelOnly="1" outline="0" fieldPosition="0">
        <references count="1">
          <reference field="3" count="1">
            <x v="1"/>
          </reference>
        </references>
      </pivotArea>
    </format>
    <format dxfId="39">
      <pivotArea dataOnly="0" labelOnly="1" outline="0" fieldPosition="0">
        <references count="1">
          <reference field="3" count="1">
            <x v="1"/>
          </reference>
        </references>
      </pivotArea>
    </format>
    <format dxfId="38">
      <pivotArea dataOnly="0" labelOnly="1" outline="0" fieldPosition="0">
        <references count="1">
          <reference field="3" count="1">
            <x v="1"/>
          </reference>
        </references>
      </pivotArea>
    </format>
    <format dxfId="37">
      <pivotArea field="12" type="button" dataOnly="0" labelOnly="1" outline="0" axis="axisRow" fieldPosition="0"/>
    </format>
    <format dxfId="36">
      <pivotArea dataOnly="0" labelOnly="1" fieldPosition="0">
        <references count="1">
          <reference field="11" count="1">
            <x v="1"/>
          </reference>
        </references>
      </pivotArea>
    </format>
    <format dxfId="35">
      <pivotArea dataOnly="0" labelOnly="1" grandCol="1" outline="0" fieldPosition="0"/>
    </format>
    <format dxfId="34">
      <pivotArea field="12" type="button" dataOnly="0" labelOnly="1" outline="0" axis="axisRow" fieldPosition="0"/>
    </format>
    <format dxfId="33">
      <pivotArea dataOnly="0" labelOnly="1" fieldPosition="0">
        <references count="1">
          <reference field="11" count="1">
            <x v="1"/>
          </reference>
        </references>
      </pivotArea>
    </format>
    <format dxfId="32">
      <pivotArea dataOnly="0" labelOnly="1" grandCol="1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1DD7E-3EF1-43B1-9940-5289D443D32F}" name="Kontingenční tabulka3" cacheId="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I6:L31" firstHeaderRow="1" firstDataRow="2" firstDataCol="1" rowPageCount="2" colPageCount="1"/>
  <pivotFields count="13">
    <pivotField dataField="1" showAll="0"/>
    <pivotField showAll="0"/>
    <pivotField axis="axisPage" showAll="0">
      <items count="61">
        <item x="19"/>
        <item x="18"/>
        <item x="3"/>
        <item x="2"/>
        <item x="52"/>
        <item x="6"/>
        <item x="30"/>
        <item x="9"/>
        <item x="31"/>
        <item x="17"/>
        <item x="28"/>
        <item x="42"/>
        <item x="32"/>
        <item x="55"/>
        <item x="43"/>
        <item x="22"/>
        <item x="34"/>
        <item x="46"/>
        <item x="35"/>
        <item x="56"/>
        <item x="8"/>
        <item x="14"/>
        <item x="7"/>
        <item x="11"/>
        <item x="20"/>
        <item x="57"/>
        <item x="5"/>
        <item x="41"/>
        <item x="15"/>
        <item x="27"/>
        <item x="58"/>
        <item x="50"/>
        <item x="53"/>
        <item x="10"/>
        <item x="39"/>
        <item x="33"/>
        <item x="25"/>
        <item x="59"/>
        <item x="0"/>
        <item x="1"/>
        <item x="4"/>
        <item x="12"/>
        <item x="13"/>
        <item x="16"/>
        <item x="21"/>
        <item x="23"/>
        <item x="24"/>
        <item x="26"/>
        <item x="29"/>
        <item x="36"/>
        <item x="37"/>
        <item x="38"/>
        <item x="40"/>
        <item x="44"/>
        <item x="45"/>
        <item x="47"/>
        <item x="48"/>
        <item x="49"/>
        <item x="51"/>
        <item x="54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25">
        <item x="1"/>
        <item x="7"/>
        <item x="6"/>
        <item x="3"/>
        <item x="0"/>
        <item x="5"/>
        <item x="9"/>
        <item x="2"/>
        <item x="12"/>
        <item x="17"/>
        <item x="22"/>
        <item x="4"/>
        <item x="13"/>
        <item x="11"/>
        <item x="8"/>
        <item x="15"/>
        <item x="21"/>
        <item x="14"/>
        <item x="19"/>
        <item x="16"/>
        <item x="18"/>
        <item x="20"/>
        <item x="10"/>
        <item x="23"/>
        <item t="default"/>
      </items>
    </pivotField>
  </pivotFields>
  <rowFields count="1">
    <field x="1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1"/>
  </colFields>
  <colItems count="3">
    <i>
      <x v="1"/>
    </i>
    <i>
      <x v="2"/>
    </i>
    <i t="grand">
      <x/>
    </i>
  </colItems>
  <pageFields count="2">
    <pageField fld="2" hier="-1"/>
    <pageField fld="3" item="1" hier="-1"/>
  </pageFields>
  <dataFields count="1">
    <dataField name="Počet z DATUM_CAS_PRISTUPU" fld="0" subtotal="count" baseField="0" baseItem="0"/>
  </dataFields>
  <formats count="12">
    <format dxfId="54">
      <pivotArea dataOnly="0" labelOnly="1" grandCol="1" outline="0" fieldPosition="0"/>
    </format>
    <format dxfId="53">
      <pivotArea dataOnly="0" labelOnly="1" fieldPosition="0">
        <references count="1">
          <reference field="11" count="1">
            <x v="1"/>
          </reference>
        </references>
      </pivotArea>
    </format>
    <format dxfId="52">
      <pivotArea dataOnly="0" labelOnly="1" outline="0" fieldPosition="0">
        <references count="1">
          <reference field="3" count="1">
            <x v="1"/>
          </reference>
        </references>
      </pivotArea>
    </format>
    <format dxfId="51">
      <pivotArea dataOnly="0" labelOnly="1" outline="0" fieldPosition="0">
        <references count="1">
          <reference field="3" count="1">
            <x v="1"/>
          </reference>
        </references>
      </pivotArea>
    </format>
    <format dxfId="50">
      <pivotArea dataOnly="0" labelOnly="1" outline="0" fieldPosition="0">
        <references count="1">
          <reference field="3" count="1">
            <x v="1"/>
          </reference>
        </references>
      </pivotArea>
    </format>
    <format dxfId="49">
      <pivotArea field="12" type="button" dataOnly="0" labelOnly="1" outline="0" axis="axisRow" fieldPosition="0"/>
    </format>
    <format dxfId="48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47">
      <pivotArea dataOnly="0" labelOnly="1" grandCol="1" outline="0" fieldPosition="0"/>
    </format>
    <format dxfId="46">
      <pivotArea field="12" type="button" dataOnly="0" labelOnly="1" outline="0" axis="axisRow" fieldPosition="0"/>
    </format>
    <format dxfId="45">
      <pivotArea dataOnly="0" labelOnly="1" fieldPosition="0">
        <references count="1">
          <reference field="11" count="2">
            <x v="1"/>
            <x v="2"/>
          </reference>
        </references>
      </pivotArea>
    </format>
    <format dxfId="44">
      <pivotArea dataOnly="0" labelOnly="1" grandCol="1" outline="0" fieldPosition="0"/>
    </format>
    <format dxfId="43">
      <pivotArea dataOnly="0" labelOnly="1" fieldPosition="0">
        <references count="1">
          <reference field="11" count="1">
            <x v="2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D6F121-7ADF-49BE-A315-8DE28D9E9EDF}" name="Kontingenční tabulka2" cacheId="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E6:G25" firstHeaderRow="1" firstDataRow="2" firstDataCol="1" rowPageCount="2" colPageCount="1"/>
  <pivotFields count="13">
    <pivotField dataField="1" showAll="0"/>
    <pivotField showAll="0"/>
    <pivotField axis="axisPage" showAll="0">
      <items count="64">
        <item x="18"/>
        <item x="60"/>
        <item x="22"/>
        <item x="32"/>
        <item x="5"/>
        <item x="0"/>
        <item x="7"/>
        <item x="39"/>
        <item x="19"/>
        <item x="41"/>
        <item x="45"/>
        <item x="15"/>
        <item x="42"/>
        <item x="61"/>
        <item x="11"/>
        <item x="51"/>
        <item x="21"/>
        <item x="25"/>
        <item x="30"/>
        <item x="49"/>
        <item x="20"/>
        <item x="27"/>
        <item x="23"/>
        <item x="4"/>
        <item x="37"/>
        <item x="16"/>
        <item x="8"/>
        <item x="9"/>
        <item x="28"/>
        <item x="3"/>
        <item x="43"/>
        <item x="52"/>
        <item x="12"/>
        <item x="17"/>
        <item x="38"/>
        <item x="10"/>
        <item x="24"/>
        <item x="44"/>
        <item x="2"/>
        <item x="57"/>
        <item x="26"/>
        <item x="47"/>
        <item x="40"/>
        <item x="29"/>
        <item x="31"/>
        <item x="46"/>
        <item x="62"/>
        <item x="1"/>
        <item x="6"/>
        <item x="13"/>
        <item x="14"/>
        <item x="33"/>
        <item x="34"/>
        <item x="35"/>
        <item x="36"/>
        <item x="48"/>
        <item x="50"/>
        <item x="53"/>
        <item x="54"/>
        <item x="55"/>
        <item x="56"/>
        <item x="58"/>
        <item x="59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2"/>
        <item x="0"/>
        <item h="1" x="1"/>
        <item t="default"/>
      </items>
    </pivotField>
    <pivotField axis="axisRow" showAll="0">
      <items count="20">
        <item x="0"/>
        <item x="2"/>
        <item x="7"/>
        <item x="9"/>
        <item x="8"/>
        <item x="6"/>
        <item x="3"/>
        <item x="5"/>
        <item x="15"/>
        <item x="11"/>
        <item x="13"/>
        <item x="14"/>
        <item x="17"/>
        <item x="16"/>
        <item x="10"/>
        <item x="4"/>
        <item x="12"/>
        <item x="1"/>
        <item x="18"/>
        <item t="default"/>
      </items>
    </pivotField>
  </pivotFields>
  <rowFields count="1">
    <field x="1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1"/>
  </colFields>
  <colItems count="2">
    <i>
      <x v="1"/>
    </i>
    <i t="grand">
      <x/>
    </i>
  </colItems>
  <pageFields count="2">
    <pageField fld="2" hier="-1"/>
    <pageField fld="3" item="1" hier="-1"/>
  </pageFields>
  <dataFields count="1">
    <dataField name="Počet z DATUM_CAS_PRISTUPU" fld="0" subtotal="count" baseField="0" baseItem="0"/>
  </dataFields>
  <formats count="7">
    <format dxfId="61">
      <pivotArea dataOnly="0" labelOnly="1" grandCol="1" outline="0" fieldPosition="0"/>
    </format>
    <format dxfId="60">
      <pivotArea dataOnly="0" labelOnly="1" fieldPosition="0">
        <references count="1">
          <reference field="11" count="1">
            <x v="1"/>
          </reference>
        </references>
      </pivotArea>
    </format>
    <format dxfId="59">
      <pivotArea dataOnly="0" labelOnly="1" fieldPosition="0">
        <references count="1">
          <reference field="11" count="0"/>
        </references>
      </pivotArea>
    </format>
    <format dxfId="58">
      <pivotArea dataOnly="0" labelOnly="1" grandCol="1" outline="0" fieldPosition="0"/>
    </format>
    <format dxfId="57">
      <pivotArea dataOnly="0" labelOnly="1" outline="0" fieldPosition="0">
        <references count="1">
          <reference field="3" count="1">
            <x v="1"/>
          </reference>
        </references>
      </pivotArea>
    </format>
    <format dxfId="56">
      <pivotArea dataOnly="0" labelOnly="1" outline="0" fieldPosition="0">
        <references count="1">
          <reference field="3" count="1">
            <x v="1"/>
          </reference>
        </references>
      </pivotArea>
    </format>
    <format dxfId="55">
      <pivotArea dataOnly="0" labelOnly="1" outline="0" fieldPosition="0">
        <references count="1">
          <reference field="3" count="1">
            <x v="1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68DB6F-B7DC-4FCB-9B92-4132FD9AB8D7}" name="Kontingenční tabulka1" cacheId="0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A6:C16" firstHeaderRow="1" firstDataRow="2" firstDataCol="1" rowPageCount="2" colPageCount="1"/>
  <pivotFields count="13">
    <pivotField dataField="1" showAll="0"/>
    <pivotField showAll="0"/>
    <pivotField axis="axisPage" showAll="0">
      <items count="73">
        <item x="40"/>
        <item x="54"/>
        <item x="10"/>
        <item x="3"/>
        <item x="11"/>
        <item x="35"/>
        <item x="0"/>
        <item x="26"/>
        <item x="4"/>
        <item x="28"/>
        <item x="39"/>
        <item x="2"/>
        <item x="42"/>
        <item x="52"/>
        <item x="8"/>
        <item x="6"/>
        <item x="21"/>
        <item x="48"/>
        <item x="23"/>
        <item x="57"/>
        <item x="63"/>
        <item x="7"/>
        <item x="19"/>
        <item x="50"/>
        <item x="12"/>
        <item x="41"/>
        <item x="22"/>
        <item x="46"/>
        <item x="58"/>
        <item x="53"/>
        <item x="16"/>
        <item x="38"/>
        <item x="70"/>
        <item x="56"/>
        <item x="29"/>
        <item x="14"/>
        <item x="9"/>
        <item x="66"/>
        <item x="55"/>
        <item x="51"/>
        <item x="33"/>
        <item x="32"/>
        <item x="49"/>
        <item x="1"/>
        <item x="69"/>
        <item x="43"/>
        <item x="65"/>
        <item x="61"/>
        <item x="44"/>
        <item x="62"/>
        <item x="45"/>
        <item x="67"/>
        <item x="36"/>
        <item x="59"/>
        <item x="64"/>
        <item x="13"/>
        <item x="24"/>
        <item x="30"/>
        <item x="27"/>
        <item x="25"/>
        <item x="34"/>
        <item x="68"/>
        <item x="18"/>
        <item x="15"/>
        <item x="5"/>
        <item x="47"/>
        <item x="37"/>
        <item x="60"/>
        <item x="17"/>
        <item x="31"/>
        <item x="20"/>
        <item x="7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showAll="0">
      <items count="11">
        <item x="0"/>
        <item x="3"/>
        <item x="1"/>
        <item x="6"/>
        <item x="2"/>
        <item x="8"/>
        <item x="7"/>
        <item x="4"/>
        <item h="1" x="5"/>
        <item x="9"/>
        <item t="default"/>
      </items>
    </pivotField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1"/>
  </colFields>
  <colItems count="2">
    <i>
      <x v="1"/>
    </i>
    <i t="grand">
      <x/>
    </i>
  </colItems>
  <pageFields count="2">
    <pageField fld="2" hier="-1"/>
    <pageField fld="3" item="0" hier="-1"/>
  </pageFields>
  <dataFields count="1">
    <dataField name="Počet z DATUM_CAS_PRISTUPU" fld="0" subtotal="count" baseField="0" baseItem="0"/>
  </dataFields>
  <formats count="5">
    <format dxfId="66">
      <pivotArea dataOnly="0" labelOnly="1" grandCol="1" outline="0" fieldPosition="0"/>
    </format>
    <format dxfId="65">
      <pivotArea dataOnly="0" labelOnly="1" fieldPosition="0">
        <references count="1">
          <reference field="11" count="1">
            <x v="1"/>
          </reference>
        </references>
      </pivotArea>
    </format>
    <format dxfId="64">
      <pivotArea dataOnly="0" labelOnly="1" outline="0" fieldPosition="0">
        <references count="1">
          <reference field="3" count="1">
            <x v="0"/>
          </reference>
        </references>
      </pivotArea>
    </format>
    <format dxfId="63">
      <pivotArea dataOnly="0" labelOnly="1" outline="0" fieldPosition="0">
        <references count="1">
          <reference field="3" count="1">
            <x v="0"/>
          </reference>
        </references>
      </pivotArea>
    </format>
    <format dxfId="62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DAAE-E641-4E73-B3DE-2189534279AA}">
  <dimension ref="A1:Y61"/>
  <sheetViews>
    <sheetView showGridLines="0" tabSelected="1" zoomScale="106" zoomScaleNormal="106" workbookViewId="0">
      <selection activeCell="T35" sqref="T35"/>
    </sheetView>
  </sheetViews>
  <sheetFormatPr defaultRowHeight="15" x14ac:dyDescent="0.25"/>
  <cols>
    <col min="1" max="1" width="29.42578125" bestFit="1" customWidth="1"/>
    <col min="2" max="2" width="20.28515625" customWidth="1"/>
    <col min="3" max="3" width="24.5703125" customWidth="1"/>
    <col min="4" max="4" width="9.7109375" customWidth="1"/>
    <col min="5" max="5" width="25.42578125" customWidth="1"/>
    <col min="6" max="6" width="15.42578125" customWidth="1"/>
    <col min="7" max="7" width="25.42578125" customWidth="1"/>
    <col min="8" max="8" width="14.42578125" bestFit="1" customWidth="1"/>
    <col min="9" max="9" width="25.42578125" customWidth="1"/>
    <col min="10" max="10" width="22" customWidth="1"/>
    <col min="11" max="11" width="17.7109375" customWidth="1"/>
    <col min="12" max="12" width="22" customWidth="1"/>
    <col min="14" max="16" width="25.42578125" customWidth="1"/>
    <col min="18" max="18" width="25.140625" customWidth="1"/>
    <col min="19" max="21" width="21.7109375" customWidth="1"/>
    <col min="23" max="25" width="25.42578125" customWidth="1"/>
  </cols>
  <sheetData>
    <row r="1" spans="1:25" s="51" customFormat="1" ht="23.25" x14ac:dyDescent="0.35">
      <c r="A1" s="80" t="s">
        <v>9244</v>
      </c>
      <c r="B1" s="80"/>
      <c r="C1" s="80"/>
      <c r="D1" s="81"/>
      <c r="E1" s="81"/>
      <c r="F1" s="81"/>
    </row>
    <row r="2" spans="1:25" s="76" customFormat="1" ht="18.75" x14ac:dyDescent="0.3">
      <c r="B2" s="77"/>
      <c r="C2" s="77"/>
      <c r="F2" s="77"/>
      <c r="G2" s="77"/>
      <c r="J2" s="77"/>
      <c r="K2" s="77"/>
      <c r="O2" s="77"/>
      <c r="P2" s="77"/>
      <c r="S2" s="77"/>
      <c r="T2" s="77"/>
      <c r="X2" s="77"/>
      <c r="Y2" s="77"/>
    </row>
    <row r="3" spans="1:25" x14ac:dyDescent="0.25">
      <c r="A3" s="56" t="s">
        <v>2</v>
      </c>
      <c r="B3" s="51" t="s">
        <v>9202</v>
      </c>
      <c r="E3" s="56" t="s">
        <v>2</v>
      </c>
      <c r="F3" s="51" t="s">
        <v>9202</v>
      </c>
      <c r="G3" s="51"/>
      <c r="I3" s="56" t="s">
        <v>2</v>
      </c>
      <c r="J3" s="51" t="s">
        <v>9202</v>
      </c>
      <c r="K3" s="51"/>
      <c r="N3" s="56" t="s">
        <v>2</v>
      </c>
      <c r="O3" s="51" t="s">
        <v>9202</v>
      </c>
      <c r="P3" s="51"/>
    </row>
    <row r="4" spans="1:25" s="70" customFormat="1" ht="18.75" x14ac:dyDescent="0.3">
      <c r="A4" s="75" t="s">
        <v>3</v>
      </c>
      <c r="B4" s="71" t="s">
        <v>9</v>
      </c>
      <c r="C4" s="71"/>
      <c r="E4" s="75" t="s">
        <v>3</v>
      </c>
      <c r="F4" s="71" t="s">
        <v>78</v>
      </c>
      <c r="G4" s="71"/>
      <c r="I4" s="75" t="s">
        <v>3</v>
      </c>
      <c r="J4" s="71" t="s">
        <v>1696</v>
      </c>
      <c r="K4" s="71"/>
      <c r="N4" s="75" t="s">
        <v>3</v>
      </c>
      <c r="O4" s="71" t="s">
        <v>3627</v>
      </c>
      <c r="P4" s="71"/>
    </row>
    <row r="5" spans="1:25" x14ac:dyDescent="0.25">
      <c r="E5" s="51"/>
      <c r="F5" s="51"/>
      <c r="G5" s="51"/>
      <c r="I5" s="51"/>
      <c r="J5" s="51"/>
      <c r="K5" s="51"/>
      <c r="N5" s="51"/>
      <c r="O5" s="51"/>
      <c r="P5" s="51"/>
    </row>
    <row r="6" spans="1:25" x14ac:dyDescent="0.25">
      <c r="A6" s="56" t="s">
        <v>9205</v>
      </c>
      <c r="B6" s="56" t="s">
        <v>9203</v>
      </c>
      <c r="E6" s="56" t="s">
        <v>9205</v>
      </c>
      <c r="F6" s="56" t="s">
        <v>9203</v>
      </c>
      <c r="I6" s="56" t="s">
        <v>9205</v>
      </c>
      <c r="J6" s="56" t="s">
        <v>9203</v>
      </c>
      <c r="N6" s="56" t="s">
        <v>9205</v>
      </c>
      <c r="O6" s="56" t="s">
        <v>9203</v>
      </c>
    </row>
    <row r="7" spans="1:25" s="60" customFormat="1" ht="30" x14ac:dyDescent="0.25">
      <c r="A7" s="73" t="s">
        <v>9242</v>
      </c>
      <c r="B7" s="61" t="s">
        <v>9206</v>
      </c>
      <c r="C7" s="61" t="s">
        <v>9204</v>
      </c>
      <c r="E7" s="73" t="s">
        <v>9242</v>
      </c>
      <c r="F7" s="61" t="s">
        <v>9206</v>
      </c>
      <c r="G7" s="61" t="s">
        <v>9204</v>
      </c>
      <c r="I7" s="74" t="s">
        <v>9242</v>
      </c>
      <c r="J7" s="59" t="s">
        <v>9206</v>
      </c>
      <c r="K7" s="59" t="s">
        <v>9207</v>
      </c>
      <c r="L7" s="59" t="s">
        <v>9204</v>
      </c>
      <c r="N7" s="73" t="s">
        <v>9242</v>
      </c>
      <c r="O7" s="61" t="s">
        <v>9206</v>
      </c>
      <c r="P7" s="61" t="s">
        <v>9204</v>
      </c>
    </row>
    <row r="8" spans="1:25" x14ac:dyDescent="0.25">
      <c r="A8" s="72" t="s">
        <v>9214</v>
      </c>
      <c r="B8" s="57">
        <v>398</v>
      </c>
      <c r="C8" s="57">
        <v>398</v>
      </c>
      <c r="E8" s="72" t="s">
        <v>9214</v>
      </c>
      <c r="F8" s="57">
        <v>815</v>
      </c>
      <c r="G8" s="57">
        <v>815</v>
      </c>
      <c r="I8" s="72" t="s">
        <v>9214</v>
      </c>
      <c r="J8" s="57">
        <v>825</v>
      </c>
      <c r="K8" s="57"/>
      <c r="L8" s="57">
        <v>825</v>
      </c>
      <c r="N8" s="72" t="s">
        <v>9214</v>
      </c>
      <c r="O8" s="57">
        <v>557</v>
      </c>
      <c r="P8" s="57">
        <v>557</v>
      </c>
    </row>
    <row r="9" spans="1:25" x14ac:dyDescent="0.25">
      <c r="A9" s="72" t="s">
        <v>9217</v>
      </c>
      <c r="B9" s="57">
        <v>3</v>
      </c>
      <c r="C9" s="57">
        <v>3</v>
      </c>
      <c r="E9" s="72" t="s">
        <v>9217</v>
      </c>
      <c r="F9" s="57">
        <v>17</v>
      </c>
      <c r="G9" s="57">
        <v>17</v>
      </c>
      <c r="I9" s="72" t="s">
        <v>9217</v>
      </c>
      <c r="J9" s="57">
        <v>9</v>
      </c>
      <c r="K9" s="57"/>
      <c r="L9" s="57">
        <v>9</v>
      </c>
      <c r="N9" s="72" t="s">
        <v>9217</v>
      </c>
      <c r="O9" s="57">
        <v>14</v>
      </c>
      <c r="P9" s="57">
        <v>14</v>
      </c>
    </row>
    <row r="10" spans="1:25" s="51" customFormat="1" x14ac:dyDescent="0.25">
      <c r="A10" s="72" t="s">
        <v>9218</v>
      </c>
      <c r="B10" s="57">
        <v>4</v>
      </c>
      <c r="C10" s="57">
        <v>4</v>
      </c>
      <c r="E10" s="72" t="s">
        <v>9218</v>
      </c>
      <c r="F10" s="57">
        <v>14</v>
      </c>
      <c r="G10" s="57">
        <v>14</v>
      </c>
      <c r="I10" s="72" t="s">
        <v>9218</v>
      </c>
      <c r="J10" s="57">
        <v>6</v>
      </c>
      <c r="K10" s="57"/>
      <c r="L10" s="57">
        <v>6</v>
      </c>
      <c r="N10" s="72" t="s">
        <v>9218</v>
      </c>
      <c r="O10" s="57">
        <v>6</v>
      </c>
      <c r="P10" s="57">
        <v>6</v>
      </c>
    </row>
    <row r="11" spans="1:25" x14ac:dyDescent="0.25">
      <c r="A11" s="72" t="s">
        <v>9219</v>
      </c>
      <c r="B11" s="57">
        <v>2</v>
      </c>
      <c r="C11" s="57">
        <v>2</v>
      </c>
      <c r="E11" s="72" t="s">
        <v>9219</v>
      </c>
      <c r="F11" s="57">
        <v>3</v>
      </c>
      <c r="G11" s="57">
        <v>3</v>
      </c>
      <c r="I11" s="72" t="s">
        <v>9239</v>
      </c>
      <c r="J11" s="57">
        <v>3</v>
      </c>
      <c r="K11" s="57"/>
      <c r="L11" s="57">
        <v>3</v>
      </c>
      <c r="N11" s="72" t="s">
        <v>9219</v>
      </c>
      <c r="O11" s="57">
        <v>4</v>
      </c>
      <c r="P11" s="57">
        <v>4</v>
      </c>
    </row>
    <row r="12" spans="1:25" x14ac:dyDescent="0.25">
      <c r="A12" s="72" t="s">
        <v>9220</v>
      </c>
      <c r="B12" s="57">
        <v>1</v>
      </c>
      <c r="C12" s="57">
        <v>1</v>
      </c>
      <c r="E12" s="72" t="s">
        <v>9220</v>
      </c>
      <c r="F12" s="57">
        <v>4</v>
      </c>
      <c r="G12" s="57">
        <v>4</v>
      </c>
      <c r="I12" s="72" t="s">
        <v>9219</v>
      </c>
      <c r="J12" s="57">
        <v>8</v>
      </c>
      <c r="K12" s="57"/>
      <c r="L12" s="57">
        <v>8</v>
      </c>
      <c r="N12" s="72" t="s">
        <v>9220</v>
      </c>
      <c r="O12" s="57">
        <v>7</v>
      </c>
      <c r="P12" s="57">
        <v>7</v>
      </c>
    </row>
    <row r="13" spans="1:25" x14ac:dyDescent="0.25">
      <c r="A13" s="72" t="s">
        <v>9222</v>
      </c>
      <c r="B13" s="57">
        <v>1</v>
      </c>
      <c r="C13" s="57">
        <v>1</v>
      </c>
      <c r="E13" s="72" t="s">
        <v>9221</v>
      </c>
      <c r="F13" s="57">
        <v>2</v>
      </c>
      <c r="G13" s="57">
        <v>2</v>
      </c>
      <c r="I13" s="72" t="s">
        <v>9220</v>
      </c>
      <c r="J13" s="57">
        <v>5</v>
      </c>
      <c r="K13" s="57"/>
      <c r="L13" s="57">
        <v>5</v>
      </c>
      <c r="N13" s="72" t="s">
        <v>9221</v>
      </c>
      <c r="O13" s="57">
        <v>5</v>
      </c>
      <c r="P13" s="57">
        <v>5</v>
      </c>
    </row>
    <row r="14" spans="1:25" x14ac:dyDescent="0.25">
      <c r="A14" s="72" t="s">
        <v>9225</v>
      </c>
      <c r="B14" s="57">
        <v>2</v>
      </c>
      <c r="C14" s="57">
        <v>2</v>
      </c>
      <c r="E14" s="72" t="s">
        <v>9222</v>
      </c>
      <c r="F14" s="57">
        <v>3</v>
      </c>
      <c r="G14" s="57">
        <v>3</v>
      </c>
      <c r="I14" s="72" t="s">
        <v>9221</v>
      </c>
      <c r="J14" s="57">
        <v>2</v>
      </c>
      <c r="K14" s="57"/>
      <c r="L14" s="57">
        <v>2</v>
      </c>
      <c r="N14" s="72" t="s">
        <v>9222</v>
      </c>
      <c r="O14" s="57">
        <v>4</v>
      </c>
      <c r="P14" s="57">
        <v>4</v>
      </c>
    </row>
    <row r="15" spans="1:25" x14ac:dyDescent="0.25">
      <c r="A15" s="72" t="s">
        <v>9227</v>
      </c>
      <c r="B15" s="57">
        <v>1</v>
      </c>
      <c r="C15" s="57">
        <v>1</v>
      </c>
      <c r="E15" s="72" t="s">
        <v>9223</v>
      </c>
      <c r="F15" s="57">
        <v>2</v>
      </c>
      <c r="G15" s="57">
        <v>2</v>
      </c>
      <c r="I15" s="72" t="s">
        <v>9222</v>
      </c>
      <c r="J15" s="57">
        <v>9</v>
      </c>
      <c r="K15" s="57"/>
      <c r="L15" s="57">
        <v>9</v>
      </c>
      <c r="N15" s="72" t="s">
        <v>9223</v>
      </c>
      <c r="O15" s="57">
        <v>3</v>
      </c>
      <c r="P15" s="57">
        <v>3</v>
      </c>
    </row>
    <row r="16" spans="1:25" s="58" customFormat="1" x14ac:dyDescent="0.25">
      <c r="A16" s="72" t="s">
        <v>9204</v>
      </c>
      <c r="B16" s="57">
        <v>412</v>
      </c>
      <c r="C16" s="57">
        <v>412</v>
      </c>
      <c r="E16" s="72" t="s">
        <v>9224</v>
      </c>
      <c r="F16" s="57">
        <v>1</v>
      </c>
      <c r="G16" s="57">
        <v>1</v>
      </c>
      <c r="I16" s="72" t="s">
        <v>9223</v>
      </c>
      <c r="J16" s="57">
        <v>3</v>
      </c>
      <c r="K16" s="57"/>
      <c r="L16" s="57">
        <v>3</v>
      </c>
      <c r="N16" s="72" t="s">
        <v>9225</v>
      </c>
      <c r="O16" s="57">
        <v>2</v>
      </c>
      <c r="P16" s="57">
        <v>2</v>
      </c>
    </row>
    <row r="17" spans="1:16" x14ac:dyDescent="0.25">
      <c r="E17" s="72" t="s">
        <v>9225</v>
      </c>
      <c r="F17" s="57">
        <v>1</v>
      </c>
      <c r="G17" s="57">
        <v>1</v>
      </c>
      <c r="I17" s="72" t="s">
        <v>9224</v>
      </c>
      <c r="J17" s="57">
        <v>1</v>
      </c>
      <c r="K17" s="57"/>
      <c r="L17" s="57">
        <v>1</v>
      </c>
      <c r="N17" s="72" t="s">
        <v>9226</v>
      </c>
      <c r="O17" s="57">
        <v>1</v>
      </c>
      <c r="P17" s="57">
        <v>1</v>
      </c>
    </row>
    <row r="18" spans="1:16" x14ac:dyDescent="0.25">
      <c r="E18" s="72" t="s">
        <v>9226</v>
      </c>
      <c r="F18" s="57">
        <v>1</v>
      </c>
      <c r="G18" s="57">
        <v>1</v>
      </c>
      <c r="I18" s="72" t="s">
        <v>9225</v>
      </c>
      <c r="J18" s="57">
        <v>1</v>
      </c>
      <c r="K18" s="57"/>
      <c r="L18" s="57">
        <v>1</v>
      </c>
      <c r="N18" s="72" t="s">
        <v>9227</v>
      </c>
      <c r="O18" s="57">
        <v>2</v>
      </c>
      <c r="P18" s="57">
        <v>2</v>
      </c>
    </row>
    <row r="19" spans="1:16" x14ac:dyDescent="0.25">
      <c r="E19" s="72" t="s">
        <v>9227</v>
      </c>
      <c r="F19" s="57">
        <v>1</v>
      </c>
      <c r="G19" s="57">
        <v>1</v>
      </c>
      <c r="I19" s="72" t="s">
        <v>9226</v>
      </c>
      <c r="J19" s="57">
        <v>2</v>
      </c>
      <c r="K19" s="57"/>
      <c r="L19" s="57">
        <v>2</v>
      </c>
      <c r="N19" s="72" t="s">
        <v>9228</v>
      </c>
      <c r="O19" s="57">
        <v>3</v>
      </c>
      <c r="P19" s="57">
        <v>3</v>
      </c>
    </row>
    <row r="20" spans="1:16" x14ac:dyDescent="0.25">
      <c r="E20" s="72" t="s">
        <v>9228</v>
      </c>
      <c r="F20" s="57">
        <v>1</v>
      </c>
      <c r="G20" s="57">
        <v>1</v>
      </c>
      <c r="I20" s="72" t="s">
        <v>9227</v>
      </c>
      <c r="J20" s="57">
        <v>2</v>
      </c>
      <c r="K20" s="57"/>
      <c r="L20" s="57">
        <v>2</v>
      </c>
      <c r="N20" s="72" t="s">
        <v>9233</v>
      </c>
      <c r="O20" s="57">
        <v>1</v>
      </c>
      <c r="P20" s="57">
        <v>1</v>
      </c>
    </row>
    <row r="21" spans="1:16" x14ac:dyDescent="0.25">
      <c r="E21" s="72" t="s">
        <v>9229</v>
      </c>
      <c r="F21" s="57">
        <v>1</v>
      </c>
      <c r="G21" s="57">
        <v>1</v>
      </c>
      <c r="I21" s="72" t="s">
        <v>9228</v>
      </c>
      <c r="J21" s="57">
        <v>2</v>
      </c>
      <c r="K21" s="57"/>
      <c r="L21" s="57">
        <v>2</v>
      </c>
      <c r="N21" s="72" t="s">
        <v>9238</v>
      </c>
      <c r="O21" s="57">
        <v>1</v>
      </c>
      <c r="P21" s="57">
        <v>1</v>
      </c>
    </row>
    <row r="22" spans="1:16" x14ac:dyDescent="0.25">
      <c r="E22" s="72" t="s">
        <v>9230</v>
      </c>
      <c r="F22" s="57">
        <v>1</v>
      </c>
      <c r="G22" s="57">
        <v>1</v>
      </c>
      <c r="I22" s="72" t="s">
        <v>9229</v>
      </c>
      <c r="J22" s="57">
        <v>6</v>
      </c>
      <c r="K22" s="57"/>
      <c r="L22" s="57">
        <v>6</v>
      </c>
      <c r="N22" s="72" t="s">
        <v>9204</v>
      </c>
      <c r="O22" s="57">
        <v>610</v>
      </c>
      <c r="P22" s="57">
        <v>610</v>
      </c>
    </row>
    <row r="23" spans="1:16" x14ac:dyDescent="0.25">
      <c r="E23" s="72" t="s">
        <v>9231</v>
      </c>
      <c r="F23" s="57">
        <v>2</v>
      </c>
      <c r="G23" s="57">
        <v>2</v>
      </c>
      <c r="I23" s="72" t="s">
        <v>9231</v>
      </c>
      <c r="J23" s="57">
        <v>3</v>
      </c>
      <c r="K23" s="57"/>
      <c r="L23" s="57">
        <v>3</v>
      </c>
    </row>
    <row r="24" spans="1:16" x14ac:dyDescent="0.25">
      <c r="E24" s="72" t="s">
        <v>9243</v>
      </c>
      <c r="F24" s="57">
        <v>2</v>
      </c>
      <c r="G24" s="57">
        <v>2</v>
      </c>
      <c r="I24" s="72" t="s">
        <v>9232</v>
      </c>
      <c r="J24" s="57">
        <v>4</v>
      </c>
      <c r="K24" s="57"/>
      <c r="L24" s="57">
        <v>4</v>
      </c>
    </row>
    <row r="25" spans="1:16" s="60" customFormat="1" x14ac:dyDescent="0.25">
      <c r="E25" s="72" t="s">
        <v>9204</v>
      </c>
      <c r="F25" s="57">
        <v>871</v>
      </c>
      <c r="G25" s="57">
        <v>871</v>
      </c>
      <c r="I25" s="72" t="s">
        <v>9233</v>
      </c>
      <c r="J25" s="57">
        <v>6</v>
      </c>
      <c r="K25" s="57"/>
      <c r="L25" s="57">
        <v>6</v>
      </c>
    </row>
    <row r="26" spans="1:16" x14ac:dyDescent="0.25">
      <c r="I26" s="72" t="s">
        <v>9234</v>
      </c>
      <c r="J26" s="57">
        <v>8</v>
      </c>
      <c r="K26" s="57"/>
      <c r="L26" s="57">
        <v>8</v>
      </c>
    </row>
    <row r="27" spans="1:16" x14ac:dyDescent="0.25">
      <c r="I27" s="72" t="s">
        <v>9235</v>
      </c>
      <c r="J27" s="57">
        <v>3</v>
      </c>
      <c r="K27" s="57"/>
      <c r="L27" s="57">
        <v>3</v>
      </c>
    </row>
    <row r="28" spans="1:16" x14ac:dyDescent="0.25">
      <c r="I28" s="72" t="s">
        <v>9237</v>
      </c>
      <c r="J28" s="57">
        <v>4</v>
      </c>
      <c r="K28" s="57"/>
      <c r="L28" s="57">
        <v>4</v>
      </c>
    </row>
    <row r="29" spans="1:16" x14ac:dyDescent="0.25">
      <c r="I29" s="72" t="s">
        <v>9238</v>
      </c>
      <c r="J29" s="57">
        <v>4</v>
      </c>
      <c r="K29" s="57"/>
      <c r="L29" s="57">
        <v>4</v>
      </c>
    </row>
    <row r="30" spans="1:16" x14ac:dyDescent="0.25">
      <c r="I30" s="72" t="s">
        <v>9243</v>
      </c>
      <c r="J30" s="57">
        <v>23</v>
      </c>
      <c r="K30" s="57">
        <v>1</v>
      </c>
      <c r="L30" s="57">
        <v>24</v>
      </c>
    </row>
    <row r="31" spans="1:16" x14ac:dyDescent="0.25">
      <c r="I31" s="72" t="s">
        <v>9204</v>
      </c>
      <c r="J31" s="57">
        <v>939</v>
      </c>
      <c r="K31" s="57">
        <v>1</v>
      </c>
      <c r="L31" s="57">
        <v>940</v>
      </c>
    </row>
    <row r="32" spans="1:16" ht="15.75" thickBot="1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1:8" ht="15.75" thickTop="1" x14ac:dyDescent="0.25"/>
    <row r="35" spans="1:8" ht="23.25" x14ac:dyDescent="0.35">
      <c r="A35" s="80" t="s">
        <v>9245</v>
      </c>
      <c r="B35" s="80"/>
      <c r="C35" s="80"/>
      <c r="D35" s="81"/>
      <c r="E35" s="81"/>
      <c r="F35" s="81"/>
    </row>
    <row r="37" spans="1:8" x14ac:dyDescent="0.25">
      <c r="A37" s="56" t="s">
        <v>2</v>
      </c>
      <c r="B37" s="51" t="s">
        <v>9202</v>
      </c>
      <c r="C37" s="51"/>
      <c r="F37" s="56" t="s">
        <v>2</v>
      </c>
      <c r="G37" s="51" t="s">
        <v>9202</v>
      </c>
      <c r="H37" s="51"/>
    </row>
    <row r="38" spans="1:8" ht="18.75" x14ac:dyDescent="0.3">
      <c r="A38" s="75" t="s">
        <v>3</v>
      </c>
      <c r="B38" s="71" t="s">
        <v>4855</v>
      </c>
      <c r="C38" s="71"/>
      <c r="D38" s="70"/>
      <c r="E38" s="70"/>
      <c r="F38" s="75" t="s">
        <v>3</v>
      </c>
      <c r="G38" s="71" t="s">
        <v>5013</v>
      </c>
      <c r="H38" s="71"/>
    </row>
    <row r="39" spans="1:8" x14ac:dyDescent="0.25">
      <c r="A39" s="51"/>
      <c r="B39" s="51"/>
      <c r="C39" s="51"/>
      <c r="F39" s="51"/>
      <c r="G39" s="51"/>
      <c r="H39" s="51"/>
    </row>
    <row r="40" spans="1:8" x14ac:dyDescent="0.25">
      <c r="A40" s="56" t="s">
        <v>9208</v>
      </c>
      <c r="B40" s="56" t="s">
        <v>9203</v>
      </c>
      <c r="F40" s="56" t="s">
        <v>9208</v>
      </c>
      <c r="G40" s="56" t="s">
        <v>9203</v>
      </c>
    </row>
    <row r="41" spans="1:8" ht="30" x14ac:dyDescent="0.25">
      <c r="A41" s="73" t="s">
        <v>9242</v>
      </c>
      <c r="B41" s="78" t="s">
        <v>9206</v>
      </c>
      <c r="C41" s="78" t="s">
        <v>9207</v>
      </c>
      <c r="D41" s="78" t="s">
        <v>9204</v>
      </c>
      <c r="E41" s="60"/>
      <c r="F41" s="79" t="s">
        <v>9242</v>
      </c>
      <c r="G41" s="78" t="s">
        <v>9206</v>
      </c>
      <c r="H41" s="78" t="s">
        <v>9204</v>
      </c>
    </row>
    <row r="42" spans="1:8" x14ac:dyDescent="0.25">
      <c r="A42" s="72" t="s">
        <v>9214</v>
      </c>
      <c r="B42" s="57">
        <v>289</v>
      </c>
      <c r="C42" s="57"/>
      <c r="D42" s="57">
        <v>289</v>
      </c>
      <c r="F42" s="72" t="s">
        <v>9214</v>
      </c>
      <c r="G42" s="57">
        <v>991</v>
      </c>
      <c r="H42" s="57">
        <v>991</v>
      </c>
    </row>
    <row r="43" spans="1:8" x14ac:dyDescent="0.25">
      <c r="A43" s="72" t="s">
        <v>9217</v>
      </c>
      <c r="B43" s="57">
        <v>3</v>
      </c>
      <c r="C43" s="57"/>
      <c r="D43" s="57">
        <v>3</v>
      </c>
      <c r="F43" s="72" t="s">
        <v>9217</v>
      </c>
      <c r="G43" s="57">
        <v>11</v>
      </c>
      <c r="H43" s="57">
        <v>11</v>
      </c>
    </row>
    <row r="44" spans="1:8" x14ac:dyDescent="0.25">
      <c r="A44" s="72" t="s">
        <v>9218</v>
      </c>
      <c r="B44" s="57">
        <v>2</v>
      </c>
      <c r="C44" s="57"/>
      <c r="D44" s="57">
        <v>2</v>
      </c>
      <c r="E44" s="51"/>
      <c r="F44" s="72" t="s">
        <v>9218</v>
      </c>
      <c r="G44" s="57">
        <v>5</v>
      </c>
      <c r="H44" s="57">
        <v>5</v>
      </c>
    </row>
    <row r="45" spans="1:8" x14ac:dyDescent="0.25">
      <c r="A45" s="72" t="s">
        <v>9219</v>
      </c>
      <c r="B45" s="57">
        <v>3</v>
      </c>
      <c r="C45" s="57"/>
      <c r="D45" s="57">
        <v>3</v>
      </c>
      <c r="F45" s="72" t="s">
        <v>9219</v>
      </c>
      <c r="G45" s="57">
        <v>3</v>
      </c>
      <c r="H45" s="57">
        <v>3</v>
      </c>
    </row>
    <row r="46" spans="1:8" x14ac:dyDescent="0.25">
      <c r="A46" s="72" t="s">
        <v>9220</v>
      </c>
      <c r="B46" s="57">
        <v>2</v>
      </c>
      <c r="C46" s="57"/>
      <c r="D46" s="57">
        <v>2</v>
      </c>
      <c r="F46" s="72" t="s">
        <v>9220</v>
      </c>
      <c r="G46" s="57">
        <v>4</v>
      </c>
      <c r="H46" s="57">
        <v>4</v>
      </c>
    </row>
    <row r="47" spans="1:8" x14ac:dyDescent="0.25">
      <c r="A47" s="72" t="s">
        <v>9221</v>
      </c>
      <c r="B47" s="57">
        <v>1</v>
      </c>
      <c r="C47" s="57"/>
      <c r="D47" s="57">
        <v>1</v>
      </c>
      <c r="F47" s="72" t="s">
        <v>9221</v>
      </c>
      <c r="G47" s="57">
        <v>4</v>
      </c>
      <c r="H47" s="57">
        <v>4</v>
      </c>
    </row>
    <row r="48" spans="1:8" x14ac:dyDescent="0.25">
      <c r="A48" s="72" t="s">
        <v>9222</v>
      </c>
      <c r="B48" s="57">
        <v>2</v>
      </c>
      <c r="C48" s="57"/>
      <c r="D48" s="57">
        <v>2</v>
      </c>
      <c r="F48" s="72" t="s">
        <v>9222</v>
      </c>
      <c r="G48" s="57">
        <v>1</v>
      </c>
      <c r="H48" s="57">
        <v>1</v>
      </c>
    </row>
    <row r="49" spans="1:8" x14ac:dyDescent="0.25">
      <c r="A49" s="72" t="s">
        <v>9223</v>
      </c>
      <c r="B49" s="57">
        <v>1</v>
      </c>
      <c r="C49" s="57"/>
      <c r="D49" s="57">
        <v>1</v>
      </c>
      <c r="F49" s="72" t="s">
        <v>9223</v>
      </c>
      <c r="G49" s="57">
        <v>3</v>
      </c>
      <c r="H49" s="57">
        <v>3</v>
      </c>
    </row>
    <row r="50" spans="1:8" x14ac:dyDescent="0.25">
      <c r="A50" s="72" t="s">
        <v>9224</v>
      </c>
      <c r="B50" s="57">
        <v>1</v>
      </c>
      <c r="C50" s="57"/>
      <c r="D50" s="57">
        <v>1</v>
      </c>
      <c r="E50" s="58"/>
      <c r="F50" s="72" t="s">
        <v>9225</v>
      </c>
      <c r="G50" s="57">
        <v>2</v>
      </c>
      <c r="H50" s="57">
        <v>2</v>
      </c>
    </row>
    <row r="51" spans="1:8" x14ac:dyDescent="0.25">
      <c r="A51" s="72" t="s">
        <v>9243</v>
      </c>
      <c r="B51" s="57"/>
      <c r="C51" s="57">
        <v>2</v>
      </c>
      <c r="D51" s="57">
        <v>2</v>
      </c>
      <c r="F51" s="72" t="s">
        <v>9226</v>
      </c>
      <c r="G51" s="57">
        <v>5</v>
      </c>
      <c r="H51" s="57">
        <v>5</v>
      </c>
    </row>
    <row r="52" spans="1:8" x14ac:dyDescent="0.25">
      <c r="A52" s="72" t="s">
        <v>9204</v>
      </c>
      <c r="B52" s="57">
        <v>304</v>
      </c>
      <c r="C52" s="57">
        <v>2</v>
      </c>
      <c r="D52" s="57">
        <v>306</v>
      </c>
      <c r="F52" s="72" t="s">
        <v>9227</v>
      </c>
      <c r="G52" s="57">
        <v>1</v>
      </c>
      <c r="H52" s="57">
        <v>1</v>
      </c>
    </row>
    <row r="53" spans="1:8" x14ac:dyDescent="0.25">
      <c r="F53" s="72" t="s">
        <v>9229</v>
      </c>
      <c r="G53" s="57">
        <v>5</v>
      </c>
      <c r="H53" s="57">
        <v>5</v>
      </c>
    </row>
    <row r="54" spans="1:8" x14ac:dyDescent="0.25">
      <c r="F54" s="72" t="s">
        <v>9233</v>
      </c>
      <c r="G54" s="57">
        <v>9</v>
      </c>
      <c r="H54" s="57">
        <v>9</v>
      </c>
    </row>
    <row r="55" spans="1:8" x14ac:dyDescent="0.25">
      <c r="F55" s="72" t="s">
        <v>9234</v>
      </c>
      <c r="G55" s="57">
        <v>4</v>
      </c>
      <c r="H55" s="57">
        <v>4</v>
      </c>
    </row>
    <row r="56" spans="1:8" x14ac:dyDescent="0.25">
      <c r="F56" s="72" t="s">
        <v>9235</v>
      </c>
      <c r="G56" s="57">
        <v>1</v>
      </c>
      <c r="H56" s="57">
        <v>1</v>
      </c>
    </row>
    <row r="57" spans="1:8" x14ac:dyDescent="0.25">
      <c r="F57" s="72" t="s">
        <v>9236</v>
      </c>
      <c r="G57" s="57">
        <v>7</v>
      </c>
      <c r="H57" s="57">
        <v>7</v>
      </c>
    </row>
    <row r="58" spans="1:8" x14ac:dyDescent="0.25">
      <c r="F58" s="72" t="s">
        <v>9237</v>
      </c>
      <c r="G58" s="57">
        <v>3</v>
      </c>
      <c r="H58" s="57">
        <v>3</v>
      </c>
    </row>
    <row r="59" spans="1:8" x14ac:dyDescent="0.25">
      <c r="A59" s="60"/>
      <c r="B59" s="60"/>
      <c r="C59" s="60"/>
      <c r="D59" s="60"/>
      <c r="E59" s="60"/>
      <c r="F59" s="72" t="s">
        <v>9238</v>
      </c>
      <c r="G59" s="57">
        <v>1</v>
      </c>
      <c r="H59" s="57">
        <v>1</v>
      </c>
    </row>
    <row r="60" spans="1:8" x14ac:dyDescent="0.25">
      <c r="F60" s="72" t="s">
        <v>9243</v>
      </c>
      <c r="G60" s="57">
        <v>50</v>
      </c>
      <c r="H60" s="57">
        <v>50</v>
      </c>
    </row>
    <row r="61" spans="1:8" x14ac:dyDescent="0.25">
      <c r="F61" s="72" t="s">
        <v>9204</v>
      </c>
      <c r="G61" s="57">
        <v>1110</v>
      </c>
      <c r="H61" s="57">
        <v>1110</v>
      </c>
    </row>
  </sheetData>
  <pageMargins left="0.26" right="0.26" top="0.5" bottom="0.19" header="0.31496062992125984" footer="0.03"/>
  <pageSetup paperSize="9" scale="41" fitToWidth="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C251-1C6D-40F1-B38F-2D3B929E2827}">
  <sheetPr>
    <tabColor theme="4" tint="0.59999389629810485"/>
  </sheetPr>
  <dimension ref="A1:I244"/>
  <sheetViews>
    <sheetView workbookViewId="0">
      <pane ySplit="2" topLeftCell="A213" activePane="bottomLeft" state="frozen"/>
      <selection pane="bottomLeft" activeCell="B244" sqref="B244:I244"/>
    </sheetView>
  </sheetViews>
  <sheetFormatPr defaultRowHeight="15" x14ac:dyDescent="0.25"/>
  <cols>
    <col min="1" max="1" width="9.140625" style="51"/>
    <col min="2" max="3" width="21" style="64" customWidth="1"/>
    <col min="4" max="4" width="21" customWidth="1"/>
    <col min="6" max="6" width="10.85546875" bestFit="1" customWidth="1"/>
    <col min="7" max="7" width="9.140625" style="68"/>
    <col min="8" max="8" width="8.7109375" style="64" customWidth="1"/>
    <col min="9" max="9" width="21.85546875" customWidth="1"/>
  </cols>
  <sheetData>
    <row r="1" spans="1:9" s="51" customFormat="1" x14ac:dyDescent="0.25">
      <c r="A1" s="62" t="s">
        <v>9210</v>
      </c>
      <c r="B1" s="64"/>
      <c r="C1" s="64"/>
      <c r="D1"/>
      <c r="G1" s="68"/>
      <c r="H1" s="64"/>
    </row>
    <row r="2" spans="1:9" x14ac:dyDescent="0.25">
      <c r="A2" s="51" t="s">
        <v>9216</v>
      </c>
      <c r="B2" s="65" t="s">
        <v>9211</v>
      </c>
      <c r="C2" s="65" t="s">
        <v>9212</v>
      </c>
      <c r="D2" s="53" t="s">
        <v>9213</v>
      </c>
    </row>
    <row r="3" spans="1:9" s="51" customFormat="1" x14ac:dyDescent="0.25">
      <c r="A3">
        <v>1</v>
      </c>
      <c r="B3" s="64">
        <f>TIME(0,0,0)</f>
        <v>0</v>
      </c>
      <c r="C3" s="64">
        <f>B3+TIME(0,9,59)</f>
        <v>6.9328703703703696E-3</v>
      </c>
      <c r="D3" s="53" t="s">
        <v>9214</v>
      </c>
      <c r="G3" s="69" t="s">
        <v>9240</v>
      </c>
      <c r="H3" s="65" t="s">
        <v>9241</v>
      </c>
      <c r="I3" s="53" t="s">
        <v>9213</v>
      </c>
    </row>
    <row r="4" spans="1:9" x14ac:dyDescent="0.25">
      <c r="A4">
        <f>A3+1</f>
        <v>2</v>
      </c>
      <c r="B4" s="64">
        <f>B3+TIME(0,10,0)</f>
        <v>6.9444444444444441E-3</v>
      </c>
      <c r="C4" s="64">
        <f>C3+TIME(0,10,0)</f>
        <v>1.3877314814814815E-2</v>
      </c>
      <c r="D4" s="63" t="s">
        <v>9217</v>
      </c>
      <c r="G4" s="68">
        <f>TIME(0,0,0)</f>
        <v>0</v>
      </c>
      <c r="H4" s="64" t="str">
        <f>TEXT(G4,"h:mm")</f>
        <v>0:00</v>
      </c>
      <c r="I4" s="66" t="str">
        <f>D3</f>
        <v>do 10 ti minut</v>
      </c>
    </row>
    <row r="5" spans="1:9" x14ac:dyDescent="0.25">
      <c r="A5" s="51">
        <f t="shared" ref="A5:A27" si="0">A4+1</f>
        <v>3</v>
      </c>
      <c r="B5" s="64">
        <f t="shared" ref="B5:B27" si="1">B4+TIME(0,10,0)</f>
        <v>1.3888888888888888E-2</v>
      </c>
      <c r="C5" s="64">
        <f t="shared" ref="C5:C26" si="2">C4+TIME(0,10,0)</f>
        <v>2.0821759259259259E-2</v>
      </c>
      <c r="D5" s="63" t="s">
        <v>9218</v>
      </c>
      <c r="G5" s="68">
        <f>G4+TIME(0,1,0)</f>
        <v>6.9444444444444447E-4</v>
      </c>
      <c r="H5" s="64" t="str">
        <f t="shared" ref="H5:H68" si="3">TEXT(G5,"h:mm")</f>
        <v>0:01</v>
      </c>
      <c r="I5" s="53" t="str">
        <f>I4</f>
        <v>do 10 ti minut</v>
      </c>
    </row>
    <row r="6" spans="1:9" x14ac:dyDescent="0.25">
      <c r="A6" s="51">
        <f t="shared" si="0"/>
        <v>4</v>
      </c>
      <c r="B6" s="64">
        <f t="shared" si="1"/>
        <v>2.0833333333333332E-2</v>
      </c>
      <c r="C6" s="64">
        <f t="shared" si="2"/>
        <v>2.7766203703703703E-2</v>
      </c>
      <c r="D6" s="63" t="s">
        <v>9219</v>
      </c>
      <c r="G6" s="68">
        <f t="shared" ref="G6:G13" si="4">G5+TIME(0,1,0)</f>
        <v>1.3888888888888889E-3</v>
      </c>
      <c r="H6" s="64" t="str">
        <f t="shared" si="3"/>
        <v>0:02</v>
      </c>
      <c r="I6" s="53" t="str">
        <f t="shared" ref="I6:I13" si="5">I5</f>
        <v>do 10 ti minut</v>
      </c>
    </row>
    <row r="7" spans="1:9" x14ac:dyDescent="0.25">
      <c r="A7" s="51">
        <f t="shared" si="0"/>
        <v>5</v>
      </c>
      <c r="B7" s="64">
        <f t="shared" si="1"/>
        <v>2.7777777777777776E-2</v>
      </c>
      <c r="C7" s="64">
        <f t="shared" si="2"/>
        <v>3.4710648148148143E-2</v>
      </c>
      <c r="D7" s="63" t="s">
        <v>9220</v>
      </c>
      <c r="G7" s="68">
        <f t="shared" si="4"/>
        <v>2.0833333333333333E-3</v>
      </c>
      <c r="H7" s="64" t="str">
        <f t="shared" si="3"/>
        <v>0:03</v>
      </c>
      <c r="I7" s="53" t="str">
        <f t="shared" si="5"/>
        <v>do 10 ti minut</v>
      </c>
    </row>
    <row r="8" spans="1:9" x14ac:dyDescent="0.25">
      <c r="A8" s="51">
        <f t="shared" si="0"/>
        <v>6</v>
      </c>
      <c r="B8" s="64">
        <f t="shared" si="1"/>
        <v>3.4722222222222224E-2</v>
      </c>
      <c r="C8" s="64">
        <f t="shared" si="2"/>
        <v>4.1655092592592591E-2</v>
      </c>
      <c r="D8" s="63" t="s">
        <v>9221</v>
      </c>
      <c r="G8" s="68">
        <f t="shared" si="4"/>
        <v>2.7777777777777779E-3</v>
      </c>
      <c r="H8" s="64" t="str">
        <f t="shared" si="3"/>
        <v>0:04</v>
      </c>
      <c r="I8" s="53" t="str">
        <f t="shared" si="5"/>
        <v>do 10 ti minut</v>
      </c>
    </row>
    <row r="9" spans="1:9" x14ac:dyDescent="0.25">
      <c r="A9" s="51">
        <f t="shared" si="0"/>
        <v>7</v>
      </c>
      <c r="B9" s="64">
        <f t="shared" si="1"/>
        <v>4.1666666666666671E-2</v>
      </c>
      <c r="C9" s="64">
        <f t="shared" si="2"/>
        <v>4.8599537037037038E-2</v>
      </c>
      <c r="D9" s="63" t="s">
        <v>9222</v>
      </c>
      <c r="G9" s="68">
        <f t="shared" si="4"/>
        <v>3.4722222222222225E-3</v>
      </c>
      <c r="H9" s="64" t="str">
        <f t="shared" si="3"/>
        <v>0:05</v>
      </c>
      <c r="I9" s="53" t="str">
        <f t="shared" si="5"/>
        <v>do 10 ti minut</v>
      </c>
    </row>
    <row r="10" spans="1:9" x14ac:dyDescent="0.25">
      <c r="A10" s="51">
        <f t="shared" si="0"/>
        <v>8</v>
      </c>
      <c r="B10" s="64">
        <f t="shared" si="1"/>
        <v>4.8611111111111119E-2</v>
      </c>
      <c r="C10" s="64">
        <f t="shared" si="2"/>
        <v>5.5543981481481486E-2</v>
      </c>
      <c r="D10" s="63" t="s">
        <v>9223</v>
      </c>
      <c r="G10" s="68">
        <f t="shared" si="4"/>
        <v>4.1666666666666666E-3</v>
      </c>
      <c r="H10" s="64" t="str">
        <f t="shared" si="3"/>
        <v>0:06</v>
      </c>
      <c r="I10" s="53" t="str">
        <f t="shared" si="5"/>
        <v>do 10 ti minut</v>
      </c>
    </row>
    <row r="11" spans="1:9" x14ac:dyDescent="0.25">
      <c r="A11" s="51">
        <f t="shared" si="0"/>
        <v>9</v>
      </c>
      <c r="B11" s="64">
        <f t="shared" si="1"/>
        <v>5.5555555555555566E-2</v>
      </c>
      <c r="C11" s="64">
        <f t="shared" si="2"/>
        <v>6.2488425925925933E-2</v>
      </c>
      <c r="D11" s="63" t="s">
        <v>9224</v>
      </c>
      <c r="G11" s="68">
        <f t="shared" si="4"/>
        <v>4.8611111111111112E-3</v>
      </c>
      <c r="H11" s="64" t="str">
        <f t="shared" si="3"/>
        <v>0:07</v>
      </c>
      <c r="I11" s="53" t="str">
        <f t="shared" si="5"/>
        <v>do 10 ti minut</v>
      </c>
    </row>
    <row r="12" spans="1:9" x14ac:dyDescent="0.25">
      <c r="A12" s="51">
        <f t="shared" si="0"/>
        <v>10</v>
      </c>
      <c r="B12" s="64">
        <f t="shared" si="1"/>
        <v>6.2500000000000014E-2</v>
      </c>
      <c r="C12" s="64">
        <f t="shared" si="2"/>
        <v>6.9432870370370381E-2</v>
      </c>
      <c r="D12" s="63" t="s">
        <v>9225</v>
      </c>
      <c r="G12" s="68">
        <f t="shared" si="4"/>
        <v>5.5555555555555558E-3</v>
      </c>
      <c r="H12" s="64" t="str">
        <f t="shared" si="3"/>
        <v>0:08</v>
      </c>
      <c r="I12" s="53" t="str">
        <f t="shared" si="5"/>
        <v>do 10 ti minut</v>
      </c>
    </row>
    <row r="13" spans="1:9" x14ac:dyDescent="0.25">
      <c r="A13" s="51">
        <f t="shared" si="0"/>
        <v>11</v>
      </c>
      <c r="B13" s="64">
        <f t="shared" si="1"/>
        <v>6.9444444444444461E-2</v>
      </c>
      <c r="C13" s="64">
        <f t="shared" si="2"/>
        <v>7.6377314814814828E-2</v>
      </c>
      <c r="D13" s="63" t="s">
        <v>9226</v>
      </c>
      <c r="G13" s="68">
        <f t="shared" si="4"/>
        <v>6.2500000000000003E-3</v>
      </c>
      <c r="H13" s="64" t="str">
        <f t="shared" si="3"/>
        <v>0:09</v>
      </c>
      <c r="I13" s="53" t="str">
        <f t="shared" si="5"/>
        <v>do 10 ti minut</v>
      </c>
    </row>
    <row r="14" spans="1:9" x14ac:dyDescent="0.25">
      <c r="A14" s="51">
        <f t="shared" si="0"/>
        <v>12</v>
      </c>
      <c r="B14" s="64">
        <f t="shared" si="1"/>
        <v>7.6388888888888909E-2</v>
      </c>
      <c r="C14" s="64">
        <f t="shared" si="2"/>
        <v>8.3321759259259276E-2</v>
      </c>
      <c r="D14" s="63" t="s">
        <v>9227</v>
      </c>
      <c r="G14" s="68">
        <f>G13+TIME(0,1,0)</f>
        <v>6.9444444444444449E-3</v>
      </c>
      <c r="H14" s="64" t="str">
        <f t="shared" si="3"/>
        <v>0:10</v>
      </c>
      <c r="I14" s="66" t="str">
        <f>VLOOKUP(G14,$B$3:$D$26,3)</f>
        <v>10-20</v>
      </c>
    </row>
    <row r="15" spans="1:9" x14ac:dyDescent="0.25">
      <c r="A15" s="51">
        <f t="shared" si="0"/>
        <v>13</v>
      </c>
      <c r="B15" s="64">
        <f t="shared" si="1"/>
        <v>8.3333333333333356E-2</v>
      </c>
      <c r="C15" s="64">
        <f t="shared" si="2"/>
        <v>9.0266203703703723E-2</v>
      </c>
      <c r="D15" s="63" t="s">
        <v>9228</v>
      </c>
      <c r="G15" s="68">
        <f t="shared" ref="G15:G78" si="6">G14+TIME(0,1,0)</f>
        <v>7.6388888888888895E-3</v>
      </c>
      <c r="H15" s="64" t="str">
        <f t="shared" si="3"/>
        <v>0:11</v>
      </c>
      <c r="I15" s="53" t="str">
        <f>I14</f>
        <v>10-20</v>
      </c>
    </row>
    <row r="16" spans="1:9" x14ac:dyDescent="0.25">
      <c r="A16" s="51">
        <f t="shared" si="0"/>
        <v>14</v>
      </c>
      <c r="B16" s="64">
        <f t="shared" si="1"/>
        <v>9.0277777777777804E-2</v>
      </c>
      <c r="C16" s="64">
        <f t="shared" si="2"/>
        <v>9.7210648148148171E-2</v>
      </c>
      <c r="D16" s="63" t="s">
        <v>9229</v>
      </c>
      <c r="G16" s="68">
        <f t="shared" si="6"/>
        <v>8.3333333333333332E-3</v>
      </c>
      <c r="H16" s="64" t="str">
        <f t="shared" si="3"/>
        <v>0:12</v>
      </c>
      <c r="I16" s="53" t="str">
        <f t="shared" ref="I16:I23" si="7">I15</f>
        <v>10-20</v>
      </c>
    </row>
    <row r="17" spans="1:9" x14ac:dyDescent="0.25">
      <c r="A17" s="51">
        <f t="shared" si="0"/>
        <v>15</v>
      </c>
      <c r="B17" s="64">
        <f t="shared" si="1"/>
        <v>9.7222222222222252E-2</v>
      </c>
      <c r="C17" s="64">
        <f t="shared" si="2"/>
        <v>0.10415509259259262</v>
      </c>
      <c r="D17" s="63" t="s">
        <v>9230</v>
      </c>
      <c r="G17" s="68">
        <f t="shared" si="6"/>
        <v>9.0277777777777769E-3</v>
      </c>
      <c r="H17" s="64" t="str">
        <f t="shared" si="3"/>
        <v>0:13</v>
      </c>
      <c r="I17" s="53" t="str">
        <f t="shared" si="7"/>
        <v>10-20</v>
      </c>
    </row>
    <row r="18" spans="1:9" x14ac:dyDescent="0.25">
      <c r="A18" s="51">
        <f t="shared" si="0"/>
        <v>16</v>
      </c>
      <c r="B18" s="64">
        <f t="shared" si="1"/>
        <v>0.1041666666666667</v>
      </c>
      <c r="C18" s="64">
        <f t="shared" si="2"/>
        <v>0.11109953703703707</v>
      </c>
      <c r="D18" s="63" t="s">
        <v>9231</v>
      </c>
      <c r="G18" s="68">
        <f t="shared" si="6"/>
        <v>9.7222222222222206E-3</v>
      </c>
      <c r="H18" s="64" t="str">
        <f t="shared" si="3"/>
        <v>0:14</v>
      </c>
      <c r="I18" s="53" t="str">
        <f t="shared" si="7"/>
        <v>10-20</v>
      </c>
    </row>
    <row r="19" spans="1:9" x14ac:dyDescent="0.25">
      <c r="A19" s="51">
        <f t="shared" si="0"/>
        <v>17</v>
      </c>
      <c r="B19" s="64">
        <f t="shared" si="1"/>
        <v>0.11111111111111115</v>
      </c>
      <c r="C19" s="64">
        <f t="shared" si="2"/>
        <v>0.11804398148148151</v>
      </c>
      <c r="D19" s="63" t="s">
        <v>9232</v>
      </c>
      <c r="G19" s="68">
        <f t="shared" si="6"/>
        <v>1.0416666666666664E-2</v>
      </c>
      <c r="H19" s="64" t="str">
        <f t="shared" si="3"/>
        <v>0:15</v>
      </c>
      <c r="I19" s="53" t="str">
        <f t="shared" si="7"/>
        <v>10-20</v>
      </c>
    </row>
    <row r="20" spans="1:9" x14ac:dyDescent="0.25">
      <c r="A20" s="51">
        <f t="shared" si="0"/>
        <v>18</v>
      </c>
      <c r="B20" s="64">
        <f t="shared" si="1"/>
        <v>0.11805555555555559</v>
      </c>
      <c r="C20" s="64">
        <f t="shared" si="2"/>
        <v>0.12498842592592596</v>
      </c>
      <c r="D20" s="63" t="s">
        <v>9233</v>
      </c>
      <c r="G20" s="68">
        <f t="shared" si="6"/>
        <v>1.1111111111111108E-2</v>
      </c>
      <c r="H20" s="64" t="str">
        <f t="shared" si="3"/>
        <v>0:16</v>
      </c>
      <c r="I20" s="53" t="str">
        <f t="shared" si="7"/>
        <v>10-20</v>
      </c>
    </row>
    <row r="21" spans="1:9" x14ac:dyDescent="0.25">
      <c r="A21" s="51">
        <f t="shared" si="0"/>
        <v>19</v>
      </c>
      <c r="B21" s="64">
        <f t="shared" si="1"/>
        <v>0.12500000000000003</v>
      </c>
      <c r="C21" s="64">
        <f t="shared" si="2"/>
        <v>0.13193287037037041</v>
      </c>
      <c r="D21" s="63" t="s">
        <v>9234</v>
      </c>
      <c r="G21" s="68">
        <f t="shared" si="6"/>
        <v>1.1805555555555552E-2</v>
      </c>
      <c r="H21" s="64" t="str">
        <f t="shared" si="3"/>
        <v>0:17</v>
      </c>
      <c r="I21" s="53" t="str">
        <f t="shared" si="7"/>
        <v>10-20</v>
      </c>
    </row>
    <row r="22" spans="1:9" x14ac:dyDescent="0.25">
      <c r="A22" s="51">
        <f t="shared" si="0"/>
        <v>20</v>
      </c>
      <c r="B22" s="64">
        <f t="shared" si="1"/>
        <v>0.13194444444444448</v>
      </c>
      <c r="C22" s="64">
        <f t="shared" si="2"/>
        <v>0.13887731481481486</v>
      </c>
      <c r="D22" s="63" t="s">
        <v>9235</v>
      </c>
      <c r="G22" s="68">
        <f t="shared" si="6"/>
        <v>1.2499999999999995E-2</v>
      </c>
      <c r="H22" s="64" t="str">
        <f t="shared" si="3"/>
        <v>0:18</v>
      </c>
      <c r="I22" s="53" t="str">
        <f t="shared" si="7"/>
        <v>10-20</v>
      </c>
    </row>
    <row r="23" spans="1:9" x14ac:dyDescent="0.25">
      <c r="A23" s="51">
        <f t="shared" si="0"/>
        <v>21</v>
      </c>
      <c r="B23" s="64">
        <f t="shared" si="1"/>
        <v>0.13888888888888892</v>
      </c>
      <c r="C23" s="64">
        <f t="shared" si="2"/>
        <v>0.1458217592592593</v>
      </c>
      <c r="D23" s="63" t="s">
        <v>9236</v>
      </c>
      <c r="G23" s="68">
        <f t="shared" si="6"/>
        <v>1.3194444444444439E-2</v>
      </c>
      <c r="H23" s="64" t="str">
        <f t="shared" si="3"/>
        <v>0:19</v>
      </c>
      <c r="I23" s="53" t="str">
        <f t="shared" si="7"/>
        <v>10-20</v>
      </c>
    </row>
    <row r="24" spans="1:9" x14ac:dyDescent="0.25">
      <c r="A24" s="51">
        <f t="shared" si="0"/>
        <v>22</v>
      </c>
      <c r="B24" s="64">
        <f t="shared" si="1"/>
        <v>0.14583333333333337</v>
      </c>
      <c r="C24" s="64">
        <f t="shared" si="2"/>
        <v>0.15276620370370375</v>
      </c>
      <c r="D24" s="63" t="s">
        <v>9237</v>
      </c>
      <c r="G24" s="68">
        <f t="shared" si="6"/>
        <v>1.3888888888888883E-2</v>
      </c>
      <c r="H24" s="64" t="str">
        <f t="shared" si="3"/>
        <v>0:20</v>
      </c>
      <c r="I24" s="67" t="str">
        <f>D5</f>
        <v>20-30</v>
      </c>
    </row>
    <row r="25" spans="1:9" x14ac:dyDescent="0.25">
      <c r="A25" s="51">
        <f t="shared" si="0"/>
        <v>23</v>
      </c>
      <c r="B25" s="64">
        <f t="shared" si="1"/>
        <v>0.15277777777777782</v>
      </c>
      <c r="C25" s="64">
        <f t="shared" si="2"/>
        <v>0.1597106481481482</v>
      </c>
      <c r="D25" s="63" t="s">
        <v>9238</v>
      </c>
      <c r="G25" s="68">
        <f t="shared" si="6"/>
        <v>1.4583333333333327E-2</v>
      </c>
      <c r="H25" s="64" t="str">
        <f t="shared" si="3"/>
        <v>0:21</v>
      </c>
      <c r="I25" s="53" t="str">
        <f t="shared" ref="I25:I88" si="8">I24</f>
        <v>20-30</v>
      </c>
    </row>
    <row r="26" spans="1:9" x14ac:dyDescent="0.25">
      <c r="A26" s="51">
        <f t="shared" si="0"/>
        <v>24</v>
      </c>
      <c r="B26" s="64">
        <f t="shared" si="1"/>
        <v>0.15972222222222227</v>
      </c>
      <c r="C26" s="64">
        <f t="shared" si="2"/>
        <v>0.16665509259259265</v>
      </c>
      <c r="D26" s="63" t="s">
        <v>9239</v>
      </c>
      <c r="G26" s="68">
        <f t="shared" si="6"/>
        <v>1.527777777777777E-2</v>
      </c>
      <c r="H26" s="64" t="str">
        <f t="shared" si="3"/>
        <v>0:22</v>
      </c>
      <c r="I26" s="53" t="str">
        <f t="shared" si="8"/>
        <v>20-30</v>
      </c>
    </row>
    <row r="27" spans="1:9" x14ac:dyDescent="0.25">
      <c r="A27" s="51">
        <f t="shared" si="0"/>
        <v>25</v>
      </c>
      <c r="B27" s="64">
        <f t="shared" si="1"/>
        <v>0.16666666666666671</v>
      </c>
      <c r="D27" s="63" t="s">
        <v>9215</v>
      </c>
      <c r="G27" s="68">
        <f t="shared" si="6"/>
        <v>1.5972222222222214E-2</v>
      </c>
      <c r="H27" s="64" t="str">
        <f t="shared" si="3"/>
        <v>0:23</v>
      </c>
      <c r="I27" s="53" t="str">
        <f t="shared" si="8"/>
        <v>20-30</v>
      </c>
    </row>
    <row r="28" spans="1:9" x14ac:dyDescent="0.25">
      <c r="G28" s="68">
        <f t="shared" si="6"/>
        <v>1.6666666666666659E-2</v>
      </c>
      <c r="H28" s="64" t="str">
        <f t="shared" si="3"/>
        <v>0:24</v>
      </c>
      <c r="I28" s="53" t="str">
        <f t="shared" si="8"/>
        <v>20-30</v>
      </c>
    </row>
    <row r="29" spans="1:9" x14ac:dyDescent="0.25">
      <c r="G29" s="68">
        <f t="shared" si="6"/>
        <v>1.7361111111111105E-2</v>
      </c>
      <c r="H29" s="64" t="str">
        <f t="shared" si="3"/>
        <v>0:25</v>
      </c>
      <c r="I29" s="53" t="str">
        <f t="shared" si="8"/>
        <v>20-30</v>
      </c>
    </row>
    <row r="30" spans="1:9" x14ac:dyDescent="0.25">
      <c r="G30" s="68">
        <f t="shared" si="6"/>
        <v>1.805555555555555E-2</v>
      </c>
      <c r="H30" s="64" t="str">
        <f t="shared" si="3"/>
        <v>0:26</v>
      </c>
      <c r="I30" s="53" t="str">
        <f t="shared" si="8"/>
        <v>20-30</v>
      </c>
    </row>
    <row r="31" spans="1:9" x14ac:dyDescent="0.25">
      <c r="G31" s="68">
        <f t="shared" si="6"/>
        <v>1.8749999999999996E-2</v>
      </c>
      <c r="H31" s="64" t="str">
        <f t="shared" si="3"/>
        <v>0:27</v>
      </c>
      <c r="I31" s="53" t="str">
        <f t="shared" si="8"/>
        <v>20-30</v>
      </c>
    </row>
    <row r="32" spans="1:9" x14ac:dyDescent="0.25">
      <c r="G32" s="68">
        <f t="shared" si="6"/>
        <v>1.9444444444444441E-2</v>
      </c>
      <c r="H32" s="64" t="str">
        <f t="shared" si="3"/>
        <v>0:28</v>
      </c>
      <c r="I32" s="53" t="str">
        <f t="shared" si="8"/>
        <v>20-30</v>
      </c>
    </row>
    <row r="33" spans="7:9" x14ac:dyDescent="0.25">
      <c r="G33" s="68">
        <f t="shared" si="6"/>
        <v>2.0138888888888887E-2</v>
      </c>
      <c r="H33" s="64" t="str">
        <f t="shared" si="3"/>
        <v>0:29</v>
      </c>
      <c r="I33" s="53" t="str">
        <f t="shared" si="8"/>
        <v>20-30</v>
      </c>
    </row>
    <row r="34" spans="7:9" x14ac:dyDescent="0.25">
      <c r="G34" s="68">
        <f t="shared" si="6"/>
        <v>2.0833333333333332E-2</v>
      </c>
      <c r="H34" s="64" t="str">
        <f t="shared" si="3"/>
        <v>0:30</v>
      </c>
      <c r="I34" s="66" t="str">
        <f t="shared" ref="I34" si="9">VLOOKUP(G34,$B$3:$D$26,3)</f>
        <v>30-40</v>
      </c>
    </row>
    <row r="35" spans="7:9" x14ac:dyDescent="0.25">
      <c r="G35" s="68">
        <f t="shared" si="6"/>
        <v>2.1527777777777778E-2</v>
      </c>
      <c r="H35" s="64" t="str">
        <f t="shared" si="3"/>
        <v>0:31</v>
      </c>
      <c r="I35" s="53" t="str">
        <f t="shared" ref="I35" si="10">I34</f>
        <v>30-40</v>
      </c>
    </row>
    <row r="36" spans="7:9" x14ac:dyDescent="0.25">
      <c r="G36" s="68">
        <f t="shared" si="6"/>
        <v>2.2222222222222223E-2</v>
      </c>
      <c r="H36" s="64" t="str">
        <f t="shared" si="3"/>
        <v>0:32</v>
      </c>
      <c r="I36" s="53" t="str">
        <f t="shared" si="8"/>
        <v>30-40</v>
      </c>
    </row>
    <row r="37" spans="7:9" x14ac:dyDescent="0.25">
      <c r="G37" s="68">
        <f t="shared" si="6"/>
        <v>2.2916666666666669E-2</v>
      </c>
      <c r="H37" s="64" t="str">
        <f t="shared" si="3"/>
        <v>0:33</v>
      </c>
      <c r="I37" s="53" t="str">
        <f t="shared" si="8"/>
        <v>30-40</v>
      </c>
    </row>
    <row r="38" spans="7:9" x14ac:dyDescent="0.25">
      <c r="G38" s="68">
        <f t="shared" si="6"/>
        <v>2.3611111111111114E-2</v>
      </c>
      <c r="H38" s="64" t="str">
        <f t="shared" si="3"/>
        <v>0:34</v>
      </c>
      <c r="I38" s="53" t="str">
        <f t="shared" si="8"/>
        <v>30-40</v>
      </c>
    </row>
    <row r="39" spans="7:9" x14ac:dyDescent="0.25">
      <c r="G39" s="68">
        <f t="shared" si="6"/>
        <v>2.4305555555555559E-2</v>
      </c>
      <c r="H39" s="64" t="str">
        <f t="shared" si="3"/>
        <v>0:35</v>
      </c>
      <c r="I39" s="53" t="str">
        <f t="shared" si="8"/>
        <v>30-40</v>
      </c>
    </row>
    <row r="40" spans="7:9" x14ac:dyDescent="0.25">
      <c r="G40" s="68">
        <f t="shared" si="6"/>
        <v>2.5000000000000005E-2</v>
      </c>
      <c r="H40" s="64" t="str">
        <f t="shared" si="3"/>
        <v>0:36</v>
      </c>
      <c r="I40" s="53" t="str">
        <f t="shared" si="8"/>
        <v>30-40</v>
      </c>
    </row>
    <row r="41" spans="7:9" x14ac:dyDescent="0.25">
      <c r="G41" s="68">
        <f t="shared" si="6"/>
        <v>2.569444444444445E-2</v>
      </c>
      <c r="H41" s="64" t="str">
        <f t="shared" si="3"/>
        <v>0:37</v>
      </c>
      <c r="I41" s="53" t="str">
        <f t="shared" si="8"/>
        <v>30-40</v>
      </c>
    </row>
    <row r="42" spans="7:9" x14ac:dyDescent="0.25">
      <c r="G42" s="68">
        <f t="shared" si="6"/>
        <v>2.6388888888888896E-2</v>
      </c>
      <c r="H42" s="64" t="str">
        <f t="shared" si="3"/>
        <v>0:38</v>
      </c>
      <c r="I42" s="53" t="str">
        <f t="shared" si="8"/>
        <v>30-40</v>
      </c>
    </row>
    <row r="43" spans="7:9" x14ac:dyDescent="0.25">
      <c r="G43" s="68">
        <f t="shared" si="6"/>
        <v>2.7083333333333341E-2</v>
      </c>
      <c r="H43" s="64" t="str">
        <f t="shared" si="3"/>
        <v>0:39</v>
      </c>
      <c r="I43" s="53" t="str">
        <f t="shared" si="8"/>
        <v>30-40</v>
      </c>
    </row>
    <row r="44" spans="7:9" x14ac:dyDescent="0.25">
      <c r="G44" s="68">
        <f t="shared" si="6"/>
        <v>2.7777777777777787E-2</v>
      </c>
      <c r="H44" s="64" t="str">
        <f t="shared" si="3"/>
        <v>0:40</v>
      </c>
      <c r="I44" s="66" t="str">
        <f t="shared" ref="I44" si="11">VLOOKUP(G44,$B$3:$D$26,3)</f>
        <v>40-50</v>
      </c>
    </row>
    <row r="45" spans="7:9" x14ac:dyDescent="0.25">
      <c r="G45" s="68">
        <f t="shared" si="6"/>
        <v>2.8472222222222232E-2</v>
      </c>
      <c r="H45" s="64" t="str">
        <f t="shared" si="3"/>
        <v>0:41</v>
      </c>
      <c r="I45" s="53" t="str">
        <f t="shared" ref="I45" si="12">I44</f>
        <v>40-50</v>
      </c>
    </row>
    <row r="46" spans="7:9" x14ac:dyDescent="0.25">
      <c r="G46" s="68">
        <f t="shared" si="6"/>
        <v>2.9166666666666678E-2</v>
      </c>
      <c r="H46" s="64" t="str">
        <f t="shared" si="3"/>
        <v>0:42</v>
      </c>
      <c r="I46" s="53" t="str">
        <f t="shared" si="8"/>
        <v>40-50</v>
      </c>
    </row>
    <row r="47" spans="7:9" x14ac:dyDescent="0.25">
      <c r="G47" s="68">
        <f t="shared" si="6"/>
        <v>2.9861111111111123E-2</v>
      </c>
      <c r="H47" s="64" t="str">
        <f t="shared" si="3"/>
        <v>0:43</v>
      </c>
      <c r="I47" s="53" t="str">
        <f t="shared" si="8"/>
        <v>40-50</v>
      </c>
    </row>
    <row r="48" spans="7:9" x14ac:dyDescent="0.25">
      <c r="G48" s="68">
        <f t="shared" si="6"/>
        <v>3.0555555555555568E-2</v>
      </c>
      <c r="H48" s="64" t="str">
        <f t="shared" si="3"/>
        <v>0:44</v>
      </c>
      <c r="I48" s="53" t="str">
        <f t="shared" si="8"/>
        <v>40-50</v>
      </c>
    </row>
    <row r="49" spans="7:9" x14ac:dyDescent="0.25">
      <c r="G49" s="68">
        <f t="shared" si="6"/>
        <v>3.1250000000000014E-2</v>
      </c>
      <c r="H49" s="64" t="str">
        <f t="shared" si="3"/>
        <v>0:45</v>
      </c>
      <c r="I49" s="53" t="str">
        <f t="shared" si="8"/>
        <v>40-50</v>
      </c>
    </row>
    <row r="50" spans="7:9" x14ac:dyDescent="0.25">
      <c r="G50" s="68">
        <f t="shared" si="6"/>
        <v>3.1944444444444456E-2</v>
      </c>
      <c r="H50" s="64" t="str">
        <f t="shared" si="3"/>
        <v>0:46</v>
      </c>
      <c r="I50" s="53" t="str">
        <f t="shared" si="8"/>
        <v>40-50</v>
      </c>
    </row>
    <row r="51" spans="7:9" x14ac:dyDescent="0.25">
      <c r="G51" s="68">
        <f t="shared" si="6"/>
        <v>3.2638888888888898E-2</v>
      </c>
      <c r="H51" s="64" t="str">
        <f t="shared" si="3"/>
        <v>0:47</v>
      </c>
      <c r="I51" s="53" t="str">
        <f t="shared" si="8"/>
        <v>40-50</v>
      </c>
    </row>
    <row r="52" spans="7:9" x14ac:dyDescent="0.25">
      <c r="G52" s="68">
        <f t="shared" si="6"/>
        <v>3.333333333333334E-2</v>
      </c>
      <c r="H52" s="64" t="str">
        <f t="shared" si="3"/>
        <v>0:48</v>
      </c>
      <c r="I52" s="53" t="str">
        <f t="shared" si="8"/>
        <v>40-50</v>
      </c>
    </row>
    <row r="53" spans="7:9" x14ac:dyDescent="0.25">
      <c r="G53" s="68">
        <f t="shared" si="6"/>
        <v>3.4027777777777782E-2</v>
      </c>
      <c r="H53" s="64" t="str">
        <f t="shared" si="3"/>
        <v>0:49</v>
      </c>
      <c r="I53" s="53" t="str">
        <f t="shared" si="8"/>
        <v>40-50</v>
      </c>
    </row>
    <row r="54" spans="7:9" x14ac:dyDescent="0.25">
      <c r="G54" s="68">
        <f t="shared" si="6"/>
        <v>3.4722222222222224E-2</v>
      </c>
      <c r="H54" s="64" t="str">
        <f t="shared" si="3"/>
        <v>0:50</v>
      </c>
      <c r="I54" s="66" t="str">
        <f t="shared" ref="I54" si="13">VLOOKUP(G54,$B$3:$D$26,3)</f>
        <v>50-60</v>
      </c>
    </row>
    <row r="55" spans="7:9" x14ac:dyDescent="0.25">
      <c r="G55" s="68">
        <f t="shared" si="6"/>
        <v>3.5416666666666666E-2</v>
      </c>
      <c r="H55" s="64" t="str">
        <f t="shared" si="3"/>
        <v>0:51</v>
      </c>
      <c r="I55" s="53" t="str">
        <f t="shared" ref="I55" si="14">I54</f>
        <v>50-60</v>
      </c>
    </row>
    <row r="56" spans="7:9" x14ac:dyDescent="0.25">
      <c r="G56" s="68">
        <f t="shared" si="6"/>
        <v>3.6111111111111108E-2</v>
      </c>
      <c r="H56" s="64" t="str">
        <f t="shared" si="3"/>
        <v>0:52</v>
      </c>
      <c r="I56" s="53" t="str">
        <f t="shared" si="8"/>
        <v>50-60</v>
      </c>
    </row>
    <row r="57" spans="7:9" x14ac:dyDescent="0.25">
      <c r="G57" s="68">
        <f t="shared" si="6"/>
        <v>3.680555555555555E-2</v>
      </c>
      <c r="H57" s="64" t="str">
        <f t="shared" si="3"/>
        <v>0:53</v>
      </c>
      <c r="I57" s="53" t="str">
        <f t="shared" si="8"/>
        <v>50-60</v>
      </c>
    </row>
    <row r="58" spans="7:9" x14ac:dyDescent="0.25">
      <c r="G58" s="68">
        <f t="shared" si="6"/>
        <v>3.7499999999999992E-2</v>
      </c>
      <c r="H58" s="64" t="str">
        <f t="shared" si="3"/>
        <v>0:54</v>
      </c>
      <c r="I58" s="53" t="str">
        <f t="shared" si="8"/>
        <v>50-60</v>
      </c>
    </row>
    <row r="59" spans="7:9" x14ac:dyDescent="0.25">
      <c r="G59" s="68">
        <f t="shared" si="6"/>
        <v>3.8194444444444434E-2</v>
      </c>
      <c r="H59" s="64" t="str">
        <f t="shared" si="3"/>
        <v>0:55</v>
      </c>
      <c r="I59" s="53" t="str">
        <f t="shared" si="8"/>
        <v>50-60</v>
      </c>
    </row>
    <row r="60" spans="7:9" x14ac:dyDescent="0.25">
      <c r="G60" s="68">
        <f t="shared" si="6"/>
        <v>3.8888888888888876E-2</v>
      </c>
      <c r="H60" s="64" t="str">
        <f t="shared" si="3"/>
        <v>0:56</v>
      </c>
      <c r="I60" s="53" t="str">
        <f t="shared" si="8"/>
        <v>50-60</v>
      </c>
    </row>
    <row r="61" spans="7:9" x14ac:dyDescent="0.25">
      <c r="G61" s="68">
        <f t="shared" si="6"/>
        <v>3.9583333333333318E-2</v>
      </c>
      <c r="H61" s="64" t="str">
        <f t="shared" si="3"/>
        <v>0:57</v>
      </c>
      <c r="I61" s="53" t="str">
        <f t="shared" si="8"/>
        <v>50-60</v>
      </c>
    </row>
    <row r="62" spans="7:9" x14ac:dyDescent="0.25">
      <c r="G62" s="68">
        <f t="shared" si="6"/>
        <v>4.027777777777776E-2</v>
      </c>
      <c r="H62" s="64" t="str">
        <f t="shared" si="3"/>
        <v>0:58</v>
      </c>
      <c r="I62" s="53" t="str">
        <f t="shared" si="8"/>
        <v>50-60</v>
      </c>
    </row>
    <row r="63" spans="7:9" x14ac:dyDescent="0.25">
      <c r="G63" s="68">
        <f t="shared" si="6"/>
        <v>4.0972222222222202E-2</v>
      </c>
      <c r="H63" s="64" t="str">
        <f t="shared" si="3"/>
        <v>0:59</v>
      </c>
      <c r="I63" s="53" t="str">
        <f t="shared" si="8"/>
        <v>50-60</v>
      </c>
    </row>
    <row r="64" spans="7:9" x14ac:dyDescent="0.25">
      <c r="G64" s="68">
        <f t="shared" si="6"/>
        <v>4.1666666666666644E-2</v>
      </c>
      <c r="H64" s="64" t="str">
        <f t="shared" si="3"/>
        <v>1:00</v>
      </c>
      <c r="I64" s="67" t="str">
        <f>D9</f>
        <v>60-70</v>
      </c>
    </row>
    <row r="65" spans="7:9" x14ac:dyDescent="0.25">
      <c r="G65" s="68">
        <f t="shared" si="6"/>
        <v>4.2361111111111086E-2</v>
      </c>
      <c r="H65" s="64" t="str">
        <f t="shared" si="3"/>
        <v>1:01</v>
      </c>
      <c r="I65" s="53" t="str">
        <f t="shared" ref="I65" si="15">I64</f>
        <v>60-70</v>
      </c>
    </row>
    <row r="66" spans="7:9" x14ac:dyDescent="0.25">
      <c r="G66" s="68">
        <f t="shared" si="6"/>
        <v>4.3055555555555527E-2</v>
      </c>
      <c r="H66" s="64" t="str">
        <f t="shared" si="3"/>
        <v>1:02</v>
      </c>
      <c r="I66" s="53" t="str">
        <f t="shared" si="8"/>
        <v>60-70</v>
      </c>
    </row>
    <row r="67" spans="7:9" x14ac:dyDescent="0.25">
      <c r="G67" s="68">
        <f t="shared" si="6"/>
        <v>4.3749999999999969E-2</v>
      </c>
      <c r="H67" s="64" t="str">
        <f t="shared" si="3"/>
        <v>1:03</v>
      </c>
      <c r="I67" s="53" t="str">
        <f t="shared" si="8"/>
        <v>60-70</v>
      </c>
    </row>
    <row r="68" spans="7:9" x14ac:dyDescent="0.25">
      <c r="G68" s="68">
        <f t="shared" si="6"/>
        <v>4.4444444444444411E-2</v>
      </c>
      <c r="H68" s="64" t="str">
        <f t="shared" si="3"/>
        <v>1:04</v>
      </c>
      <c r="I68" s="53" t="str">
        <f t="shared" si="8"/>
        <v>60-70</v>
      </c>
    </row>
    <row r="69" spans="7:9" x14ac:dyDescent="0.25">
      <c r="G69" s="68">
        <f t="shared" si="6"/>
        <v>4.5138888888888853E-2</v>
      </c>
      <c r="H69" s="64" t="str">
        <f t="shared" ref="H69:H132" si="16">TEXT(G69,"h:mm")</f>
        <v>1:05</v>
      </c>
      <c r="I69" s="53" t="str">
        <f t="shared" si="8"/>
        <v>60-70</v>
      </c>
    </row>
    <row r="70" spans="7:9" x14ac:dyDescent="0.25">
      <c r="G70" s="68">
        <f t="shared" si="6"/>
        <v>4.5833333333333295E-2</v>
      </c>
      <c r="H70" s="64" t="str">
        <f t="shared" si="16"/>
        <v>1:06</v>
      </c>
      <c r="I70" s="53" t="str">
        <f t="shared" si="8"/>
        <v>60-70</v>
      </c>
    </row>
    <row r="71" spans="7:9" x14ac:dyDescent="0.25">
      <c r="G71" s="68">
        <f t="shared" si="6"/>
        <v>4.6527777777777737E-2</v>
      </c>
      <c r="H71" s="64" t="str">
        <f t="shared" si="16"/>
        <v>1:07</v>
      </c>
      <c r="I71" s="53" t="str">
        <f t="shared" si="8"/>
        <v>60-70</v>
      </c>
    </row>
    <row r="72" spans="7:9" x14ac:dyDescent="0.25">
      <c r="G72" s="68">
        <f t="shared" si="6"/>
        <v>4.7222222222222179E-2</v>
      </c>
      <c r="H72" s="64" t="str">
        <f t="shared" si="16"/>
        <v>1:08</v>
      </c>
      <c r="I72" s="53" t="str">
        <f t="shared" si="8"/>
        <v>60-70</v>
      </c>
    </row>
    <row r="73" spans="7:9" x14ac:dyDescent="0.25">
      <c r="G73" s="68">
        <f t="shared" si="6"/>
        <v>4.7916666666666621E-2</v>
      </c>
      <c r="H73" s="64" t="str">
        <f t="shared" si="16"/>
        <v>1:09</v>
      </c>
      <c r="I73" s="53" t="str">
        <f t="shared" si="8"/>
        <v>60-70</v>
      </c>
    </row>
    <row r="74" spans="7:9" x14ac:dyDescent="0.25">
      <c r="G74" s="68">
        <f t="shared" si="6"/>
        <v>4.8611111111111063E-2</v>
      </c>
      <c r="H74" s="64" t="str">
        <f t="shared" si="16"/>
        <v>1:10</v>
      </c>
      <c r="I74" s="67" t="str">
        <f>D10</f>
        <v>70-80</v>
      </c>
    </row>
    <row r="75" spans="7:9" x14ac:dyDescent="0.25">
      <c r="G75" s="68">
        <f t="shared" si="6"/>
        <v>4.9305555555555505E-2</v>
      </c>
      <c r="H75" s="64" t="str">
        <f t="shared" si="16"/>
        <v>1:11</v>
      </c>
      <c r="I75" s="53" t="str">
        <f t="shared" ref="I75" si="17">I74</f>
        <v>70-80</v>
      </c>
    </row>
    <row r="76" spans="7:9" x14ac:dyDescent="0.25">
      <c r="G76" s="68">
        <f t="shared" si="6"/>
        <v>4.9999999999999947E-2</v>
      </c>
      <c r="H76" s="64" t="str">
        <f t="shared" si="16"/>
        <v>1:12</v>
      </c>
      <c r="I76" s="53" t="str">
        <f t="shared" si="8"/>
        <v>70-80</v>
      </c>
    </row>
    <row r="77" spans="7:9" x14ac:dyDescent="0.25">
      <c r="G77" s="68">
        <f t="shared" si="6"/>
        <v>5.0694444444444389E-2</v>
      </c>
      <c r="H77" s="64" t="str">
        <f t="shared" si="16"/>
        <v>1:13</v>
      </c>
      <c r="I77" s="53" t="str">
        <f t="shared" si="8"/>
        <v>70-80</v>
      </c>
    </row>
    <row r="78" spans="7:9" x14ac:dyDescent="0.25">
      <c r="G78" s="68">
        <f t="shared" si="6"/>
        <v>5.1388888888888831E-2</v>
      </c>
      <c r="H78" s="64" t="str">
        <f t="shared" si="16"/>
        <v>1:14</v>
      </c>
      <c r="I78" s="53" t="str">
        <f t="shared" si="8"/>
        <v>70-80</v>
      </c>
    </row>
    <row r="79" spans="7:9" x14ac:dyDescent="0.25">
      <c r="G79" s="68">
        <f t="shared" ref="G79:G142" si="18">G78+TIME(0,1,0)</f>
        <v>5.2083333333333273E-2</v>
      </c>
      <c r="H79" s="64" t="str">
        <f t="shared" si="16"/>
        <v>1:15</v>
      </c>
      <c r="I79" s="53" t="str">
        <f t="shared" si="8"/>
        <v>70-80</v>
      </c>
    </row>
    <row r="80" spans="7:9" x14ac:dyDescent="0.25">
      <c r="G80" s="68">
        <f t="shared" si="18"/>
        <v>5.2777777777777715E-2</v>
      </c>
      <c r="H80" s="64" t="str">
        <f t="shared" si="16"/>
        <v>1:16</v>
      </c>
      <c r="I80" s="53" t="str">
        <f t="shared" si="8"/>
        <v>70-80</v>
      </c>
    </row>
    <row r="81" spans="7:9" x14ac:dyDescent="0.25">
      <c r="G81" s="68">
        <f t="shared" si="18"/>
        <v>5.3472222222222157E-2</v>
      </c>
      <c r="H81" s="64" t="str">
        <f t="shared" si="16"/>
        <v>1:17</v>
      </c>
      <c r="I81" s="53" t="str">
        <f t="shared" si="8"/>
        <v>70-80</v>
      </c>
    </row>
    <row r="82" spans="7:9" x14ac:dyDescent="0.25">
      <c r="G82" s="68">
        <f t="shared" si="18"/>
        <v>5.4166666666666599E-2</v>
      </c>
      <c r="H82" s="64" t="str">
        <f t="shared" si="16"/>
        <v>1:18</v>
      </c>
      <c r="I82" s="53" t="str">
        <f t="shared" si="8"/>
        <v>70-80</v>
      </c>
    </row>
    <row r="83" spans="7:9" x14ac:dyDescent="0.25">
      <c r="G83" s="68">
        <f t="shared" si="18"/>
        <v>5.4861111111111041E-2</v>
      </c>
      <c r="H83" s="64" t="str">
        <f t="shared" si="16"/>
        <v>1:19</v>
      </c>
      <c r="I83" s="53" t="str">
        <f t="shared" si="8"/>
        <v>70-80</v>
      </c>
    </row>
    <row r="84" spans="7:9" x14ac:dyDescent="0.25">
      <c r="G84" s="68">
        <f t="shared" si="18"/>
        <v>5.5555555555555483E-2</v>
      </c>
      <c r="H84" s="64" t="str">
        <f t="shared" si="16"/>
        <v>1:20</v>
      </c>
      <c r="I84" s="67" t="str">
        <f>D11</f>
        <v>80-90</v>
      </c>
    </row>
    <row r="85" spans="7:9" x14ac:dyDescent="0.25">
      <c r="G85" s="68">
        <f t="shared" si="18"/>
        <v>5.6249999999999925E-2</v>
      </c>
      <c r="H85" s="64" t="str">
        <f t="shared" si="16"/>
        <v>1:21</v>
      </c>
      <c r="I85" s="53" t="str">
        <f t="shared" ref="I85" si="19">I84</f>
        <v>80-90</v>
      </c>
    </row>
    <row r="86" spans="7:9" x14ac:dyDescent="0.25">
      <c r="G86" s="68">
        <f t="shared" si="18"/>
        <v>5.6944444444444367E-2</v>
      </c>
      <c r="H86" s="64" t="str">
        <f t="shared" si="16"/>
        <v>1:22</v>
      </c>
      <c r="I86" s="53" t="str">
        <f t="shared" si="8"/>
        <v>80-90</v>
      </c>
    </row>
    <row r="87" spans="7:9" x14ac:dyDescent="0.25">
      <c r="G87" s="68">
        <f t="shared" si="18"/>
        <v>5.7638888888888809E-2</v>
      </c>
      <c r="H87" s="64" t="str">
        <f t="shared" si="16"/>
        <v>1:23</v>
      </c>
      <c r="I87" s="53" t="str">
        <f t="shared" si="8"/>
        <v>80-90</v>
      </c>
    </row>
    <row r="88" spans="7:9" x14ac:dyDescent="0.25">
      <c r="G88" s="68">
        <f t="shared" si="18"/>
        <v>5.8333333333333251E-2</v>
      </c>
      <c r="H88" s="64" t="str">
        <f t="shared" si="16"/>
        <v>1:24</v>
      </c>
      <c r="I88" s="53" t="str">
        <f t="shared" si="8"/>
        <v>80-90</v>
      </c>
    </row>
    <row r="89" spans="7:9" x14ac:dyDescent="0.25">
      <c r="G89" s="68">
        <f t="shared" si="18"/>
        <v>5.9027777777777693E-2</v>
      </c>
      <c r="H89" s="64" t="str">
        <f t="shared" si="16"/>
        <v>1:25</v>
      </c>
      <c r="I89" s="53" t="str">
        <f t="shared" ref="I89:I152" si="20">I88</f>
        <v>80-90</v>
      </c>
    </row>
    <row r="90" spans="7:9" x14ac:dyDescent="0.25">
      <c r="G90" s="68">
        <f t="shared" si="18"/>
        <v>5.9722222222222135E-2</v>
      </c>
      <c r="H90" s="64" t="str">
        <f t="shared" si="16"/>
        <v>1:26</v>
      </c>
      <c r="I90" s="53" t="str">
        <f t="shared" si="20"/>
        <v>80-90</v>
      </c>
    </row>
    <row r="91" spans="7:9" x14ac:dyDescent="0.25">
      <c r="G91" s="68">
        <f t="shared" si="18"/>
        <v>6.0416666666666577E-2</v>
      </c>
      <c r="H91" s="64" t="str">
        <f t="shared" si="16"/>
        <v>1:27</v>
      </c>
      <c r="I91" s="53" t="str">
        <f t="shared" si="20"/>
        <v>80-90</v>
      </c>
    </row>
    <row r="92" spans="7:9" x14ac:dyDescent="0.25">
      <c r="G92" s="68">
        <f t="shared" si="18"/>
        <v>6.1111111111111019E-2</v>
      </c>
      <c r="H92" s="64" t="str">
        <f t="shared" si="16"/>
        <v>1:28</v>
      </c>
      <c r="I92" s="53" t="str">
        <f t="shared" si="20"/>
        <v>80-90</v>
      </c>
    </row>
    <row r="93" spans="7:9" x14ac:dyDescent="0.25">
      <c r="G93" s="68">
        <f t="shared" si="18"/>
        <v>6.1805555555555461E-2</v>
      </c>
      <c r="H93" s="64" t="str">
        <f t="shared" si="16"/>
        <v>1:29</v>
      </c>
      <c r="I93" s="53" t="str">
        <f t="shared" si="20"/>
        <v>80-90</v>
      </c>
    </row>
    <row r="94" spans="7:9" x14ac:dyDescent="0.25">
      <c r="G94" s="68">
        <f t="shared" si="18"/>
        <v>6.2499999999999903E-2</v>
      </c>
      <c r="H94" s="64" t="str">
        <f t="shared" si="16"/>
        <v>1:30</v>
      </c>
      <c r="I94" s="67" t="str">
        <f>D12</f>
        <v>90-100</v>
      </c>
    </row>
    <row r="95" spans="7:9" x14ac:dyDescent="0.25">
      <c r="G95" s="68">
        <f t="shared" si="18"/>
        <v>6.3194444444444345E-2</v>
      </c>
      <c r="H95" s="64" t="str">
        <f t="shared" si="16"/>
        <v>1:31</v>
      </c>
      <c r="I95" s="53" t="str">
        <f t="shared" ref="I95" si="21">I94</f>
        <v>90-100</v>
      </c>
    </row>
    <row r="96" spans="7:9" x14ac:dyDescent="0.25">
      <c r="G96" s="68">
        <f t="shared" si="18"/>
        <v>6.3888888888888787E-2</v>
      </c>
      <c r="H96" s="64" t="str">
        <f t="shared" si="16"/>
        <v>1:32</v>
      </c>
      <c r="I96" s="53" t="str">
        <f t="shared" si="20"/>
        <v>90-100</v>
      </c>
    </row>
    <row r="97" spans="7:9" x14ac:dyDescent="0.25">
      <c r="G97" s="68">
        <f t="shared" si="18"/>
        <v>6.4583333333333229E-2</v>
      </c>
      <c r="H97" s="64" t="str">
        <f t="shared" si="16"/>
        <v>1:33</v>
      </c>
      <c r="I97" s="53" t="str">
        <f t="shared" si="20"/>
        <v>90-100</v>
      </c>
    </row>
    <row r="98" spans="7:9" x14ac:dyDescent="0.25">
      <c r="G98" s="68">
        <f t="shared" si="18"/>
        <v>6.5277777777777671E-2</v>
      </c>
      <c r="H98" s="64" t="str">
        <f t="shared" si="16"/>
        <v>1:34</v>
      </c>
      <c r="I98" s="53" t="str">
        <f t="shared" si="20"/>
        <v>90-100</v>
      </c>
    </row>
    <row r="99" spans="7:9" x14ac:dyDescent="0.25">
      <c r="G99" s="68">
        <f t="shared" si="18"/>
        <v>6.5972222222222113E-2</v>
      </c>
      <c r="H99" s="64" t="str">
        <f t="shared" si="16"/>
        <v>1:35</v>
      </c>
      <c r="I99" s="53" t="str">
        <f t="shared" si="20"/>
        <v>90-100</v>
      </c>
    </row>
    <row r="100" spans="7:9" x14ac:dyDescent="0.25">
      <c r="G100" s="68">
        <f t="shared" si="18"/>
        <v>6.6666666666666555E-2</v>
      </c>
      <c r="H100" s="64" t="str">
        <f t="shared" si="16"/>
        <v>1:36</v>
      </c>
      <c r="I100" s="53" t="str">
        <f t="shared" si="20"/>
        <v>90-100</v>
      </c>
    </row>
    <row r="101" spans="7:9" x14ac:dyDescent="0.25">
      <c r="G101" s="68">
        <f t="shared" si="18"/>
        <v>6.7361111111110997E-2</v>
      </c>
      <c r="H101" s="64" t="str">
        <f t="shared" si="16"/>
        <v>1:37</v>
      </c>
      <c r="I101" s="53" t="str">
        <f t="shared" si="20"/>
        <v>90-100</v>
      </c>
    </row>
    <row r="102" spans="7:9" x14ac:dyDescent="0.25">
      <c r="G102" s="68">
        <f t="shared" si="18"/>
        <v>6.8055555555555439E-2</v>
      </c>
      <c r="H102" s="64" t="str">
        <f t="shared" si="16"/>
        <v>1:38</v>
      </c>
      <c r="I102" s="53" t="str">
        <f t="shared" si="20"/>
        <v>90-100</v>
      </c>
    </row>
    <row r="103" spans="7:9" x14ac:dyDescent="0.25">
      <c r="G103" s="68">
        <f t="shared" si="18"/>
        <v>6.8749999999999881E-2</v>
      </c>
      <c r="H103" s="64" t="str">
        <f t="shared" si="16"/>
        <v>1:39</v>
      </c>
      <c r="I103" s="53" t="str">
        <f t="shared" si="20"/>
        <v>90-100</v>
      </c>
    </row>
    <row r="104" spans="7:9" x14ac:dyDescent="0.25">
      <c r="G104" s="68">
        <f t="shared" si="18"/>
        <v>6.9444444444444323E-2</v>
      </c>
      <c r="H104" s="64" t="str">
        <f t="shared" si="16"/>
        <v>1:40</v>
      </c>
      <c r="I104" s="67" t="str">
        <f>D13</f>
        <v>100-110</v>
      </c>
    </row>
    <row r="105" spans="7:9" x14ac:dyDescent="0.25">
      <c r="G105" s="68">
        <f t="shared" si="18"/>
        <v>7.0138888888888765E-2</v>
      </c>
      <c r="H105" s="64" t="str">
        <f t="shared" si="16"/>
        <v>1:41</v>
      </c>
      <c r="I105" s="53" t="str">
        <f t="shared" ref="I105" si="22">I104</f>
        <v>100-110</v>
      </c>
    </row>
    <row r="106" spans="7:9" x14ac:dyDescent="0.25">
      <c r="G106" s="68">
        <f t="shared" si="18"/>
        <v>7.0833333333333207E-2</v>
      </c>
      <c r="H106" s="64" t="str">
        <f t="shared" si="16"/>
        <v>1:42</v>
      </c>
      <c r="I106" s="53" t="str">
        <f t="shared" si="20"/>
        <v>100-110</v>
      </c>
    </row>
    <row r="107" spans="7:9" x14ac:dyDescent="0.25">
      <c r="G107" s="68">
        <f t="shared" si="18"/>
        <v>7.1527777777777649E-2</v>
      </c>
      <c r="H107" s="64" t="str">
        <f t="shared" si="16"/>
        <v>1:43</v>
      </c>
      <c r="I107" s="53" t="str">
        <f t="shared" si="20"/>
        <v>100-110</v>
      </c>
    </row>
    <row r="108" spans="7:9" x14ac:dyDescent="0.25">
      <c r="G108" s="68">
        <f t="shared" si="18"/>
        <v>7.2222222222222091E-2</v>
      </c>
      <c r="H108" s="64" t="str">
        <f t="shared" si="16"/>
        <v>1:44</v>
      </c>
      <c r="I108" s="53" t="str">
        <f t="shared" si="20"/>
        <v>100-110</v>
      </c>
    </row>
    <row r="109" spans="7:9" x14ac:dyDescent="0.25">
      <c r="G109" s="68">
        <f t="shared" si="18"/>
        <v>7.2916666666666533E-2</v>
      </c>
      <c r="H109" s="64" t="str">
        <f t="shared" si="16"/>
        <v>1:45</v>
      </c>
      <c r="I109" s="53" t="str">
        <f t="shared" si="20"/>
        <v>100-110</v>
      </c>
    </row>
    <row r="110" spans="7:9" x14ac:dyDescent="0.25">
      <c r="G110" s="68">
        <f t="shared" si="18"/>
        <v>7.3611111111110974E-2</v>
      </c>
      <c r="H110" s="64" t="str">
        <f t="shared" si="16"/>
        <v>1:46</v>
      </c>
      <c r="I110" s="53" t="str">
        <f t="shared" si="20"/>
        <v>100-110</v>
      </c>
    </row>
    <row r="111" spans="7:9" x14ac:dyDescent="0.25">
      <c r="G111" s="68">
        <f t="shared" si="18"/>
        <v>7.4305555555555416E-2</v>
      </c>
      <c r="H111" s="64" t="str">
        <f t="shared" si="16"/>
        <v>1:47</v>
      </c>
      <c r="I111" s="53" t="str">
        <f t="shared" si="20"/>
        <v>100-110</v>
      </c>
    </row>
    <row r="112" spans="7:9" x14ac:dyDescent="0.25">
      <c r="G112" s="68">
        <f t="shared" si="18"/>
        <v>7.4999999999999858E-2</v>
      </c>
      <c r="H112" s="64" t="str">
        <f t="shared" si="16"/>
        <v>1:48</v>
      </c>
      <c r="I112" s="53" t="str">
        <f t="shared" si="20"/>
        <v>100-110</v>
      </c>
    </row>
    <row r="113" spans="7:9" x14ac:dyDescent="0.25">
      <c r="G113" s="68">
        <f t="shared" si="18"/>
        <v>7.56944444444443E-2</v>
      </c>
      <c r="H113" s="64" t="str">
        <f t="shared" si="16"/>
        <v>1:49</v>
      </c>
      <c r="I113" s="53" t="str">
        <f t="shared" si="20"/>
        <v>100-110</v>
      </c>
    </row>
    <row r="114" spans="7:9" x14ac:dyDescent="0.25">
      <c r="G114" s="68">
        <f t="shared" si="18"/>
        <v>7.6388888888888742E-2</v>
      </c>
      <c r="H114" s="64" t="str">
        <f t="shared" si="16"/>
        <v>1:50</v>
      </c>
      <c r="I114" s="67" t="str">
        <f>D14</f>
        <v>110-120</v>
      </c>
    </row>
    <row r="115" spans="7:9" x14ac:dyDescent="0.25">
      <c r="G115" s="68">
        <f t="shared" si="18"/>
        <v>7.7083333333333184E-2</v>
      </c>
      <c r="H115" s="64" t="str">
        <f t="shared" si="16"/>
        <v>1:51</v>
      </c>
      <c r="I115" s="53" t="str">
        <f t="shared" ref="I115" si="23">I114</f>
        <v>110-120</v>
      </c>
    </row>
    <row r="116" spans="7:9" x14ac:dyDescent="0.25">
      <c r="G116" s="68">
        <f t="shared" si="18"/>
        <v>7.7777777777777626E-2</v>
      </c>
      <c r="H116" s="64" t="str">
        <f t="shared" si="16"/>
        <v>1:52</v>
      </c>
      <c r="I116" s="53" t="str">
        <f t="shared" si="20"/>
        <v>110-120</v>
      </c>
    </row>
    <row r="117" spans="7:9" x14ac:dyDescent="0.25">
      <c r="G117" s="68">
        <f t="shared" si="18"/>
        <v>7.8472222222222068E-2</v>
      </c>
      <c r="H117" s="64" t="str">
        <f t="shared" si="16"/>
        <v>1:53</v>
      </c>
      <c r="I117" s="53" t="str">
        <f t="shared" si="20"/>
        <v>110-120</v>
      </c>
    </row>
    <row r="118" spans="7:9" x14ac:dyDescent="0.25">
      <c r="G118" s="68">
        <f t="shared" si="18"/>
        <v>7.916666666666651E-2</v>
      </c>
      <c r="H118" s="64" t="str">
        <f t="shared" si="16"/>
        <v>1:54</v>
      </c>
      <c r="I118" s="53" t="str">
        <f t="shared" si="20"/>
        <v>110-120</v>
      </c>
    </row>
    <row r="119" spans="7:9" x14ac:dyDescent="0.25">
      <c r="G119" s="68">
        <f t="shared" si="18"/>
        <v>7.9861111111110952E-2</v>
      </c>
      <c r="H119" s="64" t="str">
        <f t="shared" si="16"/>
        <v>1:55</v>
      </c>
      <c r="I119" s="53" t="str">
        <f t="shared" si="20"/>
        <v>110-120</v>
      </c>
    </row>
    <row r="120" spans="7:9" x14ac:dyDescent="0.25">
      <c r="G120" s="68">
        <f t="shared" si="18"/>
        <v>8.0555555555555394E-2</v>
      </c>
      <c r="H120" s="64" t="str">
        <f t="shared" si="16"/>
        <v>1:56</v>
      </c>
      <c r="I120" s="53" t="str">
        <f t="shared" si="20"/>
        <v>110-120</v>
      </c>
    </row>
    <row r="121" spans="7:9" x14ac:dyDescent="0.25">
      <c r="G121" s="68">
        <f t="shared" si="18"/>
        <v>8.1249999999999836E-2</v>
      </c>
      <c r="H121" s="64" t="str">
        <f t="shared" si="16"/>
        <v>1:57</v>
      </c>
      <c r="I121" s="53" t="str">
        <f t="shared" si="20"/>
        <v>110-120</v>
      </c>
    </row>
    <row r="122" spans="7:9" x14ac:dyDescent="0.25">
      <c r="G122" s="68">
        <f t="shared" si="18"/>
        <v>8.1944444444444278E-2</v>
      </c>
      <c r="H122" s="64" t="str">
        <f t="shared" si="16"/>
        <v>1:58</v>
      </c>
      <c r="I122" s="53" t="str">
        <f t="shared" si="20"/>
        <v>110-120</v>
      </c>
    </row>
    <row r="123" spans="7:9" x14ac:dyDescent="0.25">
      <c r="G123" s="68">
        <f t="shared" si="18"/>
        <v>8.263888888888872E-2</v>
      </c>
      <c r="H123" s="64" t="str">
        <f t="shared" si="16"/>
        <v>1:59</v>
      </c>
      <c r="I123" s="53" t="str">
        <f t="shared" si="20"/>
        <v>110-120</v>
      </c>
    </row>
    <row r="124" spans="7:9" x14ac:dyDescent="0.25">
      <c r="G124" s="68">
        <f t="shared" si="18"/>
        <v>8.3333333333333162E-2</v>
      </c>
      <c r="H124" s="64" t="str">
        <f t="shared" si="16"/>
        <v>2:00</v>
      </c>
      <c r="I124" s="67" t="str">
        <f>D15</f>
        <v>120-130</v>
      </c>
    </row>
    <row r="125" spans="7:9" x14ac:dyDescent="0.25">
      <c r="G125" s="68">
        <f t="shared" si="18"/>
        <v>8.4027777777777604E-2</v>
      </c>
      <c r="H125" s="64" t="str">
        <f t="shared" si="16"/>
        <v>2:01</v>
      </c>
      <c r="I125" s="53" t="str">
        <f t="shared" ref="I125" si="24">I124</f>
        <v>120-130</v>
      </c>
    </row>
    <row r="126" spans="7:9" x14ac:dyDescent="0.25">
      <c r="G126" s="68">
        <f t="shared" si="18"/>
        <v>8.4722222222222046E-2</v>
      </c>
      <c r="H126" s="64" t="str">
        <f t="shared" si="16"/>
        <v>2:02</v>
      </c>
      <c r="I126" s="53" t="str">
        <f t="shared" si="20"/>
        <v>120-130</v>
      </c>
    </row>
    <row r="127" spans="7:9" x14ac:dyDescent="0.25">
      <c r="G127" s="68">
        <f t="shared" si="18"/>
        <v>8.5416666666666488E-2</v>
      </c>
      <c r="H127" s="64" t="str">
        <f t="shared" si="16"/>
        <v>2:03</v>
      </c>
      <c r="I127" s="53" t="str">
        <f t="shared" si="20"/>
        <v>120-130</v>
      </c>
    </row>
    <row r="128" spans="7:9" x14ac:dyDescent="0.25">
      <c r="G128" s="68">
        <f t="shared" si="18"/>
        <v>8.611111111111093E-2</v>
      </c>
      <c r="H128" s="64" t="str">
        <f t="shared" si="16"/>
        <v>2:04</v>
      </c>
      <c r="I128" s="53" t="str">
        <f t="shared" si="20"/>
        <v>120-130</v>
      </c>
    </row>
    <row r="129" spans="7:9" x14ac:dyDescent="0.25">
      <c r="G129" s="68">
        <f t="shared" si="18"/>
        <v>8.6805555555555372E-2</v>
      </c>
      <c r="H129" s="64" t="str">
        <f t="shared" si="16"/>
        <v>2:05</v>
      </c>
      <c r="I129" s="53" t="str">
        <f t="shared" si="20"/>
        <v>120-130</v>
      </c>
    </row>
    <row r="130" spans="7:9" x14ac:dyDescent="0.25">
      <c r="G130" s="68">
        <f t="shared" si="18"/>
        <v>8.7499999999999814E-2</v>
      </c>
      <c r="H130" s="64" t="str">
        <f t="shared" si="16"/>
        <v>2:06</v>
      </c>
      <c r="I130" s="53" t="str">
        <f t="shared" si="20"/>
        <v>120-130</v>
      </c>
    </row>
    <row r="131" spans="7:9" x14ac:dyDescent="0.25">
      <c r="G131" s="68">
        <f t="shared" si="18"/>
        <v>8.8194444444444256E-2</v>
      </c>
      <c r="H131" s="64" t="str">
        <f t="shared" si="16"/>
        <v>2:07</v>
      </c>
      <c r="I131" s="53" t="str">
        <f t="shared" si="20"/>
        <v>120-130</v>
      </c>
    </row>
    <row r="132" spans="7:9" x14ac:dyDescent="0.25">
      <c r="G132" s="68">
        <f t="shared" si="18"/>
        <v>8.8888888888888698E-2</v>
      </c>
      <c r="H132" s="64" t="str">
        <f t="shared" si="16"/>
        <v>2:08</v>
      </c>
      <c r="I132" s="53" t="str">
        <f t="shared" si="20"/>
        <v>120-130</v>
      </c>
    </row>
    <row r="133" spans="7:9" x14ac:dyDescent="0.25">
      <c r="G133" s="68">
        <f t="shared" si="18"/>
        <v>8.958333333333314E-2</v>
      </c>
      <c r="H133" s="64" t="str">
        <f t="shared" ref="H133:H196" si="25">TEXT(G133,"h:mm")</f>
        <v>2:09</v>
      </c>
      <c r="I133" s="53" t="str">
        <f t="shared" si="20"/>
        <v>120-130</v>
      </c>
    </row>
    <row r="134" spans="7:9" x14ac:dyDescent="0.25">
      <c r="G134" s="68">
        <f t="shared" si="18"/>
        <v>9.0277777777777582E-2</v>
      </c>
      <c r="H134" s="64" t="str">
        <f t="shared" si="25"/>
        <v>2:10</v>
      </c>
      <c r="I134" s="67" t="str">
        <f>D16</f>
        <v>130-140</v>
      </c>
    </row>
    <row r="135" spans="7:9" x14ac:dyDescent="0.25">
      <c r="G135" s="68">
        <f t="shared" si="18"/>
        <v>9.0972222222222024E-2</v>
      </c>
      <c r="H135" s="64" t="str">
        <f t="shared" si="25"/>
        <v>2:11</v>
      </c>
      <c r="I135" s="53" t="str">
        <f t="shared" ref="I135" si="26">I134</f>
        <v>130-140</v>
      </c>
    </row>
    <row r="136" spans="7:9" x14ac:dyDescent="0.25">
      <c r="G136" s="68">
        <f t="shared" si="18"/>
        <v>9.1666666666666466E-2</v>
      </c>
      <c r="H136" s="64" t="str">
        <f t="shared" si="25"/>
        <v>2:12</v>
      </c>
      <c r="I136" s="53" t="str">
        <f t="shared" si="20"/>
        <v>130-140</v>
      </c>
    </row>
    <row r="137" spans="7:9" x14ac:dyDescent="0.25">
      <c r="G137" s="68">
        <f t="shared" si="18"/>
        <v>9.2361111111110908E-2</v>
      </c>
      <c r="H137" s="64" t="str">
        <f t="shared" si="25"/>
        <v>2:13</v>
      </c>
      <c r="I137" s="53" t="str">
        <f t="shared" si="20"/>
        <v>130-140</v>
      </c>
    </row>
    <row r="138" spans="7:9" x14ac:dyDescent="0.25">
      <c r="G138" s="68">
        <f t="shared" si="18"/>
        <v>9.305555555555535E-2</v>
      </c>
      <c r="H138" s="64" t="str">
        <f t="shared" si="25"/>
        <v>2:14</v>
      </c>
      <c r="I138" s="53" t="str">
        <f t="shared" si="20"/>
        <v>130-140</v>
      </c>
    </row>
    <row r="139" spans="7:9" x14ac:dyDescent="0.25">
      <c r="G139" s="68">
        <f t="shared" si="18"/>
        <v>9.3749999999999792E-2</v>
      </c>
      <c r="H139" s="64" t="str">
        <f t="shared" si="25"/>
        <v>2:15</v>
      </c>
      <c r="I139" s="53" t="str">
        <f t="shared" si="20"/>
        <v>130-140</v>
      </c>
    </row>
    <row r="140" spans="7:9" x14ac:dyDescent="0.25">
      <c r="G140" s="68">
        <f t="shared" si="18"/>
        <v>9.4444444444444234E-2</v>
      </c>
      <c r="H140" s="64" t="str">
        <f t="shared" si="25"/>
        <v>2:16</v>
      </c>
      <c r="I140" s="53" t="str">
        <f t="shared" si="20"/>
        <v>130-140</v>
      </c>
    </row>
    <row r="141" spans="7:9" x14ac:dyDescent="0.25">
      <c r="G141" s="68">
        <f t="shared" si="18"/>
        <v>9.5138888888888676E-2</v>
      </c>
      <c r="H141" s="64" t="str">
        <f t="shared" si="25"/>
        <v>2:17</v>
      </c>
      <c r="I141" s="53" t="str">
        <f t="shared" si="20"/>
        <v>130-140</v>
      </c>
    </row>
    <row r="142" spans="7:9" x14ac:dyDescent="0.25">
      <c r="G142" s="68">
        <f t="shared" si="18"/>
        <v>9.5833333333333118E-2</v>
      </c>
      <c r="H142" s="64" t="str">
        <f t="shared" si="25"/>
        <v>2:18</v>
      </c>
      <c r="I142" s="53" t="str">
        <f t="shared" si="20"/>
        <v>130-140</v>
      </c>
    </row>
    <row r="143" spans="7:9" x14ac:dyDescent="0.25">
      <c r="G143" s="68">
        <f t="shared" ref="G143:G206" si="27">G142+TIME(0,1,0)</f>
        <v>9.652777777777756E-2</v>
      </c>
      <c r="H143" s="64" t="str">
        <f t="shared" si="25"/>
        <v>2:19</v>
      </c>
      <c r="I143" s="53" t="str">
        <f t="shared" si="20"/>
        <v>130-140</v>
      </c>
    </row>
    <row r="144" spans="7:9" x14ac:dyDescent="0.25">
      <c r="G144" s="68">
        <f t="shared" si="27"/>
        <v>9.7222222222222002E-2</v>
      </c>
      <c r="H144" s="64" t="str">
        <f t="shared" si="25"/>
        <v>2:20</v>
      </c>
      <c r="I144" s="67" t="str">
        <f>D17</f>
        <v>140-150</v>
      </c>
    </row>
    <row r="145" spans="7:9" x14ac:dyDescent="0.25">
      <c r="G145" s="68">
        <f t="shared" si="27"/>
        <v>9.7916666666666444E-2</v>
      </c>
      <c r="H145" s="64" t="str">
        <f t="shared" si="25"/>
        <v>2:21</v>
      </c>
      <c r="I145" s="53" t="str">
        <f t="shared" ref="I145" si="28">I144</f>
        <v>140-150</v>
      </c>
    </row>
    <row r="146" spans="7:9" x14ac:dyDescent="0.25">
      <c r="G146" s="68">
        <f t="shared" si="27"/>
        <v>9.8611111111110886E-2</v>
      </c>
      <c r="H146" s="64" t="str">
        <f t="shared" si="25"/>
        <v>2:22</v>
      </c>
      <c r="I146" s="53" t="str">
        <f t="shared" si="20"/>
        <v>140-150</v>
      </c>
    </row>
    <row r="147" spans="7:9" x14ac:dyDescent="0.25">
      <c r="G147" s="68">
        <f t="shared" si="27"/>
        <v>9.9305555555555328E-2</v>
      </c>
      <c r="H147" s="64" t="str">
        <f t="shared" si="25"/>
        <v>2:23</v>
      </c>
      <c r="I147" s="53" t="str">
        <f t="shared" si="20"/>
        <v>140-150</v>
      </c>
    </row>
    <row r="148" spans="7:9" x14ac:dyDescent="0.25">
      <c r="G148" s="68">
        <f t="shared" si="27"/>
        <v>9.999999999999977E-2</v>
      </c>
      <c r="H148" s="64" t="str">
        <f t="shared" si="25"/>
        <v>2:24</v>
      </c>
      <c r="I148" s="53" t="str">
        <f t="shared" si="20"/>
        <v>140-150</v>
      </c>
    </row>
    <row r="149" spans="7:9" x14ac:dyDescent="0.25">
      <c r="G149" s="68">
        <f t="shared" si="27"/>
        <v>0.10069444444444421</v>
      </c>
      <c r="H149" s="64" t="str">
        <f t="shared" si="25"/>
        <v>2:25</v>
      </c>
      <c r="I149" s="53" t="str">
        <f t="shared" si="20"/>
        <v>140-150</v>
      </c>
    </row>
    <row r="150" spans="7:9" x14ac:dyDescent="0.25">
      <c r="G150" s="68">
        <f t="shared" si="27"/>
        <v>0.10138888888888865</v>
      </c>
      <c r="H150" s="64" t="str">
        <f t="shared" si="25"/>
        <v>2:26</v>
      </c>
      <c r="I150" s="53" t="str">
        <f t="shared" si="20"/>
        <v>140-150</v>
      </c>
    </row>
    <row r="151" spans="7:9" x14ac:dyDescent="0.25">
      <c r="G151" s="68">
        <f t="shared" si="27"/>
        <v>0.1020833333333331</v>
      </c>
      <c r="H151" s="64" t="str">
        <f t="shared" si="25"/>
        <v>2:27</v>
      </c>
      <c r="I151" s="53" t="str">
        <f t="shared" si="20"/>
        <v>140-150</v>
      </c>
    </row>
    <row r="152" spans="7:9" x14ac:dyDescent="0.25">
      <c r="G152" s="68">
        <f t="shared" si="27"/>
        <v>0.10277777777777754</v>
      </c>
      <c r="H152" s="64" t="str">
        <f t="shared" si="25"/>
        <v>2:28</v>
      </c>
      <c r="I152" s="53" t="str">
        <f t="shared" si="20"/>
        <v>140-150</v>
      </c>
    </row>
    <row r="153" spans="7:9" x14ac:dyDescent="0.25">
      <c r="G153" s="68">
        <f t="shared" si="27"/>
        <v>0.10347222222222198</v>
      </c>
      <c r="H153" s="64" t="str">
        <f t="shared" si="25"/>
        <v>2:29</v>
      </c>
      <c r="I153" s="53" t="str">
        <f t="shared" ref="I153:I216" si="29">I152</f>
        <v>140-150</v>
      </c>
    </row>
    <row r="154" spans="7:9" x14ac:dyDescent="0.25">
      <c r="G154" s="68">
        <f t="shared" si="27"/>
        <v>0.10416666666666642</v>
      </c>
      <c r="H154" s="64" t="str">
        <f t="shared" si="25"/>
        <v>2:30</v>
      </c>
      <c r="I154" s="67" t="str">
        <f>D18</f>
        <v>150-160</v>
      </c>
    </row>
    <row r="155" spans="7:9" x14ac:dyDescent="0.25">
      <c r="G155" s="68">
        <f t="shared" si="27"/>
        <v>0.10486111111111086</v>
      </c>
      <c r="H155" s="64" t="str">
        <f t="shared" si="25"/>
        <v>2:31</v>
      </c>
      <c r="I155" s="53" t="str">
        <f t="shared" ref="I155" si="30">I154</f>
        <v>150-160</v>
      </c>
    </row>
    <row r="156" spans="7:9" x14ac:dyDescent="0.25">
      <c r="G156" s="68">
        <f t="shared" si="27"/>
        <v>0.10555555555555531</v>
      </c>
      <c r="H156" s="64" t="str">
        <f t="shared" si="25"/>
        <v>2:32</v>
      </c>
      <c r="I156" s="53" t="str">
        <f t="shared" si="29"/>
        <v>150-160</v>
      </c>
    </row>
    <row r="157" spans="7:9" x14ac:dyDescent="0.25">
      <c r="G157" s="68">
        <f t="shared" si="27"/>
        <v>0.10624999999999975</v>
      </c>
      <c r="H157" s="64" t="str">
        <f t="shared" si="25"/>
        <v>2:33</v>
      </c>
      <c r="I157" s="53" t="str">
        <f t="shared" si="29"/>
        <v>150-160</v>
      </c>
    </row>
    <row r="158" spans="7:9" x14ac:dyDescent="0.25">
      <c r="G158" s="68">
        <f t="shared" si="27"/>
        <v>0.10694444444444419</v>
      </c>
      <c r="H158" s="64" t="str">
        <f t="shared" si="25"/>
        <v>2:34</v>
      </c>
      <c r="I158" s="53" t="str">
        <f t="shared" si="29"/>
        <v>150-160</v>
      </c>
    </row>
    <row r="159" spans="7:9" x14ac:dyDescent="0.25">
      <c r="G159" s="68">
        <f t="shared" si="27"/>
        <v>0.10763888888888863</v>
      </c>
      <c r="H159" s="64" t="str">
        <f t="shared" si="25"/>
        <v>2:35</v>
      </c>
      <c r="I159" s="53" t="str">
        <f t="shared" si="29"/>
        <v>150-160</v>
      </c>
    </row>
    <row r="160" spans="7:9" x14ac:dyDescent="0.25">
      <c r="G160" s="68">
        <f t="shared" si="27"/>
        <v>0.10833333333333307</v>
      </c>
      <c r="H160" s="64" t="str">
        <f t="shared" si="25"/>
        <v>2:36</v>
      </c>
      <c r="I160" s="53" t="str">
        <f t="shared" si="29"/>
        <v>150-160</v>
      </c>
    </row>
    <row r="161" spans="7:9" x14ac:dyDescent="0.25">
      <c r="G161" s="68">
        <f t="shared" si="27"/>
        <v>0.10902777777777752</v>
      </c>
      <c r="H161" s="64" t="str">
        <f t="shared" si="25"/>
        <v>2:37</v>
      </c>
      <c r="I161" s="53" t="str">
        <f t="shared" si="29"/>
        <v>150-160</v>
      </c>
    </row>
    <row r="162" spans="7:9" x14ac:dyDescent="0.25">
      <c r="G162" s="68">
        <f t="shared" si="27"/>
        <v>0.10972222222222196</v>
      </c>
      <c r="H162" s="64" t="str">
        <f t="shared" si="25"/>
        <v>2:38</v>
      </c>
      <c r="I162" s="53" t="str">
        <f t="shared" si="29"/>
        <v>150-160</v>
      </c>
    </row>
    <row r="163" spans="7:9" x14ac:dyDescent="0.25">
      <c r="G163" s="68">
        <f t="shared" si="27"/>
        <v>0.1104166666666664</v>
      </c>
      <c r="H163" s="64" t="str">
        <f t="shared" si="25"/>
        <v>2:39</v>
      </c>
      <c r="I163" s="53" t="str">
        <f t="shared" si="29"/>
        <v>150-160</v>
      </c>
    </row>
    <row r="164" spans="7:9" x14ac:dyDescent="0.25">
      <c r="G164" s="68">
        <f t="shared" si="27"/>
        <v>0.11111111111111084</v>
      </c>
      <c r="H164" s="64" t="str">
        <f t="shared" si="25"/>
        <v>2:40</v>
      </c>
      <c r="I164" s="67" t="str">
        <f>D19</f>
        <v>160-170</v>
      </c>
    </row>
    <row r="165" spans="7:9" x14ac:dyDescent="0.25">
      <c r="G165" s="68">
        <f t="shared" si="27"/>
        <v>0.11180555555555528</v>
      </c>
      <c r="H165" s="64" t="str">
        <f t="shared" si="25"/>
        <v>2:41</v>
      </c>
      <c r="I165" s="53" t="str">
        <f t="shared" ref="I165" si="31">I164</f>
        <v>160-170</v>
      </c>
    </row>
    <row r="166" spans="7:9" x14ac:dyDescent="0.25">
      <c r="G166" s="68">
        <f t="shared" si="27"/>
        <v>0.11249999999999973</v>
      </c>
      <c r="H166" s="64" t="str">
        <f t="shared" si="25"/>
        <v>2:42</v>
      </c>
      <c r="I166" s="53" t="str">
        <f t="shared" si="29"/>
        <v>160-170</v>
      </c>
    </row>
    <row r="167" spans="7:9" x14ac:dyDescent="0.25">
      <c r="G167" s="68">
        <f t="shared" si="27"/>
        <v>0.11319444444444417</v>
      </c>
      <c r="H167" s="64" t="str">
        <f t="shared" si="25"/>
        <v>2:43</v>
      </c>
      <c r="I167" s="53" t="str">
        <f t="shared" si="29"/>
        <v>160-170</v>
      </c>
    </row>
    <row r="168" spans="7:9" x14ac:dyDescent="0.25">
      <c r="G168" s="68">
        <f t="shared" si="27"/>
        <v>0.11388888888888861</v>
      </c>
      <c r="H168" s="64" t="str">
        <f t="shared" si="25"/>
        <v>2:44</v>
      </c>
      <c r="I168" s="53" t="str">
        <f t="shared" si="29"/>
        <v>160-170</v>
      </c>
    </row>
    <row r="169" spans="7:9" x14ac:dyDescent="0.25">
      <c r="G169" s="68">
        <f t="shared" si="27"/>
        <v>0.11458333333333305</v>
      </c>
      <c r="H169" s="64" t="str">
        <f t="shared" si="25"/>
        <v>2:45</v>
      </c>
      <c r="I169" s="53" t="str">
        <f t="shared" si="29"/>
        <v>160-170</v>
      </c>
    </row>
    <row r="170" spans="7:9" x14ac:dyDescent="0.25">
      <c r="G170" s="68">
        <f t="shared" si="27"/>
        <v>0.11527777777777749</v>
      </c>
      <c r="H170" s="64" t="str">
        <f t="shared" si="25"/>
        <v>2:46</v>
      </c>
      <c r="I170" s="53" t="str">
        <f t="shared" si="29"/>
        <v>160-170</v>
      </c>
    </row>
    <row r="171" spans="7:9" x14ac:dyDescent="0.25">
      <c r="G171" s="68">
        <f t="shared" si="27"/>
        <v>0.11597222222222194</v>
      </c>
      <c r="H171" s="64" t="str">
        <f t="shared" si="25"/>
        <v>2:47</v>
      </c>
      <c r="I171" s="53" t="str">
        <f t="shared" si="29"/>
        <v>160-170</v>
      </c>
    </row>
    <row r="172" spans="7:9" x14ac:dyDescent="0.25">
      <c r="G172" s="68">
        <f t="shared" si="27"/>
        <v>0.11666666666666638</v>
      </c>
      <c r="H172" s="64" t="str">
        <f t="shared" si="25"/>
        <v>2:48</v>
      </c>
      <c r="I172" s="53" t="str">
        <f t="shared" si="29"/>
        <v>160-170</v>
      </c>
    </row>
    <row r="173" spans="7:9" x14ac:dyDescent="0.25">
      <c r="G173" s="68">
        <f t="shared" si="27"/>
        <v>0.11736111111111082</v>
      </c>
      <c r="H173" s="64" t="str">
        <f t="shared" si="25"/>
        <v>2:49</v>
      </c>
      <c r="I173" s="53" t="str">
        <f t="shared" si="29"/>
        <v>160-170</v>
      </c>
    </row>
    <row r="174" spans="7:9" x14ac:dyDescent="0.25">
      <c r="G174" s="68">
        <f t="shared" si="27"/>
        <v>0.11805555555555526</v>
      </c>
      <c r="H174" s="64" t="str">
        <f t="shared" si="25"/>
        <v>2:50</v>
      </c>
      <c r="I174" s="67" t="str">
        <f>D20</f>
        <v>170-180</v>
      </c>
    </row>
    <row r="175" spans="7:9" x14ac:dyDescent="0.25">
      <c r="G175" s="68">
        <f t="shared" si="27"/>
        <v>0.1187499999999997</v>
      </c>
      <c r="H175" s="64" t="str">
        <f t="shared" si="25"/>
        <v>2:51</v>
      </c>
      <c r="I175" s="53" t="str">
        <f t="shared" ref="I175" si="32">I174</f>
        <v>170-180</v>
      </c>
    </row>
    <row r="176" spans="7:9" x14ac:dyDescent="0.25">
      <c r="G176" s="68">
        <f t="shared" si="27"/>
        <v>0.11944444444444414</v>
      </c>
      <c r="H176" s="64" t="str">
        <f t="shared" si="25"/>
        <v>2:52</v>
      </c>
      <c r="I176" s="53" t="str">
        <f t="shared" si="29"/>
        <v>170-180</v>
      </c>
    </row>
    <row r="177" spans="7:9" x14ac:dyDescent="0.25">
      <c r="G177" s="68">
        <f t="shared" si="27"/>
        <v>0.12013888888888859</v>
      </c>
      <c r="H177" s="64" t="str">
        <f t="shared" si="25"/>
        <v>2:53</v>
      </c>
      <c r="I177" s="53" t="str">
        <f t="shared" si="29"/>
        <v>170-180</v>
      </c>
    </row>
    <row r="178" spans="7:9" x14ac:dyDescent="0.25">
      <c r="G178" s="68">
        <f t="shared" si="27"/>
        <v>0.12083333333333303</v>
      </c>
      <c r="H178" s="64" t="str">
        <f t="shared" si="25"/>
        <v>2:54</v>
      </c>
      <c r="I178" s="53" t="str">
        <f t="shared" si="29"/>
        <v>170-180</v>
      </c>
    </row>
    <row r="179" spans="7:9" x14ac:dyDescent="0.25">
      <c r="G179" s="68">
        <f t="shared" si="27"/>
        <v>0.12152777777777747</v>
      </c>
      <c r="H179" s="64" t="str">
        <f t="shared" si="25"/>
        <v>2:55</v>
      </c>
      <c r="I179" s="53" t="str">
        <f t="shared" si="29"/>
        <v>170-180</v>
      </c>
    </row>
    <row r="180" spans="7:9" x14ac:dyDescent="0.25">
      <c r="G180" s="68">
        <f t="shared" si="27"/>
        <v>0.12222222222222191</v>
      </c>
      <c r="H180" s="64" t="str">
        <f t="shared" si="25"/>
        <v>2:56</v>
      </c>
      <c r="I180" s="53" t="str">
        <f t="shared" si="29"/>
        <v>170-180</v>
      </c>
    </row>
    <row r="181" spans="7:9" x14ac:dyDescent="0.25">
      <c r="G181" s="68">
        <f t="shared" si="27"/>
        <v>0.12291666666666635</v>
      </c>
      <c r="H181" s="64" t="str">
        <f t="shared" si="25"/>
        <v>2:57</v>
      </c>
      <c r="I181" s="53" t="str">
        <f t="shared" si="29"/>
        <v>170-180</v>
      </c>
    </row>
    <row r="182" spans="7:9" x14ac:dyDescent="0.25">
      <c r="G182" s="68">
        <f t="shared" si="27"/>
        <v>0.1236111111111108</v>
      </c>
      <c r="H182" s="64" t="str">
        <f t="shared" si="25"/>
        <v>2:58</v>
      </c>
      <c r="I182" s="53" t="str">
        <f t="shared" si="29"/>
        <v>170-180</v>
      </c>
    </row>
    <row r="183" spans="7:9" x14ac:dyDescent="0.25">
      <c r="G183" s="68">
        <f t="shared" si="27"/>
        <v>0.12430555555555524</v>
      </c>
      <c r="H183" s="64" t="str">
        <f t="shared" si="25"/>
        <v>2:59</v>
      </c>
      <c r="I183" s="53" t="str">
        <f t="shared" si="29"/>
        <v>170-180</v>
      </c>
    </row>
    <row r="184" spans="7:9" x14ac:dyDescent="0.25">
      <c r="G184" s="68">
        <f t="shared" si="27"/>
        <v>0.12499999999999968</v>
      </c>
      <c r="H184" s="64" t="str">
        <f t="shared" si="25"/>
        <v>3:00</v>
      </c>
      <c r="I184" s="67" t="str">
        <f>D21</f>
        <v>180-190</v>
      </c>
    </row>
    <row r="185" spans="7:9" x14ac:dyDescent="0.25">
      <c r="G185" s="68">
        <f t="shared" si="27"/>
        <v>0.12569444444444414</v>
      </c>
      <c r="H185" s="64" t="str">
        <f t="shared" si="25"/>
        <v>3:01</v>
      </c>
      <c r="I185" s="53" t="str">
        <f t="shared" ref="I185" si="33">I184</f>
        <v>180-190</v>
      </c>
    </row>
    <row r="186" spans="7:9" x14ac:dyDescent="0.25">
      <c r="G186" s="68">
        <f t="shared" si="27"/>
        <v>0.12638888888888858</v>
      </c>
      <c r="H186" s="64" t="str">
        <f t="shared" si="25"/>
        <v>3:02</v>
      </c>
      <c r="I186" s="53" t="str">
        <f t="shared" si="29"/>
        <v>180-190</v>
      </c>
    </row>
    <row r="187" spans="7:9" x14ac:dyDescent="0.25">
      <c r="G187" s="68">
        <f t="shared" si="27"/>
        <v>0.12708333333333302</v>
      </c>
      <c r="H187" s="64" t="str">
        <f t="shared" si="25"/>
        <v>3:03</v>
      </c>
      <c r="I187" s="53" t="str">
        <f t="shared" si="29"/>
        <v>180-190</v>
      </c>
    </row>
    <row r="188" spans="7:9" x14ac:dyDescent="0.25">
      <c r="G188" s="68">
        <f t="shared" si="27"/>
        <v>0.12777777777777746</v>
      </c>
      <c r="H188" s="64" t="str">
        <f t="shared" si="25"/>
        <v>3:04</v>
      </c>
      <c r="I188" s="53" t="str">
        <f t="shared" si="29"/>
        <v>180-190</v>
      </c>
    </row>
    <row r="189" spans="7:9" x14ac:dyDescent="0.25">
      <c r="G189" s="68">
        <f t="shared" si="27"/>
        <v>0.1284722222222219</v>
      </c>
      <c r="H189" s="64" t="str">
        <f t="shared" si="25"/>
        <v>3:05</v>
      </c>
      <c r="I189" s="53" t="str">
        <f t="shared" si="29"/>
        <v>180-190</v>
      </c>
    </row>
    <row r="190" spans="7:9" x14ac:dyDescent="0.25">
      <c r="G190" s="68">
        <f t="shared" si="27"/>
        <v>0.12916666666666635</v>
      </c>
      <c r="H190" s="64" t="str">
        <f t="shared" si="25"/>
        <v>3:06</v>
      </c>
      <c r="I190" s="53" t="str">
        <f t="shared" si="29"/>
        <v>180-190</v>
      </c>
    </row>
    <row r="191" spans="7:9" x14ac:dyDescent="0.25">
      <c r="G191" s="68">
        <f t="shared" si="27"/>
        <v>0.12986111111111079</v>
      </c>
      <c r="H191" s="64" t="str">
        <f t="shared" si="25"/>
        <v>3:07</v>
      </c>
      <c r="I191" s="53" t="str">
        <f t="shared" si="29"/>
        <v>180-190</v>
      </c>
    </row>
    <row r="192" spans="7:9" x14ac:dyDescent="0.25">
      <c r="G192" s="68">
        <f t="shared" si="27"/>
        <v>0.13055555555555523</v>
      </c>
      <c r="H192" s="64" t="str">
        <f t="shared" si="25"/>
        <v>3:08</v>
      </c>
      <c r="I192" s="53" t="str">
        <f t="shared" si="29"/>
        <v>180-190</v>
      </c>
    </row>
    <row r="193" spans="7:9" x14ac:dyDescent="0.25">
      <c r="G193" s="68">
        <f t="shared" si="27"/>
        <v>0.13124999999999967</v>
      </c>
      <c r="H193" s="64" t="str">
        <f t="shared" si="25"/>
        <v>3:09</v>
      </c>
      <c r="I193" s="53" t="str">
        <f t="shared" si="29"/>
        <v>180-190</v>
      </c>
    </row>
    <row r="194" spans="7:9" x14ac:dyDescent="0.25">
      <c r="G194" s="68">
        <f t="shared" si="27"/>
        <v>0.13194444444444411</v>
      </c>
      <c r="H194" s="64" t="str">
        <f t="shared" si="25"/>
        <v>3:10</v>
      </c>
      <c r="I194" s="67" t="str">
        <f>D22</f>
        <v>190-200</v>
      </c>
    </row>
    <row r="195" spans="7:9" x14ac:dyDescent="0.25">
      <c r="G195" s="68">
        <f t="shared" si="27"/>
        <v>0.13263888888888856</v>
      </c>
      <c r="H195" s="64" t="str">
        <f t="shared" si="25"/>
        <v>3:11</v>
      </c>
      <c r="I195" s="53" t="str">
        <f t="shared" ref="I195" si="34">I194</f>
        <v>190-200</v>
      </c>
    </row>
    <row r="196" spans="7:9" x14ac:dyDescent="0.25">
      <c r="G196" s="68">
        <f t="shared" si="27"/>
        <v>0.133333333333333</v>
      </c>
      <c r="H196" s="64" t="str">
        <f t="shared" si="25"/>
        <v>3:12</v>
      </c>
      <c r="I196" s="53" t="str">
        <f t="shared" si="29"/>
        <v>190-200</v>
      </c>
    </row>
    <row r="197" spans="7:9" x14ac:dyDescent="0.25">
      <c r="G197" s="68">
        <f t="shared" si="27"/>
        <v>0.13402777777777744</v>
      </c>
      <c r="H197" s="64" t="str">
        <f t="shared" ref="H197:H244" si="35">TEXT(G197,"h:mm")</f>
        <v>3:13</v>
      </c>
      <c r="I197" s="53" t="str">
        <f t="shared" si="29"/>
        <v>190-200</v>
      </c>
    </row>
    <row r="198" spans="7:9" x14ac:dyDescent="0.25">
      <c r="G198" s="68">
        <f t="shared" si="27"/>
        <v>0.13472222222222188</v>
      </c>
      <c r="H198" s="64" t="str">
        <f t="shared" si="35"/>
        <v>3:14</v>
      </c>
      <c r="I198" s="53" t="str">
        <f t="shared" si="29"/>
        <v>190-200</v>
      </c>
    </row>
    <row r="199" spans="7:9" x14ac:dyDescent="0.25">
      <c r="G199" s="68">
        <f t="shared" si="27"/>
        <v>0.13541666666666632</v>
      </c>
      <c r="H199" s="64" t="str">
        <f t="shared" si="35"/>
        <v>3:15</v>
      </c>
      <c r="I199" s="53" t="str">
        <f t="shared" si="29"/>
        <v>190-200</v>
      </c>
    </row>
    <row r="200" spans="7:9" x14ac:dyDescent="0.25">
      <c r="G200" s="68">
        <f t="shared" si="27"/>
        <v>0.13611111111111077</v>
      </c>
      <c r="H200" s="64" t="str">
        <f t="shared" si="35"/>
        <v>3:16</v>
      </c>
      <c r="I200" s="53" t="str">
        <f t="shared" si="29"/>
        <v>190-200</v>
      </c>
    </row>
    <row r="201" spans="7:9" x14ac:dyDescent="0.25">
      <c r="G201" s="68">
        <f t="shared" si="27"/>
        <v>0.13680555555555521</v>
      </c>
      <c r="H201" s="64" t="str">
        <f t="shared" si="35"/>
        <v>3:17</v>
      </c>
      <c r="I201" s="53" t="str">
        <f t="shared" si="29"/>
        <v>190-200</v>
      </c>
    </row>
    <row r="202" spans="7:9" x14ac:dyDescent="0.25">
      <c r="G202" s="68">
        <f t="shared" si="27"/>
        <v>0.13749999999999965</v>
      </c>
      <c r="H202" s="64" t="str">
        <f t="shared" si="35"/>
        <v>3:18</v>
      </c>
      <c r="I202" s="53" t="str">
        <f t="shared" si="29"/>
        <v>190-200</v>
      </c>
    </row>
    <row r="203" spans="7:9" x14ac:dyDescent="0.25">
      <c r="G203" s="68">
        <f t="shared" si="27"/>
        <v>0.13819444444444409</v>
      </c>
      <c r="H203" s="64" t="str">
        <f t="shared" si="35"/>
        <v>3:19</v>
      </c>
      <c r="I203" s="53" t="str">
        <f t="shared" si="29"/>
        <v>190-200</v>
      </c>
    </row>
    <row r="204" spans="7:9" x14ac:dyDescent="0.25">
      <c r="G204" s="68">
        <f t="shared" si="27"/>
        <v>0.13888888888888853</v>
      </c>
      <c r="H204" s="64" t="str">
        <f t="shared" si="35"/>
        <v>3:20</v>
      </c>
      <c r="I204" s="67" t="str">
        <f>D23</f>
        <v>200-210</v>
      </c>
    </row>
    <row r="205" spans="7:9" x14ac:dyDescent="0.25">
      <c r="G205" s="68">
        <f t="shared" si="27"/>
        <v>0.13958333333333298</v>
      </c>
      <c r="H205" s="64" t="str">
        <f t="shared" si="35"/>
        <v>3:21</v>
      </c>
      <c r="I205" s="53" t="str">
        <f t="shared" ref="I205" si="36">I204</f>
        <v>200-210</v>
      </c>
    </row>
    <row r="206" spans="7:9" x14ac:dyDescent="0.25">
      <c r="G206" s="68">
        <f t="shared" si="27"/>
        <v>0.14027777777777742</v>
      </c>
      <c r="H206" s="64" t="str">
        <f t="shared" si="35"/>
        <v>3:22</v>
      </c>
      <c r="I206" s="53" t="str">
        <f t="shared" si="29"/>
        <v>200-210</v>
      </c>
    </row>
    <row r="207" spans="7:9" x14ac:dyDescent="0.25">
      <c r="G207" s="68">
        <f t="shared" ref="G207:G244" si="37">G206+TIME(0,1,0)</f>
        <v>0.14097222222222186</v>
      </c>
      <c r="H207" s="64" t="str">
        <f t="shared" si="35"/>
        <v>3:23</v>
      </c>
      <c r="I207" s="53" t="str">
        <f t="shared" si="29"/>
        <v>200-210</v>
      </c>
    </row>
    <row r="208" spans="7:9" x14ac:dyDescent="0.25">
      <c r="G208" s="68">
        <f t="shared" si="37"/>
        <v>0.1416666666666663</v>
      </c>
      <c r="H208" s="64" t="str">
        <f t="shared" si="35"/>
        <v>3:24</v>
      </c>
      <c r="I208" s="53" t="str">
        <f t="shared" si="29"/>
        <v>200-210</v>
      </c>
    </row>
    <row r="209" spans="7:9" x14ac:dyDescent="0.25">
      <c r="G209" s="68">
        <f t="shared" si="37"/>
        <v>0.14236111111111074</v>
      </c>
      <c r="H209" s="64" t="str">
        <f t="shared" si="35"/>
        <v>3:25</v>
      </c>
      <c r="I209" s="53" t="str">
        <f t="shared" si="29"/>
        <v>200-210</v>
      </c>
    </row>
    <row r="210" spans="7:9" x14ac:dyDescent="0.25">
      <c r="G210" s="68">
        <f t="shared" si="37"/>
        <v>0.14305555555555519</v>
      </c>
      <c r="H210" s="64" t="str">
        <f t="shared" si="35"/>
        <v>3:26</v>
      </c>
      <c r="I210" s="53" t="str">
        <f t="shared" si="29"/>
        <v>200-210</v>
      </c>
    </row>
    <row r="211" spans="7:9" x14ac:dyDescent="0.25">
      <c r="G211" s="68">
        <f t="shared" si="37"/>
        <v>0.14374999999999963</v>
      </c>
      <c r="H211" s="64" t="str">
        <f t="shared" si="35"/>
        <v>3:27</v>
      </c>
      <c r="I211" s="53" t="str">
        <f t="shared" si="29"/>
        <v>200-210</v>
      </c>
    </row>
    <row r="212" spans="7:9" x14ac:dyDescent="0.25">
      <c r="G212" s="68">
        <f t="shared" si="37"/>
        <v>0.14444444444444407</v>
      </c>
      <c r="H212" s="64" t="str">
        <f t="shared" si="35"/>
        <v>3:28</v>
      </c>
      <c r="I212" s="53" t="str">
        <f t="shared" si="29"/>
        <v>200-210</v>
      </c>
    </row>
    <row r="213" spans="7:9" x14ac:dyDescent="0.25">
      <c r="G213" s="68">
        <f t="shared" si="37"/>
        <v>0.14513888888888851</v>
      </c>
      <c r="H213" s="64" t="str">
        <f t="shared" si="35"/>
        <v>3:29</v>
      </c>
      <c r="I213" s="53" t="str">
        <f t="shared" si="29"/>
        <v>200-210</v>
      </c>
    </row>
    <row r="214" spans="7:9" x14ac:dyDescent="0.25">
      <c r="G214" s="68">
        <f t="shared" si="37"/>
        <v>0.14583333333333295</v>
      </c>
      <c r="H214" s="64" t="str">
        <f t="shared" si="35"/>
        <v>3:30</v>
      </c>
      <c r="I214" s="67" t="str">
        <f>D24</f>
        <v>210-220</v>
      </c>
    </row>
    <row r="215" spans="7:9" x14ac:dyDescent="0.25">
      <c r="G215" s="68">
        <f t="shared" si="37"/>
        <v>0.1465277777777774</v>
      </c>
      <c r="H215" s="64" t="str">
        <f t="shared" si="35"/>
        <v>3:31</v>
      </c>
      <c r="I215" s="53" t="str">
        <f t="shared" ref="I215" si="38">I214</f>
        <v>210-220</v>
      </c>
    </row>
    <row r="216" spans="7:9" x14ac:dyDescent="0.25">
      <c r="G216" s="68">
        <f t="shared" si="37"/>
        <v>0.14722222222222184</v>
      </c>
      <c r="H216" s="64" t="str">
        <f t="shared" si="35"/>
        <v>3:32</v>
      </c>
      <c r="I216" s="53" t="str">
        <f t="shared" si="29"/>
        <v>210-220</v>
      </c>
    </row>
    <row r="217" spans="7:9" x14ac:dyDescent="0.25">
      <c r="G217" s="68">
        <f t="shared" si="37"/>
        <v>0.14791666666666628</v>
      </c>
      <c r="H217" s="64" t="str">
        <f t="shared" si="35"/>
        <v>3:33</v>
      </c>
      <c r="I217" s="53" t="str">
        <f t="shared" ref="I217:I233" si="39">I216</f>
        <v>210-220</v>
      </c>
    </row>
    <row r="218" spans="7:9" x14ac:dyDescent="0.25">
      <c r="G218" s="68">
        <f t="shared" si="37"/>
        <v>0.14861111111111072</v>
      </c>
      <c r="H218" s="64" t="str">
        <f t="shared" si="35"/>
        <v>3:34</v>
      </c>
      <c r="I218" s="53" t="str">
        <f t="shared" si="39"/>
        <v>210-220</v>
      </c>
    </row>
    <row r="219" spans="7:9" x14ac:dyDescent="0.25">
      <c r="G219" s="68">
        <f t="shared" si="37"/>
        <v>0.14930555555555516</v>
      </c>
      <c r="H219" s="64" t="str">
        <f t="shared" si="35"/>
        <v>3:35</v>
      </c>
      <c r="I219" s="53" t="str">
        <f t="shared" si="39"/>
        <v>210-220</v>
      </c>
    </row>
    <row r="220" spans="7:9" x14ac:dyDescent="0.25">
      <c r="G220" s="68">
        <f t="shared" si="37"/>
        <v>0.14999999999999961</v>
      </c>
      <c r="H220" s="64" t="str">
        <f t="shared" si="35"/>
        <v>3:36</v>
      </c>
      <c r="I220" s="53" t="str">
        <f t="shared" si="39"/>
        <v>210-220</v>
      </c>
    </row>
    <row r="221" spans="7:9" x14ac:dyDescent="0.25">
      <c r="G221" s="68">
        <f t="shared" si="37"/>
        <v>0.15069444444444405</v>
      </c>
      <c r="H221" s="64" t="str">
        <f t="shared" si="35"/>
        <v>3:37</v>
      </c>
      <c r="I221" s="53" t="str">
        <f t="shared" si="39"/>
        <v>210-220</v>
      </c>
    </row>
    <row r="222" spans="7:9" x14ac:dyDescent="0.25">
      <c r="G222" s="68">
        <f t="shared" si="37"/>
        <v>0.15138888888888849</v>
      </c>
      <c r="H222" s="64" t="str">
        <f t="shared" si="35"/>
        <v>3:38</v>
      </c>
      <c r="I222" s="53" t="str">
        <f t="shared" si="39"/>
        <v>210-220</v>
      </c>
    </row>
    <row r="223" spans="7:9" x14ac:dyDescent="0.25">
      <c r="G223" s="68">
        <f t="shared" si="37"/>
        <v>0.15208333333333293</v>
      </c>
      <c r="H223" s="64" t="str">
        <f t="shared" si="35"/>
        <v>3:39</v>
      </c>
      <c r="I223" s="53" t="str">
        <f t="shared" si="39"/>
        <v>210-220</v>
      </c>
    </row>
    <row r="224" spans="7:9" x14ac:dyDescent="0.25">
      <c r="G224" s="68">
        <f t="shared" si="37"/>
        <v>0.15277777777777737</v>
      </c>
      <c r="H224" s="64" t="str">
        <f t="shared" si="35"/>
        <v>3:40</v>
      </c>
      <c r="I224" s="67" t="str">
        <f>D25</f>
        <v>220-230</v>
      </c>
    </row>
    <row r="225" spans="7:9" x14ac:dyDescent="0.25">
      <c r="G225" s="68">
        <f t="shared" si="37"/>
        <v>0.15347222222222182</v>
      </c>
      <c r="H225" s="64" t="str">
        <f t="shared" si="35"/>
        <v>3:41</v>
      </c>
      <c r="I225" s="53" t="str">
        <f t="shared" ref="I225:I243" si="40">I224</f>
        <v>220-230</v>
      </c>
    </row>
    <row r="226" spans="7:9" x14ac:dyDescent="0.25">
      <c r="G226" s="68">
        <f t="shared" si="37"/>
        <v>0.15416666666666626</v>
      </c>
      <c r="H226" s="64" t="str">
        <f t="shared" si="35"/>
        <v>3:42</v>
      </c>
      <c r="I226" s="53" t="str">
        <f t="shared" si="39"/>
        <v>220-230</v>
      </c>
    </row>
    <row r="227" spans="7:9" x14ac:dyDescent="0.25">
      <c r="G227" s="68">
        <f t="shared" si="37"/>
        <v>0.1548611111111107</v>
      </c>
      <c r="H227" s="64" t="str">
        <f t="shared" si="35"/>
        <v>3:43</v>
      </c>
      <c r="I227" s="53" t="str">
        <f t="shared" si="39"/>
        <v>220-230</v>
      </c>
    </row>
    <row r="228" spans="7:9" x14ac:dyDescent="0.25">
      <c r="G228" s="68">
        <f t="shared" si="37"/>
        <v>0.15555555555555514</v>
      </c>
      <c r="H228" s="64" t="str">
        <f t="shared" si="35"/>
        <v>3:44</v>
      </c>
      <c r="I228" s="53" t="str">
        <f t="shared" si="39"/>
        <v>220-230</v>
      </c>
    </row>
    <row r="229" spans="7:9" x14ac:dyDescent="0.25">
      <c r="G229" s="68">
        <f t="shared" si="37"/>
        <v>0.15624999999999958</v>
      </c>
      <c r="H229" s="64" t="str">
        <f t="shared" si="35"/>
        <v>3:45</v>
      </c>
      <c r="I229" s="53" t="str">
        <f t="shared" si="39"/>
        <v>220-230</v>
      </c>
    </row>
    <row r="230" spans="7:9" x14ac:dyDescent="0.25">
      <c r="G230" s="68">
        <f t="shared" si="37"/>
        <v>0.15694444444444403</v>
      </c>
      <c r="H230" s="64" t="str">
        <f t="shared" si="35"/>
        <v>3:46</v>
      </c>
      <c r="I230" s="53" t="str">
        <f t="shared" si="39"/>
        <v>220-230</v>
      </c>
    </row>
    <row r="231" spans="7:9" x14ac:dyDescent="0.25">
      <c r="G231" s="68">
        <f t="shared" si="37"/>
        <v>0.15763888888888847</v>
      </c>
      <c r="H231" s="64" t="str">
        <f t="shared" si="35"/>
        <v>3:47</v>
      </c>
      <c r="I231" s="53" t="str">
        <f t="shared" si="39"/>
        <v>220-230</v>
      </c>
    </row>
    <row r="232" spans="7:9" x14ac:dyDescent="0.25">
      <c r="G232" s="68">
        <f t="shared" si="37"/>
        <v>0.15833333333333291</v>
      </c>
      <c r="H232" s="64" t="str">
        <f t="shared" si="35"/>
        <v>3:48</v>
      </c>
      <c r="I232" s="53" t="str">
        <f t="shared" si="39"/>
        <v>220-230</v>
      </c>
    </row>
    <row r="233" spans="7:9" x14ac:dyDescent="0.25">
      <c r="G233" s="68">
        <f t="shared" si="37"/>
        <v>0.15902777777777735</v>
      </c>
      <c r="H233" s="64" t="str">
        <f t="shared" si="35"/>
        <v>3:49</v>
      </c>
      <c r="I233" s="53" t="str">
        <f t="shared" si="39"/>
        <v>220-230</v>
      </c>
    </row>
    <row r="234" spans="7:9" x14ac:dyDescent="0.25">
      <c r="G234" s="68">
        <f t="shared" si="37"/>
        <v>0.15972222222222179</v>
      </c>
      <c r="H234" s="64" t="str">
        <f t="shared" si="35"/>
        <v>3:50</v>
      </c>
      <c r="I234" s="67" t="str">
        <f>D26</f>
        <v>230-240</v>
      </c>
    </row>
    <row r="235" spans="7:9" x14ac:dyDescent="0.25">
      <c r="G235" s="68">
        <f t="shared" si="37"/>
        <v>0.16041666666666624</v>
      </c>
      <c r="H235" s="64" t="str">
        <f t="shared" si="35"/>
        <v>3:51</v>
      </c>
      <c r="I235" s="53" t="str">
        <f t="shared" si="40"/>
        <v>230-240</v>
      </c>
    </row>
    <row r="236" spans="7:9" x14ac:dyDescent="0.25">
      <c r="G236" s="68">
        <f t="shared" si="37"/>
        <v>0.16111111111111068</v>
      </c>
      <c r="H236" s="64" t="str">
        <f t="shared" si="35"/>
        <v>3:52</v>
      </c>
      <c r="I236" s="53" t="str">
        <f t="shared" si="40"/>
        <v>230-240</v>
      </c>
    </row>
    <row r="237" spans="7:9" x14ac:dyDescent="0.25">
      <c r="G237" s="68">
        <f t="shared" si="37"/>
        <v>0.16180555555555512</v>
      </c>
      <c r="H237" s="64" t="str">
        <f t="shared" si="35"/>
        <v>3:53</v>
      </c>
      <c r="I237" s="53" t="str">
        <f t="shared" si="40"/>
        <v>230-240</v>
      </c>
    </row>
    <row r="238" spans="7:9" x14ac:dyDescent="0.25">
      <c r="G238" s="68">
        <f t="shared" si="37"/>
        <v>0.16249999999999956</v>
      </c>
      <c r="H238" s="64" t="str">
        <f t="shared" si="35"/>
        <v>3:54</v>
      </c>
      <c r="I238" s="53" t="str">
        <f t="shared" si="40"/>
        <v>230-240</v>
      </c>
    </row>
    <row r="239" spans="7:9" x14ac:dyDescent="0.25">
      <c r="G239" s="68">
        <f t="shared" si="37"/>
        <v>0.163194444444444</v>
      </c>
      <c r="H239" s="64" t="str">
        <f t="shared" si="35"/>
        <v>3:55</v>
      </c>
      <c r="I239" s="53" t="str">
        <f t="shared" si="40"/>
        <v>230-240</v>
      </c>
    </row>
    <row r="240" spans="7:9" x14ac:dyDescent="0.25">
      <c r="G240" s="68">
        <f t="shared" si="37"/>
        <v>0.16388888888888845</v>
      </c>
      <c r="H240" s="64" t="str">
        <f t="shared" si="35"/>
        <v>3:56</v>
      </c>
      <c r="I240" s="53" t="str">
        <f t="shared" si="40"/>
        <v>230-240</v>
      </c>
    </row>
    <row r="241" spans="7:9" x14ac:dyDescent="0.25">
      <c r="G241" s="68">
        <f t="shared" si="37"/>
        <v>0.16458333333333289</v>
      </c>
      <c r="H241" s="64" t="str">
        <f t="shared" si="35"/>
        <v>3:57</v>
      </c>
      <c r="I241" s="53" t="str">
        <f t="shared" si="40"/>
        <v>230-240</v>
      </c>
    </row>
    <row r="242" spans="7:9" x14ac:dyDescent="0.25">
      <c r="G242" s="68">
        <f t="shared" si="37"/>
        <v>0.16527777777777733</v>
      </c>
      <c r="H242" s="64" t="str">
        <f t="shared" si="35"/>
        <v>3:58</v>
      </c>
      <c r="I242" s="53" t="str">
        <f t="shared" si="40"/>
        <v>230-240</v>
      </c>
    </row>
    <row r="243" spans="7:9" x14ac:dyDescent="0.25">
      <c r="G243" s="68">
        <f t="shared" si="37"/>
        <v>0.16597222222222177</v>
      </c>
      <c r="H243" s="64" t="str">
        <f t="shared" si="35"/>
        <v>3:59</v>
      </c>
      <c r="I243" s="53" t="str">
        <f t="shared" si="40"/>
        <v>230-240</v>
      </c>
    </row>
    <row r="244" spans="7:9" x14ac:dyDescent="0.25">
      <c r="G244" s="68">
        <f t="shared" si="37"/>
        <v>0.16666666666666621</v>
      </c>
      <c r="H244" s="64" t="str">
        <f t="shared" si="35"/>
        <v>4:00</v>
      </c>
      <c r="I244" t="s">
        <v>9215</v>
      </c>
    </row>
  </sheetData>
  <autoFilter ref="G3:I244" xr:uid="{315791C3-F8EC-4417-ABC3-8B776509266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3163-223F-45ED-9C06-B5465E953E3C}">
  <sheetPr>
    <tabColor theme="4" tint="0.59999389629810485"/>
  </sheetPr>
  <dimension ref="A1:M414"/>
  <sheetViews>
    <sheetView topLeftCell="H1" workbookViewId="0">
      <pane ySplit="1" topLeftCell="A2" activePane="bottomLeft" state="frozen"/>
      <selection activeCell="H1" sqref="H1"/>
      <selection pane="bottomLeft" activeCell="M1" sqref="M1:M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7.42578125" bestFit="1" customWidth="1"/>
    <col min="4" max="4" width="33.28515625" bestFit="1" customWidth="1"/>
    <col min="5" max="5" width="33.5703125" bestFit="1" customWidth="1"/>
    <col min="6" max="6" width="73.42578125" bestFit="1" customWidth="1"/>
    <col min="7" max="7" width="53.85546875" bestFit="1" customWidth="1"/>
    <col min="8" max="8" width="103.42578125" bestFit="1" customWidth="1"/>
    <col min="9" max="9" width="14.28515625" style="8" bestFit="1" customWidth="1"/>
    <col min="10" max="10" width="32.7109375" style="8" bestFit="1" customWidth="1"/>
    <col min="11" max="11" width="52.7109375" style="6" bestFit="1" customWidth="1"/>
    <col min="12" max="12" width="25.7109375" style="54" bestFit="1" customWidth="1"/>
    <col min="13" max="13" width="25.85546875" style="54" bestFit="1" customWidth="1"/>
  </cols>
  <sheetData>
    <row r="1" spans="1:13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2">
        <v>45294.364918981482</v>
      </c>
      <c r="B2" s="1" t="s">
        <v>1694</v>
      </c>
      <c r="C2" s="1" t="s">
        <v>1695</v>
      </c>
      <c r="D2" s="1" t="s">
        <v>9</v>
      </c>
      <c r="E2" s="1" t="s">
        <v>79</v>
      </c>
      <c r="F2" s="1" t="s">
        <v>3587</v>
      </c>
      <c r="G2" s="1" t="s">
        <v>3588</v>
      </c>
      <c r="H2" s="1" t="s">
        <v>8329</v>
      </c>
      <c r="I2" s="8">
        <f t="shared" ref="I2:I65" si="0">A2</f>
        <v>45294.364918981482</v>
      </c>
      <c r="J2" s="8">
        <f>DATEVALUE(MID(H2,49,8))+TIMEVALUE(_xlfn.CONCAT(MID(H2,80,2),":",MID(H2,82,2)))</f>
        <v>45294.364583333336</v>
      </c>
      <c r="K2" s="6" t="str">
        <f>TEXT(A2-J2,"h:mm")</f>
        <v>0:00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do 10 ti minut</v>
      </c>
    </row>
    <row r="3" spans="1:13" x14ac:dyDescent="0.25">
      <c r="A3" s="2">
        <v>45294.469895833332</v>
      </c>
      <c r="B3" s="1" t="s">
        <v>11</v>
      </c>
      <c r="C3" s="1" t="s">
        <v>21</v>
      </c>
      <c r="D3" s="1" t="s">
        <v>9</v>
      </c>
      <c r="E3" s="1" t="s">
        <v>13</v>
      </c>
      <c r="F3" s="1" t="s">
        <v>70</v>
      </c>
      <c r="G3" s="1" t="s">
        <v>71</v>
      </c>
      <c r="H3" s="1" t="s">
        <v>72</v>
      </c>
      <c r="I3" s="8">
        <f t="shared" si="0"/>
        <v>45294.469895833332</v>
      </c>
      <c r="J3" s="8">
        <f>DATEVALUE(MID(H3,29,8))+TIMEVALUE(_xlfn.CONCAT(MID(H3,64,2),":",MID(H3,66,2)))</f>
        <v>45294.451388888891</v>
      </c>
      <c r="K3" s="6" t="str">
        <f t="shared" ref="K3:K65" si="1">TEXT(A3-J3,"h:mm")</f>
        <v>0:26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20-30</v>
      </c>
    </row>
    <row r="4" spans="1:13" x14ac:dyDescent="0.25">
      <c r="A4" s="2">
        <v>45295.38722222222</v>
      </c>
      <c r="B4" s="1" t="s">
        <v>3625</v>
      </c>
      <c r="C4" s="1" t="s">
        <v>3626</v>
      </c>
      <c r="D4" s="1" t="s">
        <v>9</v>
      </c>
      <c r="E4" s="1" t="s">
        <v>79</v>
      </c>
      <c r="F4" s="1" t="s">
        <v>4804</v>
      </c>
      <c r="G4" s="1" t="s">
        <v>4805</v>
      </c>
      <c r="H4" s="1" t="s">
        <v>8328</v>
      </c>
      <c r="I4" s="8">
        <f t="shared" si="0"/>
        <v>45295.38722222222</v>
      </c>
      <c r="J4" s="8">
        <f t="shared" ref="J4:J21" si="3">DATEVALUE(MID(H4,49,8))+TIMEVALUE(_xlfn.CONCAT(MID(H4,80,2),":",MID(H4,82,2)))</f>
        <v>45295.386805555558</v>
      </c>
      <c r="K4" s="6" t="str">
        <f t="shared" si="1"/>
        <v>0:00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2">
        <v>45295.400995370372</v>
      </c>
      <c r="B5" s="1" t="s">
        <v>3625</v>
      </c>
      <c r="C5" s="1" t="s">
        <v>3626</v>
      </c>
      <c r="D5" s="1" t="s">
        <v>9</v>
      </c>
      <c r="E5" s="1" t="s">
        <v>79</v>
      </c>
      <c r="F5" s="1" t="s">
        <v>4824</v>
      </c>
      <c r="G5" s="1" t="s">
        <v>4825</v>
      </c>
      <c r="H5" s="1" t="s">
        <v>8327</v>
      </c>
      <c r="I5" s="8">
        <f t="shared" si="0"/>
        <v>45295.400995370372</v>
      </c>
      <c r="J5" s="8">
        <f t="shared" si="3"/>
        <v>45295.400694444441</v>
      </c>
      <c r="K5" s="6" t="str">
        <f t="shared" si="1"/>
        <v>0:00</v>
      </c>
      <c r="L5" s="54" t="str">
        <f t="shared" si="2"/>
        <v>Ukončeno v den propuštění</v>
      </c>
      <c r="M5" s="54" t="str">
        <f>IF(A5-J5&gt;TIME(0,240,0),"Více než  4 hodiny",VLOOKUP(K5,Pásma!$H$4:$I$244,2))</f>
        <v>do 10 ti minut</v>
      </c>
    </row>
    <row r="6" spans="1:13" x14ac:dyDescent="0.25">
      <c r="A6" s="2">
        <v>45297.561342592591</v>
      </c>
      <c r="B6" s="1" t="s">
        <v>1694</v>
      </c>
      <c r="C6" s="1" t="s">
        <v>1929</v>
      </c>
      <c r="D6" s="1" t="s">
        <v>9</v>
      </c>
      <c r="E6" s="1" t="s">
        <v>79</v>
      </c>
      <c r="F6" s="1" t="s">
        <v>3532</v>
      </c>
      <c r="G6" s="1" t="s">
        <v>3533</v>
      </c>
      <c r="H6" s="1" t="s">
        <v>8326</v>
      </c>
      <c r="I6" s="8">
        <f t="shared" si="0"/>
        <v>45297.561342592591</v>
      </c>
      <c r="J6" s="8">
        <f t="shared" si="3"/>
        <v>45297.561111111114</v>
      </c>
      <c r="K6" s="6" t="str">
        <f t="shared" si="1"/>
        <v>0:00</v>
      </c>
      <c r="L6" s="54" t="str">
        <f t="shared" si="2"/>
        <v>Ukončeno v den propuštění</v>
      </c>
      <c r="M6" s="54" t="str">
        <f>IF(A6-J6&gt;TIME(0,240,0),"Více než  4 hodiny",VLOOKUP(K6,Pásma!$H$4:$I$244,2))</f>
        <v>do 10 ti minut</v>
      </c>
    </row>
    <row r="7" spans="1:13" x14ac:dyDescent="0.25">
      <c r="A7" s="2">
        <v>45299.38548611111</v>
      </c>
      <c r="B7" s="1" t="s">
        <v>76</v>
      </c>
      <c r="C7" s="1" t="s">
        <v>77</v>
      </c>
      <c r="D7" s="1" t="s">
        <v>9</v>
      </c>
      <c r="E7" s="1" t="s">
        <v>79</v>
      </c>
      <c r="F7" s="1" t="s">
        <v>1629</v>
      </c>
      <c r="G7" s="1" t="s">
        <v>1630</v>
      </c>
      <c r="H7" s="1" t="s">
        <v>8325</v>
      </c>
      <c r="I7" s="8">
        <f t="shared" si="0"/>
        <v>45299.38548611111</v>
      </c>
      <c r="J7" s="8">
        <f t="shared" si="3"/>
        <v>45299.384722222225</v>
      </c>
      <c r="K7" s="6" t="str">
        <f t="shared" si="1"/>
        <v>0:01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2">
        <v>45299.432326388887</v>
      </c>
      <c r="B8" s="1" t="s">
        <v>76</v>
      </c>
      <c r="C8" s="1" t="s">
        <v>77</v>
      </c>
      <c r="D8" s="1" t="s">
        <v>9</v>
      </c>
      <c r="E8" s="1" t="s">
        <v>79</v>
      </c>
      <c r="F8" s="1" t="s">
        <v>92</v>
      </c>
      <c r="G8" s="1" t="s">
        <v>1642</v>
      </c>
      <c r="H8" s="1" t="s">
        <v>8324</v>
      </c>
      <c r="I8" s="8">
        <f t="shared" si="0"/>
        <v>45299.432326388887</v>
      </c>
      <c r="J8" s="8">
        <f t="shared" si="3"/>
        <v>45299.431944444441</v>
      </c>
      <c r="K8" s="6" t="str">
        <f t="shared" si="1"/>
        <v>0:00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2">
        <v>45299.444305555553</v>
      </c>
      <c r="B9" s="1" t="s">
        <v>76</v>
      </c>
      <c r="C9" s="1" t="s">
        <v>77</v>
      </c>
      <c r="D9" s="1" t="s">
        <v>9</v>
      </c>
      <c r="E9" s="1" t="s">
        <v>79</v>
      </c>
      <c r="F9" s="1" t="s">
        <v>70</v>
      </c>
      <c r="G9" s="1" t="s">
        <v>1582</v>
      </c>
      <c r="H9" s="1" t="s">
        <v>8323</v>
      </c>
      <c r="I9" s="8">
        <f t="shared" si="0"/>
        <v>45299.444305555553</v>
      </c>
      <c r="J9" s="8">
        <f t="shared" si="3"/>
        <v>45299.443749999999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2">
        <v>45299.456597222219</v>
      </c>
      <c r="B10" s="1" t="s">
        <v>76</v>
      </c>
      <c r="C10" s="1" t="s">
        <v>77</v>
      </c>
      <c r="D10" s="1" t="s">
        <v>9</v>
      </c>
      <c r="E10" s="1" t="s">
        <v>79</v>
      </c>
      <c r="F10" s="1" t="s">
        <v>1674</v>
      </c>
      <c r="G10" s="1" t="s">
        <v>7447</v>
      </c>
      <c r="H10" s="1" t="s">
        <v>8322</v>
      </c>
      <c r="I10" s="8">
        <f t="shared" si="0"/>
        <v>45299.456597222219</v>
      </c>
      <c r="J10" s="8">
        <f t="shared" si="3"/>
        <v>45299.456250000003</v>
      </c>
      <c r="K10" s="6" t="str">
        <f t="shared" si="1"/>
        <v>0:00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2">
        <v>45300.386180555557</v>
      </c>
      <c r="B11" s="1" t="s">
        <v>1694</v>
      </c>
      <c r="C11" s="1" t="s">
        <v>1695</v>
      </c>
      <c r="D11" s="1" t="s">
        <v>9</v>
      </c>
      <c r="E11" s="1" t="s">
        <v>79</v>
      </c>
      <c r="F11" s="1" t="s">
        <v>3519</v>
      </c>
      <c r="G11" s="1" t="s">
        <v>3520</v>
      </c>
      <c r="H11" s="1" t="s">
        <v>8321</v>
      </c>
      <c r="I11" s="8">
        <f t="shared" si="0"/>
        <v>45300.386180555557</v>
      </c>
      <c r="J11" s="8">
        <f t="shared" si="3"/>
        <v>45300.386111111111</v>
      </c>
      <c r="K11" s="6" t="str">
        <f t="shared" si="1"/>
        <v>0:00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2">
        <v>45300.464814814812</v>
      </c>
      <c r="B12" s="1" t="s">
        <v>76</v>
      </c>
      <c r="C12" s="1" t="s">
        <v>77</v>
      </c>
      <c r="D12" s="1" t="s">
        <v>9</v>
      </c>
      <c r="E12" s="1" t="s">
        <v>79</v>
      </c>
      <c r="F12" s="1" t="s">
        <v>1600</v>
      </c>
      <c r="G12" s="1" t="s">
        <v>1601</v>
      </c>
      <c r="H12" s="1" t="s">
        <v>8320</v>
      </c>
      <c r="I12" s="8">
        <f t="shared" si="0"/>
        <v>45300.464814814812</v>
      </c>
      <c r="J12" s="8">
        <f t="shared" si="3"/>
        <v>45300.464583333334</v>
      </c>
      <c r="K12" s="6" t="str">
        <f t="shared" si="1"/>
        <v>0:00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do 10 ti minut</v>
      </c>
    </row>
    <row r="13" spans="1:13" x14ac:dyDescent="0.25">
      <c r="A13" s="2">
        <v>45301.373541666668</v>
      </c>
      <c r="B13" s="1" t="s">
        <v>1694</v>
      </c>
      <c r="C13" s="1" t="s">
        <v>1695</v>
      </c>
      <c r="D13" s="1" t="s">
        <v>9</v>
      </c>
      <c r="E13" s="1" t="s">
        <v>79</v>
      </c>
      <c r="F13" s="1" t="s">
        <v>3488</v>
      </c>
      <c r="G13" s="1" t="s">
        <v>3489</v>
      </c>
      <c r="H13" s="1" t="s">
        <v>8319</v>
      </c>
      <c r="I13" s="8">
        <f t="shared" si="0"/>
        <v>45301.373541666668</v>
      </c>
      <c r="J13" s="8">
        <f t="shared" si="3"/>
        <v>45301.372916666667</v>
      </c>
      <c r="K13" s="6" t="str">
        <f t="shared" si="1"/>
        <v>0:00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2">
        <v>45301.483055555553</v>
      </c>
      <c r="B14" s="1" t="s">
        <v>76</v>
      </c>
      <c r="C14" s="1" t="s">
        <v>77</v>
      </c>
      <c r="D14" s="1" t="s">
        <v>9</v>
      </c>
      <c r="E14" s="1" t="s">
        <v>79</v>
      </c>
      <c r="F14" s="1" t="s">
        <v>1567</v>
      </c>
      <c r="G14" s="1" t="s">
        <v>1568</v>
      </c>
      <c r="H14" s="1" t="s">
        <v>8318</v>
      </c>
      <c r="I14" s="8">
        <f t="shared" si="0"/>
        <v>45301.483055555553</v>
      </c>
      <c r="J14" s="8">
        <f t="shared" si="3"/>
        <v>45301.482638888891</v>
      </c>
      <c r="K14" s="6" t="str">
        <f t="shared" si="1"/>
        <v>0:00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do 10 ti minut</v>
      </c>
    </row>
    <row r="15" spans="1:13" x14ac:dyDescent="0.25">
      <c r="A15" s="2">
        <v>45301.486076388886</v>
      </c>
      <c r="B15" s="1" t="s">
        <v>76</v>
      </c>
      <c r="C15" s="1" t="s">
        <v>77</v>
      </c>
      <c r="D15" s="1" t="s">
        <v>9</v>
      </c>
      <c r="E15" s="1" t="s">
        <v>79</v>
      </c>
      <c r="F15" s="1" t="s">
        <v>1550</v>
      </c>
      <c r="G15" s="1" t="s">
        <v>1551</v>
      </c>
      <c r="H15" s="1" t="s">
        <v>8318</v>
      </c>
      <c r="I15" s="8">
        <f t="shared" si="0"/>
        <v>45301.486076388886</v>
      </c>
      <c r="J15" s="8">
        <f t="shared" si="3"/>
        <v>45301.482638888891</v>
      </c>
      <c r="K15" s="6" t="str">
        <f t="shared" si="1"/>
        <v>0:04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do 10 ti minut</v>
      </c>
    </row>
    <row r="16" spans="1:13" x14ac:dyDescent="0.25">
      <c r="A16" s="2">
        <v>45301.855393518519</v>
      </c>
      <c r="B16" s="1" t="s">
        <v>1720</v>
      </c>
      <c r="C16" s="1" t="s">
        <v>2001</v>
      </c>
      <c r="D16" s="1" t="s">
        <v>9</v>
      </c>
      <c r="E16" s="1" t="s">
        <v>79</v>
      </c>
      <c r="F16" s="1" t="s">
        <v>3516</v>
      </c>
      <c r="G16" s="1" t="s">
        <v>3517</v>
      </c>
      <c r="H16" s="1" t="s">
        <v>8317</v>
      </c>
      <c r="I16" s="8">
        <f t="shared" si="0"/>
        <v>45301.855393518519</v>
      </c>
      <c r="J16" s="8">
        <f t="shared" si="3"/>
        <v>45301.854861111111</v>
      </c>
      <c r="K16" s="6" t="str">
        <f t="shared" si="1"/>
        <v>0:00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do 10 ti minut</v>
      </c>
    </row>
    <row r="17" spans="1:13" x14ac:dyDescent="0.25">
      <c r="A17" s="2">
        <v>45302.375902777778</v>
      </c>
      <c r="B17" s="1" t="s">
        <v>1694</v>
      </c>
      <c r="C17" s="1" t="s">
        <v>1695</v>
      </c>
      <c r="D17" s="1" t="s">
        <v>9</v>
      </c>
      <c r="E17" s="1" t="s">
        <v>79</v>
      </c>
      <c r="F17" s="1" t="s">
        <v>3400</v>
      </c>
      <c r="G17" s="1" t="s">
        <v>3401</v>
      </c>
      <c r="H17" s="1" t="s">
        <v>8316</v>
      </c>
      <c r="I17" s="8">
        <f t="shared" si="0"/>
        <v>45302.375902777778</v>
      </c>
      <c r="J17" s="8">
        <f t="shared" si="3"/>
        <v>45302.375694444447</v>
      </c>
      <c r="K17" s="6" t="str">
        <f t="shared" si="1"/>
        <v>0:00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do 10 ti minut</v>
      </c>
    </row>
    <row r="18" spans="1:13" x14ac:dyDescent="0.25">
      <c r="A18" s="2">
        <v>45302.408067129632</v>
      </c>
      <c r="B18" s="1" t="s">
        <v>1928</v>
      </c>
      <c r="C18" s="1" t="s">
        <v>1695</v>
      </c>
      <c r="D18" s="1" t="s">
        <v>9</v>
      </c>
      <c r="E18" s="1" t="s">
        <v>79</v>
      </c>
      <c r="F18" s="1" t="s">
        <v>3397</v>
      </c>
      <c r="G18" s="1" t="s">
        <v>3398</v>
      </c>
      <c r="H18" s="1" t="s">
        <v>8315</v>
      </c>
      <c r="I18" s="8">
        <f t="shared" si="0"/>
        <v>45302.408067129632</v>
      </c>
      <c r="J18" s="8">
        <f t="shared" si="3"/>
        <v>45302.407638888886</v>
      </c>
      <c r="K18" s="6" t="str">
        <f t="shared" si="1"/>
        <v>0:00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30">
        <v>45302.56108796296</v>
      </c>
      <c r="B19" s="29" t="s">
        <v>76</v>
      </c>
      <c r="C19" s="29" t="s">
        <v>77</v>
      </c>
      <c r="D19" s="29" t="s">
        <v>9</v>
      </c>
      <c r="E19" s="29" t="s">
        <v>79</v>
      </c>
      <c r="F19" s="29" t="s">
        <v>597</v>
      </c>
      <c r="G19" s="29" t="s">
        <v>1553</v>
      </c>
      <c r="H19" s="29" t="s">
        <v>8314</v>
      </c>
      <c r="I19" s="8">
        <f t="shared" si="0"/>
        <v>45302.56108796296</v>
      </c>
      <c r="J19" s="8">
        <f t="shared" si="3"/>
        <v>45302.560416666667</v>
      </c>
      <c r="K19" s="6" t="str">
        <f t="shared" si="1"/>
        <v>0:00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30">
        <v>45303.385300925926</v>
      </c>
      <c r="B20" s="29" t="s">
        <v>7260</v>
      </c>
      <c r="C20" s="29" t="s">
        <v>8162</v>
      </c>
      <c r="D20" s="29" t="s">
        <v>9</v>
      </c>
      <c r="E20" s="29" t="s">
        <v>79</v>
      </c>
      <c r="F20" s="29" t="s">
        <v>150</v>
      </c>
      <c r="G20" s="29" t="s">
        <v>1585</v>
      </c>
      <c r="H20" s="29" t="s">
        <v>8313</v>
      </c>
      <c r="I20" s="8">
        <f t="shared" si="0"/>
        <v>45303.385300925926</v>
      </c>
      <c r="J20" s="8">
        <f t="shared" si="3"/>
        <v>45303.384722222225</v>
      </c>
      <c r="K20" s="6" t="str">
        <f t="shared" si="1"/>
        <v>0:00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30">
        <v>45303.43650462963</v>
      </c>
      <c r="B21" s="29" t="s">
        <v>7260</v>
      </c>
      <c r="C21" s="29" t="s">
        <v>8162</v>
      </c>
      <c r="D21" s="29" t="s">
        <v>9</v>
      </c>
      <c r="E21" s="29" t="s">
        <v>79</v>
      </c>
      <c r="F21" s="29" t="s">
        <v>1612</v>
      </c>
      <c r="G21" s="29" t="s">
        <v>1613</v>
      </c>
      <c r="H21" s="29" t="s">
        <v>8312</v>
      </c>
      <c r="I21" s="8">
        <f t="shared" si="0"/>
        <v>45303.43650462963</v>
      </c>
      <c r="J21" s="8">
        <f t="shared" si="3"/>
        <v>45303.436111111114</v>
      </c>
      <c r="K21" s="6" t="str">
        <f t="shared" si="1"/>
        <v>0:00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30">
        <v>45303.55978009259</v>
      </c>
      <c r="B22" s="29" t="s">
        <v>11</v>
      </c>
      <c r="C22" s="29" t="s">
        <v>21</v>
      </c>
      <c r="D22" s="29" t="s">
        <v>9</v>
      </c>
      <c r="E22" s="29" t="s">
        <v>13</v>
      </c>
      <c r="F22" s="29" t="s">
        <v>7313</v>
      </c>
      <c r="G22" s="29" t="s">
        <v>7314</v>
      </c>
      <c r="H22" s="29" t="s">
        <v>7315</v>
      </c>
      <c r="I22" s="8">
        <f t="shared" si="0"/>
        <v>45303.55978009259</v>
      </c>
      <c r="J22" s="8">
        <f>DATEVALUE(MID(H22,63,8))+TIMEVALUE(_xlfn.CONCAT(MID(H22,87,2),":",MID(H22,89,2)))</f>
        <v>45303.559027777781</v>
      </c>
      <c r="K22" s="6" t="str">
        <f t="shared" si="1"/>
        <v>0:01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30">
        <v>45306.360219907408</v>
      </c>
      <c r="B23" s="29" t="s">
        <v>1694</v>
      </c>
      <c r="C23" s="29" t="s">
        <v>1695</v>
      </c>
      <c r="D23" s="29" t="s">
        <v>9</v>
      </c>
      <c r="E23" s="29" t="s">
        <v>79</v>
      </c>
      <c r="F23" s="29" t="s">
        <v>3459</v>
      </c>
      <c r="G23" s="29" t="s">
        <v>3460</v>
      </c>
      <c r="H23" s="29" t="s">
        <v>8311</v>
      </c>
      <c r="I23" s="8">
        <f t="shared" si="0"/>
        <v>45306.360219907408</v>
      </c>
      <c r="J23" s="8">
        <f t="shared" ref="J23:J31" si="4">DATEVALUE(MID(H23,49,8))+TIMEVALUE(_xlfn.CONCAT(MID(H23,80,2),":",MID(H23,82,2)))</f>
        <v>45306.359722222223</v>
      </c>
      <c r="K23" s="6" t="str">
        <f t="shared" si="1"/>
        <v>0:00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30">
        <v>45306.375972222224</v>
      </c>
      <c r="B24" s="29" t="s">
        <v>3625</v>
      </c>
      <c r="C24" s="29" t="s">
        <v>3626</v>
      </c>
      <c r="D24" s="29" t="s">
        <v>9</v>
      </c>
      <c r="E24" s="29" t="s">
        <v>79</v>
      </c>
      <c r="F24" s="29" t="s">
        <v>4760</v>
      </c>
      <c r="G24" s="29" t="s">
        <v>4761</v>
      </c>
      <c r="H24" s="29" t="s">
        <v>8310</v>
      </c>
      <c r="I24" s="8">
        <f t="shared" si="0"/>
        <v>45306.375972222224</v>
      </c>
      <c r="J24" s="8">
        <f t="shared" si="4"/>
        <v>45306.375694444447</v>
      </c>
      <c r="K24" s="6" t="str">
        <f t="shared" si="1"/>
        <v>0:00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30">
        <v>45306.381944444445</v>
      </c>
      <c r="B25" s="29" t="s">
        <v>3625</v>
      </c>
      <c r="C25" s="29" t="s">
        <v>3626</v>
      </c>
      <c r="D25" s="29" t="s">
        <v>9</v>
      </c>
      <c r="E25" s="29" t="s">
        <v>79</v>
      </c>
      <c r="F25" s="29" t="s">
        <v>4766</v>
      </c>
      <c r="G25" s="29" t="s">
        <v>4767</v>
      </c>
      <c r="H25" s="29" t="s">
        <v>8309</v>
      </c>
      <c r="I25" s="8">
        <f t="shared" si="0"/>
        <v>45306.381944444445</v>
      </c>
      <c r="J25" s="8">
        <f t="shared" si="4"/>
        <v>45306.381249999999</v>
      </c>
      <c r="K25" s="6" t="str">
        <f t="shared" si="1"/>
        <v>0:01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30">
        <v>45306.396782407406</v>
      </c>
      <c r="B26" s="29" t="s">
        <v>76</v>
      </c>
      <c r="C26" s="29" t="s">
        <v>77</v>
      </c>
      <c r="D26" s="29" t="s">
        <v>9</v>
      </c>
      <c r="E26" s="29" t="s">
        <v>79</v>
      </c>
      <c r="F26" s="29" t="s">
        <v>1523</v>
      </c>
      <c r="G26" s="29" t="s">
        <v>1593</v>
      </c>
      <c r="H26" s="29" t="s">
        <v>8308</v>
      </c>
      <c r="I26" s="8">
        <f t="shared" si="0"/>
        <v>45306.396782407406</v>
      </c>
      <c r="J26" s="8">
        <f t="shared" si="4"/>
        <v>45306.396527777775</v>
      </c>
      <c r="K26" s="6" t="str">
        <f t="shared" si="1"/>
        <v>0:00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do 10 ti minut</v>
      </c>
    </row>
    <row r="27" spans="1:13" x14ac:dyDescent="0.25">
      <c r="A27" s="30">
        <v>45306.40896990741</v>
      </c>
      <c r="B27" s="29" t="s">
        <v>76</v>
      </c>
      <c r="C27" s="29" t="s">
        <v>77</v>
      </c>
      <c r="D27" s="29" t="s">
        <v>9</v>
      </c>
      <c r="E27" s="29" t="s">
        <v>79</v>
      </c>
      <c r="F27" s="29" t="s">
        <v>1570</v>
      </c>
      <c r="G27" s="29" t="s">
        <v>1571</v>
      </c>
      <c r="H27" s="29" t="s">
        <v>8307</v>
      </c>
      <c r="I27" s="8">
        <f t="shared" si="0"/>
        <v>45306.40896990741</v>
      </c>
      <c r="J27" s="8">
        <f t="shared" si="4"/>
        <v>45306.408333333333</v>
      </c>
      <c r="K27" s="6" t="str">
        <f t="shared" si="1"/>
        <v>0:00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do 10 ti minut</v>
      </c>
    </row>
    <row r="28" spans="1:13" x14ac:dyDescent="0.25">
      <c r="A28" s="30">
        <v>45307.387673611112</v>
      </c>
      <c r="B28" s="29" t="s">
        <v>76</v>
      </c>
      <c r="C28" s="29" t="s">
        <v>77</v>
      </c>
      <c r="D28" s="29" t="s">
        <v>9</v>
      </c>
      <c r="E28" s="29" t="s">
        <v>79</v>
      </c>
      <c r="F28" s="29" t="s">
        <v>1548</v>
      </c>
      <c r="G28" s="29" t="s">
        <v>1549</v>
      </c>
      <c r="H28" s="29" t="s">
        <v>8306</v>
      </c>
      <c r="I28" s="8">
        <f t="shared" si="0"/>
        <v>45307.387673611112</v>
      </c>
      <c r="J28" s="8">
        <f t="shared" si="4"/>
        <v>45307.387499999997</v>
      </c>
      <c r="K28" s="6" t="str">
        <f t="shared" si="1"/>
        <v>0:00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do 10 ti minut</v>
      </c>
    </row>
    <row r="29" spans="1:13" x14ac:dyDescent="0.25">
      <c r="A29" s="30">
        <v>45308.388020833336</v>
      </c>
      <c r="B29" s="29" t="s">
        <v>76</v>
      </c>
      <c r="C29" s="29" t="s">
        <v>77</v>
      </c>
      <c r="D29" s="29" t="s">
        <v>9</v>
      </c>
      <c r="E29" s="29" t="s">
        <v>79</v>
      </c>
      <c r="F29" s="29" t="s">
        <v>1564</v>
      </c>
      <c r="G29" s="29" t="s">
        <v>1565</v>
      </c>
      <c r="H29" s="29" t="s">
        <v>8305</v>
      </c>
      <c r="I29" s="8">
        <f t="shared" si="0"/>
        <v>45308.388020833336</v>
      </c>
      <c r="J29" s="8">
        <f t="shared" si="4"/>
        <v>45308.387499999997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30">
        <v>45308.43509259259</v>
      </c>
      <c r="B30" s="29" t="s">
        <v>3108</v>
      </c>
      <c r="C30" s="29" t="s">
        <v>1929</v>
      </c>
      <c r="D30" s="29" t="s">
        <v>9</v>
      </c>
      <c r="E30" s="29" t="s">
        <v>79</v>
      </c>
      <c r="F30" s="29" t="s">
        <v>3402</v>
      </c>
      <c r="G30" s="29" t="s">
        <v>3403</v>
      </c>
      <c r="H30" s="29" t="s">
        <v>8304</v>
      </c>
      <c r="I30" s="8">
        <f t="shared" si="0"/>
        <v>45308.43509259259</v>
      </c>
      <c r="J30" s="8">
        <f t="shared" si="4"/>
        <v>45308.43472222222</v>
      </c>
      <c r="K30" s="6" t="str">
        <f t="shared" si="1"/>
        <v>0:00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30">
        <v>45308.456006944441</v>
      </c>
      <c r="B31" s="29" t="s">
        <v>76</v>
      </c>
      <c r="C31" s="29" t="s">
        <v>77</v>
      </c>
      <c r="D31" s="29" t="s">
        <v>9</v>
      </c>
      <c r="E31" s="29" t="s">
        <v>79</v>
      </c>
      <c r="F31" s="29" t="s">
        <v>1480</v>
      </c>
      <c r="G31" s="29" t="s">
        <v>1481</v>
      </c>
      <c r="H31" s="29" t="s">
        <v>8303</v>
      </c>
      <c r="I31" s="8">
        <f t="shared" si="0"/>
        <v>45308.456006944441</v>
      </c>
      <c r="J31" s="8">
        <f t="shared" si="4"/>
        <v>45308.455555555556</v>
      </c>
      <c r="K31" s="6" t="str">
        <f t="shared" si="1"/>
        <v>0:00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30">
        <v>45308.473749999997</v>
      </c>
      <c r="B32" s="29" t="s">
        <v>11</v>
      </c>
      <c r="C32" s="29" t="s">
        <v>21</v>
      </c>
      <c r="D32" s="29" t="s">
        <v>9</v>
      </c>
      <c r="E32" s="29" t="s">
        <v>13</v>
      </c>
      <c r="F32" s="29" t="s">
        <v>3536</v>
      </c>
      <c r="G32" s="29" t="s">
        <v>7311</v>
      </c>
      <c r="H32" s="29" t="s">
        <v>7312</v>
      </c>
      <c r="I32" s="8">
        <f t="shared" si="0"/>
        <v>45308.473749999997</v>
      </c>
      <c r="J32" s="8">
        <f>DATEVALUE(MID(H32,63,8))+TIMEVALUE(_xlfn.CONCAT(MID(H32,87,2),":",MID(H32,89,2)))</f>
        <v>45308.472916666666</v>
      </c>
      <c r="K32" s="6" t="str">
        <f t="shared" si="1"/>
        <v>0:01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do 10 ti minut</v>
      </c>
    </row>
    <row r="33" spans="1:13" x14ac:dyDescent="0.25">
      <c r="A33" s="30">
        <v>45308.50885416667</v>
      </c>
      <c r="B33" s="29" t="s">
        <v>11</v>
      </c>
      <c r="C33" s="29" t="s">
        <v>21</v>
      </c>
      <c r="D33" s="29" t="s">
        <v>9</v>
      </c>
      <c r="E33" s="29" t="s">
        <v>13</v>
      </c>
      <c r="F33" s="29" t="s">
        <v>67</v>
      </c>
      <c r="G33" s="29" t="s">
        <v>68</v>
      </c>
      <c r="H33" s="29" t="s">
        <v>69</v>
      </c>
      <c r="I33" s="8">
        <f t="shared" si="0"/>
        <v>45308.50885416667</v>
      </c>
      <c r="J33" s="8">
        <f>DATEVALUE(MID(H33,29,8))+TIMEVALUE(_xlfn.CONCAT(MID(H33,64,2),":",MID(H33,66,2)))</f>
        <v>45308.475694444445</v>
      </c>
      <c r="K33" s="6" t="str">
        <f t="shared" si="1"/>
        <v>0:47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40-50</v>
      </c>
    </row>
    <row r="34" spans="1:13" x14ac:dyDescent="0.25">
      <c r="A34" s="30">
        <v>45309.36614583333</v>
      </c>
      <c r="B34" s="29" t="s">
        <v>76</v>
      </c>
      <c r="C34" s="29" t="s">
        <v>77</v>
      </c>
      <c r="D34" s="29" t="s">
        <v>9</v>
      </c>
      <c r="E34" s="29" t="s">
        <v>79</v>
      </c>
      <c r="F34" s="29" t="s">
        <v>1545</v>
      </c>
      <c r="G34" s="29" t="s">
        <v>1546</v>
      </c>
      <c r="H34" s="29" t="s">
        <v>8302</v>
      </c>
      <c r="I34" s="8">
        <f t="shared" si="0"/>
        <v>45309.36614583333</v>
      </c>
      <c r="J34" s="8">
        <f t="shared" ref="J34:J72" si="5">DATEVALUE(MID(H34,49,8))+TIMEVALUE(_xlfn.CONCAT(MID(H34,80,2),":",MID(H34,82,2)))</f>
        <v>45309.365972222222</v>
      </c>
      <c r="K34" s="6" t="str">
        <f t="shared" si="1"/>
        <v>0:00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30">
        <v>45309.406238425923</v>
      </c>
      <c r="B35" s="29" t="s">
        <v>1694</v>
      </c>
      <c r="C35" s="29" t="s">
        <v>1695</v>
      </c>
      <c r="D35" s="29" t="s">
        <v>9</v>
      </c>
      <c r="E35" s="29" t="s">
        <v>79</v>
      </c>
      <c r="F35" s="29" t="s">
        <v>3382</v>
      </c>
      <c r="G35" s="29" t="s">
        <v>3383</v>
      </c>
      <c r="H35" s="29" t="s">
        <v>8301</v>
      </c>
      <c r="I35" s="8">
        <f t="shared" si="0"/>
        <v>45309.406238425923</v>
      </c>
      <c r="J35" s="8">
        <f t="shared" si="5"/>
        <v>45309.405555555553</v>
      </c>
      <c r="K35" s="6" t="str">
        <f t="shared" si="1"/>
        <v>0:00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30">
        <v>45309.464618055557</v>
      </c>
      <c r="B36" s="29" t="s">
        <v>76</v>
      </c>
      <c r="C36" s="29" t="s">
        <v>77</v>
      </c>
      <c r="D36" s="29" t="s">
        <v>9</v>
      </c>
      <c r="E36" s="29" t="s">
        <v>79</v>
      </c>
      <c r="F36" s="29" t="s">
        <v>1531</v>
      </c>
      <c r="G36" s="29" t="s">
        <v>1532</v>
      </c>
      <c r="H36" s="29" t="s">
        <v>8300</v>
      </c>
      <c r="I36" s="8">
        <f t="shared" si="0"/>
        <v>45309.464618055557</v>
      </c>
      <c r="J36" s="8">
        <f t="shared" si="5"/>
        <v>45309.463888888888</v>
      </c>
      <c r="K36" s="6" t="str">
        <f t="shared" si="1"/>
        <v>0:01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30">
        <v>45311.448240740741</v>
      </c>
      <c r="B37" s="29" t="s">
        <v>7253</v>
      </c>
      <c r="C37" s="29" t="s">
        <v>8115</v>
      </c>
      <c r="D37" s="29" t="s">
        <v>9</v>
      </c>
      <c r="E37" s="29" t="s">
        <v>79</v>
      </c>
      <c r="F37" s="29" t="s">
        <v>1339</v>
      </c>
      <c r="G37" s="29" t="s">
        <v>1340</v>
      </c>
      <c r="H37" s="29" t="s">
        <v>8299</v>
      </c>
      <c r="I37" s="8">
        <f t="shared" si="0"/>
        <v>45311.448240740741</v>
      </c>
      <c r="J37" s="8">
        <f t="shared" si="5"/>
        <v>45311.447916666664</v>
      </c>
      <c r="K37" s="6" t="str">
        <f t="shared" si="1"/>
        <v>0:00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30">
        <v>45311.65215277778</v>
      </c>
      <c r="B38" s="29" t="s">
        <v>76</v>
      </c>
      <c r="C38" s="29" t="s">
        <v>411</v>
      </c>
      <c r="D38" s="29" t="s">
        <v>9</v>
      </c>
      <c r="E38" s="29" t="s">
        <v>79</v>
      </c>
      <c r="F38" s="29" t="s">
        <v>1053</v>
      </c>
      <c r="G38" s="29" t="s">
        <v>1461</v>
      </c>
      <c r="H38" s="29" t="s">
        <v>8298</v>
      </c>
      <c r="I38" s="8">
        <f t="shared" si="0"/>
        <v>45311.65215277778</v>
      </c>
      <c r="J38" s="8">
        <f t="shared" si="5"/>
        <v>45311.651388888888</v>
      </c>
      <c r="K38" s="6" t="str">
        <f t="shared" si="1"/>
        <v>0:01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30">
        <v>45313.376423611109</v>
      </c>
      <c r="B39" s="29" t="s">
        <v>3625</v>
      </c>
      <c r="C39" s="29" t="s">
        <v>3626</v>
      </c>
      <c r="D39" s="29" t="s">
        <v>9</v>
      </c>
      <c r="E39" s="29" t="s">
        <v>79</v>
      </c>
      <c r="F39" s="29" t="s">
        <v>4688</v>
      </c>
      <c r="G39" s="29" t="s">
        <v>4689</v>
      </c>
      <c r="H39" s="29" t="s">
        <v>8297</v>
      </c>
      <c r="I39" s="8">
        <f t="shared" si="0"/>
        <v>45313.376423611109</v>
      </c>
      <c r="J39" s="8">
        <f t="shared" si="5"/>
        <v>45313.375694444447</v>
      </c>
      <c r="K39" s="6" t="str">
        <f t="shared" si="1"/>
        <v>0:01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30">
        <v>45313.379918981482</v>
      </c>
      <c r="B40" s="29" t="s">
        <v>3625</v>
      </c>
      <c r="C40" s="29" t="s">
        <v>3626</v>
      </c>
      <c r="D40" s="29" t="s">
        <v>9</v>
      </c>
      <c r="E40" s="29" t="s">
        <v>79</v>
      </c>
      <c r="F40" s="29" t="s">
        <v>4710</v>
      </c>
      <c r="G40" s="29" t="s">
        <v>4711</v>
      </c>
      <c r="H40" s="29" t="s">
        <v>8296</v>
      </c>
      <c r="I40" s="8">
        <f t="shared" si="0"/>
        <v>45313.379918981482</v>
      </c>
      <c r="J40" s="8">
        <f t="shared" si="5"/>
        <v>45313.379166666666</v>
      </c>
      <c r="K40" s="6" t="str">
        <f t="shared" si="1"/>
        <v>0:01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do 10 ti minut</v>
      </c>
    </row>
    <row r="41" spans="1:13" x14ac:dyDescent="0.25">
      <c r="A41" s="42">
        <v>45313.425775462965</v>
      </c>
      <c r="B41" s="41" t="s">
        <v>125</v>
      </c>
      <c r="C41" s="41" t="s">
        <v>206</v>
      </c>
      <c r="D41" s="41" t="s">
        <v>9</v>
      </c>
      <c r="E41" s="41" t="s">
        <v>79</v>
      </c>
      <c r="F41" s="41" t="s">
        <v>1514</v>
      </c>
      <c r="G41" s="41" t="s">
        <v>1515</v>
      </c>
      <c r="H41" s="41" t="s">
        <v>8295</v>
      </c>
      <c r="I41" s="8">
        <f t="shared" si="0"/>
        <v>45313.425775462965</v>
      </c>
      <c r="J41" s="8">
        <f t="shared" si="5"/>
        <v>45313.425000000003</v>
      </c>
      <c r="K41" s="6" t="str">
        <f t="shared" si="1"/>
        <v>0:01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do 10 ti minut</v>
      </c>
    </row>
    <row r="42" spans="1:13" x14ac:dyDescent="0.25">
      <c r="A42" s="42">
        <v>45313.425902777781</v>
      </c>
      <c r="B42" s="41" t="s">
        <v>125</v>
      </c>
      <c r="C42" s="41" t="s">
        <v>206</v>
      </c>
      <c r="D42" s="41" t="s">
        <v>9</v>
      </c>
      <c r="E42" s="41" t="s">
        <v>79</v>
      </c>
      <c r="F42" s="41" t="s">
        <v>1534</v>
      </c>
      <c r="G42" s="41" t="s">
        <v>1535</v>
      </c>
      <c r="H42" s="41" t="s">
        <v>8294</v>
      </c>
      <c r="I42" s="8">
        <f t="shared" si="0"/>
        <v>45313.425902777781</v>
      </c>
      <c r="J42" s="8">
        <f t="shared" si="5"/>
        <v>45313.425694444442</v>
      </c>
      <c r="K42" s="6" t="str">
        <f t="shared" si="1"/>
        <v>0:00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do 10 ti minut</v>
      </c>
    </row>
    <row r="43" spans="1:13" x14ac:dyDescent="0.25">
      <c r="A43" s="42">
        <v>45314.409317129626</v>
      </c>
      <c r="B43" s="41" t="s">
        <v>1694</v>
      </c>
      <c r="C43" s="41" t="s">
        <v>1695</v>
      </c>
      <c r="D43" s="41" t="s">
        <v>9</v>
      </c>
      <c r="E43" s="41" t="s">
        <v>79</v>
      </c>
      <c r="F43" s="41" t="s">
        <v>3319</v>
      </c>
      <c r="G43" s="41" t="s">
        <v>3320</v>
      </c>
      <c r="H43" s="41" t="s">
        <v>8293</v>
      </c>
      <c r="I43" s="8">
        <f t="shared" si="0"/>
        <v>45314.409317129626</v>
      </c>
      <c r="J43" s="8">
        <f t="shared" si="5"/>
        <v>45314.40902777778</v>
      </c>
      <c r="K43" s="6" t="str">
        <f t="shared" si="1"/>
        <v>0:00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do 10 ti minut</v>
      </c>
    </row>
    <row r="44" spans="1:13" x14ac:dyDescent="0.25">
      <c r="A44" s="42">
        <v>45314.564247685186</v>
      </c>
      <c r="B44" s="41" t="s">
        <v>1694</v>
      </c>
      <c r="C44" s="41" t="s">
        <v>1695</v>
      </c>
      <c r="D44" s="41" t="s">
        <v>9</v>
      </c>
      <c r="E44" s="41" t="s">
        <v>79</v>
      </c>
      <c r="F44" s="41" t="s">
        <v>7539</v>
      </c>
      <c r="G44" s="41" t="s">
        <v>7540</v>
      </c>
      <c r="H44" s="41" t="s">
        <v>8292</v>
      </c>
      <c r="I44" s="8">
        <f t="shared" si="0"/>
        <v>45314.564247685186</v>
      </c>
      <c r="J44" s="8">
        <f t="shared" si="5"/>
        <v>45314.563888888886</v>
      </c>
      <c r="K44" s="6" t="str">
        <f t="shared" si="1"/>
        <v>0:00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42">
        <v>45315.357708333337</v>
      </c>
      <c r="B45" s="41" t="s">
        <v>1694</v>
      </c>
      <c r="C45" s="41" t="s">
        <v>1695</v>
      </c>
      <c r="D45" s="41" t="s">
        <v>9</v>
      </c>
      <c r="E45" s="41" t="s">
        <v>79</v>
      </c>
      <c r="F45" s="41" t="s">
        <v>3325</v>
      </c>
      <c r="G45" s="41" t="s">
        <v>3326</v>
      </c>
      <c r="H45" s="41" t="s">
        <v>8291</v>
      </c>
      <c r="I45" s="8">
        <f t="shared" si="0"/>
        <v>45315.357708333337</v>
      </c>
      <c r="J45" s="8">
        <f t="shared" si="5"/>
        <v>45315.357638888891</v>
      </c>
      <c r="K45" s="6" t="str">
        <f t="shared" si="1"/>
        <v>0:00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42">
        <v>45315.407858796294</v>
      </c>
      <c r="B46" s="41" t="s">
        <v>76</v>
      </c>
      <c r="C46" s="41" t="s">
        <v>77</v>
      </c>
      <c r="D46" s="41" t="s">
        <v>9</v>
      </c>
      <c r="E46" s="41" t="s">
        <v>79</v>
      </c>
      <c r="F46" s="41" t="s">
        <v>67</v>
      </c>
      <c r="G46" s="41" t="s">
        <v>1203</v>
      </c>
      <c r="H46" s="41" t="s">
        <v>8290</v>
      </c>
      <c r="I46" s="8">
        <f t="shared" si="0"/>
        <v>45315.407858796294</v>
      </c>
      <c r="J46" s="8">
        <f t="shared" si="5"/>
        <v>45315.407638888886</v>
      </c>
      <c r="K46" s="6" t="str">
        <f t="shared" si="1"/>
        <v>0:00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do 10 ti minut</v>
      </c>
    </row>
    <row r="47" spans="1:13" x14ac:dyDescent="0.25">
      <c r="A47" s="42">
        <v>45315.439513888887</v>
      </c>
      <c r="B47" s="41" t="s">
        <v>1694</v>
      </c>
      <c r="C47" s="41" t="s">
        <v>1695</v>
      </c>
      <c r="D47" s="41" t="s">
        <v>9</v>
      </c>
      <c r="E47" s="41" t="s">
        <v>79</v>
      </c>
      <c r="F47" s="41" t="s">
        <v>3338</v>
      </c>
      <c r="G47" s="41" t="s">
        <v>3339</v>
      </c>
      <c r="H47" s="41" t="s">
        <v>8289</v>
      </c>
      <c r="I47" s="8">
        <f t="shared" si="0"/>
        <v>45315.439513888887</v>
      </c>
      <c r="J47" s="8">
        <f t="shared" si="5"/>
        <v>45315.438888888886</v>
      </c>
      <c r="K47" s="6" t="str">
        <f t="shared" si="1"/>
        <v>0:00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42">
        <v>45315.469699074078</v>
      </c>
      <c r="B48" s="41" t="s">
        <v>1694</v>
      </c>
      <c r="C48" s="41" t="s">
        <v>1695</v>
      </c>
      <c r="D48" s="41" t="s">
        <v>9</v>
      </c>
      <c r="E48" s="41" t="s">
        <v>79</v>
      </c>
      <c r="F48" s="41" t="s">
        <v>2782</v>
      </c>
      <c r="G48" s="41" t="s">
        <v>3353</v>
      </c>
      <c r="H48" s="41" t="s">
        <v>8288</v>
      </c>
      <c r="I48" s="8">
        <f t="shared" si="0"/>
        <v>45315.469699074078</v>
      </c>
      <c r="J48" s="8">
        <f t="shared" si="5"/>
        <v>45315.469444444447</v>
      </c>
      <c r="K48" s="6" t="str">
        <f t="shared" si="1"/>
        <v>0:00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do 10 ti minut</v>
      </c>
    </row>
    <row r="49" spans="1:13" x14ac:dyDescent="0.25">
      <c r="A49" s="42">
        <v>45315.810601851852</v>
      </c>
      <c r="B49" s="41" t="s">
        <v>120</v>
      </c>
      <c r="C49" s="41" t="s">
        <v>346</v>
      </c>
      <c r="D49" s="41" t="s">
        <v>9</v>
      </c>
      <c r="E49" s="41" t="s">
        <v>79</v>
      </c>
      <c r="F49" s="41" t="s">
        <v>1477</v>
      </c>
      <c r="G49" s="41" t="s">
        <v>1478</v>
      </c>
      <c r="H49" s="41" t="s">
        <v>8287</v>
      </c>
      <c r="I49" s="8">
        <f t="shared" si="0"/>
        <v>45315.810601851852</v>
      </c>
      <c r="J49" s="8">
        <f t="shared" si="5"/>
        <v>45315.810416666667</v>
      </c>
      <c r="K49" s="6" t="str">
        <f t="shared" si="1"/>
        <v>0:00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42">
        <v>45315.871087962965</v>
      </c>
      <c r="B50" s="41" t="s">
        <v>1928</v>
      </c>
      <c r="C50" s="41" t="s">
        <v>8070</v>
      </c>
      <c r="D50" s="41" t="s">
        <v>9</v>
      </c>
      <c r="E50" s="41" t="s">
        <v>79</v>
      </c>
      <c r="F50" s="41" t="s">
        <v>1508</v>
      </c>
      <c r="G50" s="41" t="s">
        <v>1509</v>
      </c>
      <c r="H50" s="41" t="s">
        <v>8286</v>
      </c>
      <c r="I50" s="8">
        <f t="shared" si="0"/>
        <v>45315.871087962965</v>
      </c>
      <c r="J50" s="8">
        <f t="shared" si="5"/>
        <v>45315.870138888888</v>
      </c>
      <c r="K50" s="6" t="str">
        <f t="shared" si="1"/>
        <v>0:01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42">
        <v>45316.379027777781</v>
      </c>
      <c r="B51" s="41" t="s">
        <v>3643</v>
      </c>
      <c r="C51" s="41" t="s">
        <v>3901</v>
      </c>
      <c r="D51" s="41" t="s">
        <v>9</v>
      </c>
      <c r="E51" s="41" t="s">
        <v>79</v>
      </c>
      <c r="F51" s="41" t="s">
        <v>4628</v>
      </c>
      <c r="G51" s="41" t="s">
        <v>4629</v>
      </c>
      <c r="H51" s="41" t="s">
        <v>8285</v>
      </c>
      <c r="I51" s="8">
        <f t="shared" si="0"/>
        <v>45316.379027777781</v>
      </c>
      <c r="J51" s="8">
        <f t="shared" si="5"/>
        <v>45316.378472222219</v>
      </c>
      <c r="K51" s="6" t="str">
        <f t="shared" si="1"/>
        <v>0:00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do 10 ti minut</v>
      </c>
    </row>
    <row r="52" spans="1:13" x14ac:dyDescent="0.25">
      <c r="A52" s="42">
        <v>45316.44866898148</v>
      </c>
      <c r="B52" s="41" t="s">
        <v>1694</v>
      </c>
      <c r="C52" s="41" t="s">
        <v>1695</v>
      </c>
      <c r="D52" s="41" t="s">
        <v>9</v>
      </c>
      <c r="E52" s="41" t="s">
        <v>79</v>
      </c>
      <c r="F52" s="41" t="s">
        <v>3314</v>
      </c>
      <c r="G52" s="41" t="s">
        <v>3315</v>
      </c>
      <c r="H52" s="41" t="s">
        <v>8284</v>
      </c>
      <c r="I52" s="8">
        <f t="shared" si="0"/>
        <v>45316.44866898148</v>
      </c>
      <c r="J52" s="8">
        <f t="shared" si="5"/>
        <v>45316.448611111111</v>
      </c>
      <c r="K52" s="6" t="str">
        <f t="shared" si="1"/>
        <v>0:00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42">
        <v>45316.476805555554</v>
      </c>
      <c r="B53" s="41" t="s">
        <v>7253</v>
      </c>
      <c r="C53" s="41" t="s">
        <v>8282</v>
      </c>
      <c r="D53" s="41" t="s">
        <v>9</v>
      </c>
      <c r="E53" s="41" t="s">
        <v>79</v>
      </c>
      <c r="F53" s="41" t="s">
        <v>899</v>
      </c>
      <c r="G53" s="41" t="s">
        <v>1473</v>
      </c>
      <c r="H53" s="41" t="s">
        <v>8283</v>
      </c>
      <c r="I53" s="8">
        <f t="shared" si="0"/>
        <v>45316.476805555554</v>
      </c>
      <c r="J53" s="8">
        <f t="shared" si="5"/>
        <v>45316.476388888892</v>
      </c>
      <c r="K53" s="6" t="str">
        <f t="shared" si="1"/>
        <v>0:00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do 10 ti minut</v>
      </c>
    </row>
    <row r="54" spans="1:13" x14ac:dyDescent="0.25">
      <c r="A54" s="42">
        <v>45317.391284722224</v>
      </c>
      <c r="B54" s="41" t="s">
        <v>7253</v>
      </c>
      <c r="C54" s="41" t="s">
        <v>7280</v>
      </c>
      <c r="D54" s="41" t="s">
        <v>9</v>
      </c>
      <c r="E54" s="41" t="s">
        <v>79</v>
      </c>
      <c r="F54" s="41" t="s">
        <v>1458</v>
      </c>
      <c r="G54" s="41" t="s">
        <v>1459</v>
      </c>
      <c r="H54" s="41" t="s">
        <v>8281</v>
      </c>
      <c r="I54" s="8">
        <f t="shared" si="0"/>
        <v>45317.391284722224</v>
      </c>
      <c r="J54" s="8">
        <f t="shared" si="5"/>
        <v>45317.390972222223</v>
      </c>
      <c r="K54" s="6" t="str">
        <f t="shared" si="1"/>
        <v>0:00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do 10 ti minut</v>
      </c>
    </row>
    <row r="55" spans="1:13" x14ac:dyDescent="0.25">
      <c r="A55" s="42">
        <v>45317.392997685187</v>
      </c>
      <c r="B55" s="41" t="s">
        <v>1694</v>
      </c>
      <c r="C55" s="41" t="s">
        <v>1695</v>
      </c>
      <c r="D55" s="41" t="s">
        <v>9</v>
      </c>
      <c r="E55" s="41" t="s">
        <v>79</v>
      </c>
      <c r="F55" s="41" t="s">
        <v>3311</v>
      </c>
      <c r="G55" s="41" t="s">
        <v>3312</v>
      </c>
      <c r="H55" s="41" t="s">
        <v>8280</v>
      </c>
      <c r="I55" s="8">
        <f t="shared" si="0"/>
        <v>45317.392997685187</v>
      </c>
      <c r="J55" s="8">
        <f t="shared" si="5"/>
        <v>45317.392361111109</v>
      </c>
      <c r="K55" s="6" t="str">
        <f t="shared" si="1"/>
        <v>0:00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42">
        <v>45317.52685185185</v>
      </c>
      <c r="B56" s="41" t="s">
        <v>3625</v>
      </c>
      <c r="C56" s="41" t="s">
        <v>3626</v>
      </c>
      <c r="D56" s="41" t="s">
        <v>9</v>
      </c>
      <c r="E56" s="41" t="s">
        <v>79</v>
      </c>
      <c r="F56" s="41" t="s">
        <v>4674</v>
      </c>
      <c r="G56" s="41" t="s">
        <v>4675</v>
      </c>
      <c r="H56" s="41" t="s">
        <v>8279</v>
      </c>
      <c r="I56" s="8">
        <f t="shared" si="0"/>
        <v>45317.52685185185</v>
      </c>
      <c r="J56" s="8">
        <f t="shared" si="5"/>
        <v>45317.526388888888</v>
      </c>
      <c r="K56" s="6" t="str">
        <f t="shared" si="1"/>
        <v>0:00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42">
        <v>45318.532094907408</v>
      </c>
      <c r="B57" s="41" t="s">
        <v>120</v>
      </c>
      <c r="C57" s="41" t="s">
        <v>486</v>
      </c>
      <c r="D57" s="41" t="s">
        <v>9</v>
      </c>
      <c r="E57" s="41" t="s">
        <v>79</v>
      </c>
      <c r="F57" s="41" t="s">
        <v>1470</v>
      </c>
      <c r="G57" s="41" t="s">
        <v>1471</v>
      </c>
      <c r="H57" s="41" t="s">
        <v>8278</v>
      </c>
      <c r="I57" s="8">
        <f t="shared" si="0"/>
        <v>45318.532094907408</v>
      </c>
      <c r="J57" s="8">
        <f t="shared" si="5"/>
        <v>45318.53125</v>
      </c>
      <c r="K57" s="6" t="str">
        <f t="shared" si="1"/>
        <v>0:01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42">
        <v>45319.474988425929</v>
      </c>
      <c r="B58" s="41" t="s">
        <v>7253</v>
      </c>
      <c r="C58" s="41" t="s">
        <v>8115</v>
      </c>
      <c r="D58" s="41" t="s">
        <v>9</v>
      </c>
      <c r="E58" s="41" t="s">
        <v>79</v>
      </c>
      <c r="F58" s="41" t="s">
        <v>1465</v>
      </c>
      <c r="G58" s="41" t="s">
        <v>1466</v>
      </c>
      <c r="H58" s="41" t="s">
        <v>8277</v>
      </c>
      <c r="I58" s="8">
        <f t="shared" si="0"/>
        <v>45319.474988425929</v>
      </c>
      <c r="J58" s="8">
        <f t="shared" si="5"/>
        <v>45319.474305555559</v>
      </c>
      <c r="K58" s="6" t="str">
        <f t="shared" si="1"/>
        <v>0:00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42">
        <v>45320.431666666664</v>
      </c>
      <c r="B59" s="41" t="s">
        <v>76</v>
      </c>
      <c r="C59" s="41" t="s">
        <v>77</v>
      </c>
      <c r="D59" s="41" t="s">
        <v>9</v>
      </c>
      <c r="E59" s="41" t="s">
        <v>79</v>
      </c>
      <c r="F59" s="41" t="s">
        <v>1463</v>
      </c>
      <c r="G59" s="41" t="s">
        <v>1464</v>
      </c>
      <c r="H59" s="41" t="s">
        <v>8276</v>
      </c>
      <c r="I59" s="8">
        <f t="shared" si="0"/>
        <v>45320.431666666664</v>
      </c>
      <c r="J59" s="8">
        <f t="shared" si="5"/>
        <v>45320.431250000001</v>
      </c>
      <c r="K59" s="6" t="str">
        <f t="shared" si="1"/>
        <v>0:00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42">
        <v>45320.43178240741</v>
      </c>
      <c r="B60" s="41" t="s">
        <v>76</v>
      </c>
      <c r="C60" s="41" t="s">
        <v>77</v>
      </c>
      <c r="D60" s="41" t="s">
        <v>9</v>
      </c>
      <c r="E60" s="41" t="s">
        <v>79</v>
      </c>
      <c r="F60" s="41" t="s">
        <v>1367</v>
      </c>
      <c r="G60" s="41" t="s">
        <v>1468</v>
      </c>
      <c r="H60" s="41" t="s">
        <v>8276</v>
      </c>
      <c r="I60" s="8">
        <f t="shared" si="0"/>
        <v>45320.43178240741</v>
      </c>
      <c r="J60" s="8">
        <f t="shared" si="5"/>
        <v>45320.431250000001</v>
      </c>
      <c r="K60" s="6" t="str">
        <f t="shared" si="1"/>
        <v>0:00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42">
        <v>45320.453252314815</v>
      </c>
      <c r="B61" s="41" t="s">
        <v>76</v>
      </c>
      <c r="C61" s="41" t="s">
        <v>77</v>
      </c>
      <c r="D61" s="41" t="s">
        <v>9</v>
      </c>
      <c r="E61" s="41" t="s">
        <v>79</v>
      </c>
      <c r="F61" s="41" t="s">
        <v>1443</v>
      </c>
      <c r="G61" s="41" t="s">
        <v>1444</v>
      </c>
      <c r="H61" s="41" t="s">
        <v>8275</v>
      </c>
      <c r="I61" s="8">
        <f t="shared" si="0"/>
        <v>45320.453252314815</v>
      </c>
      <c r="J61" s="8">
        <f t="shared" si="5"/>
        <v>45320.452777777777</v>
      </c>
      <c r="K61" s="6" t="str">
        <f t="shared" si="1"/>
        <v>0:00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42">
        <v>45320.724687499998</v>
      </c>
      <c r="B62" s="41" t="s">
        <v>3625</v>
      </c>
      <c r="C62" s="41" t="s">
        <v>3694</v>
      </c>
      <c r="D62" s="41" t="s">
        <v>9</v>
      </c>
      <c r="E62" s="41" t="s">
        <v>79</v>
      </c>
      <c r="F62" s="41" t="s">
        <v>4660</v>
      </c>
      <c r="G62" s="41" t="s">
        <v>4661</v>
      </c>
      <c r="H62" s="41" t="s">
        <v>8274</v>
      </c>
      <c r="I62" s="8">
        <f t="shared" si="0"/>
        <v>45320.724687499998</v>
      </c>
      <c r="J62" s="8">
        <f t="shared" si="5"/>
        <v>45320.724305555559</v>
      </c>
      <c r="K62" s="6" t="str">
        <f t="shared" si="1"/>
        <v>0:00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do 10 ti minut</v>
      </c>
    </row>
    <row r="63" spans="1:13" x14ac:dyDescent="0.25">
      <c r="A63" s="42">
        <v>45321.390740740739</v>
      </c>
      <c r="B63" s="41" t="s">
        <v>120</v>
      </c>
      <c r="C63" s="41" t="s">
        <v>843</v>
      </c>
      <c r="D63" s="41" t="s">
        <v>9</v>
      </c>
      <c r="E63" s="41" t="s">
        <v>79</v>
      </c>
      <c r="F63" s="41" t="s">
        <v>1436</v>
      </c>
      <c r="G63" s="41" t="s">
        <v>1437</v>
      </c>
      <c r="H63" s="41" t="s">
        <v>8273</v>
      </c>
      <c r="I63" s="8">
        <f t="shared" si="0"/>
        <v>45321.390740740739</v>
      </c>
      <c r="J63" s="8">
        <f t="shared" si="5"/>
        <v>45321.390277777777</v>
      </c>
      <c r="K63" s="6" t="str">
        <f t="shared" si="1"/>
        <v>0:00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do 10 ti minut</v>
      </c>
    </row>
    <row r="64" spans="1:13" x14ac:dyDescent="0.25">
      <c r="A64" s="42">
        <v>45321.438518518517</v>
      </c>
      <c r="B64" s="41" t="s">
        <v>3881</v>
      </c>
      <c r="C64" s="41" t="s">
        <v>3636</v>
      </c>
      <c r="D64" s="41" t="s">
        <v>9</v>
      </c>
      <c r="E64" s="41" t="s">
        <v>79</v>
      </c>
      <c r="F64" s="41" t="s">
        <v>4663</v>
      </c>
      <c r="G64" s="41" t="s">
        <v>4664</v>
      </c>
      <c r="H64" s="41" t="s">
        <v>8272</v>
      </c>
      <c r="I64" s="8">
        <f t="shared" si="0"/>
        <v>45321.438518518517</v>
      </c>
      <c r="J64" s="8">
        <f t="shared" si="5"/>
        <v>45321.438194444447</v>
      </c>
      <c r="K64" s="6" t="str">
        <f t="shared" si="1"/>
        <v>0:00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42">
        <v>45321.563657407409</v>
      </c>
      <c r="B65" s="41" t="s">
        <v>1928</v>
      </c>
      <c r="C65" s="41" t="s">
        <v>1695</v>
      </c>
      <c r="D65" s="41" t="s">
        <v>9</v>
      </c>
      <c r="E65" s="41" t="s">
        <v>79</v>
      </c>
      <c r="F65" s="41" t="s">
        <v>3239</v>
      </c>
      <c r="G65" s="41" t="s">
        <v>3240</v>
      </c>
      <c r="H65" s="41" t="s">
        <v>8271</v>
      </c>
      <c r="I65" s="8">
        <f t="shared" si="0"/>
        <v>45321.563657407409</v>
      </c>
      <c r="J65" s="8">
        <f t="shared" si="5"/>
        <v>45321.563194444447</v>
      </c>
      <c r="K65" s="6" t="str">
        <f t="shared" si="1"/>
        <v>0:00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42">
        <v>45322.369050925925</v>
      </c>
      <c r="B66" s="41" t="s">
        <v>1694</v>
      </c>
      <c r="C66" s="41" t="s">
        <v>1695</v>
      </c>
      <c r="D66" s="41" t="s">
        <v>9</v>
      </c>
      <c r="E66" s="41" t="s">
        <v>79</v>
      </c>
      <c r="F66" s="41" t="s">
        <v>3256</v>
      </c>
      <c r="G66" s="41" t="s">
        <v>3257</v>
      </c>
      <c r="H66" s="41" t="s">
        <v>8270</v>
      </c>
      <c r="I66" s="8">
        <f t="shared" ref="I66:I129" si="6">A66</f>
        <v>45322.369050925925</v>
      </c>
      <c r="J66" s="8">
        <f t="shared" si="5"/>
        <v>45322.368750000001</v>
      </c>
      <c r="K66" s="6" t="str">
        <f t="shared" ref="K66:K129" si="7">TEXT(A66-J66,"h:mm")</f>
        <v>0:00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do 10 ti minut</v>
      </c>
    </row>
    <row r="67" spans="1:13" x14ac:dyDescent="0.25">
      <c r="A67" s="42">
        <v>45322.391689814816</v>
      </c>
      <c r="B67" s="41" t="s">
        <v>76</v>
      </c>
      <c r="C67" s="41" t="s">
        <v>77</v>
      </c>
      <c r="D67" s="41" t="s">
        <v>9</v>
      </c>
      <c r="E67" s="41" t="s">
        <v>79</v>
      </c>
      <c r="F67" s="41" t="s">
        <v>1421</v>
      </c>
      <c r="G67" s="41" t="s">
        <v>1422</v>
      </c>
      <c r="H67" s="41" t="s">
        <v>8269</v>
      </c>
      <c r="I67" s="8">
        <f t="shared" si="6"/>
        <v>45322.391689814816</v>
      </c>
      <c r="J67" s="8">
        <f t="shared" si="5"/>
        <v>45322.390972222223</v>
      </c>
      <c r="K67" s="6" t="str">
        <f t="shared" si="7"/>
        <v>0:01</v>
      </c>
      <c r="L67" s="54" t="str">
        <f t="shared" ref="L67:L130" si="8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42">
        <v>45322.453877314816</v>
      </c>
      <c r="B68" s="41" t="s">
        <v>7260</v>
      </c>
      <c r="C68" s="41" t="s">
        <v>7944</v>
      </c>
      <c r="D68" s="41" t="s">
        <v>9</v>
      </c>
      <c r="E68" s="41" t="s">
        <v>79</v>
      </c>
      <c r="F68" s="41" t="s">
        <v>1407</v>
      </c>
      <c r="G68" s="41" t="s">
        <v>1408</v>
      </c>
      <c r="H68" s="41" t="s">
        <v>8268</v>
      </c>
      <c r="I68" s="8">
        <f t="shared" si="6"/>
        <v>45322.453877314816</v>
      </c>
      <c r="J68" s="8">
        <f t="shared" si="5"/>
        <v>45322.453472222223</v>
      </c>
      <c r="K68" s="6" t="str">
        <f t="shared" si="7"/>
        <v>0:00</v>
      </c>
      <c r="L68" s="54" t="str">
        <f t="shared" si="8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42">
        <v>45322.454016203701</v>
      </c>
      <c r="B69" s="41" t="s">
        <v>7260</v>
      </c>
      <c r="C69" s="41" t="s">
        <v>7944</v>
      </c>
      <c r="D69" s="41" t="s">
        <v>9</v>
      </c>
      <c r="E69" s="41" t="s">
        <v>79</v>
      </c>
      <c r="F69" s="41" t="s">
        <v>1424</v>
      </c>
      <c r="G69" s="41" t="s">
        <v>1425</v>
      </c>
      <c r="H69" s="41" t="s">
        <v>8268</v>
      </c>
      <c r="I69" s="8">
        <f t="shared" si="6"/>
        <v>45322.454016203701</v>
      </c>
      <c r="J69" s="8">
        <f t="shared" si="5"/>
        <v>45322.453472222223</v>
      </c>
      <c r="K69" s="6" t="str">
        <f t="shared" si="7"/>
        <v>0:00</v>
      </c>
      <c r="L69" s="54" t="str">
        <f t="shared" si="8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42">
        <v>45323.446215277778</v>
      </c>
      <c r="B70" s="41" t="s">
        <v>3625</v>
      </c>
      <c r="C70" s="41" t="s">
        <v>3626</v>
      </c>
      <c r="D70" s="41" t="s">
        <v>9</v>
      </c>
      <c r="E70" s="41" t="s">
        <v>79</v>
      </c>
      <c r="F70" s="41" t="s">
        <v>1074</v>
      </c>
      <c r="G70" s="41" t="s">
        <v>4631</v>
      </c>
      <c r="H70" s="41" t="s">
        <v>8267</v>
      </c>
      <c r="I70" s="8">
        <f t="shared" si="6"/>
        <v>45323.446215277778</v>
      </c>
      <c r="J70" s="8">
        <f t="shared" si="5"/>
        <v>45323.445833333331</v>
      </c>
      <c r="K70" s="6" t="str">
        <f t="shared" si="7"/>
        <v>0:00</v>
      </c>
      <c r="L70" s="54" t="str">
        <f t="shared" si="8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42">
        <v>45324.395821759259</v>
      </c>
      <c r="B71" s="41" t="s">
        <v>76</v>
      </c>
      <c r="C71" s="41" t="s">
        <v>77</v>
      </c>
      <c r="D71" s="41" t="s">
        <v>9</v>
      </c>
      <c r="E71" s="41" t="s">
        <v>79</v>
      </c>
      <c r="F71" s="41" t="s">
        <v>1395</v>
      </c>
      <c r="G71" s="41" t="s">
        <v>1396</v>
      </c>
      <c r="H71" s="41" t="s">
        <v>8266</v>
      </c>
      <c r="I71" s="8">
        <f t="shared" si="6"/>
        <v>45324.395821759259</v>
      </c>
      <c r="J71" s="8">
        <f t="shared" si="5"/>
        <v>45324.395138888889</v>
      </c>
      <c r="K71" s="6" t="str">
        <f t="shared" si="7"/>
        <v>0:00</v>
      </c>
      <c r="L71" s="54" t="str">
        <f t="shared" si="8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42">
        <v>45324.412442129629</v>
      </c>
      <c r="B72" s="41" t="s">
        <v>1694</v>
      </c>
      <c r="C72" s="41" t="s">
        <v>1695</v>
      </c>
      <c r="D72" s="41" t="s">
        <v>9</v>
      </c>
      <c r="E72" s="41" t="s">
        <v>79</v>
      </c>
      <c r="F72" s="41" t="s">
        <v>3230</v>
      </c>
      <c r="G72" s="41" t="s">
        <v>3231</v>
      </c>
      <c r="H72" s="41" t="s">
        <v>8265</v>
      </c>
      <c r="I72" s="8">
        <f t="shared" si="6"/>
        <v>45324.412442129629</v>
      </c>
      <c r="J72" s="8">
        <f t="shared" si="5"/>
        <v>45324.411805555559</v>
      </c>
      <c r="K72" s="6" t="str">
        <f t="shared" si="7"/>
        <v>0:00</v>
      </c>
      <c r="L72" s="54" t="str">
        <f t="shared" si="8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42">
        <v>45325.647615740738</v>
      </c>
      <c r="B73" s="41" t="s">
        <v>11</v>
      </c>
      <c r="C73" s="41" t="s">
        <v>21</v>
      </c>
      <c r="D73" s="41" t="s">
        <v>9</v>
      </c>
      <c r="E73" s="41" t="s">
        <v>13</v>
      </c>
      <c r="F73" s="41" t="s">
        <v>4124</v>
      </c>
      <c r="G73" s="41" t="s">
        <v>7309</v>
      </c>
      <c r="H73" s="41" t="s">
        <v>7310</v>
      </c>
      <c r="I73" s="8">
        <f t="shared" si="6"/>
        <v>45325.647615740738</v>
      </c>
      <c r="J73" s="8">
        <f>DATEVALUE(MID(H73,63,8))+TIMEVALUE(_xlfn.CONCAT(MID(H73,87,2),":",MID(H73,89,2)))</f>
        <v>45325.646527777775</v>
      </c>
      <c r="K73" s="6" t="str">
        <f t="shared" si="7"/>
        <v>0:01</v>
      </c>
      <c r="L73" s="54" t="str">
        <f t="shared" si="8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42">
        <v>45327.374293981484</v>
      </c>
      <c r="B74" s="41" t="s">
        <v>3625</v>
      </c>
      <c r="C74" s="41" t="s">
        <v>3626</v>
      </c>
      <c r="D74" s="41" t="s">
        <v>9</v>
      </c>
      <c r="E74" s="41" t="s">
        <v>79</v>
      </c>
      <c r="F74" s="41" t="s">
        <v>4593</v>
      </c>
      <c r="G74" s="41" t="s">
        <v>4594</v>
      </c>
      <c r="H74" s="41" t="s">
        <v>8264</v>
      </c>
      <c r="I74" s="8">
        <f t="shared" si="6"/>
        <v>45327.374293981484</v>
      </c>
      <c r="J74" s="8">
        <f t="shared" ref="J74:J100" si="9">DATEVALUE(MID(H74,49,8))+TIMEVALUE(_xlfn.CONCAT(MID(H74,80,2),":",MID(H74,82,2)))</f>
        <v>45327.373611111114</v>
      </c>
      <c r="K74" s="6" t="str">
        <f t="shared" si="7"/>
        <v>0:00</v>
      </c>
      <c r="L74" s="54" t="str">
        <f t="shared" si="8"/>
        <v>Ukončeno v den propuštění</v>
      </c>
      <c r="M74" s="54" t="str">
        <f>IF(A74-J74&gt;TIME(0,240,0),"Více než  4 hodiny",VLOOKUP(K74,Pásma!$H$4:$I$244,2))</f>
        <v>do 10 ti minut</v>
      </c>
    </row>
    <row r="75" spans="1:13" x14ac:dyDescent="0.25">
      <c r="A75" s="42">
        <v>45327.376701388886</v>
      </c>
      <c r="B75" s="41" t="s">
        <v>3625</v>
      </c>
      <c r="C75" s="41" t="s">
        <v>3626</v>
      </c>
      <c r="D75" s="41" t="s">
        <v>9</v>
      </c>
      <c r="E75" s="41" t="s">
        <v>79</v>
      </c>
      <c r="F75" s="41" t="s">
        <v>4608</v>
      </c>
      <c r="G75" s="41" t="s">
        <v>4609</v>
      </c>
      <c r="H75" s="41" t="s">
        <v>8263</v>
      </c>
      <c r="I75" s="8">
        <f t="shared" si="6"/>
        <v>45327.376701388886</v>
      </c>
      <c r="J75" s="8">
        <f t="shared" si="9"/>
        <v>45327.376388888886</v>
      </c>
      <c r="K75" s="6" t="str">
        <f t="shared" si="7"/>
        <v>0:00</v>
      </c>
      <c r="L75" s="54" t="str">
        <f t="shared" si="8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42">
        <v>45327.439062500001</v>
      </c>
      <c r="B76" s="41" t="s">
        <v>3625</v>
      </c>
      <c r="C76" s="41" t="s">
        <v>3626</v>
      </c>
      <c r="D76" s="41" t="s">
        <v>9</v>
      </c>
      <c r="E76" s="41" t="s">
        <v>79</v>
      </c>
      <c r="F76" s="41" t="s">
        <v>3786</v>
      </c>
      <c r="G76" s="41" t="s">
        <v>4589</v>
      </c>
      <c r="H76" s="41" t="s">
        <v>8262</v>
      </c>
      <c r="I76" s="8">
        <f t="shared" si="6"/>
        <v>45327.439062500001</v>
      </c>
      <c r="J76" s="8">
        <f t="shared" si="9"/>
        <v>45327.438888888886</v>
      </c>
      <c r="K76" s="6" t="str">
        <f t="shared" si="7"/>
        <v>0:00</v>
      </c>
      <c r="L76" s="54" t="str">
        <f t="shared" si="8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42">
        <v>45327.734502314815</v>
      </c>
      <c r="B77" s="41" t="s">
        <v>7253</v>
      </c>
      <c r="C77" s="41" t="s">
        <v>8115</v>
      </c>
      <c r="D77" s="41" t="s">
        <v>9</v>
      </c>
      <c r="E77" s="41" t="s">
        <v>79</v>
      </c>
      <c r="F77" s="41" t="s">
        <v>1339</v>
      </c>
      <c r="G77" s="41" t="s">
        <v>1340</v>
      </c>
      <c r="H77" s="41" t="s">
        <v>8261</v>
      </c>
      <c r="I77" s="8">
        <f t="shared" si="6"/>
        <v>45327.734502314815</v>
      </c>
      <c r="J77" s="8">
        <f t="shared" si="9"/>
        <v>45327.734027777777</v>
      </c>
      <c r="K77" s="6" t="str">
        <f t="shared" si="7"/>
        <v>0:00</v>
      </c>
      <c r="L77" s="54" t="str">
        <f t="shared" si="8"/>
        <v>Ukončeno v den propuštění</v>
      </c>
      <c r="M77" s="54" t="str">
        <f>IF(A77-J77&gt;TIME(0,240,0),"Více než  4 hodiny",VLOOKUP(K77,Pásma!$H$4:$I$244,2))</f>
        <v>do 10 ti minut</v>
      </c>
    </row>
    <row r="78" spans="1:13" x14ac:dyDescent="0.25">
      <c r="A78" s="42">
        <v>45328.357789351852</v>
      </c>
      <c r="B78" s="41" t="s">
        <v>1694</v>
      </c>
      <c r="C78" s="41" t="s">
        <v>1695</v>
      </c>
      <c r="D78" s="41" t="s">
        <v>9</v>
      </c>
      <c r="E78" s="41" t="s">
        <v>79</v>
      </c>
      <c r="F78" s="41" t="s">
        <v>3184</v>
      </c>
      <c r="G78" s="41" t="s">
        <v>3185</v>
      </c>
      <c r="H78" s="41" t="s">
        <v>8260</v>
      </c>
      <c r="I78" s="8">
        <f t="shared" si="6"/>
        <v>45328.357789351852</v>
      </c>
      <c r="J78" s="8">
        <f t="shared" si="9"/>
        <v>45328.357638888891</v>
      </c>
      <c r="K78" s="6" t="str">
        <f t="shared" si="7"/>
        <v>0:00</v>
      </c>
      <c r="L78" s="54" t="str">
        <f t="shared" si="8"/>
        <v>Ukončeno v den propuštění</v>
      </c>
      <c r="M78" s="54" t="str">
        <f>IF(A78-J78&gt;TIME(0,240,0),"Více než  4 hodiny",VLOOKUP(K78,Pásma!$H$4:$I$244,2))</f>
        <v>do 10 ti minut</v>
      </c>
    </row>
    <row r="79" spans="1:13" x14ac:dyDescent="0.25">
      <c r="A79" s="42">
        <v>45328.374803240738</v>
      </c>
      <c r="B79" s="41" t="s">
        <v>76</v>
      </c>
      <c r="C79" s="41" t="s">
        <v>77</v>
      </c>
      <c r="D79" s="41" t="s">
        <v>9</v>
      </c>
      <c r="E79" s="41" t="s">
        <v>79</v>
      </c>
      <c r="F79" s="41" t="s">
        <v>1336</v>
      </c>
      <c r="G79" s="41" t="s">
        <v>1337</v>
      </c>
      <c r="H79" s="41" t="s">
        <v>8259</v>
      </c>
      <c r="I79" s="8">
        <f t="shared" si="6"/>
        <v>45328.374803240738</v>
      </c>
      <c r="J79" s="8">
        <f t="shared" si="9"/>
        <v>45328.374305555553</v>
      </c>
      <c r="K79" s="6" t="str">
        <f t="shared" si="7"/>
        <v>0:00</v>
      </c>
      <c r="L79" s="54" t="str">
        <f t="shared" si="8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42">
        <v>45328.396631944444</v>
      </c>
      <c r="B80" s="41" t="s">
        <v>76</v>
      </c>
      <c r="C80" s="41" t="s">
        <v>77</v>
      </c>
      <c r="D80" s="41" t="s">
        <v>9</v>
      </c>
      <c r="E80" s="41" t="s">
        <v>79</v>
      </c>
      <c r="F80" s="41" t="s">
        <v>1347</v>
      </c>
      <c r="G80" s="41" t="s">
        <v>1348</v>
      </c>
      <c r="H80" s="41" t="s">
        <v>8258</v>
      </c>
      <c r="I80" s="8">
        <f t="shared" si="6"/>
        <v>45328.396631944444</v>
      </c>
      <c r="J80" s="8">
        <f t="shared" si="9"/>
        <v>45328.396527777775</v>
      </c>
      <c r="K80" s="6" t="str">
        <f t="shared" si="7"/>
        <v>0:00</v>
      </c>
      <c r="L80" s="54" t="str">
        <f t="shared" si="8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42">
        <v>45328.528495370374</v>
      </c>
      <c r="B81" s="41" t="s">
        <v>3625</v>
      </c>
      <c r="C81" s="41" t="s">
        <v>3901</v>
      </c>
      <c r="D81" s="41" t="s">
        <v>9</v>
      </c>
      <c r="E81" s="41" t="s">
        <v>79</v>
      </c>
      <c r="F81" s="41" t="s">
        <v>4528</v>
      </c>
      <c r="G81" s="41" t="s">
        <v>4529</v>
      </c>
      <c r="H81" s="41" t="s">
        <v>8257</v>
      </c>
      <c r="I81" s="8">
        <f t="shared" si="6"/>
        <v>45328.528495370374</v>
      </c>
      <c r="J81" s="8">
        <f t="shared" si="9"/>
        <v>45328.527777777781</v>
      </c>
      <c r="K81" s="6" t="str">
        <f t="shared" si="7"/>
        <v>0:01</v>
      </c>
      <c r="L81" s="54" t="str">
        <f t="shared" si="8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42">
        <v>45329.383506944447</v>
      </c>
      <c r="B82" s="41" t="s">
        <v>76</v>
      </c>
      <c r="C82" s="41" t="s">
        <v>77</v>
      </c>
      <c r="D82" s="41" t="s">
        <v>9</v>
      </c>
      <c r="E82" s="41" t="s">
        <v>79</v>
      </c>
      <c r="F82" s="41" t="s">
        <v>1352</v>
      </c>
      <c r="G82" s="41" t="s">
        <v>1353</v>
      </c>
      <c r="H82" s="41" t="s">
        <v>8256</v>
      </c>
      <c r="I82" s="8">
        <f t="shared" si="6"/>
        <v>45329.383506944447</v>
      </c>
      <c r="J82" s="8">
        <f t="shared" si="9"/>
        <v>45329.383333333331</v>
      </c>
      <c r="K82" s="6" t="str">
        <f t="shared" si="7"/>
        <v>0:00</v>
      </c>
      <c r="L82" s="54" t="str">
        <f t="shared" si="8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42">
        <v>45329.388472222221</v>
      </c>
      <c r="B83" s="41" t="s">
        <v>3643</v>
      </c>
      <c r="C83" s="41" t="s">
        <v>3694</v>
      </c>
      <c r="D83" s="41" t="s">
        <v>9</v>
      </c>
      <c r="E83" s="41" t="s">
        <v>79</v>
      </c>
      <c r="F83" s="41" t="s">
        <v>4422</v>
      </c>
      <c r="G83" s="41" t="s">
        <v>4423</v>
      </c>
      <c r="H83" s="41" t="s">
        <v>8255</v>
      </c>
      <c r="I83" s="8">
        <f t="shared" si="6"/>
        <v>45329.388472222221</v>
      </c>
      <c r="J83" s="8">
        <f t="shared" si="9"/>
        <v>45329.388194444444</v>
      </c>
      <c r="K83" s="6" t="str">
        <f t="shared" si="7"/>
        <v>0:00</v>
      </c>
      <c r="L83" s="54" t="str">
        <f t="shared" si="8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42">
        <v>45329.393958333334</v>
      </c>
      <c r="B84" s="41" t="s">
        <v>76</v>
      </c>
      <c r="C84" s="41" t="s">
        <v>77</v>
      </c>
      <c r="D84" s="41" t="s">
        <v>9</v>
      </c>
      <c r="E84" s="41" t="s">
        <v>79</v>
      </c>
      <c r="F84" s="41" t="s">
        <v>1361</v>
      </c>
      <c r="G84" s="41" t="s">
        <v>1362</v>
      </c>
      <c r="H84" s="41" t="s">
        <v>8254</v>
      </c>
      <c r="I84" s="8">
        <f t="shared" si="6"/>
        <v>45329.393958333334</v>
      </c>
      <c r="J84" s="8">
        <f t="shared" si="9"/>
        <v>45329.393750000003</v>
      </c>
      <c r="K84" s="6" t="str">
        <f t="shared" si="7"/>
        <v>0:00</v>
      </c>
      <c r="L84" s="54" t="str">
        <f t="shared" si="8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42">
        <v>45329.497928240744</v>
      </c>
      <c r="B85" s="41" t="s">
        <v>1694</v>
      </c>
      <c r="C85" s="41" t="s">
        <v>1695</v>
      </c>
      <c r="D85" s="41" t="s">
        <v>9</v>
      </c>
      <c r="E85" s="41" t="s">
        <v>79</v>
      </c>
      <c r="F85" s="41" t="s">
        <v>3168</v>
      </c>
      <c r="G85" s="41" t="s">
        <v>3169</v>
      </c>
      <c r="H85" s="41" t="s">
        <v>8253</v>
      </c>
      <c r="I85" s="8">
        <f t="shared" si="6"/>
        <v>45329.497928240744</v>
      </c>
      <c r="J85" s="8">
        <f t="shared" si="9"/>
        <v>45329.49722222222</v>
      </c>
      <c r="K85" s="6" t="str">
        <f t="shared" si="7"/>
        <v>0:01</v>
      </c>
      <c r="L85" s="54" t="str">
        <f t="shared" si="8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42">
        <v>45329.517060185186</v>
      </c>
      <c r="B86" s="41" t="s">
        <v>76</v>
      </c>
      <c r="C86" s="41" t="s">
        <v>77</v>
      </c>
      <c r="D86" s="41" t="s">
        <v>9</v>
      </c>
      <c r="E86" s="41" t="s">
        <v>79</v>
      </c>
      <c r="F86" s="41" t="s">
        <v>1370</v>
      </c>
      <c r="G86" s="41" t="s">
        <v>1371</v>
      </c>
      <c r="H86" s="41" t="s">
        <v>8252</v>
      </c>
      <c r="I86" s="8">
        <f t="shared" si="6"/>
        <v>45329.517060185186</v>
      </c>
      <c r="J86" s="8">
        <f t="shared" si="9"/>
        <v>45329.51666666667</v>
      </c>
      <c r="K86" s="6" t="str">
        <f t="shared" si="7"/>
        <v>0:00</v>
      </c>
      <c r="L86" s="54" t="str">
        <f t="shared" si="8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42">
        <v>45330.389687499999</v>
      </c>
      <c r="B87" s="41" t="s">
        <v>120</v>
      </c>
      <c r="C87" s="41" t="s">
        <v>843</v>
      </c>
      <c r="D87" s="41" t="s">
        <v>9</v>
      </c>
      <c r="E87" s="41" t="s">
        <v>79</v>
      </c>
      <c r="F87" s="41" t="s">
        <v>1327</v>
      </c>
      <c r="G87" s="41" t="s">
        <v>1328</v>
      </c>
      <c r="H87" s="41" t="s">
        <v>8251</v>
      </c>
      <c r="I87" s="8">
        <f t="shared" si="6"/>
        <v>45330.389687499999</v>
      </c>
      <c r="J87" s="8">
        <f t="shared" si="9"/>
        <v>45330.388888888891</v>
      </c>
      <c r="K87" s="6" t="str">
        <f t="shared" si="7"/>
        <v>0:01</v>
      </c>
      <c r="L87" s="54" t="str">
        <f t="shared" si="8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42">
        <v>45331.369386574072</v>
      </c>
      <c r="B88" s="41" t="s">
        <v>1694</v>
      </c>
      <c r="C88" s="41" t="s">
        <v>1695</v>
      </c>
      <c r="D88" s="41" t="s">
        <v>9</v>
      </c>
      <c r="E88" s="41" t="s">
        <v>79</v>
      </c>
      <c r="F88" s="41" t="s">
        <v>991</v>
      </c>
      <c r="G88" s="41" t="s">
        <v>3128</v>
      </c>
      <c r="H88" s="41" t="s">
        <v>8250</v>
      </c>
      <c r="I88" s="8">
        <f t="shared" si="6"/>
        <v>45331.369386574072</v>
      </c>
      <c r="J88" s="8">
        <f t="shared" si="9"/>
        <v>45331.368750000001</v>
      </c>
      <c r="K88" s="6" t="str">
        <f t="shared" si="7"/>
        <v>0:00</v>
      </c>
      <c r="L88" s="54" t="str">
        <f t="shared" si="8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42">
        <v>45331.41542824074</v>
      </c>
      <c r="B89" s="41" t="s">
        <v>125</v>
      </c>
      <c r="C89" s="41" t="s">
        <v>121</v>
      </c>
      <c r="D89" s="41" t="s">
        <v>9</v>
      </c>
      <c r="E89" s="41" t="s">
        <v>79</v>
      </c>
      <c r="F89" s="41" t="s">
        <v>1185</v>
      </c>
      <c r="G89" s="41" t="s">
        <v>1186</v>
      </c>
      <c r="H89" s="41" t="s">
        <v>8249</v>
      </c>
      <c r="I89" s="8">
        <f t="shared" si="6"/>
        <v>45331.41542824074</v>
      </c>
      <c r="J89" s="8">
        <f t="shared" si="9"/>
        <v>45331.414583333331</v>
      </c>
      <c r="K89" s="6" t="str">
        <f t="shared" si="7"/>
        <v>0:01</v>
      </c>
      <c r="L89" s="54" t="str">
        <f t="shared" si="8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42">
        <v>45331.628287037034</v>
      </c>
      <c r="B90" s="41" t="s">
        <v>1694</v>
      </c>
      <c r="C90" s="41" t="s">
        <v>2423</v>
      </c>
      <c r="D90" s="41" t="s">
        <v>9</v>
      </c>
      <c r="E90" s="41" t="s">
        <v>79</v>
      </c>
      <c r="F90" s="41" t="s">
        <v>7524</v>
      </c>
      <c r="G90" s="41" t="s">
        <v>7525</v>
      </c>
      <c r="H90" s="41" t="s">
        <v>8248</v>
      </c>
      <c r="I90" s="8">
        <f t="shared" si="6"/>
        <v>45331.628287037034</v>
      </c>
      <c r="J90" s="8">
        <f t="shared" si="9"/>
        <v>45331.62777777778</v>
      </c>
      <c r="K90" s="6" t="str">
        <f t="shared" si="7"/>
        <v>0:00</v>
      </c>
      <c r="L90" s="54" t="str">
        <f t="shared" si="8"/>
        <v>Ukončeno v den propuštění</v>
      </c>
      <c r="M90" s="54" t="str">
        <f>IF(A90-J90&gt;TIME(0,240,0),"Více než  4 hodiny",VLOOKUP(K90,Pásma!$H$4:$I$244,2))</f>
        <v>do 10 ti minut</v>
      </c>
    </row>
    <row r="91" spans="1:13" x14ac:dyDescent="0.25">
      <c r="A91" s="42">
        <v>45334.369293981479</v>
      </c>
      <c r="B91" s="41" t="s">
        <v>1694</v>
      </c>
      <c r="C91" s="41" t="s">
        <v>1695</v>
      </c>
      <c r="D91" s="41" t="s">
        <v>9</v>
      </c>
      <c r="E91" s="41" t="s">
        <v>79</v>
      </c>
      <c r="F91" s="41" t="s">
        <v>3109</v>
      </c>
      <c r="G91" s="41" t="s">
        <v>3110</v>
      </c>
      <c r="H91" s="41" t="s">
        <v>8247</v>
      </c>
      <c r="I91" s="8">
        <f t="shared" si="6"/>
        <v>45334.369293981479</v>
      </c>
      <c r="J91" s="8">
        <f t="shared" si="9"/>
        <v>45334.368750000001</v>
      </c>
      <c r="K91" s="6" t="str">
        <f t="shared" si="7"/>
        <v>0:00</v>
      </c>
      <c r="L91" s="54" t="str">
        <f t="shared" si="8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42">
        <v>45334.413402777776</v>
      </c>
      <c r="B92" s="41" t="s">
        <v>76</v>
      </c>
      <c r="C92" s="41" t="s">
        <v>77</v>
      </c>
      <c r="D92" s="41" t="s">
        <v>9</v>
      </c>
      <c r="E92" s="41" t="s">
        <v>79</v>
      </c>
      <c r="F92" s="41" t="s">
        <v>1279</v>
      </c>
      <c r="G92" s="41" t="s">
        <v>1280</v>
      </c>
      <c r="H92" s="41" t="s">
        <v>8246</v>
      </c>
      <c r="I92" s="8">
        <f t="shared" si="6"/>
        <v>45334.413402777776</v>
      </c>
      <c r="J92" s="8">
        <f t="shared" si="9"/>
        <v>45334.413194444445</v>
      </c>
      <c r="K92" s="6" t="str">
        <f t="shared" si="7"/>
        <v>0:00</v>
      </c>
      <c r="L92" s="54" t="str">
        <f t="shared" si="8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42">
        <v>45334.414027777777</v>
      </c>
      <c r="B93" s="41" t="s">
        <v>76</v>
      </c>
      <c r="C93" s="41" t="s">
        <v>77</v>
      </c>
      <c r="D93" s="41" t="s">
        <v>9</v>
      </c>
      <c r="E93" s="41" t="s">
        <v>79</v>
      </c>
      <c r="F93" s="41" t="s">
        <v>1317</v>
      </c>
      <c r="G93" s="41" t="s">
        <v>1318</v>
      </c>
      <c r="H93" s="41" t="s">
        <v>8245</v>
      </c>
      <c r="I93" s="8">
        <f t="shared" si="6"/>
        <v>45334.414027777777</v>
      </c>
      <c r="J93" s="8">
        <f t="shared" si="9"/>
        <v>45334.413888888892</v>
      </c>
      <c r="K93" s="6" t="str">
        <f t="shared" si="7"/>
        <v>0:00</v>
      </c>
      <c r="L93" s="54" t="str">
        <f t="shared" si="8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42">
        <v>45334.415011574078</v>
      </c>
      <c r="B94" s="41" t="s">
        <v>3625</v>
      </c>
      <c r="C94" s="41" t="s">
        <v>3626</v>
      </c>
      <c r="D94" s="41" t="s">
        <v>9</v>
      </c>
      <c r="E94" s="41" t="s">
        <v>79</v>
      </c>
      <c r="F94" s="41" t="s">
        <v>4562</v>
      </c>
      <c r="G94" s="41" t="s">
        <v>4563</v>
      </c>
      <c r="H94" s="41" t="s">
        <v>8244</v>
      </c>
      <c r="I94" s="8">
        <f t="shared" si="6"/>
        <v>45334.415011574078</v>
      </c>
      <c r="J94" s="8">
        <f t="shared" si="9"/>
        <v>45334.414583333331</v>
      </c>
      <c r="K94" s="6" t="str">
        <f t="shared" si="7"/>
        <v>0:00</v>
      </c>
      <c r="L94" s="54" t="str">
        <f t="shared" si="8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42">
        <v>45334.539895833332</v>
      </c>
      <c r="B95" s="41" t="s">
        <v>1694</v>
      </c>
      <c r="C95" s="41" t="s">
        <v>1695</v>
      </c>
      <c r="D95" s="41" t="s">
        <v>9</v>
      </c>
      <c r="E95" s="41" t="s">
        <v>79</v>
      </c>
      <c r="F95" s="41" t="s">
        <v>3130</v>
      </c>
      <c r="G95" s="41" t="s">
        <v>3131</v>
      </c>
      <c r="H95" s="41" t="s">
        <v>8243</v>
      </c>
      <c r="I95" s="8">
        <f t="shared" si="6"/>
        <v>45334.539895833332</v>
      </c>
      <c r="J95" s="8">
        <f t="shared" si="9"/>
        <v>45334.539583333331</v>
      </c>
      <c r="K95" s="6" t="str">
        <f t="shared" si="7"/>
        <v>0:00</v>
      </c>
      <c r="L95" s="54" t="str">
        <f t="shared" si="8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42">
        <v>45336.354710648149</v>
      </c>
      <c r="B96" s="41" t="s">
        <v>1694</v>
      </c>
      <c r="C96" s="41" t="s">
        <v>1695</v>
      </c>
      <c r="D96" s="41" t="s">
        <v>9</v>
      </c>
      <c r="E96" s="41" t="s">
        <v>79</v>
      </c>
      <c r="F96" s="41" t="s">
        <v>3030</v>
      </c>
      <c r="G96" s="41" t="s">
        <v>3031</v>
      </c>
      <c r="H96" s="41" t="s">
        <v>8242</v>
      </c>
      <c r="I96" s="8">
        <f t="shared" si="6"/>
        <v>45336.354710648149</v>
      </c>
      <c r="J96" s="8">
        <f t="shared" si="9"/>
        <v>45336.354166666664</v>
      </c>
      <c r="K96" s="6" t="str">
        <f t="shared" si="7"/>
        <v>0:00</v>
      </c>
      <c r="L96" s="54" t="str">
        <f t="shared" si="8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42">
        <v>45336.36210648148</v>
      </c>
      <c r="B97" s="41" t="s">
        <v>1694</v>
      </c>
      <c r="C97" s="41" t="s">
        <v>1695</v>
      </c>
      <c r="D97" s="41" t="s">
        <v>9</v>
      </c>
      <c r="E97" s="41" t="s">
        <v>79</v>
      </c>
      <c r="F97" s="41" t="s">
        <v>3085</v>
      </c>
      <c r="G97" s="41" t="s">
        <v>3086</v>
      </c>
      <c r="H97" s="41" t="s">
        <v>8241</v>
      </c>
      <c r="I97" s="8">
        <f t="shared" si="6"/>
        <v>45336.36210648148</v>
      </c>
      <c r="J97" s="8">
        <f t="shared" si="9"/>
        <v>45336.361805555556</v>
      </c>
      <c r="K97" s="6" t="str">
        <f t="shared" si="7"/>
        <v>0:00</v>
      </c>
      <c r="L97" s="54" t="str">
        <f t="shared" si="8"/>
        <v>Ukončeno v den propuštění</v>
      </c>
      <c r="M97" s="54" t="str">
        <f>IF(A97-J97&gt;TIME(0,240,0),"Více než  4 hodiny",VLOOKUP(K97,Pásma!$H$4:$I$244,2))</f>
        <v>do 10 ti minut</v>
      </c>
    </row>
    <row r="98" spans="1:13" x14ac:dyDescent="0.25">
      <c r="A98" s="42">
        <v>45336.369618055556</v>
      </c>
      <c r="B98" s="41" t="s">
        <v>1694</v>
      </c>
      <c r="C98" s="41" t="s">
        <v>1695</v>
      </c>
      <c r="D98" s="41" t="s">
        <v>9</v>
      </c>
      <c r="E98" s="41" t="s">
        <v>79</v>
      </c>
      <c r="F98" s="41" t="s">
        <v>3071</v>
      </c>
      <c r="G98" s="41" t="s">
        <v>3072</v>
      </c>
      <c r="H98" s="41" t="s">
        <v>8240</v>
      </c>
      <c r="I98" s="8">
        <f t="shared" si="6"/>
        <v>45336.369618055556</v>
      </c>
      <c r="J98" s="8">
        <f t="shared" si="9"/>
        <v>45336.369444444441</v>
      </c>
      <c r="K98" s="6" t="str">
        <f t="shared" si="7"/>
        <v>0:00</v>
      </c>
      <c r="L98" s="54" t="str">
        <f t="shared" si="8"/>
        <v>Ukončeno v den propuštění</v>
      </c>
      <c r="M98" s="54" t="str">
        <f>IF(A98-J98&gt;TIME(0,240,0),"Více než  4 hodiny",VLOOKUP(K98,Pásma!$H$4:$I$244,2))</f>
        <v>do 10 ti minut</v>
      </c>
    </row>
    <row r="99" spans="1:13" x14ac:dyDescent="0.25">
      <c r="A99" s="42">
        <v>45336.444907407407</v>
      </c>
      <c r="B99" s="41" t="s">
        <v>76</v>
      </c>
      <c r="C99" s="41" t="s">
        <v>77</v>
      </c>
      <c r="D99" s="41" t="s">
        <v>9</v>
      </c>
      <c r="E99" s="41" t="s">
        <v>79</v>
      </c>
      <c r="F99" s="41" t="s">
        <v>1198</v>
      </c>
      <c r="G99" s="41" t="s">
        <v>7420</v>
      </c>
      <c r="H99" s="41" t="s">
        <v>8239</v>
      </c>
      <c r="I99" s="8">
        <f t="shared" si="6"/>
        <v>45336.444907407407</v>
      </c>
      <c r="J99" s="8">
        <f t="shared" si="9"/>
        <v>45336.444444444445</v>
      </c>
      <c r="K99" s="6" t="str">
        <f t="shared" si="7"/>
        <v>0:00</v>
      </c>
      <c r="L99" s="54" t="str">
        <f t="shared" si="8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42">
        <v>45336.750648148147</v>
      </c>
      <c r="B100" s="41" t="s">
        <v>76</v>
      </c>
      <c r="C100" s="41" t="s">
        <v>157</v>
      </c>
      <c r="D100" s="41" t="s">
        <v>9</v>
      </c>
      <c r="E100" s="41" t="s">
        <v>79</v>
      </c>
      <c r="F100" s="41" t="s">
        <v>1290</v>
      </c>
      <c r="G100" s="41" t="s">
        <v>1291</v>
      </c>
      <c r="H100" s="41" t="s">
        <v>8238</v>
      </c>
      <c r="I100" s="8">
        <f t="shared" si="6"/>
        <v>45336.750648148147</v>
      </c>
      <c r="J100" s="8">
        <f t="shared" si="9"/>
        <v>45336.75</v>
      </c>
      <c r="K100" s="6" t="str">
        <f t="shared" si="7"/>
        <v>0:00</v>
      </c>
      <c r="L100" s="54" t="str">
        <f t="shared" si="8"/>
        <v>Ukončeno v den propuštění</v>
      </c>
      <c r="M100" s="54" t="str">
        <f>IF(A100-J100&gt;TIME(0,240,0),"Více než  4 hodiny",VLOOKUP(K100,Pásma!$H$4:$I$244,2))</f>
        <v>do 10 ti minut</v>
      </c>
    </row>
    <row r="101" spans="1:13" x14ac:dyDescent="0.25">
      <c r="A101" s="42">
        <v>45337.543090277781</v>
      </c>
      <c r="B101" s="41" t="s">
        <v>11</v>
      </c>
      <c r="C101" s="41" t="s">
        <v>21</v>
      </c>
      <c r="D101" s="41" t="s">
        <v>9</v>
      </c>
      <c r="E101" s="41" t="s">
        <v>13</v>
      </c>
      <c r="F101" s="41" t="s">
        <v>64</v>
      </c>
      <c r="G101" s="41" t="s">
        <v>65</v>
      </c>
      <c r="H101" s="41" t="s">
        <v>66</v>
      </c>
      <c r="I101" s="8">
        <f t="shared" si="6"/>
        <v>45337.543090277781</v>
      </c>
      <c r="J101" s="8">
        <f>DATEVALUE(MID(H101,29,8))+TIMEVALUE(_xlfn.CONCAT(MID(H101,64,2),":",MID(H101,66,2)))</f>
        <v>45337.53125</v>
      </c>
      <c r="K101" s="6" t="str">
        <f t="shared" si="7"/>
        <v>0:17</v>
      </c>
      <c r="L101" s="54" t="str">
        <f t="shared" si="8"/>
        <v>Ukončeno v den propuštění</v>
      </c>
      <c r="M101" s="54" t="str">
        <f>IF(A101-J101&gt;TIME(0,240,0),"Více než  4 hodiny",VLOOKUP(K101,Pásma!$H$4:$I$244,2))</f>
        <v>10-20</v>
      </c>
    </row>
    <row r="102" spans="1:13" x14ac:dyDescent="0.25">
      <c r="A102" s="42">
        <v>45338.376828703702</v>
      </c>
      <c r="B102" s="41" t="s">
        <v>76</v>
      </c>
      <c r="C102" s="41" t="s">
        <v>77</v>
      </c>
      <c r="D102" s="41" t="s">
        <v>9</v>
      </c>
      <c r="E102" s="41" t="s">
        <v>79</v>
      </c>
      <c r="F102" s="41" t="s">
        <v>1282</v>
      </c>
      <c r="G102" s="41" t="s">
        <v>1283</v>
      </c>
      <c r="H102" s="41" t="s">
        <v>8237</v>
      </c>
      <c r="I102" s="8">
        <f t="shared" si="6"/>
        <v>45338.376828703702</v>
      </c>
      <c r="J102" s="8">
        <f>DATEVALUE(MID(H102,49,8))+TIMEVALUE(_xlfn.CONCAT(MID(H102,80,2),":",MID(H102,82,2)))</f>
        <v>45338.376388888886</v>
      </c>
      <c r="K102" s="6" t="str">
        <f t="shared" si="7"/>
        <v>0:00</v>
      </c>
      <c r="L102" s="54" t="str">
        <f t="shared" si="8"/>
        <v>Ukončeno v den propuštění</v>
      </c>
      <c r="M102" s="54" t="str">
        <f>IF(A102-J102&gt;TIME(0,240,0),"Více než  4 hodiny",VLOOKUP(K102,Pásma!$H$4:$I$244,2))</f>
        <v>do 10 ti minut</v>
      </c>
    </row>
    <row r="103" spans="1:13" x14ac:dyDescent="0.25">
      <c r="A103" s="42">
        <v>45338.392974537041</v>
      </c>
      <c r="B103" s="41" t="s">
        <v>1694</v>
      </c>
      <c r="C103" s="41" t="s">
        <v>1695</v>
      </c>
      <c r="D103" s="41" t="s">
        <v>9</v>
      </c>
      <c r="E103" s="41" t="s">
        <v>79</v>
      </c>
      <c r="F103" s="41" t="s">
        <v>2984</v>
      </c>
      <c r="G103" s="41" t="s">
        <v>2985</v>
      </c>
      <c r="H103" s="41" t="s">
        <v>8236</v>
      </c>
      <c r="I103" s="8">
        <f t="shared" si="6"/>
        <v>45338.392974537041</v>
      </c>
      <c r="J103" s="8">
        <f>DATEVALUE(MID(H103,49,8))+TIMEVALUE(_xlfn.CONCAT(MID(H103,80,2),":",MID(H103,82,2)))</f>
        <v>45338.392361111109</v>
      </c>
      <c r="K103" s="6" t="str">
        <f t="shared" si="7"/>
        <v>0:00</v>
      </c>
      <c r="L103" s="54" t="str">
        <f t="shared" si="8"/>
        <v>Ukončeno v den propuštění</v>
      </c>
      <c r="M103" s="54" t="str">
        <f>IF(A103-J103&gt;TIME(0,240,0),"Více než  4 hodiny",VLOOKUP(K103,Pásma!$H$4:$I$244,2))</f>
        <v>do 10 ti minut</v>
      </c>
    </row>
    <row r="104" spans="1:13" x14ac:dyDescent="0.25">
      <c r="A104" s="42">
        <v>45338.402071759258</v>
      </c>
      <c r="B104" s="41" t="s">
        <v>7304</v>
      </c>
      <c r="C104" s="41" t="s">
        <v>7305</v>
      </c>
      <c r="D104" s="41" t="s">
        <v>9</v>
      </c>
      <c r="E104" s="41" t="s">
        <v>10</v>
      </c>
      <c r="F104" s="41" t="s">
        <v>7306</v>
      </c>
      <c r="G104" s="41" t="s">
        <v>7307</v>
      </c>
      <c r="H104" s="41" t="s">
        <v>7308</v>
      </c>
      <c r="I104" s="8">
        <f t="shared" si="6"/>
        <v>45338.402071759258</v>
      </c>
      <c r="J104" s="8">
        <f>DATEVALUE(MID(H104,63,8))+TIMEVALUE(_xlfn.CONCAT(MID(H104,87,2),":",MID(H104,89,2)))</f>
        <v>45338.401388888888</v>
      </c>
      <c r="K104" s="6" t="str">
        <f t="shared" si="7"/>
        <v>0:00</v>
      </c>
      <c r="L104" s="54" t="str">
        <f t="shared" si="8"/>
        <v>Ukončeno v den propuštění</v>
      </c>
      <c r="M104" s="54" t="str">
        <f>IF(A104-J104&gt;TIME(0,240,0),"Více než  4 hodiny",VLOOKUP(K104,Pásma!$H$4:$I$244,2))</f>
        <v>do 10 ti minut</v>
      </c>
    </row>
    <row r="105" spans="1:13" x14ac:dyDescent="0.25">
      <c r="A105" s="42">
        <v>45338.420601851853</v>
      </c>
      <c r="B105" s="41" t="s">
        <v>3625</v>
      </c>
      <c r="C105" s="41" t="s">
        <v>3626</v>
      </c>
      <c r="D105" s="41" t="s">
        <v>9</v>
      </c>
      <c r="E105" s="41" t="s">
        <v>79</v>
      </c>
      <c r="F105" s="41" t="s">
        <v>64</v>
      </c>
      <c r="G105" s="41" t="s">
        <v>4438</v>
      </c>
      <c r="H105" s="41" t="s">
        <v>8235</v>
      </c>
      <c r="I105" s="8">
        <f t="shared" si="6"/>
        <v>45338.420601851853</v>
      </c>
      <c r="J105" s="8">
        <f>DATEVALUE(MID(H105,49,8))+TIMEVALUE(_xlfn.CONCAT(MID(H105,80,2),":",MID(H105,82,2)))</f>
        <v>45338.420138888891</v>
      </c>
      <c r="K105" s="6" t="str">
        <f t="shared" si="7"/>
        <v>0:00</v>
      </c>
      <c r="L105" s="54" t="str">
        <f t="shared" si="8"/>
        <v>Ukončeno v den propuštění</v>
      </c>
      <c r="M105" s="54" t="str">
        <f>IF(A105-J105&gt;TIME(0,240,0),"Více než  4 hodiny",VLOOKUP(K105,Pásma!$H$4:$I$244,2))</f>
        <v>do 10 ti minut</v>
      </c>
    </row>
    <row r="106" spans="1:13" x14ac:dyDescent="0.25">
      <c r="A106" s="42">
        <v>45338.452291666668</v>
      </c>
      <c r="B106" s="41" t="s">
        <v>76</v>
      </c>
      <c r="C106" s="41" t="s">
        <v>77</v>
      </c>
      <c r="D106" s="41" t="s">
        <v>9</v>
      </c>
      <c r="E106" s="41" t="s">
        <v>79</v>
      </c>
      <c r="F106" s="41" t="s">
        <v>1259</v>
      </c>
      <c r="G106" s="41" t="s">
        <v>1260</v>
      </c>
      <c r="H106" s="41" t="s">
        <v>8234</v>
      </c>
      <c r="I106" s="8">
        <f t="shared" si="6"/>
        <v>45338.452291666668</v>
      </c>
      <c r="J106" s="8">
        <f>DATEVALUE(MID(H106,49,8))+TIMEVALUE(_xlfn.CONCAT(MID(H106,80,2),":",MID(H106,82,2)))</f>
        <v>45338.451388888891</v>
      </c>
      <c r="K106" s="6" t="str">
        <f t="shared" si="7"/>
        <v>0:01</v>
      </c>
      <c r="L106" s="54" t="str">
        <f t="shared" si="8"/>
        <v>Ukončeno v den propuštění</v>
      </c>
      <c r="M106" s="54" t="str">
        <f>IF(A106-J106&gt;TIME(0,240,0),"Více než  4 hodiny",VLOOKUP(K106,Pásma!$H$4:$I$244,2))</f>
        <v>do 10 ti minut</v>
      </c>
    </row>
    <row r="107" spans="1:13" x14ac:dyDescent="0.25">
      <c r="A107" s="42">
        <v>45338.914756944447</v>
      </c>
      <c r="B107" s="41" t="s">
        <v>59</v>
      </c>
      <c r="C107" s="41" t="s">
        <v>60</v>
      </c>
      <c r="D107" s="41" t="s">
        <v>9</v>
      </c>
      <c r="E107" s="41" t="s">
        <v>10</v>
      </c>
      <c r="F107" s="41" t="s">
        <v>61</v>
      </c>
      <c r="G107" s="41" t="s">
        <v>62</v>
      </c>
      <c r="H107" s="41" t="s">
        <v>63</v>
      </c>
      <c r="I107" s="8">
        <f t="shared" si="6"/>
        <v>45338.914756944447</v>
      </c>
      <c r="J107" s="8">
        <f>DATEVALUE(MID(H107,29,8))+TIMEVALUE(_xlfn.CONCAT(MID(H107,64,2),":",MID(H107,66,2)))</f>
        <v>45338.835416666669</v>
      </c>
      <c r="K107" s="6" t="str">
        <f t="shared" si="7"/>
        <v>1:54</v>
      </c>
      <c r="L107" s="54" t="str">
        <f t="shared" si="8"/>
        <v>Ukončeno v den propuštění</v>
      </c>
      <c r="M107" s="54" t="str">
        <f>IF(A107-J107&gt;TIME(0,240,0),"Více než  4 hodiny",VLOOKUP(K107,Pásma!$H$4:$I$244,2))</f>
        <v>110-120</v>
      </c>
    </row>
    <row r="108" spans="1:13" x14ac:dyDescent="0.25">
      <c r="A108" s="42">
        <v>45339.446435185186</v>
      </c>
      <c r="B108" s="41" t="s">
        <v>3625</v>
      </c>
      <c r="C108" s="41" t="s">
        <v>4535</v>
      </c>
      <c r="D108" s="41" t="s">
        <v>9</v>
      </c>
      <c r="E108" s="41" t="s">
        <v>79</v>
      </c>
      <c r="F108" s="41" t="s">
        <v>4523</v>
      </c>
      <c r="G108" s="41" t="s">
        <v>4524</v>
      </c>
      <c r="H108" s="41" t="s">
        <v>8233</v>
      </c>
      <c r="I108" s="8">
        <f t="shared" si="6"/>
        <v>45339.446435185186</v>
      </c>
      <c r="J108" s="8">
        <f t="shared" ref="J108:J127" si="10">DATEVALUE(MID(H108,49,8))+TIMEVALUE(_xlfn.CONCAT(MID(H108,80,2),":",MID(H108,82,2)))</f>
        <v>45339.445833333331</v>
      </c>
      <c r="K108" s="6" t="str">
        <f t="shared" si="7"/>
        <v>0:00</v>
      </c>
      <c r="L108" s="54" t="str">
        <f t="shared" si="8"/>
        <v>Ukončeno v den propuštění</v>
      </c>
      <c r="M108" s="54" t="str">
        <f>IF(A108-J108&gt;TIME(0,240,0),"Více než  4 hodiny",VLOOKUP(K108,Pásma!$H$4:$I$244,2))</f>
        <v>do 10 ti minut</v>
      </c>
    </row>
    <row r="109" spans="1:13" x14ac:dyDescent="0.25">
      <c r="A109" s="42">
        <v>45341.369687500002</v>
      </c>
      <c r="B109" s="41" t="s">
        <v>7260</v>
      </c>
      <c r="C109" s="41" t="s">
        <v>8231</v>
      </c>
      <c r="D109" s="41" t="s">
        <v>9</v>
      </c>
      <c r="E109" s="41" t="s">
        <v>79</v>
      </c>
      <c r="F109" s="41" t="s">
        <v>1254</v>
      </c>
      <c r="G109" s="41" t="s">
        <v>1255</v>
      </c>
      <c r="H109" s="41" t="s">
        <v>8232</v>
      </c>
      <c r="I109" s="8">
        <f t="shared" si="6"/>
        <v>45341.369687500002</v>
      </c>
      <c r="J109" s="8">
        <f t="shared" si="10"/>
        <v>45341.369444444441</v>
      </c>
      <c r="K109" s="6" t="str">
        <f t="shared" si="7"/>
        <v>0:00</v>
      </c>
      <c r="L109" s="54" t="str">
        <f t="shared" si="8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42">
        <v>45341.373530092591</v>
      </c>
      <c r="B110" s="41" t="s">
        <v>1694</v>
      </c>
      <c r="C110" s="41" t="s">
        <v>1695</v>
      </c>
      <c r="D110" s="41" t="s">
        <v>9</v>
      </c>
      <c r="E110" s="41" t="s">
        <v>79</v>
      </c>
      <c r="F110" s="41" t="s">
        <v>3025</v>
      </c>
      <c r="G110" s="41" t="s">
        <v>3026</v>
      </c>
      <c r="H110" s="41" t="s">
        <v>8230</v>
      </c>
      <c r="I110" s="8">
        <f t="shared" si="6"/>
        <v>45341.373530092591</v>
      </c>
      <c r="J110" s="8">
        <f t="shared" si="10"/>
        <v>45341.372916666667</v>
      </c>
      <c r="K110" s="6" t="str">
        <f t="shared" si="7"/>
        <v>0:00</v>
      </c>
      <c r="L110" s="54" t="str">
        <f t="shared" si="8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42">
        <v>45341.410358796296</v>
      </c>
      <c r="B111" s="41" t="s">
        <v>76</v>
      </c>
      <c r="C111" s="41" t="s">
        <v>77</v>
      </c>
      <c r="D111" s="41" t="s">
        <v>9</v>
      </c>
      <c r="E111" s="41" t="s">
        <v>79</v>
      </c>
      <c r="F111" s="41" t="s">
        <v>1231</v>
      </c>
      <c r="G111" s="41" t="s">
        <v>1232</v>
      </c>
      <c r="H111" s="41" t="s">
        <v>8229</v>
      </c>
      <c r="I111" s="8">
        <f t="shared" si="6"/>
        <v>45341.410358796296</v>
      </c>
      <c r="J111" s="8">
        <f t="shared" si="10"/>
        <v>45341.409722222219</v>
      </c>
      <c r="K111" s="6" t="str">
        <f t="shared" si="7"/>
        <v>0:00</v>
      </c>
      <c r="L111" s="54" t="str">
        <f t="shared" si="8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42">
        <v>45341.410451388889</v>
      </c>
      <c r="B112" s="41" t="s">
        <v>76</v>
      </c>
      <c r="C112" s="41" t="s">
        <v>77</v>
      </c>
      <c r="D112" s="41" t="s">
        <v>9</v>
      </c>
      <c r="E112" s="41" t="s">
        <v>79</v>
      </c>
      <c r="F112" s="41" t="s">
        <v>1246</v>
      </c>
      <c r="G112" s="41" t="s">
        <v>1247</v>
      </c>
      <c r="H112" s="41" t="s">
        <v>8229</v>
      </c>
      <c r="I112" s="8">
        <f t="shared" si="6"/>
        <v>45341.410451388889</v>
      </c>
      <c r="J112" s="8">
        <f t="shared" si="10"/>
        <v>45341.409722222219</v>
      </c>
      <c r="K112" s="6" t="str">
        <f t="shared" si="7"/>
        <v>0:01</v>
      </c>
      <c r="L112" s="54" t="str">
        <f t="shared" si="8"/>
        <v>Ukončeno v den propuštění</v>
      </c>
      <c r="M112" s="54" t="str">
        <f>IF(A112-J112&gt;TIME(0,240,0),"Více než  4 hodiny",VLOOKUP(K112,Pásma!$H$4:$I$244,2))</f>
        <v>do 10 ti minut</v>
      </c>
    </row>
    <row r="113" spans="1:13" x14ac:dyDescent="0.25">
      <c r="A113" s="42">
        <v>45341.581400462965</v>
      </c>
      <c r="B113" s="41" t="s">
        <v>1694</v>
      </c>
      <c r="C113" s="41" t="s">
        <v>1695</v>
      </c>
      <c r="D113" s="41" t="s">
        <v>9</v>
      </c>
      <c r="E113" s="41" t="s">
        <v>79</v>
      </c>
      <c r="F113" s="41" t="s">
        <v>3051</v>
      </c>
      <c r="G113" s="41" t="s">
        <v>3052</v>
      </c>
      <c r="H113" s="41" t="s">
        <v>8228</v>
      </c>
      <c r="I113" s="8">
        <f t="shared" si="6"/>
        <v>45341.581400462965</v>
      </c>
      <c r="J113" s="8">
        <f t="shared" si="10"/>
        <v>45341.581250000003</v>
      </c>
      <c r="K113" s="6" t="str">
        <f t="shared" si="7"/>
        <v>0:00</v>
      </c>
      <c r="L113" s="54" t="str">
        <f t="shared" si="8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42">
        <v>45342.379525462966</v>
      </c>
      <c r="B114" s="41" t="s">
        <v>1694</v>
      </c>
      <c r="C114" s="41" t="s">
        <v>1695</v>
      </c>
      <c r="D114" s="41" t="s">
        <v>9</v>
      </c>
      <c r="E114" s="41" t="s">
        <v>79</v>
      </c>
      <c r="F114" s="41" t="s">
        <v>7514</v>
      </c>
      <c r="G114" s="41" t="s">
        <v>7515</v>
      </c>
      <c r="H114" s="41" t="s">
        <v>8227</v>
      </c>
      <c r="I114" s="8">
        <f t="shared" si="6"/>
        <v>45342.379525462966</v>
      </c>
      <c r="J114" s="8">
        <f t="shared" si="10"/>
        <v>45342.379166666666</v>
      </c>
      <c r="K114" s="6" t="str">
        <f t="shared" si="7"/>
        <v>0:00</v>
      </c>
      <c r="L114" s="54" t="str">
        <f t="shared" si="8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42">
        <v>45342.383969907409</v>
      </c>
      <c r="B115" s="41" t="s">
        <v>76</v>
      </c>
      <c r="C115" s="41" t="s">
        <v>77</v>
      </c>
      <c r="D115" s="41" t="s">
        <v>9</v>
      </c>
      <c r="E115" s="41" t="s">
        <v>79</v>
      </c>
      <c r="F115" s="41" t="s">
        <v>61</v>
      </c>
      <c r="G115" s="41" t="s">
        <v>1237</v>
      </c>
      <c r="H115" s="41" t="s">
        <v>8226</v>
      </c>
      <c r="I115" s="8">
        <f t="shared" si="6"/>
        <v>45342.383969907409</v>
      </c>
      <c r="J115" s="8">
        <f t="shared" si="10"/>
        <v>45342.383333333331</v>
      </c>
      <c r="K115" s="6" t="str">
        <f t="shared" si="7"/>
        <v>0:00</v>
      </c>
      <c r="L115" s="54" t="str">
        <f t="shared" si="8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42">
        <v>45342.522766203707</v>
      </c>
      <c r="B116" s="41" t="s">
        <v>1694</v>
      </c>
      <c r="C116" s="41" t="s">
        <v>1695</v>
      </c>
      <c r="D116" s="41" t="s">
        <v>9</v>
      </c>
      <c r="E116" s="41" t="s">
        <v>79</v>
      </c>
      <c r="F116" s="41" t="s">
        <v>3027</v>
      </c>
      <c r="G116" s="41" t="s">
        <v>3028</v>
      </c>
      <c r="H116" s="41" t="s">
        <v>8225</v>
      </c>
      <c r="I116" s="8">
        <f t="shared" si="6"/>
        <v>45342.522766203707</v>
      </c>
      <c r="J116" s="8">
        <f t="shared" si="10"/>
        <v>45342.522222222222</v>
      </c>
      <c r="K116" s="6" t="str">
        <f t="shared" si="7"/>
        <v>0:00</v>
      </c>
      <c r="L116" s="54" t="str">
        <f t="shared" si="8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42">
        <v>45343.383576388886</v>
      </c>
      <c r="B117" s="41" t="s">
        <v>76</v>
      </c>
      <c r="C117" s="41" t="s">
        <v>157</v>
      </c>
      <c r="D117" s="41" t="s">
        <v>9</v>
      </c>
      <c r="E117" s="41" t="s">
        <v>79</v>
      </c>
      <c r="F117" s="41" t="s">
        <v>1226</v>
      </c>
      <c r="G117" s="41" t="s">
        <v>1227</v>
      </c>
      <c r="H117" s="41" t="s">
        <v>8224</v>
      </c>
      <c r="I117" s="8">
        <f t="shared" si="6"/>
        <v>45343.383576388886</v>
      </c>
      <c r="J117" s="8">
        <f t="shared" si="10"/>
        <v>45343.383333333331</v>
      </c>
      <c r="K117" s="6" t="str">
        <f t="shared" si="7"/>
        <v>0:00</v>
      </c>
      <c r="L117" s="54" t="str">
        <f t="shared" si="8"/>
        <v>Ukončeno v den propuštění</v>
      </c>
      <c r="M117" s="54" t="str">
        <f>IF(A117-J117&gt;TIME(0,240,0),"Více než  4 hodiny",VLOOKUP(K117,Pásma!$H$4:$I$244,2))</f>
        <v>do 10 ti minut</v>
      </c>
    </row>
    <row r="118" spans="1:13" x14ac:dyDescent="0.25">
      <c r="A118" s="42">
        <v>45343.391226851854</v>
      </c>
      <c r="B118" s="41" t="s">
        <v>76</v>
      </c>
      <c r="C118" s="41" t="s">
        <v>157</v>
      </c>
      <c r="D118" s="41" t="s">
        <v>9</v>
      </c>
      <c r="E118" s="41" t="s">
        <v>79</v>
      </c>
      <c r="F118" s="41" t="s">
        <v>1215</v>
      </c>
      <c r="G118" s="41" t="s">
        <v>1216</v>
      </c>
      <c r="H118" s="41" t="s">
        <v>8223</v>
      </c>
      <c r="I118" s="8">
        <f t="shared" si="6"/>
        <v>45343.391226851854</v>
      </c>
      <c r="J118" s="8">
        <f t="shared" si="10"/>
        <v>45343.390972222223</v>
      </c>
      <c r="K118" s="6" t="str">
        <f t="shared" si="7"/>
        <v>0:00</v>
      </c>
      <c r="L118" s="54" t="str">
        <f t="shared" si="8"/>
        <v>Ukončeno v den propuštění</v>
      </c>
      <c r="M118" s="54" t="str">
        <f>IF(A118-J118&gt;TIME(0,240,0),"Více než  4 hodiny",VLOOKUP(K118,Pásma!$H$4:$I$244,2))</f>
        <v>do 10 ti minut</v>
      </c>
    </row>
    <row r="119" spans="1:13" x14ac:dyDescent="0.25">
      <c r="A119" s="42">
        <v>45343.400937500002</v>
      </c>
      <c r="B119" s="41" t="s">
        <v>76</v>
      </c>
      <c r="C119" s="41" t="s">
        <v>157</v>
      </c>
      <c r="D119" s="41" t="s">
        <v>9</v>
      </c>
      <c r="E119" s="41" t="s">
        <v>79</v>
      </c>
      <c r="F119" s="41" t="s">
        <v>1185</v>
      </c>
      <c r="G119" s="41" t="s">
        <v>1186</v>
      </c>
      <c r="H119" s="41" t="s">
        <v>8222</v>
      </c>
      <c r="I119" s="8">
        <f t="shared" si="6"/>
        <v>45343.400937500002</v>
      </c>
      <c r="J119" s="8">
        <f t="shared" si="10"/>
        <v>45343.400694444441</v>
      </c>
      <c r="K119" s="6" t="str">
        <f t="shared" si="7"/>
        <v>0:00</v>
      </c>
      <c r="L119" s="54" t="str">
        <f t="shared" si="8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42">
        <v>45344.37222222222</v>
      </c>
      <c r="B120" s="41" t="s">
        <v>3625</v>
      </c>
      <c r="C120" s="41" t="s">
        <v>3626</v>
      </c>
      <c r="D120" s="41" t="s">
        <v>9</v>
      </c>
      <c r="E120" s="41" t="s">
        <v>79</v>
      </c>
      <c r="F120" s="41" t="s">
        <v>4479</v>
      </c>
      <c r="G120" s="41" t="s">
        <v>4480</v>
      </c>
      <c r="H120" s="41" t="s">
        <v>8221</v>
      </c>
      <c r="I120" s="8">
        <f t="shared" si="6"/>
        <v>45344.37222222222</v>
      </c>
      <c r="J120" s="8">
        <f t="shared" si="10"/>
        <v>45344.371527777781</v>
      </c>
      <c r="K120" s="6" t="str">
        <f t="shared" si="7"/>
        <v>0:01</v>
      </c>
      <c r="L120" s="54" t="str">
        <f t="shared" si="8"/>
        <v>Ukončeno v den propuštění</v>
      </c>
      <c r="M120" s="54" t="str">
        <f>IF(A120-J120&gt;TIME(0,240,0),"Více než  4 hodiny",VLOOKUP(K120,Pásma!$H$4:$I$244,2))</f>
        <v>do 10 ti minut</v>
      </c>
    </row>
    <row r="121" spans="1:13" x14ac:dyDescent="0.25">
      <c r="A121" s="42">
        <v>45344.394571759258</v>
      </c>
      <c r="B121" s="41" t="s">
        <v>1694</v>
      </c>
      <c r="C121" s="41" t="s">
        <v>1695</v>
      </c>
      <c r="D121" s="41" t="s">
        <v>9</v>
      </c>
      <c r="E121" s="41" t="s">
        <v>79</v>
      </c>
      <c r="F121" s="41" t="s">
        <v>2940</v>
      </c>
      <c r="G121" s="41" t="s">
        <v>2941</v>
      </c>
      <c r="H121" s="41" t="s">
        <v>8220</v>
      </c>
      <c r="I121" s="8">
        <f t="shared" si="6"/>
        <v>45344.394571759258</v>
      </c>
      <c r="J121" s="8">
        <f t="shared" si="10"/>
        <v>45344.394444444442</v>
      </c>
      <c r="K121" s="6" t="str">
        <f t="shared" si="7"/>
        <v>0:00</v>
      </c>
      <c r="L121" s="54" t="str">
        <f t="shared" si="8"/>
        <v>Ukončeno v den propuštění</v>
      </c>
      <c r="M121" s="54" t="str">
        <f>IF(A121-J121&gt;TIME(0,240,0),"Více než  4 hodiny",VLOOKUP(K121,Pásma!$H$4:$I$244,2))</f>
        <v>do 10 ti minut</v>
      </c>
    </row>
    <row r="122" spans="1:13" x14ac:dyDescent="0.25">
      <c r="A122" s="42">
        <v>45344.465150462966</v>
      </c>
      <c r="B122" s="41" t="s">
        <v>1694</v>
      </c>
      <c r="C122" s="41" t="s">
        <v>1695</v>
      </c>
      <c r="D122" s="41" t="s">
        <v>9</v>
      </c>
      <c r="E122" s="41" t="s">
        <v>79</v>
      </c>
      <c r="F122" s="41" t="s">
        <v>2976</v>
      </c>
      <c r="G122" s="41" t="s">
        <v>2977</v>
      </c>
      <c r="H122" s="41" t="s">
        <v>8219</v>
      </c>
      <c r="I122" s="8">
        <f t="shared" si="6"/>
        <v>45344.465150462966</v>
      </c>
      <c r="J122" s="8">
        <f t="shared" si="10"/>
        <v>45344.464583333334</v>
      </c>
      <c r="K122" s="6" t="str">
        <f t="shared" si="7"/>
        <v>0:00</v>
      </c>
      <c r="L122" s="54" t="str">
        <f t="shared" si="8"/>
        <v>Ukončeno v den propuštění</v>
      </c>
      <c r="M122" s="54" t="str">
        <f>IF(A122-J122&gt;TIME(0,240,0),"Více než  4 hodiny",VLOOKUP(K122,Pásma!$H$4:$I$244,2))</f>
        <v>do 10 ti minut</v>
      </c>
    </row>
    <row r="123" spans="1:13" x14ac:dyDescent="0.25">
      <c r="A123" s="42">
        <v>45345.374363425923</v>
      </c>
      <c r="B123" s="41" t="s">
        <v>76</v>
      </c>
      <c r="C123" s="41" t="s">
        <v>157</v>
      </c>
      <c r="D123" s="41" t="s">
        <v>9</v>
      </c>
      <c r="E123" s="41" t="s">
        <v>79</v>
      </c>
      <c r="F123" s="41" t="s">
        <v>665</v>
      </c>
      <c r="G123" s="41" t="s">
        <v>1208</v>
      </c>
      <c r="H123" s="41" t="s">
        <v>8218</v>
      </c>
      <c r="I123" s="8">
        <f t="shared" si="6"/>
        <v>45345.374363425923</v>
      </c>
      <c r="J123" s="8">
        <f t="shared" si="10"/>
        <v>45345.373611111114</v>
      </c>
      <c r="K123" s="6" t="str">
        <f t="shared" si="7"/>
        <v>0:01</v>
      </c>
      <c r="L123" s="54" t="str">
        <f t="shared" si="8"/>
        <v>Ukončeno v den propuštění</v>
      </c>
      <c r="M123" s="54" t="str">
        <f>IF(A123-J123&gt;TIME(0,240,0),"Více než  4 hodiny",VLOOKUP(K123,Pásma!$H$4:$I$244,2))</f>
        <v>do 10 ti minut</v>
      </c>
    </row>
    <row r="124" spans="1:13" x14ac:dyDescent="0.25">
      <c r="A124" s="42">
        <v>45345.398680555554</v>
      </c>
      <c r="B124" s="41" t="s">
        <v>1694</v>
      </c>
      <c r="C124" s="41" t="s">
        <v>1695</v>
      </c>
      <c r="D124" s="41" t="s">
        <v>9</v>
      </c>
      <c r="E124" s="41" t="s">
        <v>79</v>
      </c>
      <c r="F124" s="41" t="s">
        <v>1210</v>
      </c>
      <c r="G124" s="41" t="s">
        <v>1211</v>
      </c>
      <c r="H124" s="41" t="s">
        <v>8217</v>
      </c>
      <c r="I124" s="8">
        <f t="shared" si="6"/>
        <v>45345.398680555554</v>
      </c>
      <c r="J124" s="8">
        <f t="shared" si="10"/>
        <v>45345.398611111108</v>
      </c>
      <c r="K124" s="6" t="str">
        <f t="shared" si="7"/>
        <v>0:00</v>
      </c>
      <c r="L124" s="54" t="str">
        <f t="shared" si="8"/>
        <v>Ukončeno v den propuštění</v>
      </c>
      <c r="M124" s="54" t="str">
        <f>IF(A124-J124&gt;TIME(0,240,0),"Více než  4 hodiny",VLOOKUP(K124,Pásma!$H$4:$I$244,2))</f>
        <v>do 10 ti minut</v>
      </c>
    </row>
    <row r="125" spans="1:13" x14ac:dyDescent="0.25">
      <c r="A125" s="42">
        <v>45345.424907407411</v>
      </c>
      <c r="B125" s="41" t="s">
        <v>1694</v>
      </c>
      <c r="C125" s="41" t="s">
        <v>1695</v>
      </c>
      <c r="D125" s="41" t="s">
        <v>9</v>
      </c>
      <c r="E125" s="41" t="s">
        <v>79</v>
      </c>
      <c r="F125" s="41" t="s">
        <v>2961</v>
      </c>
      <c r="G125" s="41" t="s">
        <v>2962</v>
      </c>
      <c r="H125" s="41" t="s">
        <v>8216</v>
      </c>
      <c r="I125" s="8">
        <f t="shared" si="6"/>
        <v>45345.424907407411</v>
      </c>
      <c r="J125" s="8">
        <f t="shared" si="10"/>
        <v>45345.424305555556</v>
      </c>
      <c r="K125" s="6" t="str">
        <f t="shared" si="7"/>
        <v>0:00</v>
      </c>
      <c r="L125" s="54" t="str">
        <f t="shared" si="8"/>
        <v>Ukončeno v den propuštění</v>
      </c>
      <c r="M125" s="54" t="str">
        <f>IF(A125-J125&gt;TIME(0,240,0),"Více než  4 hodiny",VLOOKUP(K125,Pásma!$H$4:$I$244,2))</f>
        <v>do 10 ti minut</v>
      </c>
    </row>
    <row r="126" spans="1:13" x14ac:dyDescent="0.25">
      <c r="A126" s="42">
        <v>45345.444803240738</v>
      </c>
      <c r="B126" s="41" t="s">
        <v>1694</v>
      </c>
      <c r="C126" s="41" t="s">
        <v>1695</v>
      </c>
      <c r="D126" s="41" t="s">
        <v>9</v>
      </c>
      <c r="E126" s="41" t="s">
        <v>79</v>
      </c>
      <c r="F126" s="41" t="s">
        <v>2979</v>
      </c>
      <c r="G126" s="41" t="s">
        <v>2980</v>
      </c>
      <c r="H126" s="41" t="s">
        <v>8215</v>
      </c>
      <c r="I126" s="8">
        <f t="shared" si="6"/>
        <v>45345.444803240738</v>
      </c>
      <c r="J126" s="8">
        <f t="shared" si="10"/>
        <v>45345.444444444445</v>
      </c>
      <c r="K126" s="6" t="str">
        <f t="shared" si="7"/>
        <v>0:00</v>
      </c>
      <c r="L126" s="54" t="str">
        <f t="shared" si="8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42">
        <v>45345.508090277777</v>
      </c>
      <c r="B127" s="41" t="s">
        <v>76</v>
      </c>
      <c r="C127" s="41" t="s">
        <v>157</v>
      </c>
      <c r="D127" s="41" t="s">
        <v>9</v>
      </c>
      <c r="E127" s="41" t="s">
        <v>79</v>
      </c>
      <c r="F127" s="41" t="s">
        <v>1210</v>
      </c>
      <c r="G127" s="41" t="s">
        <v>1211</v>
      </c>
      <c r="H127" s="41" t="s">
        <v>8214</v>
      </c>
      <c r="I127" s="8">
        <f t="shared" si="6"/>
        <v>45345.508090277777</v>
      </c>
      <c r="J127" s="8">
        <f t="shared" si="10"/>
        <v>45345.507638888892</v>
      </c>
      <c r="K127" s="6" t="str">
        <f t="shared" si="7"/>
        <v>0:00</v>
      </c>
      <c r="L127" s="54" t="str">
        <f t="shared" si="8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42">
        <v>45345.530474537038</v>
      </c>
      <c r="B128" s="41" t="s">
        <v>11</v>
      </c>
      <c r="C128" s="41" t="s">
        <v>21</v>
      </c>
      <c r="D128" s="41" t="s">
        <v>9</v>
      </c>
      <c r="E128" s="41" t="s">
        <v>13</v>
      </c>
      <c r="F128" s="41" t="s">
        <v>56</v>
      </c>
      <c r="G128" s="41" t="s">
        <v>57</v>
      </c>
      <c r="H128" s="41" t="s">
        <v>58</v>
      </c>
      <c r="I128" s="8">
        <f t="shared" si="6"/>
        <v>45345.530474537038</v>
      </c>
      <c r="J128" s="8">
        <f>DATEVALUE(MID(H128,29,8))+TIMEVALUE(_xlfn.CONCAT(MID(H128,64,2),":",MID(H128,66,2)))</f>
        <v>45345.522222222222</v>
      </c>
      <c r="K128" s="6" t="str">
        <f t="shared" si="7"/>
        <v>0:11</v>
      </c>
      <c r="L128" s="54" t="str">
        <f t="shared" si="8"/>
        <v>Ukončeno v den propuštění</v>
      </c>
      <c r="M128" s="54" t="str">
        <f>IF(A128-J128&gt;TIME(0,240,0),"Více než  4 hodiny",VLOOKUP(K128,Pásma!$H$4:$I$244,2))</f>
        <v>10-20</v>
      </c>
    </row>
    <row r="129" spans="1:13" x14ac:dyDescent="0.25">
      <c r="A129" s="42">
        <v>45347.41302083333</v>
      </c>
      <c r="B129" s="41" t="s">
        <v>7260</v>
      </c>
      <c r="C129" s="41" t="s">
        <v>7944</v>
      </c>
      <c r="D129" s="41" t="s">
        <v>9</v>
      </c>
      <c r="E129" s="41" t="s">
        <v>79</v>
      </c>
      <c r="F129" s="41" t="s">
        <v>1188</v>
      </c>
      <c r="G129" s="41" t="s">
        <v>1189</v>
      </c>
      <c r="H129" s="41" t="s">
        <v>8213</v>
      </c>
      <c r="I129" s="8">
        <f t="shared" si="6"/>
        <v>45347.41302083333</v>
      </c>
      <c r="J129" s="8">
        <f t="shared" ref="J129:J145" si="11">DATEVALUE(MID(H129,49,8))+TIMEVALUE(_xlfn.CONCAT(MID(H129,80,2),":",MID(H129,82,2)))</f>
        <v>45347.412499999999</v>
      </c>
      <c r="K129" s="6" t="str">
        <f t="shared" si="7"/>
        <v>0:00</v>
      </c>
      <c r="L129" s="54" t="str">
        <f t="shared" si="8"/>
        <v>Ukončeno v den propuštění</v>
      </c>
      <c r="M129" s="54" t="str">
        <f>IF(A129-J129&gt;TIME(0,240,0),"Více než  4 hodiny",VLOOKUP(K129,Pásma!$H$4:$I$244,2))</f>
        <v>do 10 ti minut</v>
      </c>
    </row>
    <row r="130" spans="1:13" x14ac:dyDescent="0.25">
      <c r="A130" s="42">
        <v>45347.413136574076</v>
      </c>
      <c r="B130" s="41" t="s">
        <v>7260</v>
      </c>
      <c r="C130" s="41" t="s">
        <v>7944</v>
      </c>
      <c r="D130" s="41" t="s">
        <v>9</v>
      </c>
      <c r="E130" s="41" t="s">
        <v>79</v>
      </c>
      <c r="F130" s="41" t="s">
        <v>1173</v>
      </c>
      <c r="G130" s="41" t="s">
        <v>1174</v>
      </c>
      <c r="H130" s="41" t="s">
        <v>8213</v>
      </c>
      <c r="I130" s="8">
        <f t="shared" ref="I130:I193" si="12">A130</f>
        <v>45347.413136574076</v>
      </c>
      <c r="J130" s="8">
        <f t="shared" si="11"/>
        <v>45347.412499999999</v>
      </c>
      <c r="K130" s="6" t="str">
        <f t="shared" ref="K130:K193" si="13">TEXT(A130-J130,"h:mm")</f>
        <v>0:00</v>
      </c>
      <c r="L130" s="54" t="str">
        <f t="shared" si="8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42">
        <v>45347.438530092593</v>
      </c>
      <c r="B131" s="41" t="s">
        <v>1720</v>
      </c>
      <c r="C131" s="41" t="s">
        <v>1721</v>
      </c>
      <c r="D131" s="41" t="s">
        <v>9</v>
      </c>
      <c r="E131" s="41" t="s">
        <v>10</v>
      </c>
      <c r="F131" s="41" t="s">
        <v>2937</v>
      </c>
      <c r="G131" s="41" t="s">
        <v>2938</v>
      </c>
      <c r="H131" s="41" t="s">
        <v>8212</v>
      </c>
      <c r="I131" s="8">
        <f t="shared" si="12"/>
        <v>45347.438530092593</v>
      </c>
      <c r="J131" s="8">
        <f t="shared" si="11"/>
        <v>45347.438194444447</v>
      </c>
      <c r="K131" s="6" t="str">
        <f t="shared" si="13"/>
        <v>0:00</v>
      </c>
      <c r="L131" s="54" t="str">
        <f t="shared" ref="L131:L194" si="14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42">
        <v>45348.449918981481</v>
      </c>
      <c r="B132" s="41" t="s">
        <v>7965</v>
      </c>
      <c r="C132" s="41" t="s">
        <v>7966</v>
      </c>
      <c r="D132" s="41" t="s">
        <v>9</v>
      </c>
      <c r="E132" s="41" t="s">
        <v>79</v>
      </c>
      <c r="F132" s="41" t="s">
        <v>25</v>
      </c>
      <c r="G132" s="41" t="s">
        <v>1105</v>
      </c>
      <c r="H132" s="41" t="s">
        <v>8211</v>
      </c>
      <c r="I132" s="8">
        <f t="shared" si="12"/>
        <v>45348.449918981481</v>
      </c>
      <c r="J132" s="8">
        <f t="shared" si="11"/>
        <v>45348.449305555558</v>
      </c>
      <c r="K132" s="6" t="str">
        <f t="shared" si="13"/>
        <v>0:00</v>
      </c>
      <c r="L132" s="54" t="str">
        <f t="shared" si="14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42">
        <v>45348.450057870374</v>
      </c>
      <c r="B133" s="41" t="s">
        <v>7965</v>
      </c>
      <c r="C133" s="41" t="s">
        <v>7966</v>
      </c>
      <c r="D133" s="41" t="s">
        <v>9</v>
      </c>
      <c r="E133" s="41" t="s">
        <v>79</v>
      </c>
      <c r="F133" s="41" t="s">
        <v>1058</v>
      </c>
      <c r="G133" s="41" t="s">
        <v>1059</v>
      </c>
      <c r="H133" s="41" t="s">
        <v>8211</v>
      </c>
      <c r="I133" s="8">
        <f t="shared" si="12"/>
        <v>45348.450057870374</v>
      </c>
      <c r="J133" s="8">
        <f t="shared" si="11"/>
        <v>45348.449305555558</v>
      </c>
      <c r="K133" s="6" t="str">
        <f t="shared" si="13"/>
        <v>0:01</v>
      </c>
      <c r="L133" s="54" t="str">
        <f t="shared" si="14"/>
        <v>Ukončeno v den propuštění</v>
      </c>
      <c r="M133" s="54" t="str">
        <f>IF(A133-J133&gt;TIME(0,240,0),"Více než  4 hodiny",VLOOKUP(K133,Pásma!$H$4:$I$244,2))</f>
        <v>do 10 ti minut</v>
      </c>
    </row>
    <row r="134" spans="1:13" x14ac:dyDescent="0.25">
      <c r="A134" s="42">
        <v>45349.391875000001</v>
      </c>
      <c r="B134" s="41" t="s">
        <v>1694</v>
      </c>
      <c r="C134" s="41" t="s">
        <v>1695</v>
      </c>
      <c r="D134" s="41" t="s">
        <v>9</v>
      </c>
      <c r="E134" s="41" t="s">
        <v>79</v>
      </c>
      <c r="F134" s="41" t="s">
        <v>56</v>
      </c>
      <c r="G134" s="41" t="s">
        <v>2864</v>
      </c>
      <c r="H134" s="41" t="s">
        <v>8210</v>
      </c>
      <c r="I134" s="8">
        <f t="shared" si="12"/>
        <v>45349.391875000001</v>
      </c>
      <c r="J134" s="8">
        <f t="shared" si="11"/>
        <v>45349.39166666667</v>
      </c>
      <c r="K134" s="6" t="str">
        <f t="shared" si="13"/>
        <v>0:00</v>
      </c>
      <c r="L134" s="54" t="str">
        <f t="shared" si="14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42">
        <v>45349.437557870369</v>
      </c>
      <c r="B135" s="41" t="s">
        <v>7253</v>
      </c>
      <c r="C135" s="41" t="s">
        <v>8207</v>
      </c>
      <c r="D135" s="41" t="s">
        <v>9</v>
      </c>
      <c r="E135" s="41" t="s">
        <v>79</v>
      </c>
      <c r="F135" s="41" t="s">
        <v>1133</v>
      </c>
      <c r="G135" s="41" t="s">
        <v>1134</v>
      </c>
      <c r="H135" s="41" t="s">
        <v>8209</v>
      </c>
      <c r="I135" s="8">
        <f t="shared" si="12"/>
        <v>45349.437557870369</v>
      </c>
      <c r="J135" s="8">
        <f t="shared" si="11"/>
        <v>45349.436805555553</v>
      </c>
      <c r="K135" s="6" t="str">
        <f t="shared" si="13"/>
        <v>0:01</v>
      </c>
      <c r="L135" s="54" t="str">
        <f t="shared" si="14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42">
        <v>45349.438159722224</v>
      </c>
      <c r="B136" s="41" t="s">
        <v>7253</v>
      </c>
      <c r="C136" s="41" t="s">
        <v>8207</v>
      </c>
      <c r="D136" s="41" t="s">
        <v>9</v>
      </c>
      <c r="E136" s="41" t="s">
        <v>79</v>
      </c>
      <c r="F136" s="41" t="s">
        <v>1167</v>
      </c>
      <c r="G136" s="41" t="s">
        <v>1168</v>
      </c>
      <c r="H136" s="41" t="s">
        <v>8208</v>
      </c>
      <c r="I136" s="8">
        <f t="shared" si="12"/>
        <v>45349.438159722224</v>
      </c>
      <c r="J136" s="8">
        <f t="shared" si="11"/>
        <v>45349.4375</v>
      </c>
      <c r="K136" s="6" t="str">
        <f t="shared" si="13"/>
        <v>0:00</v>
      </c>
      <c r="L136" s="54" t="str">
        <f t="shared" si="14"/>
        <v>Ukončeno v den propuštění</v>
      </c>
      <c r="M136" s="54" t="str">
        <f>IF(A136-J136&gt;TIME(0,240,0),"Více než  4 hodiny",VLOOKUP(K136,Pásma!$H$4:$I$244,2))</f>
        <v>do 10 ti minut</v>
      </c>
    </row>
    <row r="137" spans="1:13" x14ac:dyDescent="0.25">
      <c r="A137" s="42">
        <v>45349.598368055558</v>
      </c>
      <c r="B137" s="41" t="s">
        <v>7965</v>
      </c>
      <c r="C137" s="41" t="s">
        <v>7966</v>
      </c>
      <c r="D137" s="41" t="s">
        <v>9</v>
      </c>
      <c r="E137" s="41" t="s">
        <v>79</v>
      </c>
      <c r="F137" s="41" t="s">
        <v>1125</v>
      </c>
      <c r="G137" s="41" t="s">
        <v>1126</v>
      </c>
      <c r="H137" s="41" t="s">
        <v>8206</v>
      </c>
      <c r="I137" s="8">
        <f t="shared" si="12"/>
        <v>45349.598368055558</v>
      </c>
      <c r="J137" s="8">
        <f t="shared" si="11"/>
        <v>45349.597916666666</v>
      </c>
      <c r="K137" s="6" t="str">
        <f t="shared" si="13"/>
        <v>0:00</v>
      </c>
      <c r="L137" s="54" t="str">
        <f t="shared" si="14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42">
        <v>45350.366574074076</v>
      </c>
      <c r="B138" s="41" t="s">
        <v>1694</v>
      </c>
      <c r="C138" s="41" t="s">
        <v>1695</v>
      </c>
      <c r="D138" s="41" t="s">
        <v>9</v>
      </c>
      <c r="E138" s="41" t="s">
        <v>79</v>
      </c>
      <c r="F138" s="41" t="s">
        <v>2913</v>
      </c>
      <c r="G138" s="41" t="s">
        <v>2914</v>
      </c>
      <c r="H138" s="41" t="s">
        <v>8205</v>
      </c>
      <c r="I138" s="8">
        <f t="shared" si="12"/>
        <v>45350.366574074076</v>
      </c>
      <c r="J138" s="8">
        <f t="shared" si="11"/>
        <v>45350.365972222222</v>
      </c>
      <c r="K138" s="6" t="str">
        <f t="shared" si="13"/>
        <v>0:00</v>
      </c>
      <c r="L138" s="54" t="str">
        <f t="shared" si="14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42">
        <v>45350.384768518517</v>
      </c>
      <c r="B139" s="41" t="s">
        <v>76</v>
      </c>
      <c r="C139" s="41" t="s">
        <v>77</v>
      </c>
      <c r="D139" s="41" t="s">
        <v>9</v>
      </c>
      <c r="E139" s="41" t="s">
        <v>79</v>
      </c>
      <c r="F139" s="41" t="s">
        <v>1144</v>
      </c>
      <c r="G139" s="41" t="s">
        <v>1145</v>
      </c>
      <c r="H139" s="41" t="s">
        <v>8204</v>
      </c>
      <c r="I139" s="8">
        <f t="shared" si="12"/>
        <v>45350.384768518517</v>
      </c>
      <c r="J139" s="8">
        <f t="shared" si="11"/>
        <v>45350.384027777778</v>
      </c>
      <c r="K139" s="6" t="str">
        <f t="shared" si="13"/>
        <v>0:01</v>
      </c>
      <c r="L139" s="54" t="str">
        <f t="shared" si="14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42">
        <v>45350.384930555556</v>
      </c>
      <c r="B140" s="41" t="s">
        <v>76</v>
      </c>
      <c r="C140" s="41" t="s">
        <v>77</v>
      </c>
      <c r="D140" s="41" t="s">
        <v>9</v>
      </c>
      <c r="E140" s="41" t="s">
        <v>79</v>
      </c>
      <c r="F140" s="41" t="s">
        <v>418</v>
      </c>
      <c r="G140" s="41" t="s">
        <v>1128</v>
      </c>
      <c r="H140" s="41" t="s">
        <v>8203</v>
      </c>
      <c r="I140" s="8">
        <f t="shared" si="12"/>
        <v>45350.384930555556</v>
      </c>
      <c r="J140" s="8">
        <f t="shared" si="11"/>
        <v>45350.384722222225</v>
      </c>
      <c r="K140" s="6" t="str">
        <f t="shared" si="13"/>
        <v>0:00</v>
      </c>
      <c r="L140" s="54" t="str">
        <f t="shared" si="14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42">
        <v>45350.396458333336</v>
      </c>
      <c r="B141" s="41" t="s">
        <v>1694</v>
      </c>
      <c r="C141" s="41" t="s">
        <v>1695</v>
      </c>
      <c r="D141" s="41" t="s">
        <v>9</v>
      </c>
      <c r="E141" s="41" t="s">
        <v>79</v>
      </c>
      <c r="F141" s="41" t="s">
        <v>2810</v>
      </c>
      <c r="G141" s="41" t="s">
        <v>2811</v>
      </c>
      <c r="H141" s="41" t="s">
        <v>8202</v>
      </c>
      <c r="I141" s="8">
        <f t="shared" si="12"/>
        <v>45350.396458333336</v>
      </c>
      <c r="J141" s="8">
        <f t="shared" si="11"/>
        <v>45350.395833333336</v>
      </c>
      <c r="K141" s="6" t="str">
        <f t="shared" si="13"/>
        <v>0:00</v>
      </c>
      <c r="L141" s="54" t="str">
        <f t="shared" si="14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42">
        <v>45350.422337962962</v>
      </c>
      <c r="B142" s="41" t="s">
        <v>76</v>
      </c>
      <c r="C142" s="41" t="s">
        <v>77</v>
      </c>
      <c r="D142" s="41" t="s">
        <v>9</v>
      </c>
      <c r="E142" s="41" t="s">
        <v>79</v>
      </c>
      <c r="F142" s="41" t="s">
        <v>1130</v>
      </c>
      <c r="G142" s="41" t="s">
        <v>1131</v>
      </c>
      <c r="H142" s="41" t="s">
        <v>8201</v>
      </c>
      <c r="I142" s="8">
        <f t="shared" si="12"/>
        <v>45350.422337962962</v>
      </c>
      <c r="J142" s="8">
        <f t="shared" si="11"/>
        <v>45350.422222222223</v>
      </c>
      <c r="K142" s="6" t="str">
        <f t="shared" si="13"/>
        <v>0:00</v>
      </c>
      <c r="L142" s="54" t="str">
        <f t="shared" si="14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42">
        <v>45351.390613425923</v>
      </c>
      <c r="B143" s="41" t="s">
        <v>7965</v>
      </c>
      <c r="C143" s="41" t="s">
        <v>7966</v>
      </c>
      <c r="D143" s="41" t="s">
        <v>9</v>
      </c>
      <c r="E143" s="41" t="s">
        <v>79</v>
      </c>
      <c r="F143" s="41" t="s">
        <v>1141</v>
      </c>
      <c r="G143" s="41" t="s">
        <v>1142</v>
      </c>
      <c r="H143" s="41" t="s">
        <v>8200</v>
      </c>
      <c r="I143" s="8">
        <f t="shared" si="12"/>
        <v>45351.390613425923</v>
      </c>
      <c r="J143" s="8">
        <f t="shared" si="11"/>
        <v>45351.390277777777</v>
      </c>
      <c r="K143" s="6" t="str">
        <f t="shared" si="13"/>
        <v>0:00</v>
      </c>
      <c r="L143" s="54" t="str">
        <f t="shared" si="14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42">
        <v>45351.394629629627</v>
      </c>
      <c r="B144" s="41" t="s">
        <v>7965</v>
      </c>
      <c r="C144" s="41" t="s">
        <v>7966</v>
      </c>
      <c r="D144" s="41" t="s">
        <v>9</v>
      </c>
      <c r="E144" s="41" t="s">
        <v>79</v>
      </c>
      <c r="F144" s="41" t="s">
        <v>1152</v>
      </c>
      <c r="G144" s="41" t="s">
        <v>1153</v>
      </c>
      <c r="H144" s="41" t="s">
        <v>8199</v>
      </c>
      <c r="I144" s="8">
        <f t="shared" si="12"/>
        <v>45351.394629629627</v>
      </c>
      <c r="J144" s="8">
        <f t="shared" si="11"/>
        <v>45351.394444444442</v>
      </c>
      <c r="K144" s="6" t="str">
        <f t="shared" si="13"/>
        <v>0:00</v>
      </c>
      <c r="L144" s="54" t="str">
        <f t="shared" si="14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42">
        <v>45351.414178240739</v>
      </c>
      <c r="B145" s="41" t="s">
        <v>3643</v>
      </c>
      <c r="C145" s="41" t="s">
        <v>3800</v>
      </c>
      <c r="D145" s="41" t="s">
        <v>9</v>
      </c>
      <c r="E145" s="41" t="s">
        <v>79</v>
      </c>
      <c r="F145" s="41" t="s">
        <v>4419</v>
      </c>
      <c r="G145" s="41" t="s">
        <v>4420</v>
      </c>
      <c r="H145" s="41" t="s">
        <v>8198</v>
      </c>
      <c r="I145" s="8">
        <f t="shared" si="12"/>
        <v>45351.414178240739</v>
      </c>
      <c r="J145" s="8">
        <f t="shared" si="11"/>
        <v>45351.413888888892</v>
      </c>
      <c r="K145" s="6" t="str">
        <f t="shared" si="13"/>
        <v>0:00</v>
      </c>
      <c r="L145" s="54" t="str">
        <f t="shared" si="14"/>
        <v>Ukončeno v den propuštění</v>
      </c>
      <c r="M145" s="54" t="str">
        <f>IF(A145-J145&gt;TIME(0,240,0),"Více než  4 hodiny",VLOOKUP(K145,Pásma!$H$4:$I$244,2))</f>
        <v>do 10 ti minut</v>
      </c>
    </row>
    <row r="146" spans="1:13" x14ac:dyDescent="0.25">
      <c r="A146" s="42">
        <v>45352.855243055557</v>
      </c>
      <c r="B146" s="41" t="s">
        <v>7301</v>
      </c>
      <c r="C146" s="41" t="s">
        <v>21</v>
      </c>
      <c r="D146" s="41" t="s">
        <v>9</v>
      </c>
      <c r="E146" s="41" t="s">
        <v>13</v>
      </c>
      <c r="F146" s="41" t="s">
        <v>1176</v>
      </c>
      <c r="G146" s="41" t="s">
        <v>7302</v>
      </c>
      <c r="H146" s="41" t="s">
        <v>7303</v>
      </c>
      <c r="I146" s="8">
        <f t="shared" si="12"/>
        <v>45352.855243055557</v>
      </c>
      <c r="J146" s="8">
        <f>DATEVALUE(MID(H146,63,8))+TIMEVALUE(_xlfn.CONCAT(MID(H146,87,2),":",MID(H146,89,2)))</f>
        <v>45352.854166666664</v>
      </c>
      <c r="K146" s="6" t="str">
        <f t="shared" si="13"/>
        <v>0:01</v>
      </c>
      <c r="L146" s="54" t="str">
        <f t="shared" si="14"/>
        <v>Ukončeno v den propuštění</v>
      </c>
      <c r="M146" s="54" t="str">
        <f>IF(A146-J146&gt;TIME(0,240,0),"Více než  4 hodiny",VLOOKUP(K146,Pásma!$H$4:$I$244,2))</f>
        <v>do 10 ti minut</v>
      </c>
    </row>
    <row r="147" spans="1:13" x14ac:dyDescent="0.25">
      <c r="A147" s="42">
        <v>45353.468900462962</v>
      </c>
      <c r="B147" s="41" t="s">
        <v>76</v>
      </c>
      <c r="C147" s="41" t="s">
        <v>157</v>
      </c>
      <c r="D147" s="41" t="s">
        <v>9</v>
      </c>
      <c r="E147" s="41" t="s">
        <v>79</v>
      </c>
      <c r="F147" s="41" t="s">
        <v>1090</v>
      </c>
      <c r="G147" s="41" t="s">
        <v>1091</v>
      </c>
      <c r="H147" s="41" t="s">
        <v>8197</v>
      </c>
      <c r="I147" s="8">
        <f t="shared" si="12"/>
        <v>45353.468900462962</v>
      </c>
      <c r="J147" s="8">
        <f>DATEVALUE(MID(H147,49,8))+TIMEVALUE(_xlfn.CONCAT(MID(H147,80,2),":",MID(H147,82,2)))</f>
        <v>45353.46875</v>
      </c>
      <c r="K147" s="6" t="str">
        <f t="shared" si="13"/>
        <v>0:00</v>
      </c>
      <c r="L147" s="54" t="str">
        <f t="shared" si="14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42">
        <v>45354.526782407411</v>
      </c>
      <c r="B148" s="41" t="s">
        <v>1694</v>
      </c>
      <c r="C148" s="41" t="s">
        <v>2193</v>
      </c>
      <c r="D148" s="41" t="s">
        <v>9</v>
      </c>
      <c r="E148" s="41" t="s">
        <v>79</v>
      </c>
      <c r="F148" s="41" t="s">
        <v>2887</v>
      </c>
      <c r="G148" s="41" t="s">
        <v>2888</v>
      </c>
      <c r="H148" s="41" t="s">
        <v>8196</v>
      </c>
      <c r="I148" s="8">
        <f t="shared" si="12"/>
        <v>45354.526782407411</v>
      </c>
      <c r="J148" s="8">
        <f>DATEVALUE(MID(H148,49,8))+TIMEVALUE(_xlfn.CONCAT(MID(H148,80,2),":",MID(H148,82,2)))</f>
        <v>45354.526388888888</v>
      </c>
      <c r="K148" s="6" t="str">
        <f t="shared" si="13"/>
        <v>0:00</v>
      </c>
      <c r="L148" s="54" t="str">
        <f t="shared" si="14"/>
        <v>Ukončeno v den propuštění</v>
      </c>
      <c r="M148" s="54" t="str">
        <f>IF(A148-J148&gt;TIME(0,240,0),"Více než  4 hodiny",VLOOKUP(K148,Pásma!$H$4:$I$244,2))</f>
        <v>do 10 ti minut</v>
      </c>
    </row>
    <row r="149" spans="1:13" x14ac:dyDescent="0.25">
      <c r="A149" s="42">
        <v>45354.527499999997</v>
      </c>
      <c r="B149" s="41" t="s">
        <v>1694</v>
      </c>
      <c r="C149" s="41" t="s">
        <v>2193</v>
      </c>
      <c r="D149" s="41" t="s">
        <v>9</v>
      </c>
      <c r="E149" s="41" t="s">
        <v>79</v>
      </c>
      <c r="F149" s="41" t="s">
        <v>2880</v>
      </c>
      <c r="G149" s="41" t="s">
        <v>2881</v>
      </c>
      <c r="H149" s="41" t="s">
        <v>8195</v>
      </c>
      <c r="I149" s="8">
        <f t="shared" si="12"/>
        <v>45354.527499999997</v>
      </c>
      <c r="J149" s="8">
        <f>DATEVALUE(MID(H149,49,8))+TIMEVALUE(_xlfn.CONCAT(MID(H149,80,2),":",MID(H149,82,2)))</f>
        <v>45354.527083333334</v>
      </c>
      <c r="K149" s="6" t="str">
        <f t="shared" si="13"/>
        <v>0:00</v>
      </c>
      <c r="L149" s="54" t="str">
        <f t="shared" si="14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42">
        <v>45355.371747685182</v>
      </c>
      <c r="B150" s="41" t="s">
        <v>1694</v>
      </c>
      <c r="C150" s="41" t="s">
        <v>1695</v>
      </c>
      <c r="D150" s="41" t="s">
        <v>9</v>
      </c>
      <c r="E150" s="41" t="s">
        <v>79</v>
      </c>
      <c r="F150" s="41" t="s">
        <v>2861</v>
      </c>
      <c r="G150" s="41" t="s">
        <v>2862</v>
      </c>
      <c r="H150" s="41" t="s">
        <v>8194</v>
      </c>
      <c r="I150" s="8">
        <f t="shared" si="12"/>
        <v>45355.371747685182</v>
      </c>
      <c r="J150" s="8">
        <f>DATEVALUE(MID(H150,49,8))+TIMEVALUE(_xlfn.CONCAT(MID(H150,80,2),":",MID(H150,82,2)))</f>
        <v>45355.371527777781</v>
      </c>
      <c r="K150" s="6" t="str">
        <f t="shared" si="13"/>
        <v>0:00</v>
      </c>
      <c r="L150" s="54" t="str">
        <f t="shared" si="14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42">
        <v>45355.383703703701</v>
      </c>
      <c r="B151" s="41" t="s">
        <v>76</v>
      </c>
      <c r="C151" s="41" t="s">
        <v>77</v>
      </c>
      <c r="D151" s="41" t="s">
        <v>9</v>
      </c>
      <c r="E151" s="41" t="s">
        <v>79</v>
      </c>
      <c r="F151" s="41" t="s">
        <v>1058</v>
      </c>
      <c r="G151" s="41" t="s">
        <v>1059</v>
      </c>
      <c r="H151" s="41" t="s">
        <v>8193</v>
      </c>
      <c r="I151" s="8">
        <f t="shared" si="12"/>
        <v>45355.383703703701</v>
      </c>
      <c r="J151" s="8">
        <f>DATEVALUE(MID(H151,49,8))+TIMEVALUE(_xlfn.CONCAT(MID(H151,80,2),":",MID(H151,82,2)))</f>
        <v>45355.383333333331</v>
      </c>
      <c r="K151" s="6" t="str">
        <f t="shared" si="13"/>
        <v>0:00</v>
      </c>
      <c r="L151" s="54" t="str">
        <f t="shared" si="14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42">
        <v>45355.416018518517</v>
      </c>
      <c r="B152" s="41" t="s">
        <v>11</v>
      </c>
      <c r="C152" s="41" t="s">
        <v>52</v>
      </c>
      <c r="D152" s="41" t="s">
        <v>9</v>
      </c>
      <c r="E152" s="41" t="s">
        <v>10</v>
      </c>
      <c r="F152" s="41" t="s">
        <v>53</v>
      </c>
      <c r="G152" s="41" t="s">
        <v>54</v>
      </c>
      <c r="H152" s="41" t="s">
        <v>55</v>
      </c>
      <c r="I152" s="8">
        <f t="shared" si="12"/>
        <v>45355.416018518517</v>
      </c>
      <c r="J152" s="8">
        <f>DATEVALUE(MID(H152,29,8))+TIMEVALUE(_xlfn.CONCAT(MID(H152,64,2),":",MID(H152,66,2)))</f>
        <v>45355.416666666664</v>
      </c>
      <c r="K152" s="6" t="e">
        <f t="shared" si="13"/>
        <v>#VALUE!</v>
      </c>
      <c r="L152" s="54" t="str">
        <f t="shared" si="14"/>
        <v>Ukončeno v den propuštění</v>
      </c>
      <c r="M152" s="54" t="e">
        <f>IF(A152-J152&gt;TIME(0,240,0),"Více než  4 hodiny",VLOOKUP(K152,Pásma!$H$4:$I$244,2))</f>
        <v>#VALUE!</v>
      </c>
    </row>
    <row r="153" spans="1:13" x14ac:dyDescent="0.25">
      <c r="A153" s="42">
        <v>45356.372777777775</v>
      </c>
      <c r="B153" s="41" t="s">
        <v>76</v>
      </c>
      <c r="C153" s="41" t="s">
        <v>77</v>
      </c>
      <c r="D153" s="41" t="s">
        <v>9</v>
      </c>
      <c r="E153" s="41" t="s">
        <v>79</v>
      </c>
      <c r="F153" s="41" t="s">
        <v>792</v>
      </c>
      <c r="G153" s="41" t="s">
        <v>1085</v>
      </c>
      <c r="H153" s="41" t="s">
        <v>8192</v>
      </c>
      <c r="I153" s="8">
        <f t="shared" si="12"/>
        <v>45356.372777777775</v>
      </c>
      <c r="J153" s="8">
        <f>DATEVALUE(MID(H153,49,8))+TIMEVALUE(_xlfn.CONCAT(MID(H153,80,2),":",MID(H153,82,2)))</f>
        <v>45356.37222222222</v>
      </c>
      <c r="K153" s="6" t="str">
        <f t="shared" si="13"/>
        <v>0:00</v>
      </c>
      <c r="L153" s="54" t="str">
        <f t="shared" si="14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42">
        <v>45357.053761574076</v>
      </c>
      <c r="B154" s="41" t="s">
        <v>11</v>
      </c>
      <c r="C154" s="41" t="s">
        <v>12</v>
      </c>
      <c r="D154" s="41" t="s">
        <v>9</v>
      </c>
      <c r="E154" s="41" t="s">
        <v>13</v>
      </c>
      <c r="F154" s="41" t="s">
        <v>49</v>
      </c>
      <c r="G154" s="41" t="s">
        <v>50</v>
      </c>
      <c r="H154" s="41" t="s">
        <v>51</v>
      </c>
      <c r="I154" s="8">
        <f t="shared" si="12"/>
        <v>45357.053761574076</v>
      </c>
      <c r="J154" s="8">
        <f>DATEVALUE(MID(H154,29,8))+TIMEVALUE(_xlfn.CONCAT(MID(H154,64,2),":",MID(H154,66,2)))</f>
        <v>45357.034722222219</v>
      </c>
      <c r="K154" s="6" t="str">
        <f t="shared" si="13"/>
        <v>0:27</v>
      </c>
      <c r="L154" s="54" t="str">
        <f t="shared" si="14"/>
        <v>Ukončeno v den propuštění</v>
      </c>
      <c r="M154" s="54" t="str">
        <f>IF(A154-J154&gt;TIME(0,240,0),"Více než  4 hodiny",VLOOKUP(K154,Pásma!$H$4:$I$244,2))</f>
        <v>20-30</v>
      </c>
    </row>
    <row r="155" spans="1:13" x14ac:dyDescent="0.25">
      <c r="A155" s="42">
        <v>45357.38553240741</v>
      </c>
      <c r="B155" s="41" t="s">
        <v>1694</v>
      </c>
      <c r="C155" s="41" t="s">
        <v>1695</v>
      </c>
      <c r="D155" s="41" t="s">
        <v>9</v>
      </c>
      <c r="E155" s="41" t="s">
        <v>79</v>
      </c>
      <c r="F155" s="41" t="s">
        <v>2800</v>
      </c>
      <c r="G155" s="41" t="s">
        <v>2801</v>
      </c>
      <c r="H155" s="41" t="s">
        <v>8191</v>
      </c>
      <c r="I155" s="8">
        <f t="shared" si="12"/>
        <v>45357.38553240741</v>
      </c>
      <c r="J155" s="8">
        <f t="shared" ref="J155:J173" si="15">DATEVALUE(MID(H155,49,8))+TIMEVALUE(_xlfn.CONCAT(MID(H155,80,2),":",MID(H155,82,2)))</f>
        <v>45357.385416666664</v>
      </c>
      <c r="K155" s="6" t="str">
        <f t="shared" si="13"/>
        <v>0:00</v>
      </c>
      <c r="L155" s="54" t="str">
        <f t="shared" si="14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42">
        <v>45358.37771990741</v>
      </c>
      <c r="B156" s="41" t="s">
        <v>76</v>
      </c>
      <c r="C156" s="41" t="s">
        <v>77</v>
      </c>
      <c r="D156" s="41" t="s">
        <v>9</v>
      </c>
      <c r="E156" s="41" t="s">
        <v>79</v>
      </c>
      <c r="F156" s="41" t="s">
        <v>1093</v>
      </c>
      <c r="G156" s="41" t="s">
        <v>1094</v>
      </c>
      <c r="H156" s="41" t="s">
        <v>8190</v>
      </c>
      <c r="I156" s="8">
        <f t="shared" si="12"/>
        <v>45358.37771990741</v>
      </c>
      <c r="J156" s="8">
        <f t="shared" si="15"/>
        <v>45358.377083333333</v>
      </c>
      <c r="K156" s="6" t="str">
        <f t="shared" si="13"/>
        <v>0:00</v>
      </c>
      <c r="L156" s="54" t="str">
        <f t="shared" si="14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42">
        <v>45358.441655092596</v>
      </c>
      <c r="B157" s="41" t="s">
        <v>120</v>
      </c>
      <c r="C157" s="41" t="s">
        <v>486</v>
      </c>
      <c r="D157" s="41" t="s">
        <v>9</v>
      </c>
      <c r="E157" s="41" t="s">
        <v>79</v>
      </c>
      <c r="F157" s="41" t="s">
        <v>1047</v>
      </c>
      <c r="G157" s="41" t="s">
        <v>1048</v>
      </c>
      <c r="H157" s="41" t="s">
        <v>8189</v>
      </c>
      <c r="I157" s="8">
        <f t="shared" si="12"/>
        <v>45358.441655092596</v>
      </c>
      <c r="J157" s="8">
        <f t="shared" si="15"/>
        <v>45358.44027777778</v>
      </c>
      <c r="K157" s="6" t="str">
        <f t="shared" si="13"/>
        <v>0:01</v>
      </c>
      <c r="L157" s="54" t="str">
        <f t="shared" si="14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42">
        <v>45359.361064814817</v>
      </c>
      <c r="B158" s="41" t="s">
        <v>76</v>
      </c>
      <c r="C158" s="41" t="s">
        <v>77</v>
      </c>
      <c r="D158" s="41" t="s">
        <v>9</v>
      </c>
      <c r="E158" s="41" t="s">
        <v>79</v>
      </c>
      <c r="F158" s="41" t="s">
        <v>1099</v>
      </c>
      <c r="G158" s="41" t="s">
        <v>1100</v>
      </c>
      <c r="H158" s="41" t="s">
        <v>8188</v>
      </c>
      <c r="I158" s="8">
        <f t="shared" si="12"/>
        <v>45359.361064814817</v>
      </c>
      <c r="J158" s="8">
        <f t="shared" si="15"/>
        <v>45359.36041666667</v>
      </c>
      <c r="K158" s="6" t="str">
        <f t="shared" si="13"/>
        <v>0:00</v>
      </c>
      <c r="L158" s="54" t="str">
        <f t="shared" si="14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42">
        <v>45359.387361111112</v>
      </c>
      <c r="B159" s="41" t="s">
        <v>3625</v>
      </c>
      <c r="C159" s="41" t="s">
        <v>3626</v>
      </c>
      <c r="D159" s="41" t="s">
        <v>9</v>
      </c>
      <c r="E159" s="41" t="s">
        <v>79</v>
      </c>
      <c r="F159" s="41" t="s">
        <v>53</v>
      </c>
      <c r="G159" s="41" t="s">
        <v>4369</v>
      </c>
      <c r="H159" s="41" t="s">
        <v>8187</v>
      </c>
      <c r="I159" s="8">
        <f t="shared" si="12"/>
        <v>45359.387361111112</v>
      </c>
      <c r="J159" s="8">
        <f t="shared" si="15"/>
        <v>45359.386805555558</v>
      </c>
      <c r="K159" s="6" t="str">
        <f t="shared" si="13"/>
        <v>0:00</v>
      </c>
      <c r="L159" s="54" t="str">
        <f t="shared" si="14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42">
        <v>45360.403680555559</v>
      </c>
      <c r="B160" s="41" t="s">
        <v>7260</v>
      </c>
      <c r="C160" s="41" t="s">
        <v>8064</v>
      </c>
      <c r="D160" s="41" t="s">
        <v>9</v>
      </c>
      <c r="E160" s="41" t="s">
        <v>79</v>
      </c>
      <c r="F160" s="41" t="s">
        <v>2806</v>
      </c>
      <c r="G160" s="41" t="s">
        <v>2807</v>
      </c>
      <c r="H160" s="41" t="s">
        <v>8186</v>
      </c>
      <c r="I160" s="8">
        <f t="shared" si="12"/>
        <v>45360.403680555559</v>
      </c>
      <c r="J160" s="8">
        <f t="shared" si="15"/>
        <v>45360.40347222222</v>
      </c>
      <c r="K160" s="6" t="str">
        <f t="shared" si="13"/>
        <v>0:00</v>
      </c>
      <c r="L160" s="54" t="str">
        <f t="shared" si="14"/>
        <v>Ukončeno v den propuštění</v>
      </c>
      <c r="M160" s="54" t="str">
        <f>IF(A160-J160&gt;TIME(0,240,0),"Více než  4 hodiny",VLOOKUP(K160,Pásma!$H$4:$I$244,2))</f>
        <v>do 10 ti minut</v>
      </c>
    </row>
    <row r="161" spans="1:13" x14ac:dyDescent="0.25">
      <c r="A161" s="42">
        <v>45360.403807870367</v>
      </c>
      <c r="B161" s="41" t="s">
        <v>7260</v>
      </c>
      <c r="C161" s="41" t="s">
        <v>8064</v>
      </c>
      <c r="D161" s="41" t="s">
        <v>9</v>
      </c>
      <c r="E161" s="41" t="s">
        <v>79</v>
      </c>
      <c r="F161" s="41" t="s">
        <v>2800</v>
      </c>
      <c r="G161" s="41" t="s">
        <v>2801</v>
      </c>
      <c r="H161" s="41" t="s">
        <v>8186</v>
      </c>
      <c r="I161" s="8">
        <f t="shared" si="12"/>
        <v>45360.403807870367</v>
      </c>
      <c r="J161" s="8">
        <f t="shared" si="15"/>
        <v>45360.40347222222</v>
      </c>
      <c r="K161" s="6" t="str">
        <f t="shared" si="13"/>
        <v>0:00</v>
      </c>
      <c r="L161" s="54" t="str">
        <f t="shared" si="14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42">
        <v>45362.379918981482</v>
      </c>
      <c r="B162" s="41" t="s">
        <v>76</v>
      </c>
      <c r="C162" s="41" t="s">
        <v>91</v>
      </c>
      <c r="D162" s="41" t="s">
        <v>9</v>
      </c>
      <c r="E162" s="41" t="s">
        <v>10</v>
      </c>
      <c r="F162" s="41" t="s">
        <v>1074</v>
      </c>
      <c r="G162" s="41" t="s">
        <v>1075</v>
      </c>
      <c r="H162" s="41" t="s">
        <v>8185</v>
      </c>
      <c r="I162" s="8">
        <f t="shared" si="12"/>
        <v>45362.379918981482</v>
      </c>
      <c r="J162" s="8">
        <f t="shared" si="15"/>
        <v>45362.379166666666</v>
      </c>
      <c r="K162" s="6" t="str">
        <f t="shared" si="13"/>
        <v>0:01</v>
      </c>
      <c r="L162" s="54" t="str">
        <f t="shared" si="14"/>
        <v>Ukončeno v den propuštění</v>
      </c>
      <c r="M162" s="54" t="str">
        <f>IF(A162-J162&gt;TIME(0,240,0),"Více než  4 hodiny",VLOOKUP(K162,Pásma!$H$4:$I$244,2))</f>
        <v>do 10 ti minut</v>
      </c>
    </row>
    <row r="163" spans="1:13" x14ac:dyDescent="0.25">
      <c r="A163" s="42">
        <v>45362.452986111108</v>
      </c>
      <c r="B163" s="41" t="s">
        <v>76</v>
      </c>
      <c r="C163" s="41" t="s">
        <v>91</v>
      </c>
      <c r="D163" s="41" t="s">
        <v>9</v>
      </c>
      <c r="E163" s="41" t="s">
        <v>10</v>
      </c>
      <c r="F163" s="41" t="s">
        <v>1044</v>
      </c>
      <c r="G163" s="41" t="s">
        <v>1045</v>
      </c>
      <c r="H163" s="41" t="s">
        <v>8184</v>
      </c>
      <c r="I163" s="8">
        <f t="shared" si="12"/>
        <v>45362.452986111108</v>
      </c>
      <c r="J163" s="8">
        <f t="shared" si="15"/>
        <v>45362.452777777777</v>
      </c>
      <c r="K163" s="6" t="str">
        <f t="shared" si="13"/>
        <v>0:00</v>
      </c>
      <c r="L163" s="54" t="str">
        <f t="shared" si="14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42">
        <v>45362.525752314818</v>
      </c>
      <c r="B164" s="41" t="s">
        <v>1694</v>
      </c>
      <c r="C164" s="41" t="s">
        <v>1695</v>
      </c>
      <c r="D164" s="41" t="s">
        <v>9</v>
      </c>
      <c r="E164" s="41" t="s">
        <v>79</v>
      </c>
      <c r="F164" s="41" t="s">
        <v>2728</v>
      </c>
      <c r="G164" s="41" t="s">
        <v>2729</v>
      </c>
      <c r="H164" s="41" t="s">
        <v>8183</v>
      </c>
      <c r="I164" s="8">
        <f t="shared" si="12"/>
        <v>45362.525752314818</v>
      </c>
      <c r="J164" s="8">
        <f t="shared" si="15"/>
        <v>45362.525694444441</v>
      </c>
      <c r="K164" s="6" t="str">
        <f t="shared" si="13"/>
        <v>0:00</v>
      </c>
      <c r="L164" s="54" t="str">
        <f t="shared" si="14"/>
        <v>Ukončeno v den propuštění</v>
      </c>
      <c r="M164" s="54" t="str">
        <f>IF(A164-J164&gt;TIME(0,240,0),"Více než  4 hodiny",VLOOKUP(K164,Pásma!$H$4:$I$244,2))</f>
        <v>do 10 ti minut</v>
      </c>
    </row>
    <row r="165" spans="1:13" x14ac:dyDescent="0.25">
      <c r="A165" s="42">
        <v>45363.381423611114</v>
      </c>
      <c r="B165" s="41" t="s">
        <v>1694</v>
      </c>
      <c r="C165" s="41" t="s">
        <v>1695</v>
      </c>
      <c r="D165" s="41" t="s">
        <v>9</v>
      </c>
      <c r="E165" s="41" t="s">
        <v>79</v>
      </c>
      <c r="F165" s="41" t="s">
        <v>2782</v>
      </c>
      <c r="G165" s="41" t="s">
        <v>2783</v>
      </c>
      <c r="H165" s="41" t="s">
        <v>8182</v>
      </c>
      <c r="I165" s="8">
        <f t="shared" si="12"/>
        <v>45363.381423611114</v>
      </c>
      <c r="J165" s="8">
        <f t="shared" si="15"/>
        <v>45363.381249999999</v>
      </c>
      <c r="K165" s="6" t="str">
        <f t="shared" si="13"/>
        <v>0:00</v>
      </c>
      <c r="L165" s="54" t="str">
        <f t="shared" si="14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42">
        <v>45363.385347222225</v>
      </c>
      <c r="B166" s="41" t="s">
        <v>3643</v>
      </c>
      <c r="C166" s="41" t="s">
        <v>3800</v>
      </c>
      <c r="D166" s="41" t="s">
        <v>9</v>
      </c>
      <c r="E166" s="41" t="s">
        <v>79</v>
      </c>
      <c r="F166" s="41" t="s">
        <v>4347</v>
      </c>
      <c r="G166" s="41" t="s">
        <v>4348</v>
      </c>
      <c r="H166" s="41" t="s">
        <v>8181</v>
      </c>
      <c r="I166" s="8">
        <f t="shared" si="12"/>
        <v>45363.385347222225</v>
      </c>
      <c r="J166" s="8">
        <f t="shared" si="15"/>
        <v>45363.384722222225</v>
      </c>
      <c r="K166" s="6" t="str">
        <f t="shared" si="13"/>
        <v>0:00</v>
      </c>
      <c r="L166" s="54" t="str">
        <f t="shared" si="14"/>
        <v>Ukončeno v den propuštění</v>
      </c>
      <c r="M166" s="54" t="str">
        <f>IF(A166-J166&gt;TIME(0,240,0),"Více než  4 hodiny",VLOOKUP(K166,Pásma!$H$4:$I$244,2))</f>
        <v>do 10 ti minut</v>
      </c>
    </row>
    <row r="167" spans="1:13" x14ac:dyDescent="0.25">
      <c r="A167" s="42">
        <v>45363.411365740743</v>
      </c>
      <c r="B167" s="41" t="s">
        <v>120</v>
      </c>
      <c r="C167" s="41" t="s">
        <v>486</v>
      </c>
      <c r="D167" s="41" t="s">
        <v>9</v>
      </c>
      <c r="E167" s="41" t="s">
        <v>79</v>
      </c>
      <c r="F167" s="41" t="s">
        <v>1027</v>
      </c>
      <c r="G167" s="41" t="s">
        <v>1028</v>
      </c>
      <c r="H167" s="41" t="s">
        <v>8180</v>
      </c>
      <c r="I167" s="8">
        <f t="shared" si="12"/>
        <v>45363.411365740743</v>
      </c>
      <c r="J167" s="8">
        <f t="shared" si="15"/>
        <v>45363.411111111112</v>
      </c>
      <c r="K167" s="6" t="str">
        <f t="shared" si="13"/>
        <v>0:00</v>
      </c>
      <c r="L167" s="54" t="str">
        <f t="shared" si="14"/>
        <v>Ukončeno v den propuštění</v>
      </c>
      <c r="M167" s="54" t="str">
        <f>IF(A167-J167&gt;TIME(0,240,0),"Více než  4 hodiny",VLOOKUP(K167,Pásma!$H$4:$I$244,2))</f>
        <v>do 10 ti minut</v>
      </c>
    </row>
    <row r="168" spans="1:13" x14ac:dyDescent="0.25">
      <c r="A168" s="42">
        <v>45363.423043981478</v>
      </c>
      <c r="B168" s="41" t="s">
        <v>1694</v>
      </c>
      <c r="C168" s="41" t="s">
        <v>1695</v>
      </c>
      <c r="D168" s="41" t="s">
        <v>9</v>
      </c>
      <c r="E168" s="41" t="s">
        <v>79</v>
      </c>
      <c r="F168" s="41" t="s">
        <v>2779</v>
      </c>
      <c r="G168" s="41" t="s">
        <v>2780</v>
      </c>
      <c r="H168" s="41" t="s">
        <v>8179</v>
      </c>
      <c r="I168" s="8">
        <f t="shared" si="12"/>
        <v>45363.423043981478</v>
      </c>
      <c r="J168" s="8">
        <f t="shared" si="15"/>
        <v>45363.42291666667</v>
      </c>
      <c r="K168" s="6" t="str">
        <f t="shared" si="13"/>
        <v>0:00</v>
      </c>
      <c r="L168" s="54" t="str">
        <f t="shared" si="14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42">
        <v>45363.972824074073</v>
      </c>
      <c r="B169" s="41" t="s">
        <v>76</v>
      </c>
      <c r="C169" s="41" t="s">
        <v>157</v>
      </c>
      <c r="D169" s="41" t="s">
        <v>9</v>
      </c>
      <c r="E169" s="41" t="s">
        <v>79</v>
      </c>
      <c r="F169" s="41" t="s">
        <v>1041</v>
      </c>
      <c r="G169" s="41" t="s">
        <v>1042</v>
      </c>
      <c r="H169" s="41" t="s">
        <v>8178</v>
      </c>
      <c r="I169" s="8">
        <f t="shared" si="12"/>
        <v>45363.972824074073</v>
      </c>
      <c r="J169" s="8">
        <f t="shared" si="15"/>
        <v>45363.972222222219</v>
      </c>
      <c r="K169" s="6" t="str">
        <f t="shared" si="13"/>
        <v>0:00</v>
      </c>
      <c r="L169" s="54" t="str">
        <f t="shared" si="14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42">
        <v>45364.371400462966</v>
      </c>
      <c r="B170" s="41" t="s">
        <v>1694</v>
      </c>
      <c r="C170" s="41" t="s">
        <v>1695</v>
      </c>
      <c r="D170" s="41" t="s">
        <v>9</v>
      </c>
      <c r="E170" s="41" t="s">
        <v>79</v>
      </c>
      <c r="F170" s="41" t="s">
        <v>2765</v>
      </c>
      <c r="G170" s="41" t="s">
        <v>2766</v>
      </c>
      <c r="H170" s="41" t="s">
        <v>8177</v>
      </c>
      <c r="I170" s="8">
        <f t="shared" si="12"/>
        <v>45364.371400462966</v>
      </c>
      <c r="J170" s="8">
        <f t="shared" si="15"/>
        <v>45364.370833333334</v>
      </c>
      <c r="K170" s="6" t="str">
        <f t="shared" si="13"/>
        <v>0:00</v>
      </c>
      <c r="L170" s="54" t="str">
        <f t="shared" si="14"/>
        <v>Ukončeno v den propuštění</v>
      </c>
      <c r="M170" s="54" t="str">
        <f>IF(A170-J170&gt;TIME(0,240,0),"Více než  4 hodiny",VLOOKUP(K170,Pásma!$H$4:$I$244,2))</f>
        <v>do 10 ti minut</v>
      </c>
    </row>
    <row r="171" spans="1:13" x14ac:dyDescent="0.25">
      <c r="A171" s="42">
        <v>45364.402048611111</v>
      </c>
      <c r="B171" s="41" t="s">
        <v>1694</v>
      </c>
      <c r="C171" s="41" t="s">
        <v>1695</v>
      </c>
      <c r="D171" s="41" t="s">
        <v>9</v>
      </c>
      <c r="E171" s="41" t="s">
        <v>79</v>
      </c>
      <c r="F171" s="41" t="s">
        <v>2762</v>
      </c>
      <c r="G171" s="41" t="s">
        <v>2763</v>
      </c>
      <c r="H171" s="41" t="s">
        <v>8176</v>
      </c>
      <c r="I171" s="8">
        <f t="shared" si="12"/>
        <v>45364.402048611111</v>
      </c>
      <c r="J171" s="8">
        <f t="shared" si="15"/>
        <v>45364.401388888888</v>
      </c>
      <c r="K171" s="6" t="str">
        <f t="shared" si="13"/>
        <v>0:00</v>
      </c>
      <c r="L171" s="54" t="str">
        <f t="shared" si="14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42">
        <v>45364.403287037036</v>
      </c>
      <c r="B172" s="41" t="s">
        <v>125</v>
      </c>
      <c r="C172" s="41" t="s">
        <v>281</v>
      </c>
      <c r="D172" s="41" t="s">
        <v>9</v>
      </c>
      <c r="E172" s="41" t="s">
        <v>79</v>
      </c>
      <c r="F172" s="41" t="s">
        <v>1019</v>
      </c>
      <c r="G172" s="41" t="s">
        <v>1020</v>
      </c>
      <c r="H172" s="41" t="s">
        <v>8175</v>
      </c>
      <c r="I172" s="8">
        <f t="shared" si="12"/>
        <v>45364.403287037036</v>
      </c>
      <c r="J172" s="8">
        <f t="shared" si="15"/>
        <v>45364.402777777781</v>
      </c>
      <c r="K172" s="6" t="str">
        <f t="shared" si="13"/>
        <v>0:00</v>
      </c>
      <c r="L172" s="54" t="str">
        <f t="shared" si="14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42">
        <v>45365.375474537039</v>
      </c>
      <c r="B173" s="41" t="s">
        <v>1694</v>
      </c>
      <c r="C173" s="41" t="s">
        <v>1695</v>
      </c>
      <c r="D173" s="41" t="s">
        <v>9</v>
      </c>
      <c r="E173" s="41" t="s">
        <v>79</v>
      </c>
      <c r="F173" s="41" t="s">
        <v>2755</v>
      </c>
      <c r="G173" s="41" t="s">
        <v>2756</v>
      </c>
      <c r="H173" s="41" t="s">
        <v>8174</v>
      </c>
      <c r="I173" s="8">
        <f t="shared" si="12"/>
        <v>45365.375474537039</v>
      </c>
      <c r="J173" s="8">
        <f t="shared" si="15"/>
        <v>45365.375</v>
      </c>
      <c r="K173" s="6" t="str">
        <f t="shared" si="13"/>
        <v>0:00</v>
      </c>
      <c r="L173" s="54" t="str">
        <f t="shared" si="14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42">
        <v>45365.38652777778</v>
      </c>
      <c r="B174" s="41" t="s">
        <v>44</v>
      </c>
      <c r="C174" s="41" t="s">
        <v>45</v>
      </c>
      <c r="D174" s="41" t="s">
        <v>9</v>
      </c>
      <c r="E174" s="41" t="s">
        <v>10</v>
      </c>
      <c r="F174" s="41" t="s">
        <v>46</v>
      </c>
      <c r="G174" s="41" t="s">
        <v>47</v>
      </c>
      <c r="H174" s="41" t="s">
        <v>48</v>
      </c>
      <c r="I174" s="8">
        <f t="shared" si="12"/>
        <v>45365.38652777778</v>
      </c>
      <c r="J174" s="8">
        <f>DATEVALUE(MID(H174,29,8))+TIMEVALUE(_xlfn.CONCAT(MID(H174,64,2),":",MID(H174,66,2)))</f>
        <v>45365.364583333336</v>
      </c>
      <c r="K174" s="6" t="str">
        <f t="shared" si="13"/>
        <v>0:31</v>
      </c>
      <c r="L174" s="54" t="str">
        <f t="shared" si="14"/>
        <v>Ukončeno v den propuštění</v>
      </c>
      <c r="M174" s="54" t="str">
        <f>IF(A174-J174&gt;TIME(0,240,0),"Více než  4 hodiny",VLOOKUP(K174,Pásma!$H$4:$I$244,2))</f>
        <v>30-40</v>
      </c>
    </row>
    <row r="175" spans="1:13" x14ac:dyDescent="0.25">
      <c r="A175" s="42">
        <v>45365.448553240742</v>
      </c>
      <c r="B175" s="41" t="s">
        <v>76</v>
      </c>
      <c r="C175" s="41" t="s">
        <v>77</v>
      </c>
      <c r="D175" s="41" t="s">
        <v>9</v>
      </c>
      <c r="E175" s="41" t="s">
        <v>79</v>
      </c>
      <c r="F175" s="41" t="s">
        <v>652</v>
      </c>
      <c r="G175" s="41" t="s">
        <v>998</v>
      </c>
      <c r="H175" s="41" t="s">
        <v>8173</v>
      </c>
      <c r="I175" s="8">
        <f t="shared" si="12"/>
        <v>45365.448553240742</v>
      </c>
      <c r="J175" s="8">
        <f t="shared" ref="J175:J184" si="16">DATEVALUE(MID(H175,49,8))+TIMEVALUE(_xlfn.CONCAT(MID(H175,80,2),":",MID(H175,82,2)))</f>
        <v>45365.447916666664</v>
      </c>
      <c r="K175" s="6" t="str">
        <f t="shared" si="13"/>
        <v>0:00</v>
      </c>
      <c r="L175" s="54" t="str">
        <f t="shared" si="14"/>
        <v>Ukončeno v den propuštění</v>
      </c>
      <c r="M175" s="54" t="str">
        <f>IF(A175-J175&gt;TIME(0,240,0),"Více než  4 hodiny",VLOOKUP(K175,Pásma!$H$4:$I$244,2))</f>
        <v>do 10 ti minut</v>
      </c>
    </row>
    <row r="176" spans="1:13" x14ac:dyDescent="0.25">
      <c r="A176" s="42">
        <v>45365.449548611112</v>
      </c>
      <c r="B176" s="41" t="s">
        <v>1694</v>
      </c>
      <c r="C176" s="41" t="s">
        <v>1695</v>
      </c>
      <c r="D176" s="41" t="s">
        <v>9</v>
      </c>
      <c r="E176" s="41" t="s">
        <v>79</v>
      </c>
      <c r="F176" s="41" t="s">
        <v>2745</v>
      </c>
      <c r="G176" s="41" t="s">
        <v>2746</v>
      </c>
      <c r="H176" s="41" t="s">
        <v>8172</v>
      </c>
      <c r="I176" s="8">
        <f t="shared" si="12"/>
        <v>45365.449548611112</v>
      </c>
      <c r="J176" s="8">
        <f t="shared" si="16"/>
        <v>45365.449305555558</v>
      </c>
      <c r="K176" s="6" t="str">
        <f t="shared" si="13"/>
        <v>0:00</v>
      </c>
      <c r="L176" s="54" t="str">
        <f t="shared" si="14"/>
        <v>Ukončeno v den propuštění</v>
      </c>
      <c r="M176" s="54" t="str">
        <f>IF(A176-J176&gt;TIME(0,240,0),"Více než  4 hodiny",VLOOKUP(K176,Pásma!$H$4:$I$244,2))</f>
        <v>do 10 ti minut</v>
      </c>
    </row>
    <row r="177" spans="1:13" x14ac:dyDescent="0.25">
      <c r="A177" s="42">
        <v>45366.394780092596</v>
      </c>
      <c r="B177" s="41" t="s">
        <v>1928</v>
      </c>
      <c r="C177" s="41" t="s">
        <v>1933</v>
      </c>
      <c r="D177" s="41" t="s">
        <v>9</v>
      </c>
      <c r="E177" s="41" t="s">
        <v>79</v>
      </c>
      <c r="F177" s="41" t="s">
        <v>2734</v>
      </c>
      <c r="G177" s="41" t="s">
        <v>2735</v>
      </c>
      <c r="H177" s="41" t="s">
        <v>8171</v>
      </c>
      <c r="I177" s="8">
        <f t="shared" si="12"/>
        <v>45366.394780092596</v>
      </c>
      <c r="J177" s="8">
        <f t="shared" si="16"/>
        <v>45366.394444444442</v>
      </c>
      <c r="K177" s="6" t="str">
        <f t="shared" si="13"/>
        <v>0:00</v>
      </c>
      <c r="L177" s="54" t="str">
        <f t="shared" si="14"/>
        <v>Ukončeno v den propuštění</v>
      </c>
      <c r="M177" s="54" t="str">
        <f>IF(A177-J177&gt;TIME(0,240,0),"Více než  4 hodiny",VLOOKUP(K177,Pásma!$H$4:$I$244,2))</f>
        <v>do 10 ti minut</v>
      </c>
    </row>
    <row r="178" spans="1:13" x14ac:dyDescent="0.25">
      <c r="A178" s="42">
        <v>45366.422106481485</v>
      </c>
      <c r="B178" s="41" t="s">
        <v>7253</v>
      </c>
      <c r="C178" s="41" t="s">
        <v>8030</v>
      </c>
      <c r="D178" s="41" t="s">
        <v>9</v>
      </c>
      <c r="E178" s="41" t="s">
        <v>79</v>
      </c>
      <c r="F178" s="41" t="s">
        <v>991</v>
      </c>
      <c r="G178" s="41" t="s">
        <v>992</v>
      </c>
      <c r="H178" s="41" t="s">
        <v>8170</v>
      </c>
      <c r="I178" s="8">
        <f t="shared" si="12"/>
        <v>45366.422106481485</v>
      </c>
      <c r="J178" s="8">
        <f t="shared" si="16"/>
        <v>45366.421527777777</v>
      </c>
      <c r="K178" s="6" t="str">
        <f t="shared" si="13"/>
        <v>0:00</v>
      </c>
      <c r="L178" s="54" t="str">
        <f t="shared" si="14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42">
        <v>45366.503298611111</v>
      </c>
      <c r="B179" s="41" t="s">
        <v>7965</v>
      </c>
      <c r="C179" s="41" t="s">
        <v>7966</v>
      </c>
      <c r="D179" s="41" t="s">
        <v>9</v>
      </c>
      <c r="E179" s="41" t="s">
        <v>79</v>
      </c>
      <c r="F179" s="41" t="s">
        <v>46</v>
      </c>
      <c r="G179" s="41" t="s">
        <v>972</v>
      </c>
      <c r="H179" s="41" t="s">
        <v>8169</v>
      </c>
      <c r="I179" s="8">
        <f t="shared" si="12"/>
        <v>45366.503298611111</v>
      </c>
      <c r="J179" s="8">
        <f t="shared" si="16"/>
        <v>45366.50277777778</v>
      </c>
      <c r="K179" s="6" t="str">
        <f t="shared" si="13"/>
        <v>0:00</v>
      </c>
      <c r="L179" s="54" t="str">
        <f t="shared" si="14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42">
        <v>45366.537118055552</v>
      </c>
      <c r="B180" s="41" t="s">
        <v>76</v>
      </c>
      <c r="C180" s="41" t="s">
        <v>77</v>
      </c>
      <c r="D180" s="41" t="s">
        <v>9</v>
      </c>
      <c r="E180" s="41" t="s">
        <v>79</v>
      </c>
      <c r="F180" s="41" t="s">
        <v>995</v>
      </c>
      <c r="G180" s="41" t="s">
        <v>996</v>
      </c>
      <c r="H180" s="41" t="s">
        <v>8168</v>
      </c>
      <c r="I180" s="8">
        <f t="shared" si="12"/>
        <v>45366.537118055552</v>
      </c>
      <c r="J180" s="8">
        <f t="shared" si="16"/>
        <v>45366.536805555559</v>
      </c>
      <c r="K180" s="6" t="str">
        <f t="shared" si="13"/>
        <v>0:00</v>
      </c>
      <c r="L180" s="54" t="str">
        <f t="shared" si="14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42">
        <v>45368.425868055558</v>
      </c>
      <c r="B181" s="41" t="s">
        <v>7260</v>
      </c>
      <c r="C181" s="41" t="s">
        <v>7264</v>
      </c>
      <c r="D181" s="41" t="s">
        <v>9</v>
      </c>
      <c r="E181" s="41" t="s">
        <v>79</v>
      </c>
      <c r="F181" s="41" t="s">
        <v>1006</v>
      </c>
      <c r="G181" s="41" t="s">
        <v>1007</v>
      </c>
      <c r="H181" s="41" t="s">
        <v>8167</v>
      </c>
      <c r="I181" s="8">
        <f t="shared" si="12"/>
        <v>45368.425868055558</v>
      </c>
      <c r="J181" s="8">
        <f t="shared" si="16"/>
        <v>45368.424305555556</v>
      </c>
      <c r="K181" s="6" t="str">
        <f t="shared" si="13"/>
        <v>0:02</v>
      </c>
      <c r="L181" s="54" t="str">
        <f t="shared" si="14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42">
        <v>45368.532939814817</v>
      </c>
      <c r="B182" s="41" t="s">
        <v>76</v>
      </c>
      <c r="C182" s="41" t="s">
        <v>411</v>
      </c>
      <c r="D182" s="41" t="s">
        <v>9</v>
      </c>
      <c r="E182" s="41" t="s">
        <v>79</v>
      </c>
      <c r="F182" s="41" t="s">
        <v>1003</v>
      </c>
      <c r="G182" s="41" t="s">
        <v>1004</v>
      </c>
      <c r="H182" s="41" t="s">
        <v>8166</v>
      </c>
      <c r="I182" s="8">
        <f t="shared" si="12"/>
        <v>45368.532939814817</v>
      </c>
      <c r="J182" s="8">
        <f t="shared" si="16"/>
        <v>45368.531944444447</v>
      </c>
      <c r="K182" s="6" t="str">
        <f t="shared" si="13"/>
        <v>0:01</v>
      </c>
      <c r="L182" s="54" t="str">
        <f t="shared" si="14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42">
        <v>45369.3753125</v>
      </c>
      <c r="B183" s="41" t="s">
        <v>125</v>
      </c>
      <c r="C183" s="41" t="s">
        <v>486</v>
      </c>
      <c r="D183" s="41" t="s">
        <v>9</v>
      </c>
      <c r="E183" s="41" t="s">
        <v>79</v>
      </c>
      <c r="F183" s="41" t="s">
        <v>914</v>
      </c>
      <c r="G183" s="41" t="s">
        <v>915</v>
      </c>
      <c r="H183" s="41" t="s">
        <v>8165</v>
      </c>
      <c r="I183" s="8">
        <f t="shared" si="12"/>
        <v>45369.3753125</v>
      </c>
      <c r="J183" s="8">
        <f t="shared" si="16"/>
        <v>45369.374305555553</v>
      </c>
      <c r="K183" s="6" t="str">
        <f t="shared" si="13"/>
        <v>0:01</v>
      </c>
      <c r="L183" s="54" t="str">
        <f t="shared" si="14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42">
        <v>45369.423541666663</v>
      </c>
      <c r="B184" s="41" t="s">
        <v>76</v>
      </c>
      <c r="C184" s="41" t="s">
        <v>77</v>
      </c>
      <c r="D184" s="41" t="s">
        <v>9</v>
      </c>
      <c r="E184" s="41" t="s">
        <v>79</v>
      </c>
      <c r="F184" s="41" t="s">
        <v>49</v>
      </c>
      <c r="G184" s="41" t="s">
        <v>807</v>
      </c>
      <c r="H184" s="41" t="s">
        <v>8164</v>
      </c>
      <c r="I184" s="8">
        <f t="shared" si="12"/>
        <v>45369.423541666663</v>
      </c>
      <c r="J184" s="8">
        <f t="shared" si="16"/>
        <v>45369.42291666667</v>
      </c>
      <c r="K184" s="6" t="str">
        <f t="shared" si="13"/>
        <v>0:00</v>
      </c>
      <c r="L184" s="54" t="str">
        <f t="shared" si="14"/>
        <v>Ukončeno v den propuštění</v>
      </c>
      <c r="M184" s="54" t="str">
        <f>IF(A184-J184&gt;TIME(0,240,0),"Více než  4 hodiny",VLOOKUP(K184,Pásma!$H$4:$I$244,2))</f>
        <v>do 10 ti minut</v>
      </c>
    </row>
    <row r="185" spans="1:13" x14ac:dyDescent="0.25">
      <c r="A185" s="42">
        <v>45370.084027777775</v>
      </c>
      <c r="B185" s="41" t="s">
        <v>7298</v>
      </c>
      <c r="C185" s="41" t="s">
        <v>8</v>
      </c>
      <c r="D185" s="41" t="s">
        <v>9</v>
      </c>
      <c r="E185" s="41" t="s">
        <v>10</v>
      </c>
      <c r="F185" s="41" t="s">
        <v>41</v>
      </c>
      <c r="G185" s="41" t="s">
        <v>7299</v>
      </c>
      <c r="H185" s="41" t="s">
        <v>7300</v>
      </c>
      <c r="I185" s="8">
        <f t="shared" si="12"/>
        <v>45370.084027777775</v>
      </c>
      <c r="J185" s="8">
        <f>DATEVALUE(MID(H185,63,8))+TIMEVALUE(_xlfn.CONCAT(MID(H185,87,2),":",MID(H185,89,2)))</f>
        <v>45370.083333333336</v>
      </c>
      <c r="K185" s="6" t="str">
        <f t="shared" si="13"/>
        <v>0:01</v>
      </c>
      <c r="L185" s="54" t="str">
        <f t="shared" si="14"/>
        <v>Ukončeno v den propuštění</v>
      </c>
      <c r="M185" s="54" t="str">
        <f>IF(A185-J185&gt;TIME(0,240,0),"Více než  4 hodiny",VLOOKUP(K185,Pásma!$H$4:$I$244,2))</f>
        <v>do 10 ti minut</v>
      </c>
    </row>
    <row r="186" spans="1:13" x14ac:dyDescent="0.25">
      <c r="A186" s="42">
        <v>45371.372106481482</v>
      </c>
      <c r="B186" s="41" t="s">
        <v>7253</v>
      </c>
      <c r="C186" s="41" t="s">
        <v>8162</v>
      </c>
      <c r="D186" s="41" t="s">
        <v>9</v>
      </c>
      <c r="E186" s="41" t="s">
        <v>79</v>
      </c>
      <c r="F186" s="41" t="s">
        <v>2686</v>
      </c>
      <c r="G186" s="41" t="s">
        <v>2687</v>
      </c>
      <c r="H186" s="41" t="s">
        <v>8163</v>
      </c>
      <c r="I186" s="8">
        <f t="shared" si="12"/>
        <v>45371.372106481482</v>
      </c>
      <c r="J186" s="8">
        <f t="shared" ref="J186:J196" si="17">DATEVALUE(MID(H186,49,8))+TIMEVALUE(_xlfn.CONCAT(MID(H186,80,2),":",MID(H186,82,2)))</f>
        <v>45371.371527777781</v>
      </c>
      <c r="K186" s="6" t="str">
        <f t="shared" si="13"/>
        <v>0:00</v>
      </c>
      <c r="L186" s="54" t="str">
        <f t="shared" si="14"/>
        <v>Ukončeno v den propuštění</v>
      </c>
      <c r="M186" s="54" t="str">
        <f>IF(A186-J186&gt;TIME(0,240,0),"Více než  4 hodiny",VLOOKUP(K186,Pásma!$H$4:$I$244,2))</f>
        <v>do 10 ti minut</v>
      </c>
    </row>
    <row r="187" spans="1:13" x14ac:dyDescent="0.25">
      <c r="A187" s="42">
        <v>45371.376817129632</v>
      </c>
      <c r="B187" s="41" t="s">
        <v>76</v>
      </c>
      <c r="C187" s="41" t="s">
        <v>77</v>
      </c>
      <c r="D187" s="41" t="s">
        <v>9</v>
      </c>
      <c r="E187" s="41" t="s">
        <v>79</v>
      </c>
      <c r="F187" s="41" t="s">
        <v>967</v>
      </c>
      <c r="G187" s="41" t="s">
        <v>968</v>
      </c>
      <c r="H187" s="41" t="s">
        <v>8161</v>
      </c>
      <c r="I187" s="8">
        <f t="shared" si="12"/>
        <v>45371.376817129632</v>
      </c>
      <c r="J187" s="8">
        <f t="shared" si="17"/>
        <v>45371.376388888886</v>
      </c>
      <c r="K187" s="6" t="str">
        <f t="shared" si="13"/>
        <v>0:00</v>
      </c>
      <c r="L187" s="54" t="str">
        <f t="shared" si="14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42">
        <v>45371.420057870368</v>
      </c>
      <c r="B188" s="41" t="s">
        <v>76</v>
      </c>
      <c r="C188" s="41" t="s">
        <v>77</v>
      </c>
      <c r="D188" s="41" t="s">
        <v>9</v>
      </c>
      <c r="E188" s="41" t="s">
        <v>79</v>
      </c>
      <c r="F188" s="41" t="s">
        <v>951</v>
      </c>
      <c r="G188" s="41" t="s">
        <v>952</v>
      </c>
      <c r="H188" s="41" t="s">
        <v>8160</v>
      </c>
      <c r="I188" s="8">
        <f t="shared" si="12"/>
        <v>45371.420057870368</v>
      </c>
      <c r="J188" s="8">
        <f t="shared" si="17"/>
        <v>45371.419444444444</v>
      </c>
      <c r="K188" s="6" t="str">
        <f t="shared" si="13"/>
        <v>0:00</v>
      </c>
      <c r="L188" s="54" t="str">
        <f t="shared" si="14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42">
        <v>45371.420162037037</v>
      </c>
      <c r="B189" s="41" t="s">
        <v>76</v>
      </c>
      <c r="C189" s="41" t="s">
        <v>77</v>
      </c>
      <c r="D189" s="41" t="s">
        <v>9</v>
      </c>
      <c r="E189" s="41" t="s">
        <v>79</v>
      </c>
      <c r="F189" s="41" t="s">
        <v>948</v>
      </c>
      <c r="G189" s="41" t="s">
        <v>949</v>
      </c>
      <c r="H189" s="41" t="s">
        <v>8160</v>
      </c>
      <c r="I189" s="8">
        <f t="shared" si="12"/>
        <v>45371.420162037037</v>
      </c>
      <c r="J189" s="8">
        <f t="shared" si="17"/>
        <v>45371.419444444444</v>
      </c>
      <c r="K189" s="6" t="str">
        <f t="shared" si="13"/>
        <v>0:01</v>
      </c>
      <c r="L189" s="54" t="str">
        <f t="shared" si="14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42">
        <v>45371.457488425927</v>
      </c>
      <c r="B190" s="41" t="s">
        <v>76</v>
      </c>
      <c r="C190" s="41" t="s">
        <v>77</v>
      </c>
      <c r="D190" s="41" t="s">
        <v>9</v>
      </c>
      <c r="E190" s="41" t="s">
        <v>79</v>
      </c>
      <c r="F190" s="41" t="s">
        <v>676</v>
      </c>
      <c r="G190" s="41" t="s">
        <v>677</v>
      </c>
      <c r="H190" s="41" t="s">
        <v>8159</v>
      </c>
      <c r="I190" s="8">
        <f t="shared" si="12"/>
        <v>45371.457488425927</v>
      </c>
      <c r="J190" s="8">
        <f t="shared" si="17"/>
        <v>45371.456944444442</v>
      </c>
      <c r="K190" s="6" t="str">
        <f t="shared" si="13"/>
        <v>0:00</v>
      </c>
      <c r="L190" s="54" t="str">
        <f t="shared" si="14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42">
        <v>45372.365393518521</v>
      </c>
      <c r="B191" s="41" t="s">
        <v>1694</v>
      </c>
      <c r="C191" s="41" t="s">
        <v>1695</v>
      </c>
      <c r="D191" s="41" t="s">
        <v>9</v>
      </c>
      <c r="E191" s="41" t="s">
        <v>79</v>
      </c>
      <c r="F191" s="41" t="s">
        <v>2680</v>
      </c>
      <c r="G191" s="41" t="s">
        <v>2681</v>
      </c>
      <c r="H191" s="41" t="s">
        <v>8158</v>
      </c>
      <c r="I191" s="8">
        <f t="shared" si="12"/>
        <v>45372.365393518521</v>
      </c>
      <c r="J191" s="8">
        <f t="shared" si="17"/>
        <v>45372.365277777775</v>
      </c>
      <c r="K191" s="6" t="str">
        <f t="shared" si="13"/>
        <v>0:00</v>
      </c>
      <c r="L191" s="54" t="str">
        <f t="shared" si="14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42">
        <v>45372.372824074075</v>
      </c>
      <c r="B192" s="41" t="s">
        <v>1694</v>
      </c>
      <c r="C192" s="41" t="s">
        <v>1695</v>
      </c>
      <c r="D192" s="41" t="s">
        <v>9</v>
      </c>
      <c r="E192" s="41" t="s">
        <v>79</v>
      </c>
      <c r="F192" s="41" t="s">
        <v>2601</v>
      </c>
      <c r="G192" s="41" t="s">
        <v>2673</v>
      </c>
      <c r="H192" s="41" t="s">
        <v>8157</v>
      </c>
      <c r="I192" s="8">
        <f t="shared" si="12"/>
        <v>45372.372824074075</v>
      </c>
      <c r="J192" s="8">
        <f t="shared" si="17"/>
        <v>45372.37222222222</v>
      </c>
      <c r="K192" s="6" t="str">
        <f t="shared" si="13"/>
        <v>0:00</v>
      </c>
      <c r="L192" s="54" t="str">
        <f t="shared" si="14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42">
        <v>45372.380833333336</v>
      </c>
      <c r="B193" s="41" t="s">
        <v>3625</v>
      </c>
      <c r="C193" s="41" t="s">
        <v>3626</v>
      </c>
      <c r="D193" s="41" t="s">
        <v>9</v>
      </c>
      <c r="E193" s="41" t="s">
        <v>79</v>
      </c>
      <c r="F193" s="41" t="s">
        <v>4220</v>
      </c>
      <c r="G193" s="41" t="s">
        <v>4221</v>
      </c>
      <c r="H193" s="41" t="s">
        <v>8156</v>
      </c>
      <c r="I193" s="8">
        <f t="shared" si="12"/>
        <v>45372.380833333336</v>
      </c>
      <c r="J193" s="8">
        <f t="shared" si="17"/>
        <v>45372.380555555559</v>
      </c>
      <c r="K193" s="6" t="str">
        <f t="shared" si="13"/>
        <v>0:00</v>
      </c>
      <c r="L193" s="54" t="str">
        <f t="shared" si="14"/>
        <v>Ukončeno v den propuštění</v>
      </c>
      <c r="M193" s="54" t="str">
        <f>IF(A193-J193&gt;TIME(0,240,0),"Více než  4 hodiny",VLOOKUP(K193,Pásma!$H$4:$I$244,2))</f>
        <v>do 10 ti minut</v>
      </c>
    </row>
    <row r="194" spans="1:13" x14ac:dyDescent="0.25">
      <c r="A194" s="42">
        <v>45372.395509259259</v>
      </c>
      <c r="B194" s="41" t="s">
        <v>3625</v>
      </c>
      <c r="C194" s="41" t="s">
        <v>3626</v>
      </c>
      <c r="D194" s="41" t="s">
        <v>9</v>
      </c>
      <c r="E194" s="41" t="s">
        <v>79</v>
      </c>
      <c r="F194" s="41" t="s">
        <v>4290</v>
      </c>
      <c r="G194" s="41" t="s">
        <v>4291</v>
      </c>
      <c r="H194" s="41" t="s">
        <v>8155</v>
      </c>
      <c r="I194" s="8">
        <f t="shared" ref="I194:I257" si="18">A194</f>
        <v>45372.395509259259</v>
      </c>
      <c r="J194" s="8">
        <f t="shared" si="17"/>
        <v>45372.395138888889</v>
      </c>
      <c r="K194" s="6" t="str">
        <f t="shared" ref="K194:K257" si="19">TEXT(A194-J194,"h:mm")</f>
        <v>0:00</v>
      </c>
      <c r="L194" s="54" t="str">
        <f t="shared" si="14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42">
        <v>45373.445439814815</v>
      </c>
      <c r="B195" s="41" t="s">
        <v>125</v>
      </c>
      <c r="C195" s="41" t="s">
        <v>206</v>
      </c>
      <c r="D195" s="41" t="s">
        <v>9</v>
      </c>
      <c r="E195" s="41" t="s">
        <v>79</v>
      </c>
      <c r="F195" s="41" t="s">
        <v>945</v>
      </c>
      <c r="G195" s="41" t="s">
        <v>946</v>
      </c>
      <c r="H195" s="41" t="s">
        <v>8154</v>
      </c>
      <c r="I195" s="8">
        <f t="shared" si="18"/>
        <v>45373.445439814815</v>
      </c>
      <c r="J195" s="8">
        <f t="shared" si="17"/>
        <v>45373.445138888892</v>
      </c>
      <c r="K195" s="6" t="str">
        <f t="shared" si="19"/>
        <v>0:00</v>
      </c>
      <c r="L195" s="54" t="str">
        <f t="shared" ref="L195:L258" si="20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do 10 ti minut</v>
      </c>
    </row>
    <row r="196" spans="1:13" x14ac:dyDescent="0.25">
      <c r="A196" s="42">
        <v>45373.449178240742</v>
      </c>
      <c r="B196" s="41" t="s">
        <v>76</v>
      </c>
      <c r="C196" s="41" t="s">
        <v>77</v>
      </c>
      <c r="D196" s="41" t="s">
        <v>9</v>
      </c>
      <c r="E196" s="41" t="s">
        <v>79</v>
      </c>
      <c r="F196" s="41" t="s">
        <v>910</v>
      </c>
      <c r="G196" s="41" t="s">
        <v>911</v>
      </c>
      <c r="H196" s="41" t="s">
        <v>8153</v>
      </c>
      <c r="I196" s="8">
        <f t="shared" si="18"/>
        <v>45373.449178240742</v>
      </c>
      <c r="J196" s="8">
        <f t="shared" si="17"/>
        <v>45373.448611111111</v>
      </c>
      <c r="K196" s="6" t="str">
        <f t="shared" si="19"/>
        <v>0:00</v>
      </c>
      <c r="L196" s="54" t="str">
        <f t="shared" si="20"/>
        <v>Ukončeno v den propuštění</v>
      </c>
      <c r="M196" s="54" t="str">
        <f>IF(A196-J196&gt;TIME(0,240,0),"Více než  4 hodiny",VLOOKUP(K196,Pásma!$H$4:$I$244,2))</f>
        <v>do 10 ti minut</v>
      </c>
    </row>
    <row r="197" spans="1:13" x14ac:dyDescent="0.25">
      <c r="A197" s="42">
        <v>45374.495289351849</v>
      </c>
      <c r="B197" s="41" t="s">
        <v>11</v>
      </c>
      <c r="C197" s="41" t="s">
        <v>40</v>
      </c>
      <c r="D197" s="41" t="s">
        <v>9</v>
      </c>
      <c r="E197" s="41" t="s">
        <v>10</v>
      </c>
      <c r="F197" s="41" t="s">
        <v>41</v>
      </c>
      <c r="G197" s="41" t="s">
        <v>42</v>
      </c>
      <c r="H197" s="41" t="s">
        <v>43</v>
      </c>
      <c r="I197" s="8">
        <f t="shared" si="18"/>
        <v>45374.495289351849</v>
      </c>
      <c r="J197" s="8">
        <f>DATEVALUE(MID(H197,29,8))+TIMEVALUE(_xlfn.CONCAT(MID(H197,64,2),":",MID(H197,66,2)))</f>
        <v>45374.431250000001</v>
      </c>
      <c r="K197" s="6" t="str">
        <f t="shared" si="19"/>
        <v>1:32</v>
      </c>
      <c r="L197" s="54" t="str">
        <f t="shared" si="20"/>
        <v>Ukončeno v den propuštění</v>
      </c>
      <c r="M197" s="54" t="str">
        <f>IF(A197-J197&gt;TIME(0,240,0),"Více než  4 hodiny",VLOOKUP(K197,Pásma!$H$4:$I$244,2))</f>
        <v>90-100</v>
      </c>
    </row>
    <row r="198" spans="1:13" x14ac:dyDescent="0.25">
      <c r="A198" s="42">
        <v>45375.583981481483</v>
      </c>
      <c r="B198" s="41" t="s">
        <v>1720</v>
      </c>
      <c r="C198" s="41" t="s">
        <v>1929</v>
      </c>
      <c r="D198" s="41" t="s">
        <v>9</v>
      </c>
      <c r="E198" s="41" t="s">
        <v>79</v>
      </c>
      <c r="F198" s="41" t="s">
        <v>2650</v>
      </c>
      <c r="G198" s="41" t="s">
        <v>2651</v>
      </c>
      <c r="H198" s="41" t="s">
        <v>8152</v>
      </c>
      <c r="I198" s="8">
        <f t="shared" si="18"/>
        <v>45375.583981481483</v>
      </c>
      <c r="J198" s="8">
        <f t="shared" ref="J198:J216" si="21">DATEVALUE(MID(H198,49,8))+TIMEVALUE(_xlfn.CONCAT(MID(H198,80,2),":",MID(H198,82,2)))</f>
        <v>45375.583333333336</v>
      </c>
      <c r="K198" s="6" t="str">
        <f t="shared" si="19"/>
        <v>0:00</v>
      </c>
      <c r="L198" s="54" t="str">
        <f t="shared" si="20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42">
        <v>45376.385636574072</v>
      </c>
      <c r="B199" s="41" t="s">
        <v>3625</v>
      </c>
      <c r="C199" s="41" t="s">
        <v>3626</v>
      </c>
      <c r="D199" s="41" t="s">
        <v>9</v>
      </c>
      <c r="E199" s="41" t="s">
        <v>79</v>
      </c>
      <c r="F199" s="41" t="s">
        <v>4223</v>
      </c>
      <c r="G199" s="41" t="s">
        <v>4224</v>
      </c>
      <c r="H199" s="41" t="s">
        <v>8151</v>
      </c>
      <c r="I199" s="8">
        <f t="shared" si="18"/>
        <v>45376.385636574072</v>
      </c>
      <c r="J199" s="8">
        <f t="shared" si="21"/>
        <v>45376.385416666664</v>
      </c>
      <c r="K199" s="6" t="str">
        <f t="shared" si="19"/>
        <v>0:00</v>
      </c>
      <c r="L199" s="54" t="str">
        <f t="shared" si="20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42">
        <v>45376.402581018519</v>
      </c>
      <c r="B200" s="41" t="s">
        <v>1694</v>
      </c>
      <c r="C200" s="41" t="s">
        <v>1695</v>
      </c>
      <c r="D200" s="41" t="s">
        <v>9</v>
      </c>
      <c r="E200" s="41" t="s">
        <v>79</v>
      </c>
      <c r="F200" s="41" t="s">
        <v>2652</v>
      </c>
      <c r="G200" s="41" t="s">
        <v>2653</v>
      </c>
      <c r="H200" s="41" t="s">
        <v>8150</v>
      </c>
      <c r="I200" s="8">
        <f t="shared" si="18"/>
        <v>45376.402581018519</v>
      </c>
      <c r="J200" s="8">
        <f t="shared" si="21"/>
        <v>45376.402083333334</v>
      </c>
      <c r="K200" s="6" t="str">
        <f t="shared" si="19"/>
        <v>0:00</v>
      </c>
      <c r="L200" s="54" t="str">
        <f t="shared" si="20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42">
        <v>45376.427546296298</v>
      </c>
      <c r="B201" s="41" t="s">
        <v>76</v>
      </c>
      <c r="C201" s="41" t="s">
        <v>77</v>
      </c>
      <c r="D201" s="41" t="s">
        <v>9</v>
      </c>
      <c r="E201" s="41" t="s">
        <v>79</v>
      </c>
      <c r="F201" s="41" t="s">
        <v>907</v>
      </c>
      <c r="G201" s="41" t="s">
        <v>908</v>
      </c>
      <c r="H201" s="41" t="s">
        <v>8149</v>
      </c>
      <c r="I201" s="8">
        <f t="shared" si="18"/>
        <v>45376.427546296298</v>
      </c>
      <c r="J201" s="8">
        <f t="shared" si="21"/>
        <v>45376.427083333336</v>
      </c>
      <c r="K201" s="6" t="str">
        <f t="shared" si="19"/>
        <v>0:00</v>
      </c>
      <c r="L201" s="54" t="str">
        <f t="shared" si="20"/>
        <v>Ukončeno v den propuštění</v>
      </c>
      <c r="M201" s="54" t="str">
        <f>IF(A201-J201&gt;TIME(0,240,0),"Více než  4 hodiny",VLOOKUP(K201,Pásma!$H$4:$I$244,2))</f>
        <v>do 10 ti minut</v>
      </c>
    </row>
    <row r="202" spans="1:13" x14ac:dyDescent="0.25">
      <c r="A202" s="42">
        <v>45376.432002314818</v>
      </c>
      <c r="B202" s="41" t="s">
        <v>76</v>
      </c>
      <c r="C202" s="41" t="s">
        <v>77</v>
      </c>
      <c r="D202" s="41" t="s">
        <v>9</v>
      </c>
      <c r="E202" s="41" t="s">
        <v>79</v>
      </c>
      <c r="F202" s="41" t="s">
        <v>932</v>
      </c>
      <c r="G202" s="41" t="s">
        <v>933</v>
      </c>
      <c r="H202" s="41" t="s">
        <v>8148</v>
      </c>
      <c r="I202" s="8">
        <f t="shared" si="18"/>
        <v>45376.432002314818</v>
      </c>
      <c r="J202" s="8">
        <f t="shared" si="21"/>
        <v>45376.431944444441</v>
      </c>
      <c r="K202" s="6" t="str">
        <f t="shared" si="19"/>
        <v>0:00</v>
      </c>
      <c r="L202" s="54" t="str">
        <f t="shared" si="20"/>
        <v>Ukončeno v den propuštění</v>
      </c>
      <c r="M202" s="54" t="str">
        <f>IF(A202-J202&gt;TIME(0,240,0),"Více než  4 hodiny",VLOOKUP(K202,Pásma!$H$4:$I$244,2))</f>
        <v>do 10 ti minut</v>
      </c>
    </row>
    <row r="203" spans="1:13" x14ac:dyDescent="0.25">
      <c r="A203" s="42">
        <v>45377.466550925928</v>
      </c>
      <c r="B203" s="41" t="s">
        <v>7965</v>
      </c>
      <c r="C203" s="41" t="s">
        <v>7966</v>
      </c>
      <c r="D203" s="41" t="s">
        <v>9</v>
      </c>
      <c r="E203" s="41" t="s">
        <v>79</v>
      </c>
      <c r="F203" s="41" t="s">
        <v>886</v>
      </c>
      <c r="G203" s="41" t="s">
        <v>887</v>
      </c>
      <c r="H203" s="41" t="s">
        <v>8147</v>
      </c>
      <c r="I203" s="8">
        <f t="shared" si="18"/>
        <v>45377.466550925928</v>
      </c>
      <c r="J203" s="8">
        <f t="shared" si="21"/>
        <v>45377.46597222222</v>
      </c>
      <c r="K203" s="6" t="str">
        <f t="shared" si="19"/>
        <v>0:00</v>
      </c>
      <c r="L203" s="54" t="str">
        <f t="shared" si="20"/>
        <v>Ukončeno v den propuštění</v>
      </c>
      <c r="M203" s="54" t="str">
        <f>IF(A203-J203&gt;TIME(0,240,0),"Více než  4 hodiny",VLOOKUP(K203,Pásma!$H$4:$I$244,2))</f>
        <v>do 10 ti minut</v>
      </c>
    </row>
    <row r="204" spans="1:13" x14ac:dyDescent="0.25">
      <c r="A204" s="42">
        <v>45378.363981481481</v>
      </c>
      <c r="B204" s="41" t="s">
        <v>1694</v>
      </c>
      <c r="C204" s="41" t="s">
        <v>1695</v>
      </c>
      <c r="D204" s="41" t="s">
        <v>9</v>
      </c>
      <c r="E204" s="41" t="s">
        <v>79</v>
      </c>
      <c r="F204" s="41" t="s">
        <v>2628</v>
      </c>
      <c r="G204" s="41" t="s">
        <v>2629</v>
      </c>
      <c r="H204" s="41" t="s">
        <v>8146</v>
      </c>
      <c r="I204" s="8">
        <f t="shared" si="18"/>
        <v>45378.363981481481</v>
      </c>
      <c r="J204" s="8">
        <f t="shared" si="21"/>
        <v>45378.363888888889</v>
      </c>
      <c r="K204" s="6" t="str">
        <f t="shared" si="19"/>
        <v>0:00</v>
      </c>
      <c r="L204" s="54" t="str">
        <f t="shared" si="20"/>
        <v>Ukončeno v den propuštění</v>
      </c>
      <c r="M204" s="54" t="str">
        <f>IF(A204-J204&gt;TIME(0,240,0),"Více než  4 hodiny",VLOOKUP(K204,Pásma!$H$4:$I$244,2))</f>
        <v>do 10 ti minut</v>
      </c>
    </row>
    <row r="205" spans="1:13" x14ac:dyDescent="0.25">
      <c r="A205" s="42">
        <v>45378.380277777775</v>
      </c>
      <c r="B205" s="41" t="s">
        <v>76</v>
      </c>
      <c r="C205" s="41" t="s">
        <v>157</v>
      </c>
      <c r="D205" s="41" t="s">
        <v>9</v>
      </c>
      <c r="E205" s="41" t="s">
        <v>79</v>
      </c>
      <c r="F205" s="41" t="s">
        <v>894</v>
      </c>
      <c r="G205" s="41" t="s">
        <v>895</v>
      </c>
      <c r="H205" s="41" t="s">
        <v>8145</v>
      </c>
      <c r="I205" s="8">
        <f t="shared" si="18"/>
        <v>45378.380277777775</v>
      </c>
      <c r="J205" s="8">
        <f t="shared" si="21"/>
        <v>45378.379861111112</v>
      </c>
      <c r="K205" s="6" t="str">
        <f t="shared" si="19"/>
        <v>0:00</v>
      </c>
      <c r="L205" s="54" t="str">
        <f t="shared" si="20"/>
        <v>Ukončeno v den propuštění</v>
      </c>
      <c r="M205" s="54" t="str">
        <f>IF(A205-J205&gt;TIME(0,240,0),"Více než  4 hodiny",VLOOKUP(K205,Pásma!$H$4:$I$244,2))</f>
        <v>do 10 ti minut</v>
      </c>
    </row>
    <row r="206" spans="1:13" x14ac:dyDescent="0.25">
      <c r="A206" s="42">
        <v>45378.391388888886</v>
      </c>
      <c r="B206" s="41" t="s">
        <v>1694</v>
      </c>
      <c r="C206" s="41" t="s">
        <v>1695</v>
      </c>
      <c r="D206" s="41" t="s">
        <v>9</v>
      </c>
      <c r="E206" s="41" t="s">
        <v>79</v>
      </c>
      <c r="F206" s="41" t="s">
        <v>2598</v>
      </c>
      <c r="G206" s="41" t="s">
        <v>2599</v>
      </c>
      <c r="H206" s="41" t="s">
        <v>8144</v>
      </c>
      <c r="I206" s="8">
        <f t="shared" si="18"/>
        <v>45378.391388888886</v>
      </c>
      <c r="J206" s="8">
        <f t="shared" si="21"/>
        <v>45378.390972222223</v>
      </c>
      <c r="K206" s="6" t="str">
        <f t="shared" si="19"/>
        <v>0:00</v>
      </c>
      <c r="L206" s="54" t="str">
        <f t="shared" si="20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42">
        <v>45381.425405092596</v>
      </c>
      <c r="B207" s="41" t="s">
        <v>76</v>
      </c>
      <c r="C207" s="41" t="s">
        <v>157</v>
      </c>
      <c r="D207" s="41" t="s">
        <v>9</v>
      </c>
      <c r="E207" s="41" t="s">
        <v>79</v>
      </c>
      <c r="F207" s="41" t="s">
        <v>870</v>
      </c>
      <c r="G207" s="41" t="s">
        <v>871</v>
      </c>
      <c r="H207" s="41" t="s">
        <v>8143</v>
      </c>
      <c r="I207" s="8">
        <f t="shared" si="18"/>
        <v>45381.425405092596</v>
      </c>
      <c r="J207" s="8">
        <f t="shared" si="21"/>
        <v>45381.425000000003</v>
      </c>
      <c r="K207" s="6" t="str">
        <f t="shared" si="19"/>
        <v>0:00</v>
      </c>
      <c r="L207" s="54" t="str">
        <f t="shared" si="20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42">
        <v>45381.511574074073</v>
      </c>
      <c r="B208" s="41" t="s">
        <v>3643</v>
      </c>
      <c r="C208" s="41" t="s">
        <v>3644</v>
      </c>
      <c r="D208" s="41" t="s">
        <v>9</v>
      </c>
      <c r="E208" s="41" t="s">
        <v>79</v>
      </c>
      <c r="F208" s="41" t="s">
        <v>3695</v>
      </c>
      <c r="G208" s="41" t="s">
        <v>4210</v>
      </c>
      <c r="H208" s="41" t="s">
        <v>8142</v>
      </c>
      <c r="I208" s="8">
        <f t="shared" si="18"/>
        <v>45381.511574074073</v>
      </c>
      <c r="J208" s="8">
        <f t="shared" si="21"/>
        <v>45381.511111111111</v>
      </c>
      <c r="K208" s="6" t="str">
        <f t="shared" si="19"/>
        <v>0:00</v>
      </c>
      <c r="L208" s="54" t="str">
        <f t="shared" si="20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42">
        <v>45382.455185185187</v>
      </c>
      <c r="B209" s="41" t="s">
        <v>1720</v>
      </c>
      <c r="C209" s="41" t="s">
        <v>1733</v>
      </c>
      <c r="D209" s="41" t="s">
        <v>9</v>
      </c>
      <c r="E209" s="41" t="s">
        <v>79</v>
      </c>
      <c r="F209" s="41" t="s">
        <v>2580</v>
      </c>
      <c r="G209" s="41" t="s">
        <v>2581</v>
      </c>
      <c r="H209" s="41" t="s">
        <v>8141</v>
      </c>
      <c r="I209" s="8">
        <f t="shared" si="18"/>
        <v>45382.455185185187</v>
      </c>
      <c r="J209" s="8">
        <f t="shared" si="21"/>
        <v>45382.454861111109</v>
      </c>
      <c r="K209" s="6" t="str">
        <f t="shared" si="19"/>
        <v>0:00</v>
      </c>
      <c r="L209" s="54" t="str">
        <f t="shared" si="20"/>
        <v>Ukončeno v den propuštění</v>
      </c>
      <c r="M209" s="54" t="str">
        <f>IF(A209-J209&gt;TIME(0,240,0),"Více než  4 hodiny",VLOOKUP(K209,Pásma!$H$4:$I$244,2))</f>
        <v>do 10 ti minut</v>
      </c>
    </row>
    <row r="210" spans="1:13" x14ac:dyDescent="0.25">
      <c r="A210" s="42">
        <v>45382.53197916667</v>
      </c>
      <c r="B210" s="41" t="s">
        <v>76</v>
      </c>
      <c r="C210" s="41" t="s">
        <v>242</v>
      </c>
      <c r="D210" s="41" t="s">
        <v>9</v>
      </c>
      <c r="E210" s="41" t="s">
        <v>79</v>
      </c>
      <c r="F210" s="41" t="s">
        <v>889</v>
      </c>
      <c r="G210" s="41" t="s">
        <v>890</v>
      </c>
      <c r="H210" s="41" t="s">
        <v>8140</v>
      </c>
      <c r="I210" s="8">
        <f t="shared" si="18"/>
        <v>45382.53197916667</v>
      </c>
      <c r="J210" s="8">
        <f t="shared" si="21"/>
        <v>45382.53125</v>
      </c>
      <c r="K210" s="6" t="str">
        <f t="shared" si="19"/>
        <v>0:01</v>
      </c>
      <c r="L210" s="54" t="str">
        <f t="shared" si="20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42">
        <v>45383.748680555553</v>
      </c>
      <c r="B211" s="41" t="s">
        <v>7260</v>
      </c>
      <c r="C211" s="41" t="s">
        <v>8087</v>
      </c>
      <c r="D211" s="41" t="s">
        <v>9</v>
      </c>
      <c r="E211" s="41" t="s">
        <v>79</v>
      </c>
      <c r="F211" s="41" t="s">
        <v>2577</v>
      </c>
      <c r="G211" s="41" t="s">
        <v>2578</v>
      </c>
      <c r="H211" s="41" t="s">
        <v>8139</v>
      </c>
      <c r="I211" s="8">
        <f t="shared" si="18"/>
        <v>45383.748680555553</v>
      </c>
      <c r="J211" s="8">
        <f t="shared" si="21"/>
        <v>45383.748611111114</v>
      </c>
      <c r="K211" s="6" t="str">
        <f t="shared" si="19"/>
        <v>0:00</v>
      </c>
      <c r="L211" s="54" t="str">
        <f t="shared" si="20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42">
        <v>45384.405856481484</v>
      </c>
      <c r="B212" s="41" t="s">
        <v>3643</v>
      </c>
      <c r="C212" s="41" t="s">
        <v>4019</v>
      </c>
      <c r="D212" s="41" t="s">
        <v>9</v>
      </c>
      <c r="E212" s="41" t="s">
        <v>79</v>
      </c>
      <c r="F212" s="41" t="s">
        <v>4177</v>
      </c>
      <c r="G212" s="41" t="s">
        <v>4178</v>
      </c>
      <c r="H212" s="41" t="s">
        <v>8138</v>
      </c>
      <c r="I212" s="8">
        <f t="shared" si="18"/>
        <v>45384.405856481484</v>
      </c>
      <c r="J212" s="8">
        <f t="shared" si="21"/>
        <v>45384.405555555553</v>
      </c>
      <c r="K212" s="6" t="str">
        <f t="shared" si="19"/>
        <v>0:00</v>
      </c>
      <c r="L212" s="54" t="str">
        <f t="shared" si="20"/>
        <v>Ukončeno v den propuštění</v>
      </c>
      <c r="M212" s="54" t="str">
        <f>IF(A212-J212&gt;TIME(0,240,0),"Více než  4 hodiny",VLOOKUP(K212,Pásma!$H$4:$I$244,2))</f>
        <v>do 10 ti minut</v>
      </c>
    </row>
    <row r="213" spans="1:13" x14ac:dyDescent="0.25">
      <c r="A213" s="42">
        <v>45384.469004629631</v>
      </c>
      <c r="B213" s="41" t="s">
        <v>120</v>
      </c>
      <c r="C213" s="41" t="s">
        <v>486</v>
      </c>
      <c r="D213" s="41" t="s">
        <v>9</v>
      </c>
      <c r="E213" s="41" t="s">
        <v>79</v>
      </c>
      <c r="F213" s="41" t="s">
        <v>41</v>
      </c>
      <c r="G213" s="41" t="s">
        <v>7281</v>
      </c>
      <c r="H213" s="41" t="s">
        <v>8137</v>
      </c>
      <c r="I213" s="8">
        <f t="shared" si="18"/>
        <v>45384.469004629631</v>
      </c>
      <c r="J213" s="8">
        <f t="shared" si="21"/>
        <v>45384.46875</v>
      </c>
      <c r="K213" s="6" t="str">
        <f t="shared" si="19"/>
        <v>0:00</v>
      </c>
      <c r="L213" s="54" t="str">
        <f t="shared" si="20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42">
        <v>45385.366562499999</v>
      </c>
      <c r="B214" s="41" t="s">
        <v>1694</v>
      </c>
      <c r="C214" s="41" t="s">
        <v>1695</v>
      </c>
      <c r="D214" s="41" t="s">
        <v>9</v>
      </c>
      <c r="E214" s="41" t="s">
        <v>79</v>
      </c>
      <c r="F214" s="41" t="s">
        <v>2523</v>
      </c>
      <c r="G214" s="41" t="s">
        <v>2524</v>
      </c>
      <c r="H214" s="41" t="s">
        <v>8136</v>
      </c>
      <c r="I214" s="8">
        <f t="shared" si="18"/>
        <v>45385.366562499999</v>
      </c>
      <c r="J214" s="8">
        <f t="shared" si="21"/>
        <v>45385.365972222222</v>
      </c>
      <c r="K214" s="6" t="str">
        <f t="shared" si="19"/>
        <v>0:00</v>
      </c>
      <c r="L214" s="54" t="str">
        <f t="shared" si="20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42">
        <v>45385.36822916667</v>
      </c>
      <c r="B215" s="41" t="s">
        <v>125</v>
      </c>
      <c r="C215" s="41" t="s">
        <v>281</v>
      </c>
      <c r="D215" s="41" t="s">
        <v>9</v>
      </c>
      <c r="E215" s="41" t="s">
        <v>79</v>
      </c>
      <c r="F215" s="41" t="s">
        <v>856</v>
      </c>
      <c r="G215" s="41" t="s">
        <v>857</v>
      </c>
      <c r="H215" s="41" t="s">
        <v>8135</v>
      </c>
      <c r="I215" s="8">
        <f t="shared" si="18"/>
        <v>45385.36822916667</v>
      </c>
      <c r="J215" s="8">
        <f t="shared" si="21"/>
        <v>45385.368055555555</v>
      </c>
      <c r="K215" s="6" t="str">
        <f t="shared" si="19"/>
        <v>0:00</v>
      </c>
      <c r="L215" s="54" t="str">
        <f t="shared" si="20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42">
        <v>45385.389317129629</v>
      </c>
      <c r="B216" s="41" t="s">
        <v>1928</v>
      </c>
      <c r="C216" s="41" t="s">
        <v>2761</v>
      </c>
      <c r="D216" s="41" t="s">
        <v>9</v>
      </c>
      <c r="E216" s="41" t="s">
        <v>79</v>
      </c>
      <c r="F216" s="41" t="s">
        <v>2502</v>
      </c>
      <c r="G216" s="41" t="s">
        <v>2503</v>
      </c>
      <c r="H216" s="41" t="s">
        <v>8134</v>
      </c>
      <c r="I216" s="8">
        <f t="shared" si="18"/>
        <v>45385.389317129629</v>
      </c>
      <c r="J216" s="8">
        <f t="shared" si="21"/>
        <v>45385.388888888891</v>
      </c>
      <c r="K216" s="6" t="str">
        <f t="shared" si="19"/>
        <v>0:00</v>
      </c>
      <c r="L216" s="54" t="str">
        <f t="shared" si="20"/>
        <v>Ukončeno v den propuštění</v>
      </c>
      <c r="M216" s="54" t="str">
        <f>IF(A216-J216&gt;TIME(0,240,0),"Více než  4 hodiny",VLOOKUP(K216,Pásma!$H$4:$I$244,2))</f>
        <v>do 10 ti minut</v>
      </c>
    </row>
    <row r="217" spans="1:13" x14ac:dyDescent="0.25">
      <c r="A217" s="42">
        <v>45386.483553240738</v>
      </c>
      <c r="B217" s="41" t="s">
        <v>11</v>
      </c>
      <c r="C217" s="41" t="s">
        <v>21</v>
      </c>
      <c r="D217" s="41" t="s">
        <v>9</v>
      </c>
      <c r="E217" s="41" t="s">
        <v>13</v>
      </c>
      <c r="F217" s="41" t="s">
        <v>7295</v>
      </c>
      <c r="G217" s="41" t="s">
        <v>7296</v>
      </c>
      <c r="H217" s="41" t="s">
        <v>7297</v>
      </c>
      <c r="I217" s="8">
        <f t="shared" si="18"/>
        <v>45386.483553240738</v>
      </c>
      <c r="J217" s="8">
        <f>DATEVALUE(MID(H217,63,8))+TIMEVALUE(_xlfn.CONCAT(MID(H217,87,2),":",MID(H217,89,2)))</f>
        <v>45386.482638888891</v>
      </c>
      <c r="K217" s="6" t="str">
        <f t="shared" si="19"/>
        <v>0:01</v>
      </c>
      <c r="L217" s="54" t="str">
        <f t="shared" si="20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42">
        <v>45386.542812500003</v>
      </c>
      <c r="B218" s="41" t="s">
        <v>3625</v>
      </c>
      <c r="C218" s="41" t="s">
        <v>3626</v>
      </c>
      <c r="D218" s="41" t="s">
        <v>9</v>
      </c>
      <c r="E218" s="41" t="s">
        <v>79</v>
      </c>
      <c r="F218" s="41" t="s">
        <v>4201</v>
      </c>
      <c r="G218" s="41" t="s">
        <v>4202</v>
      </c>
      <c r="H218" s="41" t="s">
        <v>8133</v>
      </c>
      <c r="I218" s="8">
        <f t="shared" si="18"/>
        <v>45386.542812500003</v>
      </c>
      <c r="J218" s="8">
        <f t="shared" ref="J218:J229" si="22">DATEVALUE(MID(H218,49,8))+TIMEVALUE(_xlfn.CONCAT(MID(H218,80,2),":",MID(H218,82,2)))</f>
        <v>45386.542361111111</v>
      </c>
      <c r="K218" s="6" t="str">
        <f t="shared" si="19"/>
        <v>0:00</v>
      </c>
      <c r="L218" s="54" t="str">
        <f t="shared" si="20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42">
        <v>45387.379583333335</v>
      </c>
      <c r="B219" s="41" t="s">
        <v>3625</v>
      </c>
      <c r="C219" s="41" t="s">
        <v>3626</v>
      </c>
      <c r="D219" s="41" t="s">
        <v>9</v>
      </c>
      <c r="E219" s="41" t="s">
        <v>79</v>
      </c>
      <c r="F219" s="41" t="s">
        <v>4158</v>
      </c>
      <c r="G219" s="41" t="s">
        <v>4159</v>
      </c>
      <c r="H219" s="41" t="s">
        <v>8132</v>
      </c>
      <c r="I219" s="8">
        <f t="shared" si="18"/>
        <v>45387.379583333335</v>
      </c>
      <c r="J219" s="8">
        <f t="shared" si="22"/>
        <v>45387.379166666666</v>
      </c>
      <c r="K219" s="6" t="str">
        <f t="shared" si="19"/>
        <v>0:00</v>
      </c>
      <c r="L219" s="54" t="str">
        <f t="shared" si="20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42">
        <v>45387.414143518516</v>
      </c>
      <c r="B220" s="41" t="s">
        <v>1928</v>
      </c>
      <c r="C220" s="41" t="s">
        <v>1695</v>
      </c>
      <c r="D220" s="41" t="s">
        <v>9</v>
      </c>
      <c r="E220" s="41" t="s">
        <v>79</v>
      </c>
      <c r="F220" s="41" t="s">
        <v>2479</v>
      </c>
      <c r="G220" s="41" t="s">
        <v>2480</v>
      </c>
      <c r="H220" s="41" t="s">
        <v>8131</v>
      </c>
      <c r="I220" s="8">
        <f t="shared" si="18"/>
        <v>45387.414143518516</v>
      </c>
      <c r="J220" s="8">
        <f t="shared" si="22"/>
        <v>45387.413888888892</v>
      </c>
      <c r="K220" s="6" t="str">
        <f t="shared" si="19"/>
        <v>0:00</v>
      </c>
      <c r="L220" s="54" t="str">
        <f t="shared" si="20"/>
        <v>Ukončeno v den propuštění</v>
      </c>
      <c r="M220" s="54" t="str">
        <f>IF(A220-J220&gt;TIME(0,240,0),"Více než  4 hodiny",VLOOKUP(K220,Pásma!$H$4:$I$244,2))</f>
        <v>do 10 ti minut</v>
      </c>
    </row>
    <row r="221" spans="1:13" x14ac:dyDescent="0.25">
      <c r="A221" s="42">
        <v>45387.588182870371</v>
      </c>
      <c r="B221" s="41" t="s">
        <v>7260</v>
      </c>
      <c r="C221" s="41" t="s">
        <v>8115</v>
      </c>
      <c r="D221" s="41" t="s">
        <v>9</v>
      </c>
      <c r="E221" s="41" t="s">
        <v>79</v>
      </c>
      <c r="F221" s="41" t="s">
        <v>801</v>
      </c>
      <c r="G221" s="41" t="s">
        <v>802</v>
      </c>
      <c r="H221" s="41" t="s">
        <v>8130</v>
      </c>
      <c r="I221" s="8">
        <f t="shared" si="18"/>
        <v>45387.588182870371</v>
      </c>
      <c r="J221" s="8">
        <f t="shared" si="22"/>
        <v>45387.587500000001</v>
      </c>
      <c r="K221" s="6" t="str">
        <f t="shared" si="19"/>
        <v>0:00</v>
      </c>
      <c r="L221" s="54" t="str">
        <f t="shared" si="20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42">
        <v>45387.63417824074</v>
      </c>
      <c r="B222" s="41" t="s">
        <v>7260</v>
      </c>
      <c r="C222" s="41" t="s">
        <v>8115</v>
      </c>
      <c r="D222" s="41" t="s">
        <v>9</v>
      </c>
      <c r="E222" s="41" t="s">
        <v>79</v>
      </c>
      <c r="F222" s="41" t="s">
        <v>743</v>
      </c>
      <c r="G222" s="41" t="s">
        <v>744</v>
      </c>
      <c r="H222" s="41" t="s">
        <v>8129</v>
      </c>
      <c r="I222" s="8">
        <f t="shared" si="18"/>
        <v>45387.63417824074</v>
      </c>
      <c r="J222" s="8">
        <f t="shared" si="22"/>
        <v>45387.634027777778</v>
      </c>
      <c r="K222" s="6" t="str">
        <f t="shared" si="19"/>
        <v>0:00</v>
      </c>
      <c r="L222" s="54" t="str">
        <f t="shared" si="20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42">
        <v>45389.394513888888</v>
      </c>
      <c r="B223" s="41" t="s">
        <v>7253</v>
      </c>
      <c r="C223" s="41" t="s">
        <v>7944</v>
      </c>
      <c r="D223" s="41" t="s">
        <v>9</v>
      </c>
      <c r="E223" s="41" t="s">
        <v>79</v>
      </c>
      <c r="F223" s="41" t="s">
        <v>2514</v>
      </c>
      <c r="G223" s="41" t="s">
        <v>2515</v>
      </c>
      <c r="H223" s="41" t="s">
        <v>8128</v>
      </c>
      <c r="I223" s="8">
        <f t="shared" si="18"/>
        <v>45389.394513888888</v>
      </c>
      <c r="J223" s="8">
        <f t="shared" si="22"/>
        <v>45389.394444444442</v>
      </c>
      <c r="K223" s="6" t="str">
        <f t="shared" si="19"/>
        <v>0:00</v>
      </c>
      <c r="L223" s="54" t="str">
        <f t="shared" si="20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42">
        <v>45389.4141087963</v>
      </c>
      <c r="B224" s="41" t="s">
        <v>1720</v>
      </c>
      <c r="C224" s="41" t="s">
        <v>2423</v>
      </c>
      <c r="D224" s="41" t="s">
        <v>9</v>
      </c>
      <c r="E224" s="41" t="s">
        <v>79</v>
      </c>
      <c r="F224" s="41" t="s">
        <v>2493</v>
      </c>
      <c r="G224" s="41" t="s">
        <v>2494</v>
      </c>
      <c r="H224" s="41" t="s">
        <v>8127</v>
      </c>
      <c r="I224" s="8">
        <f t="shared" si="18"/>
        <v>45389.4141087963</v>
      </c>
      <c r="J224" s="8">
        <f t="shared" si="22"/>
        <v>45389.413888888892</v>
      </c>
      <c r="K224" s="6" t="str">
        <f t="shared" si="19"/>
        <v>0:00</v>
      </c>
      <c r="L224" s="54" t="str">
        <f t="shared" si="20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42">
        <v>45390.425775462965</v>
      </c>
      <c r="B225" s="41" t="s">
        <v>3643</v>
      </c>
      <c r="C225" s="41" t="s">
        <v>3644</v>
      </c>
      <c r="D225" s="41" t="s">
        <v>9</v>
      </c>
      <c r="E225" s="41" t="s">
        <v>79</v>
      </c>
      <c r="F225" s="41" t="s">
        <v>4180</v>
      </c>
      <c r="G225" s="41" t="s">
        <v>4181</v>
      </c>
      <c r="H225" s="41" t="s">
        <v>8126</v>
      </c>
      <c r="I225" s="8">
        <f t="shared" si="18"/>
        <v>45390.425775462965</v>
      </c>
      <c r="J225" s="8">
        <f t="shared" si="22"/>
        <v>45390.425000000003</v>
      </c>
      <c r="K225" s="6" t="str">
        <f t="shared" si="19"/>
        <v>0:01</v>
      </c>
      <c r="L225" s="54" t="str">
        <f t="shared" si="20"/>
        <v>Ukončeno v den propuštění</v>
      </c>
      <c r="M225" s="54" t="str">
        <f>IF(A225-J225&gt;TIME(0,240,0),"Více než  4 hodiny",VLOOKUP(K225,Pásma!$H$4:$I$244,2))</f>
        <v>do 10 ti minut</v>
      </c>
    </row>
    <row r="226" spans="1:13" x14ac:dyDescent="0.25">
      <c r="A226" s="42">
        <v>45390.42596064815</v>
      </c>
      <c r="B226" s="41" t="s">
        <v>3643</v>
      </c>
      <c r="C226" s="41" t="s">
        <v>3644</v>
      </c>
      <c r="D226" s="41" t="s">
        <v>9</v>
      </c>
      <c r="E226" s="41" t="s">
        <v>79</v>
      </c>
      <c r="F226" s="41" t="s">
        <v>4161</v>
      </c>
      <c r="G226" s="41" t="s">
        <v>4162</v>
      </c>
      <c r="H226" s="41" t="s">
        <v>8125</v>
      </c>
      <c r="I226" s="8">
        <f t="shared" si="18"/>
        <v>45390.42596064815</v>
      </c>
      <c r="J226" s="8">
        <f t="shared" si="22"/>
        <v>45390.425694444442</v>
      </c>
      <c r="K226" s="6" t="str">
        <f t="shared" si="19"/>
        <v>0:00</v>
      </c>
      <c r="L226" s="54" t="str">
        <f t="shared" si="20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42">
        <v>45390.438530092593</v>
      </c>
      <c r="B227" s="41" t="s">
        <v>7260</v>
      </c>
      <c r="C227" s="41" t="s">
        <v>8115</v>
      </c>
      <c r="D227" s="41" t="s">
        <v>9</v>
      </c>
      <c r="E227" s="41" t="s">
        <v>79</v>
      </c>
      <c r="F227" s="41" t="s">
        <v>746</v>
      </c>
      <c r="G227" s="41" t="s">
        <v>747</v>
      </c>
      <c r="H227" s="41" t="s">
        <v>8124</v>
      </c>
      <c r="I227" s="8">
        <f t="shared" si="18"/>
        <v>45390.438530092593</v>
      </c>
      <c r="J227" s="8">
        <f t="shared" si="22"/>
        <v>45390.438194444447</v>
      </c>
      <c r="K227" s="6" t="str">
        <f t="shared" si="19"/>
        <v>0:00</v>
      </c>
      <c r="L227" s="54" t="str">
        <f t="shared" si="20"/>
        <v>Ukončeno v den propuštění</v>
      </c>
      <c r="M227" s="54" t="str">
        <f>IF(A227-J227&gt;TIME(0,240,0),"Více než  4 hodiny",VLOOKUP(K227,Pásma!$H$4:$I$244,2))</f>
        <v>do 10 ti minut</v>
      </c>
    </row>
    <row r="228" spans="1:13" x14ac:dyDescent="0.25">
      <c r="A228" s="42">
        <v>45391.376585648148</v>
      </c>
      <c r="B228" s="41" t="s">
        <v>1694</v>
      </c>
      <c r="C228" s="41" t="s">
        <v>1695</v>
      </c>
      <c r="D228" s="41" t="s">
        <v>9</v>
      </c>
      <c r="E228" s="41" t="s">
        <v>79</v>
      </c>
      <c r="F228" s="41" t="s">
        <v>2412</v>
      </c>
      <c r="G228" s="41" t="s">
        <v>2413</v>
      </c>
      <c r="H228" s="41" t="s">
        <v>8123</v>
      </c>
      <c r="I228" s="8">
        <f t="shared" si="18"/>
        <v>45391.376585648148</v>
      </c>
      <c r="J228" s="8">
        <f t="shared" si="22"/>
        <v>45391.376388888886</v>
      </c>
      <c r="K228" s="6" t="str">
        <f t="shared" si="19"/>
        <v>0:00</v>
      </c>
      <c r="L228" s="54" t="str">
        <f t="shared" si="20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42">
        <v>45391.400185185186</v>
      </c>
      <c r="B229" s="41" t="s">
        <v>1694</v>
      </c>
      <c r="C229" s="41" t="s">
        <v>1695</v>
      </c>
      <c r="D229" s="41" t="s">
        <v>9</v>
      </c>
      <c r="E229" s="41" t="s">
        <v>79</v>
      </c>
      <c r="F229" s="41" t="s">
        <v>2479</v>
      </c>
      <c r="G229" s="41" t="s">
        <v>2480</v>
      </c>
      <c r="H229" s="41" t="s">
        <v>8122</v>
      </c>
      <c r="I229" s="8">
        <f t="shared" si="18"/>
        <v>45391.400185185186</v>
      </c>
      <c r="J229" s="8">
        <f t="shared" si="22"/>
        <v>45391.4</v>
      </c>
      <c r="K229" s="6" t="str">
        <f t="shared" si="19"/>
        <v>0:00</v>
      </c>
      <c r="L229" s="54" t="str">
        <f t="shared" si="20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42">
        <v>45391.580300925925</v>
      </c>
      <c r="B230" s="41" t="s">
        <v>11</v>
      </c>
      <c r="C230" s="41" t="s">
        <v>12</v>
      </c>
      <c r="D230" s="41" t="s">
        <v>9</v>
      </c>
      <c r="E230" s="41" t="s">
        <v>13</v>
      </c>
      <c r="F230" s="41" t="s">
        <v>7292</v>
      </c>
      <c r="G230" s="41" t="s">
        <v>7293</v>
      </c>
      <c r="H230" s="41" t="s">
        <v>7294</v>
      </c>
      <c r="I230" s="8">
        <f t="shared" si="18"/>
        <v>45391.580300925925</v>
      </c>
      <c r="J230" s="8">
        <f>DATEVALUE(MID(H230,63,8))+TIMEVALUE(_xlfn.CONCAT(MID(H230,87,2),":",MID(H230,89,2)))</f>
        <v>45391.57916666667</v>
      </c>
      <c r="K230" s="6" t="str">
        <f t="shared" si="19"/>
        <v>0:01</v>
      </c>
      <c r="L230" s="54" t="str">
        <f t="shared" si="20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42">
        <v>45392.388935185183</v>
      </c>
      <c r="B231" s="41" t="s">
        <v>125</v>
      </c>
      <c r="C231" s="41" t="s">
        <v>121</v>
      </c>
      <c r="D231" s="41" t="s">
        <v>9</v>
      </c>
      <c r="E231" s="41" t="s">
        <v>79</v>
      </c>
      <c r="F231" s="41" t="s">
        <v>407</v>
      </c>
      <c r="G231" s="41" t="s">
        <v>735</v>
      </c>
      <c r="H231" s="41" t="s">
        <v>8121</v>
      </c>
      <c r="I231" s="8">
        <f t="shared" si="18"/>
        <v>45392.388935185183</v>
      </c>
      <c r="J231" s="8">
        <f t="shared" ref="J231:J240" si="23">DATEVALUE(MID(H231,49,8))+TIMEVALUE(_xlfn.CONCAT(MID(H231,80,2),":",MID(H231,82,2)))</f>
        <v>45392.388194444444</v>
      </c>
      <c r="K231" s="6" t="str">
        <f t="shared" si="19"/>
        <v>0:01</v>
      </c>
      <c r="L231" s="54" t="str">
        <f t="shared" si="20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42">
        <v>45392.404363425929</v>
      </c>
      <c r="B232" s="41" t="s">
        <v>1694</v>
      </c>
      <c r="C232" s="41" t="s">
        <v>1695</v>
      </c>
      <c r="D232" s="41" t="s">
        <v>9</v>
      </c>
      <c r="E232" s="41" t="s">
        <v>79</v>
      </c>
      <c r="F232" s="41" t="s">
        <v>2437</v>
      </c>
      <c r="G232" s="41" t="s">
        <v>2438</v>
      </c>
      <c r="H232" s="41" t="s">
        <v>8120</v>
      </c>
      <c r="I232" s="8">
        <f t="shared" si="18"/>
        <v>45392.404363425929</v>
      </c>
      <c r="J232" s="8">
        <f t="shared" si="23"/>
        <v>45392.404166666667</v>
      </c>
      <c r="K232" s="6" t="str">
        <f t="shared" si="19"/>
        <v>0:00</v>
      </c>
      <c r="L232" s="54" t="str">
        <f t="shared" si="20"/>
        <v>Ukončeno v den propuštění</v>
      </c>
      <c r="M232" s="54" t="str">
        <f>IF(A232-J232&gt;TIME(0,240,0),"Více než  4 hodiny",VLOOKUP(K232,Pásma!$H$4:$I$244,2))</f>
        <v>do 10 ti minut</v>
      </c>
    </row>
    <row r="233" spans="1:13" x14ac:dyDescent="0.25">
      <c r="A233" s="42">
        <v>45392.549155092594</v>
      </c>
      <c r="B233" s="41" t="s">
        <v>76</v>
      </c>
      <c r="C233" s="41" t="s">
        <v>77</v>
      </c>
      <c r="D233" s="41" t="s">
        <v>9</v>
      </c>
      <c r="E233" s="41" t="s">
        <v>79</v>
      </c>
      <c r="F233" s="41" t="s">
        <v>756</v>
      </c>
      <c r="G233" s="41" t="s">
        <v>757</v>
      </c>
      <c r="H233" s="41" t="s">
        <v>8119</v>
      </c>
      <c r="I233" s="8">
        <f t="shared" si="18"/>
        <v>45392.549155092594</v>
      </c>
      <c r="J233" s="8">
        <f t="shared" si="23"/>
        <v>45392.548611111109</v>
      </c>
      <c r="K233" s="6" t="str">
        <f t="shared" si="19"/>
        <v>0:00</v>
      </c>
      <c r="L233" s="54" t="str">
        <f t="shared" si="20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42">
        <v>45392.763622685183</v>
      </c>
      <c r="B234" s="41" t="s">
        <v>7253</v>
      </c>
      <c r="C234" s="41" t="s">
        <v>1721</v>
      </c>
      <c r="D234" s="41" t="s">
        <v>9</v>
      </c>
      <c r="E234" s="41" t="s">
        <v>10</v>
      </c>
      <c r="F234" s="41" t="s">
        <v>726</v>
      </c>
      <c r="G234" s="41" t="s">
        <v>727</v>
      </c>
      <c r="H234" s="41" t="s">
        <v>8118</v>
      </c>
      <c r="I234" s="8">
        <f t="shared" si="18"/>
        <v>45392.763622685183</v>
      </c>
      <c r="J234" s="8">
        <f t="shared" si="23"/>
        <v>45392.763194444444</v>
      </c>
      <c r="K234" s="6" t="str">
        <f t="shared" si="19"/>
        <v>0:00</v>
      </c>
      <c r="L234" s="54" t="str">
        <f t="shared" si="20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42">
        <v>45393.370173611111</v>
      </c>
      <c r="B235" s="41" t="s">
        <v>1694</v>
      </c>
      <c r="C235" s="41" t="s">
        <v>1695</v>
      </c>
      <c r="D235" s="41" t="s">
        <v>9</v>
      </c>
      <c r="E235" s="41" t="s">
        <v>79</v>
      </c>
      <c r="F235" s="41" t="s">
        <v>2443</v>
      </c>
      <c r="G235" s="41" t="s">
        <v>2444</v>
      </c>
      <c r="H235" s="41" t="s">
        <v>8117</v>
      </c>
      <c r="I235" s="8">
        <f t="shared" si="18"/>
        <v>45393.370173611111</v>
      </c>
      <c r="J235" s="8">
        <f t="shared" si="23"/>
        <v>45393.369444444441</v>
      </c>
      <c r="K235" s="6" t="str">
        <f t="shared" si="19"/>
        <v>0:01</v>
      </c>
      <c r="L235" s="54" t="str">
        <f t="shared" si="20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42">
        <v>45393.409155092595</v>
      </c>
      <c r="B236" s="41" t="s">
        <v>7260</v>
      </c>
      <c r="C236" s="41" t="s">
        <v>8115</v>
      </c>
      <c r="D236" s="41" t="s">
        <v>9</v>
      </c>
      <c r="E236" s="41" t="s">
        <v>79</v>
      </c>
      <c r="F236" s="41" t="s">
        <v>729</v>
      </c>
      <c r="G236" s="41" t="s">
        <v>730</v>
      </c>
      <c r="H236" s="41" t="s">
        <v>8116</v>
      </c>
      <c r="I236" s="8">
        <f t="shared" si="18"/>
        <v>45393.409155092595</v>
      </c>
      <c r="J236" s="8">
        <f t="shared" si="23"/>
        <v>45393.40902777778</v>
      </c>
      <c r="K236" s="6" t="str">
        <f t="shared" si="19"/>
        <v>0:00</v>
      </c>
      <c r="L236" s="54" t="str">
        <f t="shared" si="20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42">
        <v>45393.856747685182</v>
      </c>
      <c r="B237" s="41" t="s">
        <v>120</v>
      </c>
      <c r="C237" s="41" t="s">
        <v>486</v>
      </c>
      <c r="D237" s="41" t="s">
        <v>9</v>
      </c>
      <c r="E237" s="41" t="s">
        <v>79</v>
      </c>
      <c r="F237" s="41" t="s">
        <v>722</v>
      </c>
      <c r="G237" s="41" t="s">
        <v>723</v>
      </c>
      <c r="H237" s="41" t="s">
        <v>8114</v>
      </c>
      <c r="I237" s="8">
        <f t="shared" si="18"/>
        <v>45393.856747685182</v>
      </c>
      <c r="J237" s="8">
        <f t="shared" si="23"/>
        <v>45393.856249999997</v>
      </c>
      <c r="K237" s="6" t="str">
        <f t="shared" si="19"/>
        <v>0:00</v>
      </c>
      <c r="L237" s="54" t="str">
        <f t="shared" si="20"/>
        <v>Ukončeno v den propuštění</v>
      </c>
      <c r="M237" s="54" t="str">
        <f>IF(A237-J237&gt;TIME(0,240,0),"Více než  4 hodiny",VLOOKUP(K237,Pásma!$H$4:$I$244,2))</f>
        <v>do 10 ti minut</v>
      </c>
    </row>
    <row r="238" spans="1:13" x14ac:dyDescent="0.25">
      <c r="A238" s="42">
        <v>45394.396516203706</v>
      </c>
      <c r="B238" s="41" t="s">
        <v>3643</v>
      </c>
      <c r="C238" s="41" t="s">
        <v>4019</v>
      </c>
      <c r="D238" s="41" t="s">
        <v>9</v>
      </c>
      <c r="E238" s="41" t="s">
        <v>79</v>
      </c>
      <c r="F238" s="41" t="s">
        <v>4138</v>
      </c>
      <c r="G238" s="41" t="s">
        <v>4139</v>
      </c>
      <c r="H238" s="41" t="s">
        <v>8113</v>
      </c>
      <c r="I238" s="8">
        <f t="shared" si="18"/>
        <v>45394.396516203706</v>
      </c>
      <c r="J238" s="8">
        <f t="shared" si="23"/>
        <v>45394.395833333336</v>
      </c>
      <c r="K238" s="6" t="str">
        <f t="shared" si="19"/>
        <v>0:00</v>
      </c>
      <c r="L238" s="54" t="str">
        <f t="shared" si="20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42">
        <v>45394.416388888887</v>
      </c>
      <c r="B239" s="41" t="s">
        <v>1694</v>
      </c>
      <c r="C239" s="41" t="s">
        <v>1695</v>
      </c>
      <c r="D239" s="41" t="s">
        <v>9</v>
      </c>
      <c r="E239" s="41" t="s">
        <v>79</v>
      </c>
      <c r="F239" s="41" t="s">
        <v>2431</v>
      </c>
      <c r="G239" s="41" t="s">
        <v>2432</v>
      </c>
      <c r="H239" s="41" t="s">
        <v>8112</v>
      </c>
      <c r="I239" s="8">
        <f t="shared" si="18"/>
        <v>45394.416388888887</v>
      </c>
      <c r="J239" s="8">
        <f t="shared" si="23"/>
        <v>45394.415972222225</v>
      </c>
      <c r="K239" s="6" t="str">
        <f t="shared" si="19"/>
        <v>0:00</v>
      </c>
      <c r="L239" s="54" t="str">
        <f t="shared" si="20"/>
        <v>Ukončeno v den propuštění</v>
      </c>
      <c r="M239" s="54" t="str">
        <f>IF(A239-J239&gt;TIME(0,240,0),"Více než  4 hodiny",VLOOKUP(K239,Pásma!$H$4:$I$244,2))</f>
        <v>do 10 ti minut</v>
      </c>
    </row>
    <row r="240" spans="1:13" x14ac:dyDescent="0.25">
      <c r="A240" s="42">
        <v>45394.540578703702</v>
      </c>
      <c r="B240" s="41" t="s">
        <v>1694</v>
      </c>
      <c r="C240" s="41" t="s">
        <v>1695</v>
      </c>
      <c r="D240" s="41" t="s">
        <v>9</v>
      </c>
      <c r="E240" s="41" t="s">
        <v>79</v>
      </c>
      <c r="F240" s="41" t="s">
        <v>2377</v>
      </c>
      <c r="G240" s="41" t="s">
        <v>2378</v>
      </c>
      <c r="H240" s="41" t="s">
        <v>8111</v>
      </c>
      <c r="I240" s="8">
        <f t="shared" si="18"/>
        <v>45394.540578703702</v>
      </c>
      <c r="J240" s="8">
        <f t="shared" si="23"/>
        <v>45394.540277777778</v>
      </c>
      <c r="K240" s="6" t="str">
        <f t="shared" si="19"/>
        <v>0:00</v>
      </c>
      <c r="L240" s="54" t="str">
        <f t="shared" si="20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42">
        <v>45394.748506944445</v>
      </c>
      <c r="B241" s="41" t="s">
        <v>11</v>
      </c>
      <c r="C241" s="41" t="s">
        <v>7288</v>
      </c>
      <c r="D241" s="41" t="s">
        <v>9</v>
      </c>
      <c r="E241" s="41" t="s">
        <v>79</v>
      </c>
      <c r="F241" s="41" t="s">
        <v>7289</v>
      </c>
      <c r="G241" s="41" t="s">
        <v>7290</v>
      </c>
      <c r="H241" s="41" t="s">
        <v>7291</v>
      </c>
      <c r="I241" s="8">
        <f t="shared" si="18"/>
        <v>45394.748506944445</v>
      </c>
      <c r="J241" s="8">
        <f>DATEVALUE(MID(H241,63,8))+TIMEVALUE(_xlfn.CONCAT(MID(H241,87,2),":",MID(H241,89,2)))</f>
        <v>45394.745138888888</v>
      </c>
      <c r="K241" s="6" t="str">
        <f t="shared" si="19"/>
        <v>0:04</v>
      </c>
      <c r="L241" s="54" t="str">
        <f t="shared" si="20"/>
        <v>Ukončeno v den propuštění</v>
      </c>
      <c r="M241" s="54" t="str">
        <f>IF(A241-J241&gt;TIME(0,240,0),"Více než  4 hodiny",VLOOKUP(K241,Pásma!$H$4:$I$244,2))</f>
        <v>do 10 ti minut</v>
      </c>
    </row>
    <row r="242" spans="1:13" x14ac:dyDescent="0.25">
      <c r="A242" s="42">
        <v>45396.433287037034</v>
      </c>
      <c r="B242" s="41" t="s">
        <v>125</v>
      </c>
      <c r="C242" s="41" t="s">
        <v>748</v>
      </c>
      <c r="D242" s="41" t="s">
        <v>9</v>
      </c>
      <c r="E242" s="41" t="s">
        <v>79</v>
      </c>
      <c r="F242" s="41" t="s">
        <v>732</v>
      </c>
      <c r="G242" s="41" t="s">
        <v>733</v>
      </c>
      <c r="H242" s="41" t="s">
        <v>8110</v>
      </c>
      <c r="I242" s="8">
        <f t="shared" si="18"/>
        <v>45396.433287037034</v>
      </c>
      <c r="J242" s="8">
        <f t="shared" ref="J242:J248" si="24">DATEVALUE(MID(H242,49,8))+TIMEVALUE(_xlfn.CONCAT(MID(H242,80,2),":",MID(H242,82,2)))</f>
        <v>45396.432638888888</v>
      </c>
      <c r="K242" s="6" t="str">
        <f t="shared" si="19"/>
        <v>0:00</v>
      </c>
      <c r="L242" s="54" t="str">
        <f t="shared" si="20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42">
        <v>45396.440740740742</v>
      </c>
      <c r="B243" s="41" t="s">
        <v>7260</v>
      </c>
      <c r="C243" s="41" t="s">
        <v>8064</v>
      </c>
      <c r="D243" s="41" t="s">
        <v>9</v>
      </c>
      <c r="E243" s="41" t="s">
        <v>79</v>
      </c>
      <c r="F243" s="41" t="s">
        <v>2409</v>
      </c>
      <c r="G243" s="41" t="s">
        <v>2410</v>
      </c>
      <c r="H243" s="41" t="s">
        <v>8109</v>
      </c>
      <c r="I243" s="8">
        <f t="shared" si="18"/>
        <v>45396.440740740742</v>
      </c>
      <c r="J243" s="8">
        <f t="shared" si="24"/>
        <v>45396.44027777778</v>
      </c>
      <c r="K243" s="6" t="str">
        <f t="shared" si="19"/>
        <v>0:00</v>
      </c>
      <c r="L243" s="54" t="str">
        <f t="shared" si="20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42">
        <v>45397.380636574075</v>
      </c>
      <c r="B244" s="41" t="s">
        <v>76</v>
      </c>
      <c r="C244" s="41" t="s">
        <v>77</v>
      </c>
      <c r="D244" s="41" t="s">
        <v>9</v>
      </c>
      <c r="E244" s="41" t="s">
        <v>79</v>
      </c>
      <c r="F244" s="41" t="s">
        <v>671</v>
      </c>
      <c r="G244" s="41" t="s">
        <v>672</v>
      </c>
      <c r="H244" s="41" t="s">
        <v>8108</v>
      </c>
      <c r="I244" s="8">
        <f t="shared" si="18"/>
        <v>45397.380636574075</v>
      </c>
      <c r="J244" s="8">
        <f t="shared" si="24"/>
        <v>45397.379861111112</v>
      </c>
      <c r="K244" s="6" t="str">
        <f t="shared" si="19"/>
        <v>0:01</v>
      </c>
      <c r="L244" s="54" t="str">
        <f t="shared" si="20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42">
        <v>45397.410937499997</v>
      </c>
      <c r="B245" s="41" t="s">
        <v>3643</v>
      </c>
      <c r="C245" s="41" t="s">
        <v>3901</v>
      </c>
      <c r="D245" s="41" t="s">
        <v>9</v>
      </c>
      <c r="E245" s="41" t="s">
        <v>79</v>
      </c>
      <c r="F245" s="41" t="s">
        <v>4121</v>
      </c>
      <c r="G245" s="41" t="s">
        <v>4122</v>
      </c>
      <c r="H245" s="41" t="s">
        <v>8107</v>
      </c>
      <c r="I245" s="8">
        <f t="shared" si="18"/>
        <v>45397.410937499997</v>
      </c>
      <c r="J245" s="8">
        <f t="shared" si="24"/>
        <v>45397.410416666666</v>
      </c>
      <c r="K245" s="6" t="str">
        <f t="shared" si="19"/>
        <v>0:00</v>
      </c>
      <c r="L245" s="54" t="str">
        <f t="shared" si="20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42">
        <v>45397.475393518522</v>
      </c>
      <c r="B246" s="41" t="s">
        <v>76</v>
      </c>
      <c r="C246" s="41" t="s">
        <v>77</v>
      </c>
      <c r="D246" s="41" t="s">
        <v>9</v>
      </c>
      <c r="E246" s="41" t="s">
        <v>79</v>
      </c>
      <c r="F246" s="41" t="s">
        <v>679</v>
      </c>
      <c r="G246" s="41" t="s">
        <v>680</v>
      </c>
      <c r="H246" s="41" t="s">
        <v>8106</v>
      </c>
      <c r="I246" s="8">
        <f t="shared" si="18"/>
        <v>45397.475393518522</v>
      </c>
      <c r="J246" s="8">
        <f t="shared" si="24"/>
        <v>45397.474999999999</v>
      </c>
      <c r="K246" s="6" t="str">
        <f t="shared" si="19"/>
        <v>0:00</v>
      </c>
      <c r="L246" s="54" t="str">
        <f t="shared" si="20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42">
        <v>45398.379143518519</v>
      </c>
      <c r="B247" s="41" t="s">
        <v>1694</v>
      </c>
      <c r="C247" s="41" t="s">
        <v>1695</v>
      </c>
      <c r="D247" s="41" t="s">
        <v>9</v>
      </c>
      <c r="E247" s="41" t="s">
        <v>79</v>
      </c>
      <c r="F247" s="41" t="s">
        <v>2383</v>
      </c>
      <c r="G247" s="41" t="s">
        <v>2384</v>
      </c>
      <c r="H247" s="41" t="s">
        <v>8105</v>
      </c>
      <c r="I247" s="8">
        <f t="shared" si="18"/>
        <v>45398.379143518519</v>
      </c>
      <c r="J247" s="8">
        <f t="shared" si="24"/>
        <v>45398.378472222219</v>
      </c>
      <c r="K247" s="6" t="str">
        <f t="shared" si="19"/>
        <v>0:00</v>
      </c>
      <c r="L247" s="54" t="str">
        <f t="shared" si="20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42">
        <v>45398.56355324074</v>
      </c>
      <c r="B248" s="41" t="s">
        <v>1694</v>
      </c>
      <c r="C248" s="41" t="s">
        <v>1695</v>
      </c>
      <c r="D248" s="41" t="s">
        <v>9</v>
      </c>
      <c r="E248" s="41" t="s">
        <v>79</v>
      </c>
      <c r="F248" s="41" t="s">
        <v>2385</v>
      </c>
      <c r="G248" s="41" t="s">
        <v>2386</v>
      </c>
      <c r="H248" s="41" t="s">
        <v>8104</v>
      </c>
      <c r="I248" s="8">
        <f t="shared" si="18"/>
        <v>45398.56355324074</v>
      </c>
      <c r="J248" s="8">
        <f t="shared" si="24"/>
        <v>45398.563194444447</v>
      </c>
      <c r="K248" s="6" t="str">
        <f t="shared" si="19"/>
        <v>0:00</v>
      </c>
      <c r="L248" s="54" t="str">
        <f t="shared" si="20"/>
        <v>Ukončeno v den propuštění</v>
      </c>
      <c r="M248" s="54" t="str">
        <f>IF(A248-J248&gt;TIME(0,240,0),"Více než  4 hodiny",VLOOKUP(K248,Pásma!$H$4:$I$244,2))</f>
        <v>do 10 ti minut</v>
      </c>
    </row>
    <row r="249" spans="1:13" x14ac:dyDescent="0.25">
      <c r="A249" s="42">
        <v>45398.788495370369</v>
      </c>
      <c r="B249" s="41" t="s">
        <v>76</v>
      </c>
      <c r="C249" s="41" t="s">
        <v>614</v>
      </c>
      <c r="D249" s="41" t="s">
        <v>9</v>
      </c>
      <c r="E249" s="41" t="s">
        <v>79</v>
      </c>
      <c r="F249" s="41" t="s">
        <v>7285</v>
      </c>
      <c r="G249" s="41" t="s">
        <v>7286</v>
      </c>
      <c r="H249" s="41" t="s">
        <v>7287</v>
      </c>
      <c r="I249" s="8">
        <f t="shared" si="18"/>
        <v>45398.788495370369</v>
      </c>
      <c r="J249" s="8">
        <f>DATEVALUE(MID(H249,63,8))+TIMEVALUE(_xlfn.CONCAT(MID(H249,87,2),":",MID(H249,89,2)))</f>
        <v>45398.786111111112</v>
      </c>
      <c r="K249" s="6" t="str">
        <f t="shared" si="19"/>
        <v>0:03</v>
      </c>
      <c r="L249" s="54" t="str">
        <f t="shared" si="20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42">
        <v>45399.42701388889</v>
      </c>
      <c r="B250" s="41" t="s">
        <v>7260</v>
      </c>
      <c r="C250" s="41" t="s">
        <v>8087</v>
      </c>
      <c r="D250" s="41" t="s">
        <v>9</v>
      </c>
      <c r="E250" s="41" t="s">
        <v>79</v>
      </c>
      <c r="F250" s="41" t="s">
        <v>490</v>
      </c>
      <c r="G250" s="41" t="s">
        <v>7283</v>
      </c>
      <c r="H250" s="41" t="s">
        <v>8103</v>
      </c>
      <c r="I250" s="8">
        <f t="shared" si="18"/>
        <v>45399.42701388889</v>
      </c>
      <c r="J250" s="8">
        <f t="shared" ref="J250:J259" si="25">DATEVALUE(MID(H250,49,8))+TIMEVALUE(_xlfn.CONCAT(MID(H250,80,2),":",MID(H250,82,2)))</f>
        <v>45399.426388888889</v>
      </c>
      <c r="K250" s="6" t="str">
        <f t="shared" si="19"/>
        <v>0:00</v>
      </c>
      <c r="L250" s="54" t="str">
        <f t="shared" si="20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42">
        <v>45399.468263888892</v>
      </c>
      <c r="B251" s="41" t="s">
        <v>7253</v>
      </c>
      <c r="C251" s="41" t="s">
        <v>7944</v>
      </c>
      <c r="D251" s="41" t="s">
        <v>9</v>
      </c>
      <c r="E251" s="41" t="s">
        <v>79</v>
      </c>
      <c r="F251" s="41" t="s">
        <v>700</v>
      </c>
      <c r="G251" s="41" t="s">
        <v>701</v>
      </c>
      <c r="H251" s="41" t="s">
        <v>8102</v>
      </c>
      <c r="I251" s="8">
        <f t="shared" si="18"/>
        <v>45399.468263888892</v>
      </c>
      <c r="J251" s="8">
        <f t="shared" si="25"/>
        <v>45399.468055555553</v>
      </c>
      <c r="K251" s="6" t="str">
        <f t="shared" si="19"/>
        <v>0:00</v>
      </c>
      <c r="L251" s="54" t="str">
        <f t="shared" si="20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42">
        <v>45400.369895833333</v>
      </c>
      <c r="B252" s="41" t="s">
        <v>1694</v>
      </c>
      <c r="C252" s="41" t="s">
        <v>1695</v>
      </c>
      <c r="D252" s="41" t="s">
        <v>9</v>
      </c>
      <c r="E252" s="41" t="s">
        <v>79</v>
      </c>
      <c r="F252" s="41" t="s">
        <v>2351</v>
      </c>
      <c r="G252" s="41" t="s">
        <v>2352</v>
      </c>
      <c r="H252" s="41" t="s">
        <v>8101</v>
      </c>
      <c r="I252" s="8">
        <f t="shared" si="18"/>
        <v>45400.369895833333</v>
      </c>
      <c r="J252" s="8">
        <f t="shared" si="25"/>
        <v>45400.369444444441</v>
      </c>
      <c r="K252" s="6" t="str">
        <f t="shared" si="19"/>
        <v>0:00</v>
      </c>
      <c r="L252" s="54" t="str">
        <f t="shared" si="20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42">
        <v>45400.422754629632</v>
      </c>
      <c r="B253" s="41" t="s">
        <v>120</v>
      </c>
      <c r="C253" s="41" t="s">
        <v>486</v>
      </c>
      <c r="D253" s="41" t="s">
        <v>9</v>
      </c>
      <c r="E253" s="41" t="s">
        <v>79</v>
      </c>
      <c r="F253" s="41" t="s">
        <v>468</v>
      </c>
      <c r="G253" s="41" t="s">
        <v>469</v>
      </c>
      <c r="H253" s="41" t="s">
        <v>8100</v>
      </c>
      <c r="I253" s="8">
        <f t="shared" si="18"/>
        <v>45400.422754629632</v>
      </c>
      <c r="J253" s="8">
        <f t="shared" si="25"/>
        <v>45400.422222222223</v>
      </c>
      <c r="K253" s="6" t="str">
        <f t="shared" si="19"/>
        <v>0:00</v>
      </c>
      <c r="L253" s="54" t="str">
        <f t="shared" si="20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42">
        <v>45400.534814814811</v>
      </c>
      <c r="B254" s="41" t="s">
        <v>76</v>
      </c>
      <c r="C254" s="41" t="s">
        <v>77</v>
      </c>
      <c r="D254" s="41" t="s">
        <v>9</v>
      </c>
      <c r="E254" s="41" t="s">
        <v>79</v>
      </c>
      <c r="F254" s="41" t="s">
        <v>668</v>
      </c>
      <c r="G254" s="41" t="s">
        <v>669</v>
      </c>
      <c r="H254" s="41" t="s">
        <v>8099</v>
      </c>
      <c r="I254" s="8">
        <f t="shared" si="18"/>
        <v>45400.534814814811</v>
      </c>
      <c r="J254" s="8">
        <f t="shared" si="25"/>
        <v>45400.534722222219</v>
      </c>
      <c r="K254" s="6" t="str">
        <f t="shared" si="19"/>
        <v>0:00</v>
      </c>
      <c r="L254" s="54" t="str">
        <f t="shared" si="20"/>
        <v>Ukončeno v den propuštění</v>
      </c>
      <c r="M254" s="54" t="str">
        <f>IF(A254-J254&gt;TIME(0,240,0),"Více než  4 hodiny",VLOOKUP(K254,Pásma!$H$4:$I$244,2))</f>
        <v>do 10 ti minut</v>
      </c>
    </row>
    <row r="255" spans="1:13" x14ac:dyDescent="0.25">
      <c r="A255" s="42">
        <v>45401.435578703706</v>
      </c>
      <c r="B255" s="41" t="s">
        <v>1720</v>
      </c>
      <c r="C255" s="41" t="s">
        <v>2086</v>
      </c>
      <c r="D255" s="41" t="s">
        <v>9</v>
      </c>
      <c r="E255" s="41" t="s">
        <v>79</v>
      </c>
      <c r="F255" s="41" t="s">
        <v>2343</v>
      </c>
      <c r="G255" s="41" t="s">
        <v>2344</v>
      </c>
      <c r="H255" s="41" t="s">
        <v>8098</v>
      </c>
      <c r="I255" s="8">
        <f t="shared" si="18"/>
        <v>45401.435578703706</v>
      </c>
      <c r="J255" s="8">
        <f t="shared" si="25"/>
        <v>45401.435416666667</v>
      </c>
      <c r="K255" s="6" t="str">
        <f t="shared" si="19"/>
        <v>0:00</v>
      </c>
      <c r="L255" s="54" t="str">
        <f t="shared" si="20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42">
        <v>45401.460543981484</v>
      </c>
      <c r="B256" s="41" t="s">
        <v>1694</v>
      </c>
      <c r="C256" s="41" t="s">
        <v>1695</v>
      </c>
      <c r="D256" s="41" t="s">
        <v>9</v>
      </c>
      <c r="E256" s="41" t="s">
        <v>79</v>
      </c>
      <c r="F256" s="41" t="s">
        <v>2292</v>
      </c>
      <c r="G256" s="41" t="s">
        <v>2293</v>
      </c>
      <c r="H256" s="41" t="s">
        <v>8097</v>
      </c>
      <c r="I256" s="8">
        <f t="shared" si="18"/>
        <v>45401.460543981484</v>
      </c>
      <c r="J256" s="8">
        <f t="shared" si="25"/>
        <v>45401.460416666669</v>
      </c>
      <c r="K256" s="6" t="str">
        <f t="shared" si="19"/>
        <v>0:00</v>
      </c>
      <c r="L256" s="54" t="str">
        <f t="shared" si="20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42">
        <v>45403.45758101852</v>
      </c>
      <c r="B257" s="41" t="s">
        <v>7260</v>
      </c>
      <c r="C257" s="41" t="s">
        <v>8095</v>
      </c>
      <c r="D257" s="41" t="s">
        <v>9</v>
      </c>
      <c r="E257" s="41" t="s">
        <v>79</v>
      </c>
      <c r="F257" s="41" t="s">
        <v>600</v>
      </c>
      <c r="G257" s="41" t="s">
        <v>601</v>
      </c>
      <c r="H257" s="41" t="s">
        <v>8096</v>
      </c>
      <c r="I257" s="8">
        <f t="shared" si="18"/>
        <v>45403.45758101852</v>
      </c>
      <c r="J257" s="8">
        <f t="shared" si="25"/>
        <v>45403.456944444442</v>
      </c>
      <c r="K257" s="6" t="str">
        <f t="shared" si="19"/>
        <v>0:00</v>
      </c>
      <c r="L257" s="54" t="str">
        <f t="shared" si="20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42">
        <v>45404.366435185184</v>
      </c>
      <c r="B258" s="41" t="s">
        <v>1694</v>
      </c>
      <c r="C258" s="41" t="s">
        <v>1695</v>
      </c>
      <c r="D258" s="41" t="s">
        <v>9</v>
      </c>
      <c r="E258" s="41" t="s">
        <v>79</v>
      </c>
      <c r="F258" s="41" t="s">
        <v>2434</v>
      </c>
      <c r="G258" s="41" t="s">
        <v>7490</v>
      </c>
      <c r="H258" s="41" t="s">
        <v>8094</v>
      </c>
      <c r="I258" s="8">
        <f t="shared" ref="I258:I321" si="26">A258</f>
        <v>45404.366435185184</v>
      </c>
      <c r="J258" s="8">
        <f t="shared" si="25"/>
        <v>45404.365972222222</v>
      </c>
      <c r="K258" s="6" t="str">
        <f t="shared" ref="K258:K321" si="27">TEXT(A258-J258,"h:mm")</f>
        <v>0:00</v>
      </c>
      <c r="L258" s="54" t="str">
        <f t="shared" si="20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42">
        <v>45404.431400462963</v>
      </c>
      <c r="B259" s="41" t="s">
        <v>76</v>
      </c>
      <c r="C259" s="41" t="s">
        <v>157</v>
      </c>
      <c r="D259" s="41" t="s">
        <v>9</v>
      </c>
      <c r="E259" s="41" t="s">
        <v>79</v>
      </c>
      <c r="F259" s="41" t="s">
        <v>480</v>
      </c>
      <c r="G259" s="41" t="s">
        <v>530</v>
      </c>
      <c r="H259" s="41" t="s">
        <v>8093</v>
      </c>
      <c r="I259" s="8">
        <f t="shared" si="26"/>
        <v>45404.431400462963</v>
      </c>
      <c r="J259" s="8">
        <f t="shared" si="25"/>
        <v>45404.431250000001</v>
      </c>
      <c r="K259" s="6" t="str">
        <f t="shared" si="27"/>
        <v>0:00</v>
      </c>
      <c r="L259" s="54" t="str">
        <f t="shared" ref="L259:L322" si="28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42">
        <v>45404.955474537041</v>
      </c>
      <c r="B260" s="41" t="s">
        <v>7253</v>
      </c>
      <c r="C260" s="41" t="s">
        <v>8</v>
      </c>
      <c r="D260" s="41" t="s">
        <v>9</v>
      </c>
      <c r="E260" s="41" t="s">
        <v>10</v>
      </c>
      <c r="F260" s="41" t="s">
        <v>490</v>
      </c>
      <c r="G260" s="41" t="s">
        <v>7283</v>
      </c>
      <c r="H260" s="41" t="s">
        <v>7284</v>
      </c>
      <c r="I260" s="8">
        <f t="shared" si="26"/>
        <v>45404.955474537041</v>
      </c>
      <c r="J260" s="8">
        <f>DATEVALUE(MID(H260,63,8))+TIMEVALUE(_xlfn.CONCAT(MID(H260,87,2),":",MID(H260,89,2)))</f>
        <v>45404.954861111109</v>
      </c>
      <c r="K260" s="6" t="str">
        <f t="shared" si="27"/>
        <v>0:00</v>
      </c>
      <c r="L260" s="54" t="str">
        <f t="shared" si="28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42">
        <v>45405.075937499998</v>
      </c>
      <c r="B261" s="41" t="s">
        <v>7253</v>
      </c>
      <c r="C261" s="41" t="s">
        <v>7280</v>
      </c>
      <c r="D261" s="41" t="s">
        <v>9</v>
      </c>
      <c r="E261" s="41" t="s">
        <v>79</v>
      </c>
      <c r="F261" s="41" t="s">
        <v>41</v>
      </c>
      <c r="G261" s="41" t="s">
        <v>7281</v>
      </c>
      <c r="H261" s="41" t="s">
        <v>7282</v>
      </c>
      <c r="I261" s="8">
        <f t="shared" si="26"/>
        <v>45405.075937499998</v>
      </c>
      <c r="J261" s="8">
        <f>DATEVALUE(MID(H261,63,8))+TIMEVALUE(_xlfn.CONCAT(MID(H261,87,2),":",MID(H261,89,2)))</f>
        <v>45405.073611111111</v>
      </c>
      <c r="K261" s="6" t="str">
        <f t="shared" si="27"/>
        <v>0:03</v>
      </c>
      <c r="L261" s="54" t="str">
        <f t="shared" si="28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42">
        <v>45405.407523148147</v>
      </c>
      <c r="B262" s="41" t="s">
        <v>1694</v>
      </c>
      <c r="C262" s="41" t="s">
        <v>1695</v>
      </c>
      <c r="D262" s="41" t="s">
        <v>9</v>
      </c>
      <c r="E262" s="41" t="s">
        <v>79</v>
      </c>
      <c r="F262" s="41" t="s">
        <v>2274</v>
      </c>
      <c r="G262" s="41" t="s">
        <v>2275</v>
      </c>
      <c r="H262" s="41" t="s">
        <v>8092</v>
      </c>
      <c r="I262" s="8">
        <f t="shared" si="26"/>
        <v>45405.407523148147</v>
      </c>
      <c r="J262" s="8">
        <f t="shared" ref="J262:J270" si="29">DATEVALUE(MID(H262,49,8))+TIMEVALUE(_xlfn.CONCAT(MID(H262,80,2),":",MID(H262,82,2)))</f>
        <v>45405.406944444447</v>
      </c>
      <c r="K262" s="6" t="str">
        <f t="shared" si="27"/>
        <v>0:00</v>
      </c>
      <c r="L262" s="54" t="str">
        <f t="shared" si="28"/>
        <v>Ukončeno v den propuštění</v>
      </c>
      <c r="M262" s="54" t="str">
        <f>IF(A262-J262&gt;TIME(0,240,0),"Více než  4 hodiny",VLOOKUP(K262,Pásma!$H$4:$I$244,2))</f>
        <v>do 10 ti minut</v>
      </c>
    </row>
    <row r="263" spans="1:13" x14ac:dyDescent="0.25">
      <c r="A263" s="42">
        <v>45405.473263888889</v>
      </c>
      <c r="B263" s="41" t="s">
        <v>1694</v>
      </c>
      <c r="C263" s="41" t="s">
        <v>1695</v>
      </c>
      <c r="D263" s="41" t="s">
        <v>9</v>
      </c>
      <c r="E263" s="41" t="s">
        <v>79</v>
      </c>
      <c r="F263" s="41" t="s">
        <v>2271</v>
      </c>
      <c r="G263" s="41" t="s">
        <v>2272</v>
      </c>
      <c r="H263" s="41" t="s">
        <v>8091</v>
      </c>
      <c r="I263" s="8">
        <f t="shared" si="26"/>
        <v>45405.473263888889</v>
      </c>
      <c r="J263" s="8">
        <f t="shared" si="29"/>
        <v>45405.472916666666</v>
      </c>
      <c r="K263" s="6" t="str">
        <f t="shared" si="27"/>
        <v>0:00</v>
      </c>
      <c r="L263" s="54" t="str">
        <f t="shared" si="28"/>
        <v>Ukončeno v den propuštění</v>
      </c>
      <c r="M263" s="54" t="str">
        <f>IF(A263-J263&gt;TIME(0,240,0),"Více než  4 hodiny",VLOOKUP(K263,Pásma!$H$4:$I$244,2))</f>
        <v>do 10 ti minut</v>
      </c>
    </row>
    <row r="264" spans="1:13" x14ac:dyDescent="0.25">
      <c r="A264" s="42">
        <v>45405.47724537037</v>
      </c>
      <c r="B264" s="41" t="s">
        <v>3625</v>
      </c>
      <c r="C264" s="41" t="s">
        <v>3626</v>
      </c>
      <c r="D264" s="41" t="s">
        <v>9</v>
      </c>
      <c r="E264" s="41" t="s">
        <v>79</v>
      </c>
      <c r="F264" s="41" t="s">
        <v>4008</v>
      </c>
      <c r="G264" s="41" t="s">
        <v>4009</v>
      </c>
      <c r="H264" s="41" t="s">
        <v>8090</v>
      </c>
      <c r="I264" s="8">
        <f t="shared" si="26"/>
        <v>45405.47724537037</v>
      </c>
      <c r="J264" s="8">
        <f t="shared" si="29"/>
        <v>45405.477083333331</v>
      </c>
      <c r="K264" s="6" t="str">
        <f t="shared" si="27"/>
        <v>0:00</v>
      </c>
      <c r="L264" s="54" t="str">
        <f t="shared" si="28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42">
        <v>45405.481631944444</v>
      </c>
      <c r="B265" s="41" t="s">
        <v>76</v>
      </c>
      <c r="C265" s="41" t="s">
        <v>77</v>
      </c>
      <c r="D265" s="41" t="s">
        <v>9</v>
      </c>
      <c r="E265" s="41" t="s">
        <v>79</v>
      </c>
      <c r="F265" s="41" t="s">
        <v>603</v>
      </c>
      <c r="G265" s="41" t="s">
        <v>604</v>
      </c>
      <c r="H265" s="41" t="s">
        <v>8089</v>
      </c>
      <c r="I265" s="8">
        <f t="shared" si="26"/>
        <v>45405.481631944444</v>
      </c>
      <c r="J265" s="8">
        <f t="shared" si="29"/>
        <v>45405.480555555558</v>
      </c>
      <c r="K265" s="6" t="str">
        <f t="shared" si="27"/>
        <v>0:01</v>
      </c>
      <c r="L265" s="54" t="str">
        <f t="shared" si="28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42">
        <v>45406.39534722222</v>
      </c>
      <c r="B266" s="41" t="s">
        <v>7260</v>
      </c>
      <c r="C266" s="41" t="s">
        <v>8087</v>
      </c>
      <c r="D266" s="41" t="s">
        <v>9</v>
      </c>
      <c r="E266" s="41" t="s">
        <v>79</v>
      </c>
      <c r="F266" s="41" t="s">
        <v>605</v>
      </c>
      <c r="G266" s="41" t="s">
        <v>606</v>
      </c>
      <c r="H266" s="41" t="s">
        <v>8088</v>
      </c>
      <c r="I266" s="8">
        <f t="shared" si="26"/>
        <v>45406.39534722222</v>
      </c>
      <c r="J266" s="8">
        <f t="shared" si="29"/>
        <v>45406.395138888889</v>
      </c>
      <c r="K266" s="6" t="str">
        <f t="shared" si="27"/>
        <v>0:00</v>
      </c>
      <c r="L266" s="54" t="str">
        <f t="shared" si="28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42">
        <v>45406.420578703706</v>
      </c>
      <c r="B267" s="41" t="s">
        <v>1694</v>
      </c>
      <c r="C267" s="41" t="s">
        <v>1695</v>
      </c>
      <c r="D267" s="41" t="s">
        <v>9</v>
      </c>
      <c r="E267" s="41" t="s">
        <v>79</v>
      </c>
      <c r="F267" s="41" t="s">
        <v>7483</v>
      </c>
      <c r="G267" s="41" t="s">
        <v>7484</v>
      </c>
      <c r="H267" s="41" t="s">
        <v>8086</v>
      </c>
      <c r="I267" s="8">
        <f t="shared" si="26"/>
        <v>45406.420578703706</v>
      </c>
      <c r="J267" s="8">
        <f t="shared" si="29"/>
        <v>45406.420138888891</v>
      </c>
      <c r="K267" s="6" t="str">
        <f t="shared" si="27"/>
        <v>0:00</v>
      </c>
      <c r="L267" s="54" t="str">
        <f t="shared" si="28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42">
        <v>45406.424351851849</v>
      </c>
      <c r="B268" s="41" t="s">
        <v>1694</v>
      </c>
      <c r="C268" s="41" t="s">
        <v>1695</v>
      </c>
      <c r="D268" s="41" t="s">
        <v>9</v>
      </c>
      <c r="E268" s="41" t="s">
        <v>79</v>
      </c>
      <c r="F268" s="41" t="s">
        <v>2314</v>
      </c>
      <c r="G268" s="41" t="s">
        <v>2315</v>
      </c>
      <c r="H268" s="41" t="s">
        <v>8085</v>
      </c>
      <c r="I268" s="8">
        <f t="shared" si="26"/>
        <v>45406.424351851849</v>
      </c>
      <c r="J268" s="8">
        <f t="shared" si="29"/>
        <v>45406.423611111109</v>
      </c>
      <c r="K268" s="6" t="str">
        <f t="shared" si="27"/>
        <v>0:01</v>
      </c>
      <c r="L268" s="54" t="str">
        <f t="shared" si="28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42">
        <v>45407.371423611112</v>
      </c>
      <c r="B269" s="41" t="s">
        <v>1694</v>
      </c>
      <c r="C269" s="41" t="s">
        <v>1695</v>
      </c>
      <c r="D269" s="41" t="s">
        <v>9</v>
      </c>
      <c r="E269" s="41" t="s">
        <v>79</v>
      </c>
      <c r="F269" s="41" t="s">
        <v>1714</v>
      </c>
      <c r="G269" s="41" t="s">
        <v>2262</v>
      </c>
      <c r="H269" s="41" t="s">
        <v>8084</v>
      </c>
      <c r="I269" s="8">
        <f t="shared" si="26"/>
        <v>45407.371423611112</v>
      </c>
      <c r="J269" s="8">
        <f t="shared" si="29"/>
        <v>45407.370833333334</v>
      </c>
      <c r="K269" s="6" t="str">
        <f t="shared" si="27"/>
        <v>0:00</v>
      </c>
      <c r="L269" s="54" t="str">
        <f t="shared" si="28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42">
        <v>45407.412083333336</v>
      </c>
      <c r="B270" s="41" t="s">
        <v>125</v>
      </c>
      <c r="C270" s="41" t="s">
        <v>281</v>
      </c>
      <c r="D270" s="41" t="s">
        <v>9</v>
      </c>
      <c r="E270" s="41" t="s">
        <v>79</v>
      </c>
      <c r="F270" s="41" t="s">
        <v>503</v>
      </c>
      <c r="G270" s="41" t="s">
        <v>586</v>
      </c>
      <c r="H270" s="41" t="s">
        <v>8083</v>
      </c>
      <c r="I270" s="8">
        <f t="shared" si="26"/>
        <v>45407.412083333336</v>
      </c>
      <c r="J270" s="8">
        <f t="shared" si="29"/>
        <v>45407.411805555559</v>
      </c>
      <c r="K270" s="6" t="str">
        <f t="shared" si="27"/>
        <v>0:00</v>
      </c>
      <c r="L270" s="54" t="str">
        <f t="shared" si="28"/>
        <v>Ukončeno v den propuštění</v>
      </c>
      <c r="M270" s="54" t="str">
        <f>IF(A270-J270&gt;TIME(0,240,0),"Více než  4 hodiny",VLOOKUP(K270,Pásma!$H$4:$I$244,2))</f>
        <v>do 10 ti minut</v>
      </c>
    </row>
    <row r="271" spans="1:13" x14ac:dyDescent="0.25">
      <c r="A271" s="42">
        <v>45407.451203703706</v>
      </c>
      <c r="B271" s="41" t="s">
        <v>11</v>
      </c>
      <c r="C271" s="41" t="s">
        <v>21</v>
      </c>
      <c r="D271" s="41" t="s">
        <v>9</v>
      </c>
      <c r="E271" s="41" t="s">
        <v>13</v>
      </c>
      <c r="F271" s="41" t="s">
        <v>7277</v>
      </c>
      <c r="G271" s="41" t="s">
        <v>7278</v>
      </c>
      <c r="H271" s="41" t="s">
        <v>7279</v>
      </c>
      <c r="I271" s="8">
        <f t="shared" si="26"/>
        <v>45407.451203703706</v>
      </c>
      <c r="J271" s="8">
        <f>DATEVALUE(MID(H271,63,8))+TIMEVALUE(_xlfn.CONCAT(MID(H271,87,2),":",MID(H271,89,2)))</f>
        <v>45407.450694444444</v>
      </c>
      <c r="K271" s="6" t="str">
        <f t="shared" si="27"/>
        <v>0:00</v>
      </c>
      <c r="L271" s="54" t="str">
        <f t="shared" si="28"/>
        <v>Ukončeno v den propuštění</v>
      </c>
      <c r="M271" s="54" t="str">
        <f>IF(A271-J271&gt;TIME(0,240,0),"Více než  4 hodiny",VLOOKUP(K271,Pásma!$H$4:$I$244,2))</f>
        <v>do 10 ti minut</v>
      </c>
    </row>
    <row r="272" spans="1:13" x14ac:dyDescent="0.25">
      <c r="A272" s="42">
        <v>45408.39166666667</v>
      </c>
      <c r="B272" s="41" t="s">
        <v>120</v>
      </c>
      <c r="C272" s="41" t="s">
        <v>121</v>
      </c>
      <c r="D272" s="41" t="s">
        <v>9</v>
      </c>
      <c r="E272" s="41" t="s">
        <v>79</v>
      </c>
      <c r="F272" s="41" t="s">
        <v>593</v>
      </c>
      <c r="G272" s="41" t="s">
        <v>594</v>
      </c>
      <c r="H272" s="41" t="s">
        <v>8082</v>
      </c>
      <c r="I272" s="8">
        <f t="shared" si="26"/>
        <v>45408.39166666667</v>
      </c>
      <c r="J272" s="8">
        <f t="shared" ref="J272:J278" si="30">DATEVALUE(MID(H272,49,8))+TIMEVALUE(_xlfn.CONCAT(MID(H272,80,2),":",MID(H272,82,2)))</f>
        <v>45408.390972222223</v>
      </c>
      <c r="K272" s="6" t="str">
        <f t="shared" si="27"/>
        <v>0:01</v>
      </c>
      <c r="L272" s="54" t="str">
        <f t="shared" si="28"/>
        <v>Ukončeno v den propuštění</v>
      </c>
      <c r="M272" s="54" t="str">
        <f>IF(A272-J272&gt;TIME(0,240,0),"Více než  4 hodiny",VLOOKUP(K272,Pásma!$H$4:$I$244,2))</f>
        <v>do 10 ti minut</v>
      </c>
    </row>
    <row r="273" spans="1:13" x14ac:dyDescent="0.25">
      <c r="A273" s="42">
        <v>45408.401782407411</v>
      </c>
      <c r="B273" s="41" t="s">
        <v>120</v>
      </c>
      <c r="C273" s="41" t="s">
        <v>121</v>
      </c>
      <c r="D273" s="41" t="s">
        <v>9</v>
      </c>
      <c r="E273" s="41" t="s">
        <v>79</v>
      </c>
      <c r="F273" s="41" t="s">
        <v>597</v>
      </c>
      <c r="G273" s="41" t="s">
        <v>598</v>
      </c>
      <c r="H273" s="41" t="s">
        <v>8081</v>
      </c>
      <c r="I273" s="8">
        <f t="shared" si="26"/>
        <v>45408.401782407411</v>
      </c>
      <c r="J273" s="8">
        <f t="shared" si="30"/>
        <v>45408.401388888888</v>
      </c>
      <c r="K273" s="6" t="str">
        <f t="shared" si="27"/>
        <v>0:00</v>
      </c>
      <c r="L273" s="54" t="str">
        <f t="shared" si="28"/>
        <v>Ukončeno v den propuštění</v>
      </c>
      <c r="M273" s="54" t="str">
        <f>IF(A273-J273&gt;TIME(0,240,0),"Více než  4 hodiny",VLOOKUP(K273,Pásma!$H$4:$I$244,2))</f>
        <v>do 10 ti minut</v>
      </c>
    </row>
    <row r="274" spans="1:13" x14ac:dyDescent="0.25">
      <c r="A274" s="42">
        <v>45408.407037037039</v>
      </c>
      <c r="B274" s="41" t="s">
        <v>76</v>
      </c>
      <c r="C274" s="41" t="s">
        <v>77</v>
      </c>
      <c r="D274" s="41" t="s">
        <v>9</v>
      </c>
      <c r="E274" s="41" t="s">
        <v>79</v>
      </c>
      <c r="F274" s="41" t="s">
        <v>567</v>
      </c>
      <c r="G274" s="41" t="s">
        <v>568</v>
      </c>
      <c r="H274" s="41" t="s">
        <v>8080</v>
      </c>
      <c r="I274" s="8">
        <f t="shared" si="26"/>
        <v>45408.407037037039</v>
      </c>
      <c r="J274" s="8">
        <f t="shared" si="30"/>
        <v>45408.406944444447</v>
      </c>
      <c r="K274" s="6" t="str">
        <f t="shared" si="27"/>
        <v>0:00</v>
      </c>
      <c r="L274" s="54" t="str">
        <f t="shared" si="28"/>
        <v>Ukončeno v den propuštění</v>
      </c>
      <c r="M274" s="54" t="str">
        <f>IF(A274-J274&gt;TIME(0,240,0),"Více než  4 hodiny",VLOOKUP(K274,Pásma!$H$4:$I$244,2))</f>
        <v>do 10 ti minut</v>
      </c>
    </row>
    <row r="275" spans="1:13" x14ac:dyDescent="0.25">
      <c r="A275" s="42">
        <v>45409.452268518522</v>
      </c>
      <c r="B275" s="41" t="s">
        <v>3643</v>
      </c>
      <c r="C275" s="41" t="s">
        <v>4019</v>
      </c>
      <c r="D275" s="41" t="s">
        <v>9</v>
      </c>
      <c r="E275" s="41" t="s">
        <v>79</v>
      </c>
      <c r="F275" s="41" t="s">
        <v>3997</v>
      </c>
      <c r="G275" s="41" t="s">
        <v>3998</v>
      </c>
      <c r="H275" s="41" t="s">
        <v>8079</v>
      </c>
      <c r="I275" s="8">
        <f t="shared" si="26"/>
        <v>45409.452268518522</v>
      </c>
      <c r="J275" s="8">
        <f t="shared" si="30"/>
        <v>45409.45208333333</v>
      </c>
      <c r="K275" s="6" t="str">
        <f t="shared" si="27"/>
        <v>0:00</v>
      </c>
      <c r="L275" s="54" t="str">
        <f t="shared" si="28"/>
        <v>Ukončeno v den propuštění</v>
      </c>
      <c r="M275" s="54" t="str">
        <f>IF(A275-J275&gt;TIME(0,240,0),"Více než  4 hodiny",VLOOKUP(K275,Pásma!$H$4:$I$244,2))</f>
        <v>do 10 ti minut</v>
      </c>
    </row>
    <row r="276" spans="1:13" x14ac:dyDescent="0.25">
      <c r="A276" s="42">
        <v>45409.473819444444</v>
      </c>
      <c r="B276" s="41" t="s">
        <v>1720</v>
      </c>
      <c r="C276" s="41" t="s">
        <v>2898</v>
      </c>
      <c r="D276" s="41" t="s">
        <v>9</v>
      </c>
      <c r="E276" s="41" t="s">
        <v>79</v>
      </c>
      <c r="F276" s="41" t="s">
        <v>2256</v>
      </c>
      <c r="G276" s="41" t="s">
        <v>2257</v>
      </c>
      <c r="H276" s="41" t="s">
        <v>8078</v>
      </c>
      <c r="I276" s="8">
        <f t="shared" si="26"/>
        <v>45409.473819444444</v>
      </c>
      <c r="J276" s="8">
        <f t="shared" si="30"/>
        <v>45409.470138888886</v>
      </c>
      <c r="K276" s="6" t="str">
        <f t="shared" si="27"/>
        <v>0:05</v>
      </c>
      <c r="L276" s="54" t="str">
        <f t="shared" si="28"/>
        <v>Ukončeno v den propuštění</v>
      </c>
      <c r="M276" s="54" t="str">
        <f>IF(A276-J276&gt;TIME(0,240,0),"Více než  4 hodiny",VLOOKUP(K276,Pásma!$H$4:$I$244,2))</f>
        <v>do 10 ti minut</v>
      </c>
    </row>
    <row r="277" spans="1:13" x14ac:dyDescent="0.25">
      <c r="A277" s="42">
        <v>45411.375671296293</v>
      </c>
      <c r="B277" s="41" t="s">
        <v>3625</v>
      </c>
      <c r="C277" s="41" t="s">
        <v>3626</v>
      </c>
      <c r="D277" s="41" t="s">
        <v>9</v>
      </c>
      <c r="E277" s="41" t="s">
        <v>79</v>
      </c>
      <c r="F277" s="41" t="s">
        <v>3992</v>
      </c>
      <c r="G277" s="41" t="s">
        <v>3993</v>
      </c>
      <c r="H277" s="41" t="s">
        <v>8077</v>
      </c>
      <c r="I277" s="8">
        <f t="shared" si="26"/>
        <v>45411.375671296293</v>
      </c>
      <c r="J277" s="8">
        <f t="shared" si="30"/>
        <v>45411.375</v>
      </c>
      <c r="K277" s="6" t="str">
        <f t="shared" si="27"/>
        <v>0:00</v>
      </c>
      <c r="L277" s="54" t="str">
        <f t="shared" si="28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42">
        <v>45412.497754629629</v>
      </c>
      <c r="B278" s="41" t="s">
        <v>1694</v>
      </c>
      <c r="C278" s="41" t="s">
        <v>1929</v>
      </c>
      <c r="D278" s="41" t="s">
        <v>9</v>
      </c>
      <c r="E278" s="41" t="s">
        <v>79</v>
      </c>
      <c r="F278" s="41" t="s">
        <v>2242</v>
      </c>
      <c r="G278" s="41" t="s">
        <v>2243</v>
      </c>
      <c r="H278" s="41" t="s">
        <v>8076</v>
      </c>
      <c r="I278" s="8">
        <f t="shared" si="26"/>
        <v>45412.497754629629</v>
      </c>
      <c r="J278" s="8">
        <f t="shared" si="30"/>
        <v>45412.49722222222</v>
      </c>
      <c r="K278" s="6" t="str">
        <f t="shared" si="27"/>
        <v>0:00</v>
      </c>
      <c r="L278" s="54" t="str">
        <f t="shared" si="28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42">
        <v>45412.530347222222</v>
      </c>
      <c r="B279" s="41" t="s">
        <v>11</v>
      </c>
      <c r="C279" s="41" t="s">
        <v>21</v>
      </c>
      <c r="D279" s="41" t="s">
        <v>9</v>
      </c>
      <c r="E279" s="41" t="s">
        <v>13</v>
      </c>
      <c r="F279" s="41" t="s">
        <v>4072</v>
      </c>
      <c r="G279" s="41" t="s">
        <v>7275</v>
      </c>
      <c r="H279" s="41" t="s">
        <v>7276</v>
      </c>
      <c r="I279" s="8">
        <f t="shared" si="26"/>
        <v>45412.530347222222</v>
      </c>
      <c r="J279" s="8">
        <f>DATEVALUE(MID(H279,63,8))+TIMEVALUE(_xlfn.CONCAT(MID(H279,87,2),":",MID(H279,89,2)))</f>
        <v>45412.529166666667</v>
      </c>
      <c r="K279" s="6" t="str">
        <f t="shared" si="27"/>
        <v>0:01</v>
      </c>
      <c r="L279" s="54" t="str">
        <f t="shared" si="28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42">
        <v>45412.575416666667</v>
      </c>
      <c r="B280" s="41" t="s">
        <v>7965</v>
      </c>
      <c r="C280" s="41" t="s">
        <v>7966</v>
      </c>
      <c r="D280" s="41" t="s">
        <v>9</v>
      </c>
      <c r="E280" s="41" t="s">
        <v>79</v>
      </c>
      <c r="F280" s="41" t="s">
        <v>2226</v>
      </c>
      <c r="G280" s="41" t="s">
        <v>2227</v>
      </c>
      <c r="H280" s="41" t="s">
        <v>8075</v>
      </c>
      <c r="I280" s="8">
        <f t="shared" si="26"/>
        <v>45412.575416666667</v>
      </c>
      <c r="J280" s="8">
        <f>DATEVALUE(MID(H280,49,8))+TIMEVALUE(_xlfn.CONCAT(MID(H280,80,2),":",MID(H280,82,2)))</f>
        <v>45412.574999999997</v>
      </c>
      <c r="K280" s="6" t="str">
        <f t="shared" si="27"/>
        <v>0:00</v>
      </c>
      <c r="L280" s="54" t="str">
        <f t="shared" si="28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42">
        <v>45413.436620370368</v>
      </c>
      <c r="B281" s="41" t="s">
        <v>1694</v>
      </c>
      <c r="C281" s="41" t="s">
        <v>1929</v>
      </c>
      <c r="D281" s="41" t="s">
        <v>9</v>
      </c>
      <c r="E281" s="41" t="s">
        <v>79</v>
      </c>
      <c r="F281" s="41" t="s">
        <v>2229</v>
      </c>
      <c r="G281" s="41" t="s">
        <v>2230</v>
      </c>
      <c r="H281" s="41" t="s">
        <v>8074</v>
      </c>
      <c r="I281" s="8">
        <f t="shared" si="26"/>
        <v>45413.436620370368</v>
      </c>
      <c r="J281" s="8">
        <f>DATEVALUE(MID(H281,49,8))+TIMEVALUE(_xlfn.CONCAT(MID(H281,80,2),":",MID(H281,82,2)))</f>
        <v>45413.436111111114</v>
      </c>
      <c r="K281" s="6" t="str">
        <f t="shared" si="27"/>
        <v>0:00</v>
      </c>
      <c r="L281" s="54" t="str">
        <f t="shared" si="28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42">
        <v>45413.436759259261</v>
      </c>
      <c r="B282" s="41" t="s">
        <v>1694</v>
      </c>
      <c r="C282" s="41" t="s">
        <v>1929</v>
      </c>
      <c r="D282" s="41" t="s">
        <v>9</v>
      </c>
      <c r="E282" s="41" t="s">
        <v>79</v>
      </c>
      <c r="F282" s="41" t="s">
        <v>2238</v>
      </c>
      <c r="G282" s="41" t="s">
        <v>2239</v>
      </c>
      <c r="H282" s="41" t="s">
        <v>8074</v>
      </c>
      <c r="I282" s="8">
        <f t="shared" si="26"/>
        <v>45413.436759259261</v>
      </c>
      <c r="J282" s="8">
        <f>DATEVALUE(MID(H282,49,8))+TIMEVALUE(_xlfn.CONCAT(MID(H282,80,2),":",MID(H282,82,2)))</f>
        <v>45413.436111111114</v>
      </c>
      <c r="K282" s="6" t="str">
        <f t="shared" si="27"/>
        <v>0:00</v>
      </c>
      <c r="L282" s="54" t="str">
        <f t="shared" si="28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42">
        <v>45413.572060185186</v>
      </c>
      <c r="B283" s="41" t="s">
        <v>7260</v>
      </c>
      <c r="C283" s="41" t="s">
        <v>8070</v>
      </c>
      <c r="D283" s="41" t="s">
        <v>9</v>
      </c>
      <c r="E283" s="41" t="s">
        <v>79</v>
      </c>
      <c r="F283" s="41" t="s">
        <v>540</v>
      </c>
      <c r="G283" s="41" t="s">
        <v>541</v>
      </c>
      <c r="H283" s="41" t="s">
        <v>8073</v>
      </c>
      <c r="I283" s="8">
        <f t="shared" si="26"/>
        <v>45413.572060185186</v>
      </c>
      <c r="J283" s="8">
        <f>DATEVALUE(MID(H283,49,8))+TIMEVALUE(_xlfn.CONCAT(MID(H283,80,2),":",MID(H283,82,2)))</f>
        <v>45413.571527777778</v>
      </c>
      <c r="K283" s="6" t="str">
        <f t="shared" si="27"/>
        <v>0:00</v>
      </c>
      <c r="L283" s="54" t="str">
        <f t="shared" si="28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42">
        <v>45414.388449074075</v>
      </c>
      <c r="B284" s="41" t="s">
        <v>76</v>
      </c>
      <c r="C284" s="41" t="s">
        <v>157</v>
      </c>
      <c r="D284" s="41" t="s">
        <v>9</v>
      </c>
      <c r="E284" s="41" t="s">
        <v>79</v>
      </c>
      <c r="F284" s="41" t="s">
        <v>549</v>
      </c>
      <c r="G284" s="41" t="s">
        <v>550</v>
      </c>
      <c r="H284" s="41" t="s">
        <v>8072</v>
      </c>
      <c r="I284" s="8">
        <f t="shared" si="26"/>
        <v>45414.388449074075</v>
      </c>
      <c r="J284" s="8">
        <f>DATEVALUE(MID(H284,49,8))+TIMEVALUE(_xlfn.CONCAT(MID(H284,80,2),":",MID(H284,82,2)))</f>
        <v>45414.388194444444</v>
      </c>
      <c r="K284" s="6" t="str">
        <f t="shared" si="27"/>
        <v>0:00</v>
      </c>
      <c r="L284" s="54" t="str">
        <f t="shared" si="28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42">
        <v>45414.664375</v>
      </c>
      <c r="B285" s="41" t="s">
        <v>7272</v>
      </c>
      <c r="C285" s="41" t="s">
        <v>1633</v>
      </c>
      <c r="D285" s="41" t="s">
        <v>9</v>
      </c>
      <c r="E285" s="41" t="s">
        <v>13</v>
      </c>
      <c r="F285" s="41" t="s">
        <v>305</v>
      </c>
      <c r="G285" s="41" t="s">
        <v>7273</v>
      </c>
      <c r="H285" s="41" t="s">
        <v>7274</v>
      </c>
      <c r="I285" s="8">
        <f t="shared" si="26"/>
        <v>45414.664375</v>
      </c>
      <c r="J285" s="8">
        <f>DATEVALUE(MID(H285,63,8))+TIMEVALUE(_xlfn.CONCAT(MID(H285,87,2),":",MID(H285,89,2)))</f>
        <v>45414.663194444445</v>
      </c>
      <c r="K285" s="6" t="str">
        <f t="shared" si="27"/>
        <v>0:01</v>
      </c>
      <c r="L285" s="54" t="str">
        <f t="shared" si="28"/>
        <v>Ukončeno v den propuštění</v>
      </c>
      <c r="M285" s="54" t="str">
        <f>IF(A285-J285&gt;TIME(0,240,0),"Více než  4 hodiny",VLOOKUP(K285,Pásma!$H$4:$I$244,2))</f>
        <v>do 10 ti minut</v>
      </c>
    </row>
    <row r="286" spans="1:13" x14ac:dyDescent="0.25">
      <c r="A286" s="42">
        <v>45415.359861111108</v>
      </c>
      <c r="B286" s="41" t="s">
        <v>7260</v>
      </c>
      <c r="C286" s="41" t="s">
        <v>8070</v>
      </c>
      <c r="D286" s="41" t="s">
        <v>9</v>
      </c>
      <c r="E286" s="41" t="s">
        <v>79</v>
      </c>
      <c r="F286" s="41" t="s">
        <v>3952</v>
      </c>
      <c r="G286" s="41" t="s">
        <v>3953</v>
      </c>
      <c r="H286" s="41" t="s">
        <v>8071</v>
      </c>
      <c r="I286" s="8">
        <f t="shared" si="26"/>
        <v>45415.359861111108</v>
      </c>
      <c r="J286" s="8">
        <f t="shared" ref="J286:J300" si="31">DATEVALUE(MID(H286,49,8))+TIMEVALUE(_xlfn.CONCAT(MID(H286,80,2),":",MID(H286,82,2)))</f>
        <v>45415.359027777777</v>
      </c>
      <c r="K286" s="6" t="str">
        <f t="shared" si="27"/>
        <v>0:01</v>
      </c>
      <c r="L286" s="54" t="str">
        <f t="shared" si="28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42">
        <v>45415.44321759259</v>
      </c>
      <c r="B287" s="41" t="s">
        <v>7965</v>
      </c>
      <c r="C287" s="41" t="s">
        <v>7966</v>
      </c>
      <c r="D287" s="41" t="s">
        <v>9</v>
      </c>
      <c r="E287" s="41" t="s">
        <v>79</v>
      </c>
      <c r="F287" s="41" t="s">
        <v>2208</v>
      </c>
      <c r="G287" s="41" t="s">
        <v>2209</v>
      </c>
      <c r="H287" s="41" t="s">
        <v>8069</v>
      </c>
      <c r="I287" s="8">
        <f t="shared" si="26"/>
        <v>45415.44321759259</v>
      </c>
      <c r="J287" s="8">
        <f t="shared" si="31"/>
        <v>45415.443055555559</v>
      </c>
      <c r="K287" s="6" t="str">
        <f t="shared" si="27"/>
        <v>0:00</v>
      </c>
      <c r="L287" s="54" t="str">
        <f t="shared" si="28"/>
        <v>Ukončeno v den propuštění</v>
      </c>
      <c r="M287" s="54" t="str">
        <f>IF(A287-J287&gt;TIME(0,240,0),"Více než  4 hodiny",VLOOKUP(K287,Pásma!$H$4:$I$244,2))</f>
        <v>do 10 ti minut</v>
      </c>
    </row>
    <row r="288" spans="1:13" x14ac:dyDescent="0.25">
      <c r="A288" s="42">
        <v>45415.443356481483</v>
      </c>
      <c r="B288" s="41" t="s">
        <v>7965</v>
      </c>
      <c r="C288" s="41" t="s">
        <v>7966</v>
      </c>
      <c r="D288" s="41" t="s">
        <v>9</v>
      </c>
      <c r="E288" s="41" t="s">
        <v>79</v>
      </c>
      <c r="F288" s="41" t="s">
        <v>480</v>
      </c>
      <c r="G288" s="41" t="s">
        <v>530</v>
      </c>
      <c r="H288" s="41" t="s">
        <v>8068</v>
      </c>
      <c r="I288" s="8">
        <f t="shared" si="26"/>
        <v>45415.443356481483</v>
      </c>
      <c r="J288" s="8">
        <f t="shared" si="31"/>
        <v>45415.443055555559</v>
      </c>
      <c r="K288" s="6" t="str">
        <f t="shared" si="27"/>
        <v>0:00</v>
      </c>
      <c r="L288" s="54" t="str">
        <f t="shared" si="28"/>
        <v>Ukončeno v den propuštění</v>
      </c>
      <c r="M288" s="54" t="str">
        <f>IF(A288-J288&gt;TIME(0,240,0),"Více než  4 hodiny",VLOOKUP(K288,Pásma!$H$4:$I$244,2))</f>
        <v>do 10 ti minut</v>
      </c>
    </row>
    <row r="289" spans="1:13" x14ac:dyDescent="0.25">
      <c r="A289" s="42">
        <v>45416.459930555553</v>
      </c>
      <c r="B289" s="41" t="s">
        <v>3643</v>
      </c>
      <c r="C289" s="41" t="s">
        <v>3694</v>
      </c>
      <c r="D289" s="41" t="s">
        <v>9</v>
      </c>
      <c r="E289" s="41" t="s">
        <v>79</v>
      </c>
      <c r="F289" s="41" t="s">
        <v>3955</v>
      </c>
      <c r="G289" s="41" t="s">
        <v>3956</v>
      </c>
      <c r="H289" s="41" t="s">
        <v>8067</v>
      </c>
      <c r="I289" s="8">
        <f t="shared" si="26"/>
        <v>45416.459930555553</v>
      </c>
      <c r="J289" s="8">
        <f t="shared" si="31"/>
        <v>45416.459722222222</v>
      </c>
      <c r="K289" s="6" t="str">
        <f t="shared" si="27"/>
        <v>0:00</v>
      </c>
      <c r="L289" s="54" t="str">
        <f t="shared" si="28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42">
        <v>45417.424305555556</v>
      </c>
      <c r="B290" s="41" t="s">
        <v>1694</v>
      </c>
      <c r="C290" s="41" t="s">
        <v>2423</v>
      </c>
      <c r="D290" s="41" t="s">
        <v>9</v>
      </c>
      <c r="E290" s="41" t="s">
        <v>79</v>
      </c>
      <c r="F290" s="41" t="s">
        <v>2162</v>
      </c>
      <c r="G290" s="41" t="s">
        <v>2163</v>
      </c>
      <c r="H290" s="41" t="s">
        <v>8066</v>
      </c>
      <c r="I290" s="8">
        <f t="shared" si="26"/>
        <v>45417.424305555556</v>
      </c>
      <c r="J290" s="8">
        <f t="shared" si="31"/>
        <v>45417.423611111109</v>
      </c>
      <c r="K290" s="6" t="str">
        <f t="shared" si="27"/>
        <v>0:01</v>
      </c>
      <c r="L290" s="54" t="str">
        <f t="shared" si="28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42">
        <v>45417.43482638889</v>
      </c>
      <c r="B291" s="41" t="s">
        <v>7260</v>
      </c>
      <c r="C291" s="41" t="s">
        <v>8064</v>
      </c>
      <c r="D291" s="41" t="s">
        <v>9</v>
      </c>
      <c r="E291" s="41" t="s">
        <v>79</v>
      </c>
      <c r="F291" s="41" t="s">
        <v>3958</v>
      </c>
      <c r="G291" s="41" t="s">
        <v>3959</v>
      </c>
      <c r="H291" s="41" t="s">
        <v>8065</v>
      </c>
      <c r="I291" s="8">
        <f t="shared" si="26"/>
        <v>45417.43482638889</v>
      </c>
      <c r="J291" s="8">
        <f t="shared" si="31"/>
        <v>45417.434027777781</v>
      </c>
      <c r="K291" s="6" t="str">
        <f t="shared" si="27"/>
        <v>0:01</v>
      </c>
      <c r="L291" s="54" t="str">
        <f t="shared" si="28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42">
        <v>45417.498495370368</v>
      </c>
      <c r="B292" s="41" t="s">
        <v>76</v>
      </c>
      <c r="C292" s="41" t="s">
        <v>126</v>
      </c>
      <c r="D292" s="41" t="s">
        <v>9</v>
      </c>
      <c r="E292" s="41" t="s">
        <v>79</v>
      </c>
      <c r="F292" s="41" t="s">
        <v>521</v>
      </c>
      <c r="G292" s="41" t="s">
        <v>522</v>
      </c>
      <c r="H292" s="41" t="s">
        <v>8063</v>
      </c>
      <c r="I292" s="8">
        <f t="shared" si="26"/>
        <v>45417.498495370368</v>
      </c>
      <c r="J292" s="8">
        <f t="shared" si="31"/>
        <v>45417.497916666667</v>
      </c>
      <c r="K292" s="6" t="str">
        <f t="shared" si="27"/>
        <v>0:00</v>
      </c>
      <c r="L292" s="54" t="str">
        <f t="shared" si="28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42">
        <v>45418.401886574073</v>
      </c>
      <c r="B293" s="41" t="s">
        <v>76</v>
      </c>
      <c r="C293" s="41" t="s">
        <v>77</v>
      </c>
      <c r="D293" s="41" t="s">
        <v>9</v>
      </c>
      <c r="E293" s="41" t="s">
        <v>79</v>
      </c>
      <c r="F293" s="41" t="s">
        <v>7355</v>
      </c>
      <c r="G293" s="41" t="s">
        <v>7356</v>
      </c>
      <c r="H293" s="41" t="s">
        <v>8062</v>
      </c>
      <c r="I293" s="8">
        <f t="shared" si="26"/>
        <v>45418.401886574073</v>
      </c>
      <c r="J293" s="8">
        <f t="shared" si="31"/>
        <v>45418.401388888888</v>
      </c>
      <c r="K293" s="6" t="str">
        <f t="shared" si="27"/>
        <v>0:00</v>
      </c>
      <c r="L293" s="54" t="str">
        <f t="shared" si="28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42">
        <v>45418.408217592594</v>
      </c>
      <c r="B294" s="41" t="s">
        <v>3881</v>
      </c>
      <c r="C294" s="41" t="s">
        <v>3707</v>
      </c>
      <c r="D294" s="41" t="s">
        <v>9</v>
      </c>
      <c r="E294" s="41" t="s">
        <v>79</v>
      </c>
      <c r="F294" s="41" t="s">
        <v>3907</v>
      </c>
      <c r="G294" s="41" t="s">
        <v>3908</v>
      </c>
      <c r="H294" s="41" t="s">
        <v>8061</v>
      </c>
      <c r="I294" s="8">
        <f t="shared" si="26"/>
        <v>45418.408217592594</v>
      </c>
      <c r="J294" s="8">
        <f t="shared" si="31"/>
        <v>45418.407638888886</v>
      </c>
      <c r="K294" s="6" t="str">
        <f t="shared" si="27"/>
        <v>0:00</v>
      </c>
      <c r="L294" s="54" t="str">
        <f t="shared" si="28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42">
        <v>45419.467060185183</v>
      </c>
      <c r="B295" s="41" t="s">
        <v>3625</v>
      </c>
      <c r="C295" s="41" t="s">
        <v>3626</v>
      </c>
      <c r="D295" s="41" t="s">
        <v>9</v>
      </c>
      <c r="E295" s="41" t="s">
        <v>79</v>
      </c>
      <c r="F295" s="41" t="s">
        <v>3890</v>
      </c>
      <c r="G295" s="41" t="s">
        <v>3891</v>
      </c>
      <c r="H295" s="41" t="s">
        <v>8060</v>
      </c>
      <c r="I295" s="8">
        <f t="shared" si="26"/>
        <v>45419.467060185183</v>
      </c>
      <c r="J295" s="8">
        <f t="shared" si="31"/>
        <v>45419.466666666667</v>
      </c>
      <c r="K295" s="6" t="str">
        <f t="shared" si="27"/>
        <v>0:00</v>
      </c>
      <c r="L295" s="54" t="str">
        <f t="shared" si="28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42">
        <v>45420.740543981483</v>
      </c>
      <c r="B296" s="41" t="s">
        <v>1694</v>
      </c>
      <c r="C296" s="41" t="s">
        <v>2423</v>
      </c>
      <c r="D296" s="41" t="s">
        <v>9</v>
      </c>
      <c r="E296" s="41" t="s">
        <v>79</v>
      </c>
      <c r="F296" s="41" t="s">
        <v>2168</v>
      </c>
      <c r="G296" s="41" t="s">
        <v>2169</v>
      </c>
      <c r="H296" s="41" t="s">
        <v>8059</v>
      </c>
      <c r="I296" s="8">
        <f t="shared" si="26"/>
        <v>45420.740543981483</v>
      </c>
      <c r="J296" s="8">
        <f t="shared" si="31"/>
        <v>45420.740277777775</v>
      </c>
      <c r="K296" s="6" t="str">
        <f t="shared" si="27"/>
        <v>0:00</v>
      </c>
      <c r="L296" s="54" t="str">
        <f t="shared" si="28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42">
        <v>45421.369108796294</v>
      </c>
      <c r="B297" s="41" t="s">
        <v>1694</v>
      </c>
      <c r="C297" s="41" t="s">
        <v>1695</v>
      </c>
      <c r="D297" s="41" t="s">
        <v>9</v>
      </c>
      <c r="E297" s="41" t="s">
        <v>79</v>
      </c>
      <c r="F297" s="41" t="s">
        <v>2177</v>
      </c>
      <c r="G297" s="41" t="s">
        <v>2178</v>
      </c>
      <c r="H297" s="41" t="s">
        <v>8058</v>
      </c>
      <c r="I297" s="8">
        <f t="shared" si="26"/>
        <v>45421.369108796294</v>
      </c>
      <c r="J297" s="8">
        <f t="shared" si="31"/>
        <v>45421.368750000001</v>
      </c>
      <c r="K297" s="6" t="str">
        <f t="shared" si="27"/>
        <v>0:00</v>
      </c>
      <c r="L297" s="54" t="str">
        <f t="shared" si="28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42">
        <v>45421.376770833333</v>
      </c>
      <c r="B298" s="41" t="s">
        <v>3625</v>
      </c>
      <c r="C298" s="41" t="s">
        <v>3626</v>
      </c>
      <c r="D298" s="41" t="s">
        <v>9</v>
      </c>
      <c r="E298" s="41" t="s">
        <v>79</v>
      </c>
      <c r="F298" s="41" t="s">
        <v>3910</v>
      </c>
      <c r="G298" s="41" t="s">
        <v>3911</v>
      </c>
      <c r="H298" s="41" t="s">
        <v>8057</v>
      </c>
      <c r="I298" s="8">
        <f t="shared" si="26"/>
        <v>45421.376770833333</v>
      </c>
      <c r="J298" s="8">
        <f t="shared" si="31"/>
        <v>45421.375694444447</v>
      </c>
      <c r="K298" s="6" t="str">
        <f t="shared" si="27"/>
        <v>0:01</v>
      </c>
      <c r="L298" s="54" t="str">
        <f t="shared" si="28"/>
        <v>Ukončeno v den propuštění</v>
      </c>
      <c r="M298" s="54" t="str">
        <f>IF(A298-J298&gt;TIME(0,240,0),"Více než  4 hodiny",VLOOKUP(K298,Pásma!$H$4:$I$244,2))</f>
        <v>do 10 ti minut</v>
      </c>
    </row>
    <row r="299" spans="1:13" x14ac:dyDescent="0.25">
      <c r="A299" s="42">
        <v>45421.408564814818</v>
      </c>
      <c r="B299" s="41" t="s">
        <v>1694</v>
      </c>
      <c r="C299" s="41" t="s">
        <v>1695</v>
      </c>
      <c r="D299" s="41" t="s">
        <v>9</v>
      </c>
      <c r="E299" s="41" t="s">
        <v>79</v>
      </c>
      <c r="F299" s="41" t="s">
        <v>2135</v>
      </c>
      <c r="G299" s="41" t="s">
        <v>2136</v>
      </c>
      <c r="H299" s="41" t="s">
        <v>8056</v>
      </c>
      <c r="I299" s="8">
        <f t="shared" si="26"/>
        <v>45421.408564814818</v>
      </c>
      <c r="J299" s="8">
        <f t="shared" si="31"/>
        <v>45421.408333333333</v>
      </c>
      <c r="K299" s="6" t="str">
        <f t="shared" si="27"/>
        <v>0:00</v>
      </c>
      <c r="L299" s="54" t="str">
        <f t="shared" si="28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42">
        <v>45421.408599537041</v>
      </c>
      <c r="B300" s="41" t="s">
        <v>76</v>
      </c>
      <c r="C300" s="41" t="s">
        <v>77</v>
      </c>
      <c r="D300" s="41" t="s">
        <v>9</v>
      </c>
      <c r="E300" s="41" t="s">
        <v>79</v>
      </c>
      <c r="F300" s="41" t="s">
        <v>496</v>
      </c>
      <c r="G300" s="41" t="s">
        <v>497</v>
      </c>
      <c r="H300" s="41" t="s">
        <v>8055</v>
      </c>
      <c r="I300" s="8">
        <f t="shared" si="26"/>
        <v>45421.408599537041</v>
      </c>
      <c r="J300" s="8">
        <f t="shared" si="31"/>
        <v>45421.408333333333</v>
      </c>
      <c r="K300" s="6" t="str">
        <f t="shared" si="27"/>
        <v>0:00</v>
      </c>
      <c r="L300" s="54" t="str">
        <f t="shared" si="28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42">
        <v>45421.491712962961</v>
      </c>
      <c r="B301" s="41" t="s">
        <v>11</v>
      </c>
      <c r="C301" s="41" t="s">
        <v>12</v>
      </c>
      <c r="D301" s="41" t="s">
        <v>9</v>
      </c>
      <c r="E301" s="41" t="s">
        <v>13</v>
      </c>
      <c r="F301" s="41" t="s">
        <v>37</v>
      </c>
      <c r="G301" s="41" t="s">
        <v>7270</v>
      </c>
      <c r="H301" s="41" t="s">
        <v>7271</v>
      </c>
      <c r="I301" s="8">
        <f t="shared" si="26"/>
        <v>45421.491712962961</v>
      </c>
      <c r="J301" s="8">
        <f>DATEVALUE(MID(H301,63,8))+TIMEVALUE(_xlfn.CONCAT(MID(H301,87,2),":",MID(H301,89,2)))</f>
        <v>45421.490972222222</v>
      </c>
      <c r="K301" s="6" t="str">
        <f t="shared" si="27"/>
        <v>0:01</v>
      </c>
      <c r="L301" s="54" t="str">
        <f t="shared" si="28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42">
        <v>45422.369652777779</v>
      </c>
      <c r="B302" s="41" t="s">
        <v>3625</v>
      </c>
      <c r="C302" s="41" t="s">
        <v>3626</v>
      </c>
      <c r="D302" s="41" t="s">
        <v>9</v>
      </c>
      <c r="E302" s="41" t="s">
        <v>79</v>
      </c>
      <c r="F302" s="41" t="s">
        <v>3893</v>
      </c>
      <c r="G302" s="41" t="s">
        <v>3894</v>
      </c>
      <c r="H302" s="41" t="s">
        <v>8054</v>
      </c>
      <c r="I302" s="8">
        <f t="shared" si="26"/>
        <v>45422.369652777779</v>
      </c>
      <c r="J302" s="8">
        <f t="shared" ref="J302:J308" si="32">DATEVALUE(MID(H302,49,8))+TIMEVALUE(_xlfn.CONCAT(MID(H302,80,2),":",MID(H302,82,2)))</f>
        <v>45422.369444444441</v>
      </c>
      <c r="K302" s="6" t="str">
        <f t="shared" si="27"/>
        <v>0:00</v>
      </c>
      <c r="L302" s="54" t="str">
        <f t="shared" si="28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42">
        <v>45422.467499999999</v>
      </c>
      <c r="B303" s="41" t="s">
        <v>1720</v>
      </c>
      <c r="C303" s="41" t="s">
        <v>3039</v>
      </c>
      <c r="D303" s="41" t="s">
        <v>9</v>
      </c>
      <c r="E303" s="41" t="s">
        <v>79</v>
      </c>
      <c r="F303" s="41" t="s">
        <v>2153</v>
      </c>
      <c r="G303" s="41" t="s">
        <v>2154</v>
      </c>
      <c r="H303" s="41" t="s">
        <v>8053</v>
      </c>
      <c r="I303" s="8">
        <f t="shared" si="26"/>
        <v>45422.467499999999</v>
      </c>
      <c r="J303" s="8">
        <f t="shared" si="32"/>
        <v>45422.467361111114</v>
      </c>
      <c r="K303" s="6" t="str">
        <f t="shared" si="27"/>
        <v>0:00</v>
      </c>
      <c r="L303" s="54" t="str">
        <f t="shared" si="28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42">
        <v>45424.413935185185</v>
      </c>
      <c r="B304" s="41" t="s">
        <v>1720</v>
      </c>
      <c r="C304" s="41" t="s">
        <v>1933</v>
      </c>
      <c r="D304" s="41" t="s">
        <v>9</v>
      </c>
      <c r="E304" s="41" t="s">
        <v>79</v>
      </c>
      <c r="F304" s="41" t="s">
        <v>2124</v>
      </c>
      <c r="G304" s="41" t="s">
        <v>2125</v>
      </c>
      <c r="H304" s="41" t="s">
        <v>8052</v>
      </c>
      <c r="I304" s="8">
        <f t="shared" si="26"/>
        <v>45424.413935185185</v>
      </c>
      <c r="J304" s="8">
        <f t="shared" si="32"/>
        <v>45424.413194444445</v>
      </c>
      <c r="K304" s="6" t="str">
        <f t="shared" si="27"/>
        <v>0:01</v>
      </c>
      <c r="L304" s="54" t="str">
        <f t="shared" si="28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42">
        <v>45425.400856481479</v>
      </c>
      <c r="B305" s="41" t="s">
        <v>3625</v>
      </c>
      <c r="C305" s="41" t="s">
        <v>3626</v>
      </c>
      <c r="D305" s="41" t="s">
        <v>9</v>
      </c>
      <c r="E305" s="41" t="s">
        <v>79</v>
      </c>
      <c r="F305" s="41" t="s">
        <v>3859</v>
      </c>
      <c r="G305" s="41" t="s">
        <v>3860</v>
      </c>
      <c r="H305" s="41" t="s">
        <v>8051</v>
      </c>
      <c r="I305" s="8">
        <f t="shared" si="26"/>
        <v>45425.400856481479</v>
      </c>
      <c r="J305" s="8">
        <f t="shared" si="32"/>
        <v>45425.400694444441</v>
      </c>
      <c r="K305" s="6" t="str">
        <f t="shared" si="27"/>
        <v>0:00</v>
      </c>
      <c r="L305" s="54" t="str">
        <f t="shared" si="28"/>
        <v>Ukončeno v den propuštění</v>
      </c>
      <c r="M305" s="54" t="str">
        <f>IF(A305-J305&gt;TIME(0,240,0),"Více než  4 hodiny",VLOOKUP(K305,Pásma!$H$4:$I$244,2))</f>
        <v>do 10 ti minut</v>
      </c>
    </row>
    <row r="306" spans="1:13" x14ac:dyDescent="0.25">
      <c r="A306" s="42">
        <v>45425.419178240743</v>
      </c>
      <c r="B306" s="41" t="s">
        <v>1694</v>
      </c>
      <c r="C306" s="41" t="s">
        <v>1695</v>
      </c>
      <c r="D306" s="41" t="s">
        <v>9</v>
      </c>
      <c r="E306" s="41" t="s">
        <v>79</v>
      </c>
      <c r="F306" s="41" t="s">
        <v>380</v>
      </c>
      <c r="G306" s="41" t="s">
        <v>381</v>
      </c>
      <c r="H306" s="41" t="s">
        <v>8050</v>
      </c>
      <c r="I306" s="8">
        <f t="shared" si="26"/>
        <v>45425.419178240743</v>
      </c>
      <c r="J306" s="8">
        <f t="shared" si="32"/>
        <v>45425.418749999997</v>
      </c>
      <c r="K306" s="6" t="str">
        <f t="shared" si="27"/>
        <v>0:00</v>
      </c>
      <c r="L306" s="54" t="str">
        <f t="shared" si="28"/>
        <v>Ukončeno v den propuštění</v>
      </c>
      <c r="M306" s="54" t="str">
        <f>IF(A306-J306&gt;TIME(0,240,0),"Více než  4 hodiny",VLOOKUP(K306,Pásma!$H$4:$I$244,2))</f>
        <v>do 10 ti minut</v>
      </c>
    </row>
    <row r="307" spans="1:13" x14ac:dyDescent="0.25">
      <c r="A307" s="42">
        <v>45425.427789351852</v>
      </c>
      <c r="B307" s="41" t="s">
        <v>120</v>
      </c>
      <c r="C307" s="41" t="s">
        <v>225</v>
      </c>
      <c r="D307" s="41" t="s">
        <v>9</v>
      </c>
      <c r="E307" s="41" t="s">
        <v>79</v>
      </c>
      <c r="F307" s="41" t="s">
        <v>374</v>
      </c>
      <c r="G307" s="41" t="s">
        <v>375</v>
      </c>
      <c r="H307" s="41" t="s">
        <v>8049</v>
      </c>
      <c r="I307" s="8">
        <f t="shared" si="26"/>
        <v>45425.427789351852</v>
      </c>
      <c r="J307" s="8">
        <f t="shared" si="32"/>
        <v>45425.427083333336</v>
      </c>
      <c r="K307" s="6" t="str">
        <f t="shared" si="27"/>
        <v>0:01</v>
      </c>
      <c r="L307" s="54" t="str">
        <f t="shared" si="28"/>
        <v>Ukončeno v den propuštění</v>
      </c>
      <c r="M307" s="54" t="str">
        <f>IF(A307-J307&gt;TIME(0,240,0),"Více než  4 hodiny",VLOOKUP(K307,Pásma!$H$4:$I$244,2))</f>
        <v>do 10 ti minut</v>
      </c>
    </row>
    <row r="308" spans="1:13" x14ac:dyDescent="0.25">
      <c r="A308" s="42">
        <v>45426.35628472222</v>
      </c>
      <c r="B308" s="41" t="s">
        <v>1694</v>
      </c>
      <c r="C308" s="41" t="s">
        <v>1695</v>
      </c>
      <c r="D308" s="41" t="s">
        <v>9</v>
      </c>
      <c r="E308" s="41" t="s">
        <v>79</v>
      </c>
      <c r="F308" s="41" t="s">
        <v>2108</v>
      </c>
      <c r="G308" s="41" t="s">
        <v>2109</v>
      </c>
      <c r="H308" s="41" t="s">
        <v>8048</v>
      </c>
      <c r="I308" s="8">
        <f t="shared" si="26"/>
        <v>45426.35628472222</v>
      </c>
      <c r="J308" s="8">
        <f t="shared" si="32"/>
        <v>45426.355555555558</v>
      </c>
      <c r="K308" s="6" t="str">
        <f t="shared" si="27"/>
        <v>0:01</v>
      </c>
      <c r="L308" s="54" t="str">
        <f t="shared" si="28"/>
        <v>Ukončeno v den propuštění</v>
      </c>
      <c r="M308" s="54" t="str">
        <f>IF(A308-J308&gt;TIME(0,240,0),"Více než  4 hodiny",VLOOKUP(K308,Pásma!$H$4:$I$244,2))</f>
        <v>do 10 ti minut</v>
      </c>
    </row>
    <row r="309" spans="1:13" x14ac:dyDescent="0.25">
      <c r="A309" s="42">
        <v>45426.413900462961</v>
      </c>
      <c r="B309" s="41" t="s">
        <v>11</v>
      </c>
      <c r="C309" s="41" t="s">
        <v>21</v>
      </c>
      <c r="D309" s="41" t="s">
        <v>9</v>
      </c>
      <c r="E309" s="41" t="s">
        <v>13</v>
      </c>
      <c r="F309" s="41" t="s">
        <v>37</v>
      </c>
      <c r="G309" s="41" t="s">
        <v>38</v>
      </c>
      <c r="H309" s="41" t="s">
        <v>39</v>
      </c>
      <c r="I309" s="8">
        <f t="shared" si="26"/>
        <v>45426.413900462961</v>
      </c>
      <c r="J309" s="8">
        <f>DATEVALUE(MID(H309,29,8))+TIMEVALUE(_xlfn.CONCAT(MID(H309,64,2),":",MID(H309,66,2)))</f>
        <v>45426.371527777781</v>
      </c>
      <c r="K309" s="6" t="str">
        <f t="shared" si="27"/>
        <v>1:01</v>
      </c>
      <c r="L309" s="54" t="str">
        <f t="shared" si="28"/>
        <v>Ukončeno v den propuštění</v>
      </c>
      <c r="M309" s="54" t="str">
        <f>IF(A309-J309&gt;TIME(0,240,0),"Více než  4 hodiny",VLOOKUP(K309,Pásma!$H$4:$I$244,2))</f>
        <v>60-70</v>
      </c>
    </row>
    <row r="310" spans="1:13" x14ac:dyDescent="0.25">
      <c r="A310" s="42">
        <v>45426.414814814816</v>
      </c>
      <c r="B310" s="41" t="s">
        <v>76</v>
      </c>
      <c r="C310" s="41" t="s">
        <v>77</v>
      </c>
      <c r="D310" s="41" t="s">
        <v>9</v>
      </c>
      <c r="E310" s="41" t="s">
        <v>79</v>
      </c>
      <c r="F310" s="41" t="s">
        <v>141</v>
      </c>
      <c r="G310" s="41" t="s">
        <v>7265</v>
      </c>
      <c r="H310" s="41" t="s">
        <v>8047</v>
      </c>
      <c r="I310" s="8">
        <f t="shared" si="26"/>
        <v>45426.414814814816</v>
      </c>
      <c r="J310" s="8">
        <f t="shared" ref="J310:J317" si="33">DATEVALUE(MID(H310,49,8))+TIMEVALUE(_xlfn.CONCAT(MID(H310,80,2),":",MID(H310,82,2)))</f>
        <v>45426.414583333331</v>
      </c>
      <c r="K310" s="6" t="str">
        <f t="shared" si="27"/>
        <v>0:00</v>
      </c>
      <c r="L310" s="54" t="str">
        <f t="shared" si="28"/>
        <v>Ukončeno v den propuštění</v>
      </c>
      <c r="M310" s="54" t="str">
        <f>IF(A310-J310&gt;TIME(0,240,0),"Více než  4 hodiny",VLOOKUP(K310,Pásma!$H$4:$I$244,2))</f>
        <v>do 10 ti minut</v>
      </c>
    </row>
    <row r="311" spans="1:13" x14ac:dyDescent="0.25">
      <c r="A311" s="42">
        <v>45426.438414351855</v>
      </c>
      <c r="B311" s="41" t="s">
        <v>1694</v>
      </c>
      <c r="C311" s="41" t="s">
        <v>1695</v>
      </c>
      <c r="D311" s="41" t="s">
        <v>9</v>
      </c>
      <c r="E311" s="41" t="s">
        <v>79</v>
      </c>
      <c r="F311" s="41" t="s">
        <v>2087</v>
      </c>
      <c r="G311" s="41" t="s">
        <v>2088</v>
      </c>
      <c r="H311" s="41" t="s">
        <v>8046</v>
      </c>
      <c r="I311" s="8">
        <f t="shared" si="26"/>
        <v>45426.438414351855</v>
      </c>
      <c r="J311" s="8">
        <f t="shared" si="33"/>
        <v>45426.438194444447</v>
      </c>
      <c r="K311" s="6" t="str">
        <f t="shared" si="27"/>
        <v>0:00</v>
      </c>
      <c r="L311" s="54" t="str">
        <f t="shared" si="28"/>
        <v>Ukončeno v den propuštění</v>
      </c>
      <c r="M311" s="54" t="str">
        <f>IF(A311-J311&gt;TIME(0,240,0),"Více než  4 hodiny",VLOOKUP(K311,Pásma!$H$4:$I$244,2))</f>
        <v>do 10 ti minut</v>
      </c>
    </row>
    <row r="312" spans="1:13" x14ac:dyDescent="0.25">
      <c r="A312" s="42">
        <v>45427.385405092595</v>
      </c>
      <c r="B312" s="41" t="s">
        <v>120</v>
      </c>
      <c r="C312" s="41" t="s">
        <v>225</v>
      </c>
      <c r="D312" s="41" t="s">
        <v>9</v>
      </c>
      <c r="E312" s="41" t="s">
        <v>79</v>
      </c>
      <c r="F312" s="41" t="s">
        <v>430</v>
      </c>
      <c r="G312" s="41" t="s">
        <v>431</v>
      </c>
      <c r="H312" s="41" t="s">
        <v>8045</v>
      </c>
      <c r="I312" s="8">
        <f t="shared" si="26"/>
        <v>45427.385405092595</v>
      </c>
      <c r="J312" s="8">
        <f t="shared" si="33"/>
        <v>45427.384722222225</v>
      </c>
      <c r="K312" s="6" t="str">
        <f t="shared" si="27"/>
        <v>0:00</v>
      </c>
      <c r="L312" s="54" t="str">
        <f t="shared" si="28"/>
        <v>Ukončeno v den propuštění</v>
      </c>
      <c r="M312" s="54" t="str">
        <f>IF(A312-J312&gt;TIME(0,240,0),"Více než  4 hodiny",VLOOKUP(K312,Pásma!$H$4:$I$244,2))</f>
        <v>do 10 ti minut</v>
      </c>
    </row>
    <row r="313" spans="1:13" x14ac:dyDescent="0.25">
      <c r="A313" s="42">
        <v>45427.386863425927</v>
      </c>
      <c r="B313" s="41" t="s">
        <v>3625</v>
      </c>
      <c r="C313" s="41" t="s">
        <v>3626</v>
      </c>
      <c r="D313" s="41" t="s">
        <v>9</v>
      </c>
      <c r="E313" s="41" t="s">
        <v>79</v>
      </c>
      <c r="F313" s="41" t="s">
        <v>3844</v>
      </c>
      <c r="G313" s="41" t="s">
        <v>3845</v>
      </c>
      <c r="H313" s="41" t="s">
        <v>8044</v>
      </c>
      <c r="I313" s="8">
        <f t="shared" si="26"/>
        <v>45427.386863425927</v>
      </c>
      <c r="J313" s="8">
        <f t="shared" si="33"/>
        <v>45427.386111111111</v>
      </c>
      <c r="K313" s="6" t="str">
        <f t="shared" si="27"/>
        <v>0:01</v>
      </c>
      <c r="L313" s="54" t="str">
        <f t="shared" si="28"/>
        <v>Ukončeno v den propuštění</v>
      </c>
      <c r="M313" s="54" t="str">
        <f>IF(A313-J313&gt;TIME(0,240,0),"Více než  4 hodiny",VLOOKUP(K313,Pásma!$H$4:$I$244,2))</f>
        <v>do 10 ti minut</v>
      </c>
    </row>
    <row r="314" spans="1:13" x14ac:dyDescent="0.25">
      <c r="A314" s="42">
        <v>45427.457118055558</v>
      </c>
      <c r="B314" s="41" t="s">
        <v>120</v>
      </c>
      <c r="C314" s="41" t="s">
        <v>285</v>
      </c>
      <c r="D314" s="41" t="s">
        <v>9</v>
      </c>
      <c r="E314" s="41" t="s">
        <v>79</v>
      </c>
      <c r="F314" s="41" t="s">
        <v>427</v>
      </c>
      <c r="G314" s="41" t="s">
        <v>428</v>
      </c>
      <c r="H314" s="41" t="s">
        <v>8043</v>
      </c>
      <c r="I314" s="8">
        <f t="shared" si="26"/>
        <v>45427.457118055558</v>
      </c>
      <c r="J314" s="8">
        <f t="shared" si="33"/>
        <v>45427.456250000003</v>
      </c>
      <c r="K314" s="6" t="str">
        <f t="shared" si="27"/>
        <v>0:01</v>
      </c>
      <c r="L314" s="54" t="str">
        <f t="shared" si="28"/>
        <v>Ukončeno v den propuštění</v>
      </c>
      <c r="M314" s="54" t="str">
        <f>IF(A314-J314&gt;TIME(0,240,0),"Více než  4 hodiny",VLOOKUP(K314,Pásma!$H$4:$I$244,2))</f>
        <v>do 10 ti minut</v>
      </c>
    </row>
    <row r="315" spans="1:13" x14ac:dyDescent="0.25">
      <c r="A315" s="42">
        <v>45427.462314814817</v>
      </c>
      <c r="B315" s="41" t="s">
        <v>1694</v>
      </c>
      <c r="C315" s="41" t="s">
        <v>1695</v>
      </c>
      <c r="D315" s="41" t="s">
        <v>9</v>
      </c>
      <c r="E315" s="41" t="s">
        <v>79</v>
      </c>
      <c r="F315" s="41" t="s">
        <v>2093</v>
      </c>
      <c r="G315" s="41" t="s">
        <v>2094</v>
      </c>
      <c r="H315" s="41" t="s">
        <v>8042</v>
      </c>
      <c r="I315" s="8">
        <f t="shared" si="26"/>
        <v>45427.462314814817</v>
      </c>
      <c r="J315" s="8">
        <f t="shared" si="33"/>
        <v>45427.461805555555</v>
      </c>
      <c r="K315" s="6" t="str">
        <f t="shared" si="27"/>
        <v>0:00</v>
      </c>
      <c r="L315" s="54" t="str">
        <f t="shared" si="28"/>
        <v>Ukončeno v den propuštění</v>
      </c>
      <c r="M315" s="54" t="str">
        <f>IF(A315-J315&gt;TIME(0,240,0),"Více než  4 hodiny",VLOOKUP(K315,Pásma!$H$4:$I$244,2))</f>
        <v>do 10 ti minut</v>
      </c>
    </row>
    <row r="316" spans="1:13" x14ac:dyDescent="0.25">
      <c r="A316" s="42">
        <v>45427.465601851851</v>
      </c>
      <c r="B316" s="41" t="s">
        <v>125</v>
      </c>
      <c r="C316" s="41" t="s">
        <v>225</v>
      </c>
      <c r="D316" s="41" t="s">
        <v>9</v>
      </c>
      <c r="E316" s="41" t="s">
        <v>79</v>
      </c>
      <c r="F316" s="41" t="s">
        <v>377</v>
      </c>
      <c r="G316" s="41" t="s">
        <v>7349</v>
      </c>
      <c r="H316" s="41" t="s">
        <v>8041</v>
      </c>
      <c r="I316" s="8">
        <f t="shared" si="26"/>
        <v>45427.465601851851</v>
      </c>
      <c r="J316" s="8">
        <f t="shared" si="33"/>
        <v>45427.465277777781</v>
      </c>
      <c r="K316" s="6" t="str">
        <f t="shared" si="27"/>
        <v>0:00</v>
      </c>
      <c r="L316" s="54" t="str">
        <f t="shared" si="28"/>
        <v>Ukončeno v den propuštění</v>
      </c>
      <c r="M316" s="54" t="str">
        <f>IF(A316-J316&gt;TIME(0,240,0),"Více než  4 hodiny",VLOOKUP(K316,Pásma!$H$4:$I$244,2))</f>
        <v>do 10 ti minut</v>
      </c>
    </row>
    <row r="317" spans="1:13" x14ac:dyDescent="0.25">
      <c r="A317" s="42">
        <v>45428.127708333333</v>
      </c>
      <c r="B317" s="41" t="s">
        <v>7260</v>
      </c>
      <c r="C317" s="41" t="s">
        <v>1721</v>
      </c>
      <c r="D317" s="41" t="s">
        <v>9</v>
      </c>
      <c r="E317" s="41" t="s">
        <v>10</v>
      </c>
      <c r="F317" s="41" t="s">
        <v>2067</v>
      </c>
      <c r="G317" s="41" t="s">
        <v>2068</v>
      </c>
      <c r="H317" s="41" t="s">
        <v>8040</v>
      </c>
      <c r="I317" s="8">
        <f t="shared" si="26"/>
        <v>45428.127708333333</v>
      </c>
      <c r="J317" s="8">
        <f t="shared" si="33"/>
        <v>45428.127083333333</v>
      </c>
      <c r="K317" s="6" t="str">
        <f t="shared" si="27"/>
        <v>0:00</v>
      </c>
      <c r="L317" s="54" t="str">
        <f t="shared" si="28"/>
        <v>Ukončeno v den propuštění</v>
      </c>
      <c r="M317" s="54" t="str">
        <f>IF(A317-J317&gt;TIME(0,240,0),"Více než  4 hodiny",VLOOKUP(K317,Pásma!$H$4:$I$244,2))</f>
        <v>do 10 ti minut</v>
      </c>
    </row>
    <row r="318" spans="1:13" x14ac:dyDescent="0.25">
      <c r="A318" s="42">
        <v>45428.253125000003</v>
      </c>
      <c r="B318" s="41" t="s">
        <v>7267</v>
      </c>
      <c r="C318" s="41" t="s">
        <v>1721</v>
      </c>
      <c r="D318" s="41" t="s">
        <v>9</v>
      </c>
      <c r="E318" s="41" t="s">
        <v>10</v>
      </c>
      <c r="F318" s="41" t="s">
        <v>25</v>
      </c>
      <c r="G318" s="41" t="s">
        <v>7268</v>
      </c>
      <c r="H318" s="41" t="s">
        <v>7269</v>
      </c>
      <c r="I318" s="8">
        <f t="shared" si="26"/>
        <v>45428.253125000003</v>
      </c>
      <c r="J318" s="8">
        <f>DATEVALUE(MID(H318,63,8))+TIMEVALUE(_xlfn.CONCAT(MID(H318,87,2),":",MID(H318,89,2)))</f>
        <v>45428.251388888886</v>
      </c>
      <c r="K318" s="6" t="str">
        <f t="shared" si="27"/>
        <v>0:02</v>
      </c>
      <c r="L318" s="54" t="str">
        <f t="shared" si="28"/>
        <v>Ukončeno v den propuštění</v>
      </c>
      <c r="M318" s="54" t="str">
        <f>IF(A318-J318&gt;TIME(0,240,0),"Více než  4 hodiny",VLOOKUP(K318,Pásma!$H$4:$I$244,2))</f>
        <v>do 10 ti minut</v>
      </c>
    </row>
    <row r="319" spans="1:13" x14ac:dyDescent="0.25">
      <c r="A319" s="42">
        <v>45428.386134259257</v>
      </c>
      <c r="B319" s="41" t="s">
        <v>1694</v>
      </c>
      <c r="C319" s="41" t="s">
        <v>1695</v>
      </c>
      <c r="D319" s="41" t="s">
        <v>9</v>
      </c>
      <c r="E319" s="41" t="s">
        <v>79</v>
      </c>
      <c r="F319" s="41" t="s">
        <v>2090</v>
      </c>
      <c r="G319" s="41" t="s">
        <v>2091</v>
      </c>
      <c r="H319" s="41" t="s">
        <v>8039</v>
      </c>
      <c r="I319" s="8">
        <f t="shared" si="26"/>
        <v>45428.386134259257</v>
      </c>
      <c r="J319" s="8">
        <f>DATEVALUE(MID(H319,49,8))+TIMEVALUE(_xlfn.CONCAT(MID(H319,80,2),":",MID(H319,82,2)))</f>
        <v>45428.385416666664</v>
      </c>
      <c r="K319" s="6" t="str">
        <f t="shared" si="27"/>
        <v>0:01</v>
      </c>
      <c r="L319" s="54" t="str">
        <f t="shared" si="28"/>
        <v>Ukončeno v den propuštění</v>
      </c>
      <c r="M319" s="54" t="str">
        <f>IF(A319-J319&gt;TIME(0,240,0),"Více než  4 hodiny",VLOOKUP(K319,Pásma!$H$4:$I$244,2))</f>
        <v>do 10 ti minut</v>
      </c>
    </row>
    <row r="320" spans="1:13" x14ac:dyDescent="0.25">
      <c r="A320" s="42">
        <v>45428.386354166665</v>
      </c>
      <c r="B320" s="41" t="s">
        <v>11</v>
      </c>
      <c r="C320" s="41" t="s">
        <v>21</v>
      </c>
      <c r="D320" s="41" t="s">
        <v>9</v>
      </c>
      <c r="E320" s="41" t="s">
        <v>13</v>
      </c>
      <c r="F320" s="41" t="s">
        <v>34</v>
      </c>
      <c r="G320" s="41" t="s">
        <v>35</v>
      </c>
      <c r="H320" s="41" t="s">
        <v>36</v>
      </c>
      <c r="I320" s="8">
        <f t="shared" si="26"/>
        <v>45428.386354166665</v>
      </c>
      <c r="J320" s="8">
        <f>DATEVALUE(MID(H320,29,8))+TIMEVALUE(_xlfn.CONCAT(MID(H320,64,2),":",MID(H320,66,2)))</f>
        <v>45428.37222222222</v>
      </c>
      <c r="K320" s="6" t="str">
        <f t="shared" si="27"/>
        <v>0:20</v>
      </c>
      <c r="L320" s="54" t="str">
        <f t="shared" si="28"/>
        <v>Ukončeno v den propuštění</v>
      </c>
      <c r="M320" s="54" t="str">
        <f>IF(A320-J320&gt;TIME(0,240,0),"Více než  4 hodiny",VLOOKUP(K320,Pásma!$H$4:$I$244,2))</f>
        <v>20-30</v>
      </c>
    </row>
    <row r="321" spans="1:13" x14ac:dyDescent="0.25">
      <c r="A321" s="42">
        <v>45428.394756944443</v>
      </c>
      <c r="B321" s="41" t="s">
        <v>1694</v>
      </c>
      <c r="C321" s="41" t="s">
        <v>1695</v>
      </c>
      <c r="D321" s="41" t="s">
        <v>9</v>
      </c>
      <c r="E321" s="41" t="s">
        <v>79</v>
      </c>
      <c r="F321" s="41" t="s">
        <v>2041</v>
      </c>
      <c r="G321" s="41" t="s">
        <v>2042</v>
      </c>
      <c r="H321" s="41" t="s">
        <v>8038</v>
      </c>
      <c r="I321" s="8">
        <f t="shared" si="26"/>
        <v>45428.394756944443</v>
      </c>
      <c r="J321" s="8">
        <f>DATEVALUE(MID(H321,49,8))+TIMEVALUE(_xlfn.CONCAT(MID(H321,80,2),":",MID(H321,82,2)))</f>
        <v>45428.394444444442</v>
      </c>
      <c r="K321" s="6" t="str">
        <f t="shared" si="27"/>
        <v>0:00</v>
      </c>
      <c r="L321" s="54" t="str">
        <f t="shared" si="28"/>
        <v>Ukončeno v den propuštění</v>
      </c>
      <c r="M321" s="54" t="str">
        <f>IF(A321-J321&gt;TIME(0,240,0),"Více než  4 hodiny",VLOOKUP(K321,Pásma!$H$4:$I$244,2))</f>
        <v>do 10 ti minut</v>
      </c>
    </row>
    <row r="322" spans="1:13" x14ac:dyDescent="0.25">
      <c r="A322" s="42">
        <v>45428.483726851853</v>
      </c>
      <c r="B322" s="41" t="s">
        <v>11</v>
      </c>
      <c r="C322" s="41" t="s">
        <v>21</v>
      </c>
      <c r="D322" s="41" t="s">
        <v>9</v>
      </c>
      <c r="E322" s="41" t="s">
        <v>13</v>
      </c>
      <c r="F322" s="41" t="s">
        <v>31</v>
      </c>
      <c r="G322" s="41" t="s">
        <v>32</v>
      </c>
      <c r="H322" s="41" t="s">
        <v>33</v>
      </c>
      <c r="I322" s="8">
        <f t="shared" ref="I322:I385" si="34">A322</f>
        <v>45428.483726851853</v>
      </c>
      <c r="J322" s="8">
        <f>DATEVALUE(MID(H322,29,8))+TIMEVALUE(_xlfn.CONCAT(MID(H322,64,2),":",MID(H322,66,2)))</f>
        <v>45428.482638888891</v>
      </c>
      <c r="K322" s="6" t="str">
        <f t="shared" ref="K322:K385" si="35">TEXT(A322-J322,"h:mm")</f>
        <v>0:01</v>
      </c>
      <c r="L322" s="54" t="str">
        <f t="shared" si="28"/>
        <v>Ukončeno v den propuštění</v>
      </c>
      <c r="M322" s="54" t="str">
        <f>IF(A322-J322&gt;TIME(0,240,0),"Více než  4 hodiny",VLOOKUP(K322,Pásma!$H$4:$I$244,2))</f>
        <v>do 10 ti minut</v>
      </c>
    </row>
    <row r="323" spans="1:13" x14ac:dyDescent="0.25">
      <c r="A323" s="42">
        <v>45428.821875000001</v>
      </c>
      <c r="B323" s="41" t="s">
        <v>125</v>
      </c>
      <c r="C323" s="41" t="s">
        <v>8036</v>
      </c>
      <c r="D323" s="41" t="s">
        <v>9</v>
      </c>
      <c r="E323" s="41" t="s">
        <v>10</v>
      </c>
      <c r="F323" s="41" t="s">
        <v>31</v>
      </c>
      <c r="G323" s="41" t="s">
        <v>409</v>
      </c>
      <c r="H323" s="41" t="s">
        <v>8037</v>
      </c>
      <c r="I323" s="8">
        <f t="shared" si="34"/>
        <v>45428.821875000001</v>
      </c>
      <c r="J323" s="8">
        <f t="shared" ref="J323:J333" si="36">DATEVALUE(MID(H323,49,8))+TIMEVALUE(_xlfn.CONCAT(MID(H323,80,2),":",MID(H323,82,2)))</f>
        <v>45428.821527777778</v>
      </c>
      <c r="K323" s="6" t="str">
        <f t="shared" si="35"/>
        <v>0:00</v>
      </c>
      <c r="L323" s="54" t="str">
        <f t="shared" ref="L323:L386" si="37">IF(DAY(I323)&lt;&gt;DAY(J323),"Ukončeno o den a více později","Ukončeno v den propuštění")</f>
        <v>Ukončeno v den propuštění</v>
      </c>
      <c r="M323" s="54" t="str">
        <f>IF(A323-J323&gt;TIME(0,240,0),"Více než  4 hodiny",VLOOKUP(K323,Pásma!$H$4:$I$244,2))</f>
        <v>do 10 ti minut</v>
      </c>
    </row>
    <row r="324" spans="1:13" x14ac:dyDescent="0.25">
      <c r="A324" s="42">
        <v>45429.437291666669</v>
      </c>
      <c r="B324" s="41" t="s">
        <v>7260</v>
      </c>
      <c r="C324" s="41" t="s">
        <v>8034</v>
      </c>
      <c r="D324" s="41" t="s">
        <v>9</v>
      </c>
      <c r="E324" s="41" t="s">
        <v>79</v>
      </c>
      <c r="F324" s="41" t="s">
        <v>402</v>
      </c>
      <c r="G324" s="41" t="s">
        <v>403</v>
      </c>
      <c r="H324" s="41" t="s">
        <v>8035</v>
      </c>
      <c r="I324" s="8">
        <f t="shared" si="34"/>
        <v>45429.437291666669</v>
      </c>
      <c r="J324" s="8">
        <f t="shared" si="36"/>
        <v>45429.436805555553</v>
      </c>
      <c r="K324" s="6" t="str">
        <f t="shared" si="35"/>
        <v>0:00</v>
      </c>
      <c r="L324" s="54" t="str">
        <f t="shared" si="37"/>
        <v>Ukončeno v den propuštění</v>
      </c>
      <c r="M324" s="54" t="str">
        <f>IF(A324-J324&gt;TIME(0,240,0),"Více než  4 hodiny",VLOOKUP(K324,Pásma!$H$4:$I$244,2))</f>
        <v>do 10 ti minut</v>
      </c>
    </row>
    <row r="325" spans="1:13" x14ac:dyDescent="0.25">
      <c r="A325" s="42">
        <v>45429.562569444446</v>
      </c>
      <c r="B325" s="41" t="s">
        <v>1694</v>
      </c>
      <c r="C325" s="41" t="s">
        <v>1695</v>
      </c>
      <c r="D325" s="41" t="s">
        <v>9</v>
      </c>
      <c r="E325" s="41" t="s">
        <v>79</v>
      </c>
      <c r="F325" s="41" t="s">
        <v>2157</v>
      </c>
      <c r="G325" s="41" t="s">
        <v>7471</v>
      </c>
      <c r="H325" s="41" t="s">
        <v>8033</v>
      </c>
      <c r="I325" s="8">
        <f t="shared" si="34"/>
        <v>45429.562569444446</v>
      </c>
      <c r="J325" s="8">
        <f t="shared" si="36"/>
        <v>45429.5625</v>
      </c>
      <c r="K325" s="6" t="str">
        <f t="shared" si="35"/>
        <v>0:00</v>
      </c>
      <c r="L325" s="54" t="str">
        <f t="shared" si="37"/>
        <v>Ukončeno v den propuštění</v>
      </c>
      <c r="M325" s="54" t="str">
        <f>IF(A325-J325&gt;TIME(0,240,0),"Více než  4 hodiny",VLOOKUP(K325,Pásma!$H$4:$I$244,2))</f>
        <v>do 10 ti minut</v>
      </c>
    </row>
    <row r="326" spans="1:13" x14ac:dyDescent="0.25">
      <c r="A326" s="42">
        <v>45430.473576388889</v>
      </c>
      <c r="B326" s="41" t="s">
        <v>7253</v>
      </c>
      <c r="C326" s="41" t="s">
        <v>8030</v>
      </c>
      <c r="D326" s="41" t="s">
        <v>9</v>
      </c>
      <c r="E326" s="41" t="s">
        <v>79</v>
      </c>
      <c r="F326" s="41" t="s">
        <v>350</v>
      </c>
      <c r="G326" s="41" t="s">
        <v>351</v>
      </c>
      <c r="H326" s="41" t="s">
        <v>8032</v>
      </c>
      <c r="I326" s="8">
        <f t="shared" si="34"/>
        <v>45430.473576388889</v>
      </c>
      <c r="J326" s="8">
        <f t="shared" si="36"/>
        <v>45430.472916666666</v>
      </c>
      <c r="K326" s="6" t="str">
        <f t="shared" si="35"/>
        <v>0:00</v>
      </c>
      <c r="L326" s="54" t="str">
        <f t="shared" si="37"/>
        <v>Ukončeno v den propuštění</v>
      </c>
      <c r="M326" s="54" t="str">
        <f>IF(A326-J326&gt;TIME(0,240,0),"Více než  4 hodiny",VLOOKUP(K326,Pásma!$H$4:$I$244,2))</f>
        <v>do 10 ti minut</v>
      </c>
    </row>
    <row r="327" spans="1:13" x14ac:dyDescent="0.25">
      <c r="A327" s="42">
        <v>45430.473715277774</v>
      </c>
      <c r="B327" s="41" t="s">
        <v>7253</v>
      </c>
      <c r="C327" s="41" t="s">
        <v>8030</v>
      </c>
      <c r="D327" s="41" t="s">
        <v>9</v>
      </c>
      <c r="E327" s="41" t="s">
        <v>79</v>
      </c>
      <c r="F327" s="41" t="s">
        <v>389</v>
      </c>
      <c r="G327" s="41" t="s">
        <v>390</v>
      </c>
      <c r="H327" s="41" t="s">
        <v>8031</v>
      </c>
      <c r="I327" s="8">
        <f t="shared" si="34"/>
        <v>45430.473715277774</v>
      </c>
      <c r="J327" s="8">
        <f t="shared" si="36"/>
        <v>45430.473611111112</v>
      </c>
      <c r="K327" s="6" t="str">
        <f t="shared" si="35"/>
        <v>0:00</v>
      </c>
      <c r="L327" s="54" t="str">
        <f t="shared" si="37"/>
        <v>Ukončeno v den propuštění</v>
      </c>
      <c r="M327" s="54" t="str">
        <f>IF(A327-J327&gt;TIME(0,240,0),"Více než  4 hodiny",VLOOKUP(K327,Pásma!$H$4:$I$244,2))</f>
        <v>do 10 ti minut</v>
      </c>
    </row>
    <row r="328" spans="1:13" x14ac:dyDescent="0.25">
      <c r="A328" s="42">
        <v>45432.362835648149</v>
      </c>
      <c r="B328" s="41" t="s">
        <v>1694</v>
      </c>
      <c r="C328" s="41" t="s">
        <v>1695</v>
      </c>
      <c r="D328" s="41" t="s">
        <v>9</v>
      </c>
      <c r="E328" s="41" t="s">
        <v>79</v>
      </c>
      <c r="F328" s="41" t="s">
        <v>2041</v>
      </c>
      <c r="G328" s="41" t="s">
        <v>2042</v>
      </c>
      <c r="H328" s="41" t="s">
        <v>8029</v>
      </c>
      <c r="I328" s="8">
        <f t="shared" si="34"/>
        <v>45432.362835648149</v>
      </c>
      <c r="J328" s="8">
        <f t="shared" si="36"/>
        <v>45432.362500000003</v>
      </c>
      <c r="K328" s="6" t="str">
        <f t="shared" si="35"/>
        <v>0:00</v>
      </c>
      <c r="L328" s="54" t="str">
        <f t="shared" si="37"/>
        <v>Ukončeno v den propuštění</v>
      </c>
      <c r="M328" s="54" t="str">
        <f>IF(A328-J328&gt;TIME(0,240,0),"Více než  4 hodiny",VLOOKUP(K328,Pásma!$H$4:$I$244,2))</f>
        <v>do 10 ti minut</v>
      </c>
    </row>
    <row r="329" spans="1:13" x14ac:dyDescent="0.25">
      <c r="A329" s="42">
        <v>45432.389108796298</v>
      </c>
      <c r="B329" s="41" t="s">
        <v>3625</v>
      </c>
      <c r="C329" s="41" t="s">
        <v>3626</v>
      </c>
      <c r="D329" s="41" t="s">
        <v>9</v>
      </c>
      <c r="E329" s="41" t="s">
        <v>79</v>
      </c>
      <c r="F329" s="41" t="s">
        <v>3795</v>
      </c>
      <c r="G329" s="41" t="s">
        <v>3796</v>
      </c>
      <c r="H329" s="41" t="s">
        <v>8028</v>
      </c>
      <c r="I329" s="8">
        <f t="shared" si="34"/>
        <v>45432.389108796298</v>
      </c>
      <c r="J329" s="8">
        <f t="shared" si="36"/>
        <v>45432.388888888891</v>
      </c>
      <c r="K329" s="6" t="str">
        <f t="shared" si="35"/>
        <v>0:00</v>
      </c>
      <c r="L329" s="54" t="str">
        <f t="shared" si="37"/>
        <v>Ukončeno v den propuštění</v>
      </c>
      <c r="M329" s="54" t="str">
        <f>IF(A329-J329&gt;TIME(0,240,0),"Více než  4 hodiny",VLOOKUP(K329,Pásma!$H$4:$I$244,2))</f>
        <v>do 10 ti minut</v>
      </c>
    </row>
    <row r="330" spans="1:13" x14ac:dyDescent="0.25">
      <c r="A330" s="42">
        <v>45432.393101851849</v>
      </c>
      <c r="B330" s="41" t="s">
        <v>120</v>
      </c>
      <c r="C330" s="41" t="s">
        <v>748</v>
      </c>
      <c r="D330" s="41" t="s">
        <v>9</v>
      </c>
      <c r="E330" s="41" t="s">
        <v>79</v>
      </c>
      <c r="F330" s="41" t="s">
        <v>382</v>
      </c>
      <c r="G330" s="41" t="s">
        <v>383</v>
      </c>
      <c r="H330" s="41" t="s">
        <v>8027</v>
      </c>
      <c r="I330" s="8">
        <f t="shared" si="34"/>
        <v>45432.393101851849</v>
      </c>
      <c r="J330" s="8">
        <f t="shared" si="36"/>
        <v>45432.392361111109</v>
      </c>
      <c r="K330" s="6" t="str">
        <f t="shared" si="35"/>
        <v>0:01</v>
      </c>
      <c r="L330" s="54" t="str">
        <f t="shared" si="37"/>
        <v>Ukončeno v den propuštění</v>
      </c>
      <c r="M330" s="54" t="str">
        <f>IF(A330-J330&gt;TIME(0,240,0),"Více než  4 hodiny",VLOOKUP(K330,Pásma!$H$4:$I$244,2))</f>
        <v>do 10 ti minut</v>
      </c>
    </row>
    <row r="331" spans="1:13" x14ac:dyDescent="0.25">
      <c r="A331" s="42">
        <v>45432.43513888889</v>
      </c>
      <c r="B331" s="41" t="s">
        <v>3625</v>
      </c>
      <c r="C331" s="41" t="s">
        <v>3626</v>
      </c>
      <c r="D331" s="41" t="s">
        <v>9</v>
      </c>
      <c r="E331" s="41" t="s">
        <v>79</v>
      </c>
      <c r="F331" s="41" t="s">
        <v>37</v>
      </c>
      <c r="G331" s="41" t="s">
        <v>3798</v>
      </c>
      <c r="H331" s="41" t="s">
        <v>8026</v>
      </c>
      <c r="I331" s="8">
        <f t="shared" si="34"/>
        <v>45432.43513888889</v>
      </c>
      <c r="J331" s="8">
        <f t="shared" si="36"/>
        <v>45432.43472222222</v>
      </c>
      <c r="K331" s="6" t="str">
        <f t="shared" si="35"/>
        <v>0:00</v>
      </c>
      <c r="L331" s="54" t="str">
        <f t="shared" si="37"/>
        <v>Ukončeno v den propuštění</v>
      </c>
      <c r="M331" s="54" t="str">
        <f>IF(A331-J331&gt;TIME(0,240,0),"Více než  4 hodiny",VLOOKUP(K331,Pásma!$H$4:$I$244,2))</f>
        <v>do 10 ti minut</v>
      </c>
    </row>
    <row r="332" spans="1:13" x14ac:dyDescent="0.25">
      <c r="A332" s="42">
        <v>45432.471597222226</v>
      </c>
      <c r="B332" s="41" t="s">
        <v>125</v>
      </c>
      <c r="C332" s="41" t="s">
        <v>411</v>
      </c>
      <c r="D332" s="41" t="s">
        <v>9</v>
      </c>
      <c r="E332" s="41" t="s">
        <v>79</v>
      </c>
      <c r="F332" s="41" t="s">
        <v>369</v>
      </c>
      <c r="G332" s="41" t="s">
        <v>370</v>
      </c>
      <c r="H332" s="41" t="s">
        <v>8025</v>
      </c>
      <c r="I332" s="8">
        <f t="shared" si="34"/>
        <v>45432.471597222226</v>
      </c>
      <c r="J332" s="8">
        <f t="shared" si="36"/>
        <v>45432.470833333333</v>
      </c>
      <c r="K332" s="6" t="str">
        <f t="shared" si="35"/>
        <v>0:01</v>
      </c>
      <c r="L332" s="54" t="str">
        <f t="shared" si="37"/>
        <v>Ukončeno v den propuštění</v>
      </c>
      <c r="M332" s="54" t="str">
        <f>IF(A332-J332&gt;TIME(0,240,0),"Více než  4 hodiny",VLOOKUP(K332,Pásma!$H$4:$I$244,2))</f>
        <v>do 10 ti minut</v>
      </c>
    </row>
    <row r="333" spans="1:13" x14ac:dyDescent="0.25">
      <c r="A333" s="42">
        <v>45433.705983796295</v>
      </c>
      <c r="B333" s="41" t="s">
        <v>76</v>
      </c>
      <c r="C333" s="41" t="s">
        <v>570</v>
      </c>
      <c r="D333" s="41" t="s">
        <v>9</v>
      </c>
      <c r="E333" s="41" t="s">
        <v>79</v>
      </c>
      <c r="F333" s="41" t="s">
        <v>353</v>
      </c>
      <c r="G333" s="41" t="s">
        <v>354</v>
      </c>
      <c r="H333" s="41" t="s">
        <v>8024</v>
      </c>
      <c r="I333" s="8">
        <f t="shared" si="34"/>
        <v>45433.705983796295</v>
      </c>
      <c r="J333" s="8">
        <f t="shared" si="36"/>
        <v>45433.705555555556</v>
      </c>
      <c r="K333" s="6" t="str">
        <f t="shared" si="35"/>
        <v>0:00</v>
      </c>
      <c r="L333" s="54" t="str">
        <f t="shared" si="37"/>
        <v>Ukončeno v den propuštění</v>
      </c>
      <c r="M333" s="54" t="str">
        <f>IF(A333-J333&gt;TIME(0,240,0),"Více než  4 hodiny",VLOOKUP(K333,Pásma!$H$4:$I$244,2))</f>
        <v>do 10 ti minut</v>
      </c>
    </row>
    <row r="334" spans="1:13" x14ac:dyDescent="0.25">
      <c r="A334" s="42">
        <v>45433.771608796298</v>
      </c>
      <c r="B334" s="41" t="s">
        <v>11</v>
      </c>
      <c r="C334" s="41" t="s">
        <v>12</v>
      </c>
      <c r="D334" s="41" t="s">
        <v>9</v>
      </c>
      <c r="E334" s="41" t="s">
        <v>13</v>
      </c>
      <c r="F334" s="41" t="s">
        <v>28</v>
      </c>
      <c r="G334" s="41" t="s">
        <v>29</v>
      </c>
      <c r="H334" s="41" t="s">
        <v>30</v>
      </c>
      <c r="I334" s="8">
        <f t="shared" si="34"/>
        <v>45433.771608796298</v>
      </c>
      <c r="J334" s="8">
        <f>DATEVALUE(MID(H334,29,8))+TIMEVALUE(_xlfn.CONCAT(MID(H334,64,2),":",MID(H334,66,2)))</f>
        <v>45433.754166666666</v>
      </c>
      <c r="K334" s="6" t="str">
        <f t="shared" si="35"/>
        <v>0:25</v>
      </c>
      <c r="L334" s="54" t="str">
        <f t="shared" si="37"/>
        <v>Ukončeno v den propuštění</v>
      </c>
      <c r="M334" s="54" t="str">
        <f>IF(A334-J334&gt;TIME(0,240,0),"Více než  4 hodiny",VLOOKUP(K334,Pásma!$H$4:$I$244,2))</f>
        <v>20-30</v>
      </c>
    </row>
    <row r="335" spans="1:13" x14ac:dyDescent="0.25">
      <c r="A335" s="42">
        <v>45434.397222222222</v>
      </c>
      <c r="B335" s="41" t="s">
        <v>76</v>
      </c>
      <c r="C335" s="41" t="s">
        <v>77</v>
      </c>
      <c r="D335" s="41" t="s">
        <v>9</v>
      </c>
      <c r="E335" s="41" t="s">
        <v>79</v>
      </c>
      <c r="F335" s="41" t="s">
        <v>362</v>
      </c>
      <c r="G335" s="41" t="s">
        <v>363</v>
      </c>
      <c r="H335" s="41" t="s">
        <v>8023</v>
      </c>
      <c r="I335" s="8">
        <f t="shared" si="34"/>
        <v>45434.397222222222</v>
      </c>
      <c r="J335" s="8">
        <f t="shared" ref="J335:J344" si="38">DATEVALUE(MID(H335,49,8))+TIMEVALUE(_xlfn.CONCAT(MID(H335,80,2),":",MID(H335,82,2)))</f>
        <v>45434.396527777775</v>
      </c>
      <c r="K335" s="6" t="str">
        <f t="shared" si="35"/>
        <v>0:01</v>
      </c>
      <c r="L335" s="54" t="str">
        <f t="shared" si="37"/>
        <v>Ukončeno v den propuštění</v>
      </c>
      <c r="M335" s="54" t="str">
        <f>IF(A335-J335&gt;TIME(0,240,0),"Více než  4 hodiny",VLOOKUP(K335,Pásma!$H$4:$I$244,2))</f>
        <v>do 10 ti minut</v>
      </c>
    </row>
    <row r="336" spans="1:13" x14ac:dyDescent="0.25">
      <c r="A336" s="42">
        <v>45434.397407407407</v>
      </c>
      <c r="B336" s="41" t="s">
        <v>76</v>
      </c>
      <c r="C336" s="41" t="s">
        <v>77</v>
      </c>
      <c r="D336" s="41" t="s">
        <v>9</v>
      </c>
      <c r="E336" s="41" t="s">
        <v>79</v>
      </c>
      <c r="F336" s="41" t="s">
        <v>305</v>
      </c>
      <c r="G336" s="41" t="s">
        <v>306</v>
      </c>
      <c r="H336" s="41" t="s">
        <v>8022</v>
      </c>
      <c r="I336" s="8">
        <f t="shared" si="34"/>
        <v>45434.397407407407</v>
      </c>
      <c r="J336" s="8">
        <f t="shared" si="38"/>
        <v>45434.397222222222</v>
      </c>
      <c r="K336" s="6" t="str">
        <f t="shared" si="35"/>
        <v>0:00</v>
      </c>
      <c r="L336" s="54" t="str">
        <f t="shared" si="37"/>
        <v>Ukončeno v den propuštění</v>
      </c>
      <c r="M336" s="54" t="str">
        <f>IF(A336-J336&gt;TIME(0,240,0),"Více než  4 hodiny",VLOOKUP(K336,Pásma!$H$4:$I$244,2))</f>
        <v>do 10 ti minut</v>
      </c>
    </row>
    <row r="337" spans="1:13" x14ac:dyDescent="0.25">
      <c r="A337" s="42">
        <v>45434.42355324074</v>
      </c>
      <c r="B337" s="41" t="s">
        <v>3625</v>
      </c>
      <c r="C337" s="41" t="s">
        <v>3626</v>
      </c>
      <c r="D337" s="41" t="s">
        <v>9</v>
      </c>
      <c r="E337" s="41" t="s">
        <v>79</v>
      </c>
      <c r="F337" s="41" t="s">
        <v>34</v>
      </c>
      <c r="G337" s="41" t="s">
        <v>3810</v>
      </c>
      <c r="H337" s="41" t="s">
        <v>8021</v>
      </c>
      <c r="I337" s="8">
        <f t="shared" si="34"/>
        <v>45434.42355324074</v>
      </c>
      <c r="J337" s="8">
        <f t="shared" si="38"/>
        <v>45434.42291666667</v>
      </c>
      <c r="K337" s="6" t="str">
        <f t="shared" si="35"/>
        <v>0:00</v>
      </c>
      <c r="L337" s="54" t="str">
        <f t="shared" si="37"/>
        <v>Ukončeno v den propuštění</v>
      </c>
      <c r="M337" s="54" t="str">
        <f>IF(A337-J337&gt;TIME(0,240,0),"Více než  4 hodiny",VLOOKUP(K337,Pásma!$H$4:$I$244,2))</f>
        <v>do 10 ti minut</v>
      </c>
    </row>
    <row r="338" spans="1:13" x14ac:dyDescent="0.25">
      <c r="A338" s="42">
        <v>45434.454409722224</v>
      </c>
      <c r="B338" s="41" t="s">
        <v>125</v>
      </c>
      <c r="C338" s="41" t="s">
        <v>121</v>
      </c>
      <c r="D338" s="41" t="s">
        <v>9</v>
      </c>
      <c r="E338" s="41" t="s">
        <v>79</v>
      </c>
      <c r="F338" s="41" t="s">
        <v>308</v>
      </c>
      <c r="G338" s="41" t="s">
        <v>309</v>
      </c>
      <c r="H338" s="41" t="s">
        <v>8020</v>
      </c>
      <c r="I338" s="8">
        <f t="shared" si="34"/>
        <v>45434.454409722224</v>
      </c>
      <c r="J338" s="8">
        <f t="shared" si="38"/>
        <v>45434.45416666667</v>
      </c>
      <c r="K338" s="6" t="str">
        <f t="shared" si="35"/>
        <v>0:00</v>
      </c>
      <c r="L338" s="54" t="str">
        <f t="shared" si="37"/>
        <v>Ukončeno v den propuštění</v>
      </c>
      <c r="M338" s="54" t="str">
        <f>IF(A338-J338&gt;TIME(0,240,0),"Více než  4 hodiny",VLOOKUP(K338,Pásma!$H$4:$I$244,2))</f>
        <v>do 10 ti minut</v>
      </c>
    </row>
    <row r="339" spans="1:13" x14ac:dyDescent="0.25">
      <c r="A339" s="42">
        <v>45434.487824074073</v>
      </c>
      <c r="B339" s="41" t="s">
        <v>1694</v>
      </c>
      <c r="C339" s="41" t="s">
        <v>1695</v>
      </c>
      <c r="D339" s="41" t="s">
        <v>9</v>
      </c>
      <c r="E339" s="41" t="s">
        <v>79</v>
      </c>
      <c r="F339" s="41" t="s">
        <v>1896</v>
      </c>
      <c r="G339" s="41" t="s">
        <v>1897</v>
      </c>
      <c r="H339" s="41" t="s">
        <v>8019</v>
      </c>
      <c r="I339" s="8">
        <f t="shared" si="34"/>
        <v>45434.487824074073</v>
      </c>
      <c r="J339" s="8">
        <f t="shared" si="38"/>
        <v>45434.487500000003</v>
      </c>
      <c r="K339" s="6" t="str">
        <f t="shared" si="35"/>
        <v>0:00</v>
      </c>
      <c r="L339" s="54" t="str">
        <f t="shared" si="37"/>
        <v>Ukončeno v den propuštění</v>
      </c>
      <c r="M339" s="54" t="str">
        <f>IF(A339-J339&gt;TIME(0,240,0),"Více než  4 hodiny",VLOOKUP(K339,Pásma!$H$4:$I$244,2))</f>
        <v>do 10 ti minut</v>
      </c>
    </row>
    <row r="340" spans="1:13" x14ac:dyDescent="0.25">
      <c r="A340" s="42">
        <v>45434.548738425925</v>
      </c>
      <c r="B340" s="41" t="s">
        <v>76</v>
      </c>
      <c r="C340" s="41" t="s">
        <v>77</v>
      </c>
      <c r="D340" s="41" t="s">
        <v>9</v>
      </c>
      <c r="E340" s="41" t="s">
        <v>79</v>
      </c>
      <c r="F340" s="41" t="s">
        <v>341</v>
      </c>
      <c r="G340" s="41" t="s">
        <v>342</v>
      </c>
      <c r="H340" s="41" t="s">
        <v>8018</v>
      </c>
      <c r="I340" s="8">
        <f t="shared" si="34"/>
        <v>45434.548738425925</v>
      </c>
      <c r="J340" s="8">
        <f t="shared" si="38"/>
        <v>45434.548611111109</v>
      </c>
      <c r="K340" s="6" t="str">
        <f t="shared" si="35"/>
        <v>0:00</v>
      </c>
      <c r="L340" s="54" t="str">
        <f t="shared" si="37"/>
        <v>Ukončeno v den propuštění</v>
      </c>
      <c r="M340" s="54" t="str">
        <f>IF(A340-J340&gt;TIME(0,240,0),"Více než  4 hodiny",VLOOKUP(K340,Pásma!$H$4:$I$244,2))</f>
        <v>do 10 ti minut</v>
      </c>
    </row>
    <row r="341" spans="1:13" x14ac:dyDescent="0.25">
      <c r="A341" s="42">
        <v>45435.434467592589</v>
      </c>
      <c r="B341" s="41" t="s">
        <v>125</v>
      </c>
      <c r="C341" s="41" t="s">
        <v>486</v>
      </c>
      <c r="D341" s="41" t="s">
        <v>9</v>
      </c>
      <c r="E341" s="41" t="s">
        <v>79</v>
      </c>
      <c r="F341" s="41" t="s">
        <v>338</v>
      </c>
      <c r="G341" s="41" t="s">
        <v>339</v>
      </c>
      <c r="H341" s="41" t="s">
        <v>8017</v>
      </c>
      <c r="I341" s="8">
        <f t="shared" si="34"/>
        <v>45435.434467592589</v>
      </c>
      <c r="J341" s="8">
        <f t="shared" si="38"/>
        <v>45435.434027777781</v>
      </c>
      <c r="K341" s="6" t="str">
        <f t="shared" si="35"/>
        <v>0:00</v>
      </c>
      <c r="L341" s="54" t="str">
        <f t="shared" si="37"/>
        <v>Ukončeno v den propuštění</v>
      </c>
      <c r="M341" s="54" t="str">
        <f>IF(A341-J341&gt;TIME(0,240,0),"Více než  4 hodiny",VLOOKUP(K341,Pásma!$H$4:$I$244,2))</f>
        <v>do 10 ti minut</v>
      </c>
    </row>
    <row r="342" spans="1:13" x14ac:dyDescent="0.25">
      <c r="A342" s="42">
        <v>45435.670925925922</v>
      </c>
      <c r="B342" s="41" t="s">
        <v>125</v>
      </c>
      <c r="C342" s="41" t="s">
        <v>486</v>
      </c>
      <c r="D342" s="41" t="s">
        <v>9</v>
      </c>
      <c r="E342" s="41" t="s">
        <v>79</v>
      </c>
      <c r="F342" s="41" t="s">
        <v>332</v>
      </c>
      <c r="G342" s="41" t="s">
        <v>333</v>
      </c>
      <c r="H342" s="41" t="s">
        <v>8016</v>
      </c>
      <c r="I342" s="8">
        <f t="shared" si="34"/>
        <v>45435.670925925922</v>
      </c>
      <c r="J342" s="8">
        <f t="shared" si="38"/>
        <v>45435.67083333333</v>
      </c>
      <c r="K342" s="6" t="str">
        <f t="shared" si="35"/>
        <v>0:00</v>
      </c>
      <c r="L342" s="54" t="str">
        <f t="shared" si="37"/>
        <v>Ukončeno v den propuštění</v>
      </c>
      <c r="M342" s="54" t="str">
        <f>IF(A342-J342&gt;TIME(0,240,0),"Více než  4 hodiny",VLOOKUP(K342,Pásma!$H$4:$I$244,2))</f>
        <v>do 10 ti minut</v>
      </c>
    </row>
    <row r="343" spans="1:13" x14ac:dyDescent="0.25">
      <c r="A343" s="42">
        <v>45436.382986111108</v>
      </c>
      <c r="B343" s="41" t="s">
        <v>120</v>
      </c>
      <c r="C343" s="41" t="s">
        <v>285</v>
      </c>
      <c r="D343" s="41" t="s">
        <v>9</v>
      </c>
      <c r="E343" s="41" t="s">
        <v>79</v>
      </c>
      <c r="F343" s="41" t="s">
        <v>335</v>
      </c>
      <c r="G343" s="41" t="s">
        <v>336</v>
      </c>
      <c r="H343" s="41" t="s">
        <v>8015</v>
      </c>
      <c r="I343" s="8">
        <f t="shared" si="34"/>
        <v>45436.382986111108</v>
      </c>
      <c r="J343" s="8">
        <f t="shared" si="38"/>
        <v>45436.382638888892</v>
      </c>
      <c r="K343" s="6" t="str">
        <f t="shared" si="35"/>
        <v>0:00</v>
      </c>
      <c r="L343" s="54" t="str">
        <f t="shared" si="37"/>
        <v>Ukončeno v den propuštění</v>
      </c>
      <c r="M343" s="54" t="str">
        <f>IF(A343-J343&gt;TIME(0,240,0),"Více než  4 hodiny",VLOOKUP(K343,Pásma!$H$4:$I$244,2))</f>
        <v>do 10 ti minut</v>
      </c>
    </row>
    <row r="344" spans="1:13" x14ac:dyDescent="0.25">
      <c r="A344" s="42">
        <v>45436.393703703703</v>
      </c>
      <c r="B344" s="41" t="s">
        <v>1694</v>
      </c>
      <c r="C344" s="41" t="s">
        <v>1695</v>
      </c>
      <c r="D344" s="41" t="s">
        <v>9</v>
      </c>
      <c r="E344" s="41" t="s">
        <v>79</v>
      </c>
      <c r="F344" s="41" t="s">
        <v>1973</v>
      </c>
      <c r="G344" s="41" t="s">
        <v>1974</v>
      </c>
      <c r="H344" s="41" t="s">
        <v>8014</v>
      </c>
      <c r="I344" s="8">
        <f t="shared" si="34"/>
        <v>45436.393703703703</v>
      </c>
      <c r="J344" s="8">
        <f t="shared" si="38"/>
        <v>45436.393055555556</v>
      </c>
      <c r="K344" s="6" t="str">
        <f t="shared" si="35"/>
        <v>0:00</v>
      </c>
      <c r="L344" s="54" t="str">
        <f t="shared" si="37"/>
        <v>Ukončeno v den propuštění</v>
      </c>
      <c r="M344" s="54" t="str">
        <f>IF(A344-J344&gt;TIME(0,240,0),"Více než  4 hodiny",VLOOKUP(K344,Pásma!$H$4:$I$244,2))</f>
        <v>do 10 ti minut</v>
      </c>
    </row>
    <row r="345" spans="1:13" x14ac:dyDescent="0.25">
      <c r="A345" s="42">
        <v>45436.446446759262</v>
      </c>
      <c r="B345" s="41" t="s">
        <v>11</v>
      </c>
      <c r="C345" s="41" t="s">
        <v>12</v>
      </c>
      <c r="D345" s="41" t="s">
        <v>9</v>
      </c>
      <c r="E345" s="41" t="s">
        <v>13</v>
      </c>
      <c r="F345" s="41" t="s">
        <v>25</v>
      </c>
      <c r="G345" s="41" t="s">
        <v>26</v>
      </c>
      <c r="H345" s="41" t="s">
        <v>27</v>
      </c>
      <c r="I345" s="8">
        <f t="shared" si="34"/>
        <v>45436.446446759262</v>
      </c>
      <c r="J345" s="8">
        <f>DATEVALUE(MID(H345,29,8))+TIMEVALUE(_xlfn.CONCAT(MID(H345,64,2),":",MID(H345,66,2)))</f>
        <v>45436.381249999999</v>
      </c>
      <c r="K345" s="6" t="str">
        <f t="shared" si="35"/>
        <v>1:33</v>
      </c>
      <c r="L345" s="54" t="str">
        <f t="shared" si="37"/>
        <v>Ukončeno v den propuštění</v>
      </c>
      <c r="M345" s="54" t="str">
        <f>IF(A345-J345&gt;TIME(0,240,0),"Více než  4 hodiny",VLOOKUP(K345,Pásma!$H$4:$I$244,2))</f>
        <v>90-100</v>
      </c>
    </row>
    <row r="346" spans="1:13" x14ac:dyDescent="0.25">
      <c r="A346" s="42">
        <v>45436.473310185182</v>
      </c>
      <c r="B346" s="41" t="s">
        <v>7253</v>
      </c>
      <c r="C346" s="41" t="s">
        <v>7264</v>
      </c>
      <c r="D346" s="41" t="s">
        <v>9</v>
      </c>
      <c r="E346" s="41" t="s">
        <v>79</v>
      </c>
      <c r="F346" s="41" t="s">
        <v>141</v>
      </c>
      <c r="G346" s="41" t="s">
        <v>7265</v>
      </c>
      <c r="H346" s="41" t="s">
        <v>7266</v>
      </c>
      <c r="I346" s="8">
        <f t="shared" si="34"/>
        <v>45436.473310185182</v>
      </c>
      <c r="J346" s="8">
        <f>DATEVALUE(MID(H346,63,8))+TIMEVALUE(_xlfn.CONCAT(MID(H346,87,2),":",MID(H346,89,2)))</f>
        <v>45436.47152777778</v>
      </c>
      <c r="K346" s="6" t="str">
        <f t="shared" si="35"/>
        <v>0:02</v>
      </c>
      <c r="L346" s="54" t="str">
        <f t="shared" si="37"/>
        <v>Ukončeno v den propuštění</v>
      </c>
      <c r="M346" s="54" t="str">
        <f>IF(A346-J346&gt;TIME(0,240,0),"Více než  4 hodiny",VLOOKUP(K346,Pásma!$H$4:$I$244,2))</f>
        <v>do 10 ti minut</v>
      </c>
    </row>
    <row r="347" spans="1:13" x14ac:dyDescent="0.25">
      <c r="A347" s="42">
        <v>45437.430972222224</v>
      </c>
      <c r="B347" s="41" t="s">
        <v>76</v>
      </c>
      <c r="C347" s="41" t="s">
        <v>411</v>
      </c>
      <c r="D347" s="41" t="s">
        <v>9</v>
      </c>
      <c r="E347" s="41" t="s">
        <v>79</v>
      </c>
      <c r="F347" s="41" t="s">
        <v>321</v>
      </c>
      <c r="G347" s="41" t="s">
        <v>322</v>
      </c>
      <c r="H347" s="41" t="s">
        <v>8013</v>
      </c>
      <c r="I347" s="8">
        <f t="shared" si="34"/>
        <v>45437.430972222224</v>
      </c>
      <c r="J347" s="8">
        <f t="shared" ref="J347:J352" si="39">DATEVALUE(MID(H347,49,8))+TIMEVALUE(_xlfn.CONCAT(MID(H347,80,2),":",MID(H347,82,2)))</f>
        <v>45437.429861111108</v>
      </c>
      <c r="K347" s="6" t="str">
        <f t="shared" si="35"/>
        <v>0:01</v>
      </c>
      <c r="L347" s="54" t="str">
        <f t="shared" si="37"/>
        <v>Ukončeno v den propuštění</v>
      </c>
      <c r="M347" s="54" t="str">
        <f>IF(A347-J347&gt;TIME(0,240,0),"Více než  4 hodiny",VLOOKUP(K347,Pásma!$H$4:$I$244,2))</f>
        <v>do 10 ti minut</v>
      </c>
    </row>
    <row r="348" spans="1:13" x14ac:dyDescent="0.25">
      <c r="A348" s="42">
        <v>45438.475601851853</v>
      </c>
      <c r="B348" s="41" t="s">
        <v>7253</v>
      </c>
      <c r="C348" s="41" t="s">
        <v>7280</v>
      </c>
      <c r="D348" s="41" t="s">
        <v>9</v>
      </c>
      <c r="E348" s="41" t="s">
        <v>79</v>
      </c>
      <c r="F348" s="41" t="s">
        <v>1990</v>
      </c>
      <c r="G348" s="41" t="s">
        <v>1991</v>
      </c>
      <c r="H348" s="41" t="s">
        <v>8012</v>
      </c>
      <c r="I348" s="8">
        <f t="shared" si="34"/>
        <v>45438.475601851853</v>
      </c>
      <c r="J348" s="8">
        <f t="shared" si="39"/>
        <v>45438.474999999999</v>
      </c>
      <c r="K348" s="6" t="str">
        <f t="shared" si="35"/>
        <v>0:00</v>
      </c>
      <c r="L348" s="54" t="str">
        <f t="shared" si="37"/>
        <v>Ukončeno v den propuštění</v>
      </c>
      <c r="M348" s="54" t="str">
        <f>IF(A348-J348&gt;TIME(0,240,0),"Více než  4 hodiny",VLOOKUP(K348,Pásma!$H$4:$I$244,2))</f>
        <v>do 10 ti minut</v>
      </c>
    </row>
    <row r="349" spans="1:13" x14ac:dyDescent="0.25">
      <c r="A349" s="42">
        <v>45439.392384259256</v>
      </c>
      <c r="B349" s="41" t="s">
        <v>125</v>
      </c>
      <c r="C349" s="41" t="s">
        <v>627</v>
      </c>
      <c r="D349" s="41" t="s">
        <v>9</v>
      </c>
      <c r="E349" s="41" t="s">
        <v>79</v>
      </c>
      <c r="F349" s="41" t="s">
        <v>292</v>
      </c>
      <c r="G349" s="41" t="s">
        <v>293</v>
      </c>
      <c r="H349" s="41" t="s">
        <v>8011</v>
      </c>
      <c r="I349" s="8">
        <f t="shared" si="34"/>
        <v>45439.392384259256</v>
      </c>
      <c r="J349" s="8">
        <f t="shared" si="39"/>
        <v>45439.39166666667</v>
      </c>
      <c r="K349" s="6" t="str">
        <f t="shared" si="35"/>
        <v>0:01</v>
      </c>
      <c r="L349" s="54" t="str">
        <f t="shared" si="37"/>
        <v>Ukončeno v den propuštění</v>
      </c>
      <c r="M349" s="54" t="str">
        <f>IF(A349-J349&gt;TIME(0,240,0),"Více než  4 hodiny",VLOOKUP(K349,Pásma!$H$4:$I$244,2))</f>
        <v>do 10 ti minut</v>
      </c>
    </row>
    <row r="350" spans="1:13" x14ac:dyDescent="0.25">
      <c r="A350" s="42">
        <v>45439.393726851849</v>
      </c>
      <c r="B350" s="41" t="s">
        <v>1694</v>
      </c>
      <c r="C350" s="41" t="s">
        <v>1695</v>
      </c>
      <c r="D350" s="41" t="s">
        <v>9</v>
      </c>
      <c r="E350" s="41" t="s">
        <v>79</v>
      </c>
      <c r="F350" s="41" t="s">
        <v>1891</v>
      </c>
      <c r="G350" s="41" t="s">
        <v>1892</v>
      </c>
      <c r="H350" s="41" t="s">
        <v>8010</v>
      </c>
      <c r="I350" s="8">
        <f t="shared" si="34"/>
        <v>45439.393726851849</v>
      </c>
      <c r="J350" s="8">
        <f t="shared" si="39"/>
        <v>45439.393055555556</v>
      </c>
      <c r="K350" s="6" t="str">
        <f t="shared" si="35"/>
        <v>0:00</v>
      </c>
      <c r="L350" s="54" t="str">
        <f t="shared" si="37"/>
        <v>Ukončeno v den propuštění</v>
      </c>
      <c r="M350" s="54" t="str">
        <f>IF(A350-J350&gt;TIME(0,240,0),"Více než  4 hodiny",VLOOKUP(K350,Pásma!$H$4:$I$244,2))</f>
        <v>do 10 ti minut</v>
      </c>
    </row>
    <row r="351" spans="1:13" x14ac:dyDescent="0.25">
      <c r="A351" s="42">
        <v>45440.371400462966</v>
      </c>
      <c r="B351" s="41" t="s">
        <v>1694</v>
      </c>
      <c r="C351" s="41" t="s">
        <v>1695</v>
      </c>
      <c r="D351" s="41" t="s">
        <v>9</v>
      </c>
      <c r="E351" s="41" t="s">
        <v>79</v>
      </c>
      <c r="F351" s="41" t="s">
        <v>1747</v>
      </c>
      <c r="G351" s="41" t="s">
        <v>1748</v>
      </c>
      <c r="H351" s="41" t="s">
        <v>8009</v>
      </c>
      <c r="I351" s="8">
        <f t="shared" si="34"/>
        <v>45440.371400462966</v>
      </c>
      <c r="J351" s="8">
        <f t="shared" si="39"/>
        <v>45440.370833333334</v>
      </c>
      <c r="K351" s="6" t="str">
        <f t="shared" si="35"/>
        <v>0:00</v>
      </c>
      <c r="L351" s="54" t="str">
        <f t="shared" si="37"/>
        <v>Ukončeno v den propuštění</v>
      </c>
      <c r="M351" s="54" t="str">
        <f>IF(A351-J351&gt;TIME(0,240,0),"Více než  4 hodiny",VLOOKUP(K351,Pásma!$H$4:$I$244,2))</f>
        <v>do 10 ti minut</v>
      </c>
    </row>
    <row r="352" spans="1:13" x14ac:dyDescent="0.25">
      <c r="A352" s="42">
        <v>45440.380648148152</v>
      </c>
      <c r="B352" s="41" t="s">
        <v>125</v>
      </c>
      <c r="C352" s="41" t="s">
        <v>843</v>
      </c>
      <c r="D352" s="41" t="s">
        <v>9</v>
      </c>
      <c r="E352" s="41" t="s">
        <v>79</v>
      </c>
      <c r="F352" s="41" t="s">
        <v>28</v>
      </c>
      <c r="G352" s="41" t="s">
        <v>7336</v>
      </c>
      <c r="H352" s="41" t="s">
        <v>8008</v>
      </c>
      <c r="I352" s="8">
        <f t="shared" si="34"/>
        <v>45440.380648148152</v>
      </c>
      <c r="J352" s="8">
        <f t="shared" si="39"/>
        <v>45440.379861111112</v>
      </c>
      <c r="K352" s="6" t="str">
        <f t="shared" si="35"/>
        <v>0:01</v>
      </c>
      <c r="L352" s="54" t="str">
        <f t="shared" si="37"/>
        <v>Ukončeno v den propuštění</v>
      </c>
      <c r="M352" s="54" t="str">
        <f>IF(A352-J352&gt;TIME(0,240,0),"Více než  4 hodiny",VLOOKUP(K352,Pásma!$H$4:$I$244,2))</f>
        <v>do 10 ti minut</v>
      </c>
    </row>
    <row r="353" spans="1:13" x14ac:dyDescent="0.25">
      <c r="A353" s="42">
        <v>45440.412997685184</v>
      </c>
      <c r="B353" s="41" t="s">
        <v>11</v>
      </c>
      <c r="C353" s="41" t="s">
        <v>21</v>
      </c>
      <c r="D353" s="41" t="s">
        <v>9</v>
      </c>
      <c r="E353" s="41" t="s">
        <v>13</v>
      </c>
      <c r="F353" s="41" t="s">
        <v>22</v>
      </c>
      <c r="G353" s="41" t="s">
        <v>23</v>
      </c>
      <c r="H353" s="41" t="s">
        <v>24</v>
      </c>
      <c r="I353" s="8">
        <f t="shared" si="34"/>
        <v>45440.412997685184</v>
      </c>
      <c r="J353" s="8">
        <f>DATEVALUE(MID(H353,29,8))+TIMEVALUE(_xlfn.CONCAT(MID(H353,64,2),":",MID(H353,66,2)))</f>
        <v>45440.411805555559</v>
      </c>
      <c r="K353" s="6" t="str">
        <f t="shared" si="35"/>
        <v>0:01</v>
      </c>
      <c r="L353" s="54" t="str">
        <f t="shared" si="37"/>
        <v>Ukončeno v den propuštění</v>
      </c>
      <c r="M353" s="54" t="str">
        <f>IF(A353-J353&gt;TIME(0,240,0),"Více než  4 hodiny",VLOOKUP(K353,Pásma!$H$4:$I$244,2))</f>
        <v>do 10 ti minut</v>
      </c>
    </row>
    <row r="354" spans="1:13" x14ac:dyDescent="0.25">
      <c r="A354" s="42">
        <v>45440.447939814818</v>
      </c>
      <c r="B354" s="41" t="s">
        <v>125</v>
      </c>
      <c r="C354" s="41" t="s">
        <v>843</v>
      </c>
      <c r="D354" s="41" t="s">
        <v>9</v>
      </c>
      <c r="E354" s="41" t="s">
        <v>79</v>
      </c>
      <c r="F354" s="41" t="s">
        <v>256</v>
      </c>
      <c r="G354" s="41" t="s">
        <v>257</v>
      </c>
      <c r="H354" s="41" t="s">
        <v>8007</v>
      </c>
      <c r="I354" s="8">
        <f t="shared" si="34"/>
        <v>45440.447939814818</v>
      </c>
      <c r="J354" s="8">
        <f>DATEVALUE(MID(H354,49,8))+TIMEVALUE(_xlfn.CONCAT(MID(H354,80,2),":",MID(H354,82,2)))</f>
        <v>45440.447222222225</v>
      </c>
      <c r="K354" s="6" t="str">
        <f t="shared" si="35"/>
        <v>0:01</v>
      </c>
      <c r="L354" s="54" t="str">
        <f t="shared" si="37"/>
        <v>Ukončeno v den propuštění</v>
      </c>
      <c r="M354" s="54" t="str">
        <f>IF(A354-J354&gt;TIME(0,240,0),"Více než  4 hodiny",VLOOKUP(K354,Pásma!$H$4:$I$244,2))</f>
        <v>do 10 ti minut</v>
      </c>
    </row>
    <row r="355" spans="1:13" x14ac:dyDescent="0.25">
      <c r="A355" s="42">
        <v>45440.74150462963</v>
      </c>
      <c r="B355" s="41" t="s">
        <v>7260</v>
      </c>
      <c r="C355" s="41" t="s">
        <v>7261</v>
      </c>
      <c r="D355" s="41" t="s">
        <v>9</v>
      </c>
      <c r="E355" s="41" t="s">
        <v>10</v>
      </c>
      <c r="F355" s="41" t="s">
        <v>25</v>
      </c>
      <c r="G355" s="41" t="s">
        <v>7262</v>
      </c>
      <c r="H355" s="41" t="s">
        <v>7263</v>
      </c>
      <c r="I355" s="8">
        <f t="shared" si="34"/>
        <v>45440.74150462963</v>
      </c>
      <c r="J355" s="8">
        <f>DATEVALUE(MID(H355,63,8))+TIMEVALUE(_xlfn.CONCAT(MID(H355,87,2),":",MID(H355,89,2)))</f>
        <v>45440.740277777775</v>
      </c>
      <c r="K355" s="6" t="str">
        <f t="shared" si="35"/>
        <v>0:01</v>
      </c>
      <c r="L355" s="54" t="str">
        <f t="shared" si="37"/>
        <v>Ukončeno v den propuštění</v>
      </c>
      <c r="M355" s="54" t="str">
        <f>IF(A355-J355&gt;TIME(0,240,0),"Více než  4 hodiny",VLOOKUP(K355,Pásma!$H$4:$I$244,2))</f>
        <v>do 10 ti minut</v>
      </c>
    </row>
    <row r="356" spans="1:13" x14ac:dyDescent="0.25">
      <c r="A356" s="42">
        <v>45441.358472222222</v>
      </c>
      <c r="B356" s="41" t="s">
        <v>1694</v>
      </c>
      <c r="C356" s="41" t="s">
        <v>1695</v>
      </c>
      <c r="D356" s="41" t="s">
        <v>9</v>
      </c>
      <c r="E356" s="41" t="s">
        <v>79</v>
      </c>
      <c r="F356" s="41" t="s">
        <v>1887</v>
      </c>
      <c r="G356" s="41" t="s">
        <v>1888</v>
      </c>
      <c r="H356" s="41" t="s">
        <v>8006</v>
      </c>
      <c r="I356" s="8">
        <f t="shared" si="34"/>
        <v>45441.358472222222</v>
      </c>
      <c r="J356" s="8">
        <f t="shared" ref="J356:J364" si="40">DATEVALUE(MID(H356,49,8))+TIMEVALUE(_xlfn.CONCAT(MID(H356,80,2),":",MID(H356,82,2)))</f>
        <v>45441.35833333333</v>
      </c>
      <c r="K356" s="6" t="str">
        <f t="shared" si="35"/>
        <v>0:00</v>
      </c>
      <c r="L356" s="54" t="str">
        <f t="shared" si="37"/>
        <v>Ukončeno v den propuštění</v>
      </c>
      <c r="M356" s="54" t="str">
        <f>IF(A356-J356&gt;TIME(0,240,0),"Více než  4 hodiny",VLOOKUP(K356,Pásma!$H$4:$I$244,2))</f>
        <v>do 10 ti minut</v>
      </c>
    </row>
    <row r="357" spans="1:13" x14ac:dyDescent="0.25">
      <c r="A357" s="42">
        <v>45441.388043981482</v>
      </c>
      <c r="B357" s="41" t="s">
        <v>76</v>
      </c>
      <c r="C357" s="41" t="s">
        <v>77</v>
      </c>
      <c r="D357" s="41" t="s">
        <v>9</v>
      </c>
      <c r="E357" s="41" t="s">
        <v>79</v>
      </c>
      <c r="F357" s="41" t="s">
        <v>268</v>
      </c>
      <c r="G357" s="41" t="s">
        <v>269</v>
      </c>
      <c r="H357" s="41" t="s">
        <v>8005</v>
      </c>
      <c r="I357" s="8">
        <f t="shared" si="34"/>
        <v>45441.388043981482</v>
      </c>
      <c r="J357" s="8">
        <f t="shared" si="40"/>
        <v>45441.387499999997</v>
      </c>
      <c r="K357" s="6" t="str">
        <f t="shared" si="35"/>
        <v>0:00</v>
      </c>
      <c r="L357" s="54" t="str">
        <f t="shared" si="37"/>
        <v>Ukončeno v den propuštění</v>
      </c>
      <c r="M357" s="54" t="str">
        <f>IF(A357-J357&gt;TIME(0,240,0),"Více než  4 hodiny",VLOOKUP(K357,Pásma!$H$4:$I$244,2))</f>
        <v>do 10 ti minut</v>
      </c>
    </row>
    <row r="358" spans="1:13" x14ac:dyDescent="0.25">
      <c r="A358" s="42">
        <v>45441.399826388886</v>
      </c>
      <c r="B358" s="41" t="s">
        <v>76</v>
      </c>
      <c r="C358" s="41" t="s">
        <v>77</v>
      </c>
      <c r="D358" s="41" t="s">
        <v>9</v>
      </c>
      <c r="E358" s="41" t="s">
        <v>79</v>
      </c>
      <c r="F358" s="41" t="s">
        <v>282</v>
      </c>
      <c r="G358" s="41" t="s">
        <v>283</v>
      </c>
      <c r="H358" s="41" t="s">
        <v>8004</v>
      </c>
      <c r="I358" s="8">
        <f t="shared" si="34"/>
        <v>45441.399826388886</v>
      </c>
      <c r="J358" s="8">
        <f t="shared" si="40"/>
        <v>45441.399305555555</v>
      </c>
      <c r="K358" s="6" t="str">
        <f t="shared" si="35"/>
        <v>0:00</v>
      </c>
      <c r="L358" s="54" t="str">
        <f t="shared" si="37"/>
        <v>Ukončeno v den propuštění</v>
      </c>
      <c r="M358" s="54" t="str">
        <f>IF(A358-J358&gt;TIME(0,240,0),"Více než  4 hodiny",VLOOKUP(K358,Pásma!$H$4:$I$244,2))</f>
        <v>do 10 ti minut</v>
      </c>
    </row>
    <row r="359" spans="1:13" x14ac:dyDescent="0.25">
      <c r="A359" s="42">
        <v>45441.416446759256</v>
      </c>
      <c r="B359" s="41" t="s">
        <v>1694</v>
      </c>
      <c r="C359" s="41" t="s">
        <v>1695</v>
      </c>
      <c r="D359" s="41" t="s">
        <v>9</v>
      </c>
      <c r="E359" s="41" t="s">
        <v>79</v>
      </c>
      <c r="F359" s="41" t="s">
        <v>1952</v>
      </c>
      <c r="G359" s="41" t="s">
        <v>1953</v>
      </c>
      <c r="H359" s="41" t="s">
        <v>8003</v>
      </c>
      <c r="I359" s="8">
        <f t="shared" si="34"/>
        <v>45441.416446759256</v>
      </c>
      <c r="J359" s="8">
        <f t="shared" si="40"/>
        <v>45441.415972222225</v>
      </c>
      <c r="K359" s="6" t="str">
        <f t="shared" si="35"/>
        <v>0:00</v>
      </c>
      <c r="L359" s="54" t="str">
        <f t="shared" si="37"/>
        <v>Ukončeno v den propuštění</v>
      </c>
      <c r="M359" s="54" t="str">
        <f>IF(A359-J359&gt;TIME(0,240,0),"Více než  4 hodiny",VLOOKUP(K359,Pásma!$H$4:$I$244,2))</f>
        <v>do 10 ti minut</v>
      </c>
    </row>
    <row r="360" spans="1:13" x14ac:dyDescent="0.25">
      <c r="A360" s="42">
        <v>45442.379293981481</v>
      </c>
      <c r="B360" s="41" t="s">
        <v>120</v>
      </c>
      <c r="C360" s="41" t="s">
        <v>627</v>
      </c>
      <c r="D360" s="41" t="s">
        <v>9</v>
      </c>
      <c r="E360" s="41" t="s">
        <v>79</v>
      </c>
      <c r="F360" s="41" t="s">
        <v>251</v>
      </c>
      <c r="G360" s="41" t="s">
        <v>252</v>
      </c>
      <c r="H360" s="41" t="s">
        <v>8002</v>
      </c>
      <c r="I360" s="8">
        <f t="shared" si="34"/>
        <v>45442.379293981481</v>
      </c>
      <c r="J360" s="8">
        <f t="shared" si="40"/>
        <v>45442.379166666666</v>
      </c>
      <c r="K360" s="6" t="str">
        <f t="shared" si="35"/>
        <v>0:00</v>
      </c>
      <c r="L360" s="54" t="str">
        <f t="shared" si="37"/>
        <v>Ukončeno v den propuštění</v>
      </c>
      <c r="M360" s="54" t="str">
        <f>IF(A360-J360&gt;TIME(0,240,0),"Více než  4 hodiny",VLOOKUP(K360,Pásma!$H$4:$I$244,2))</f>
        <v>do 10 ti minut</v>
      </c>
    </row>
    <row r="361" spans="1:13" x14ac:dyDescent="0.25">
      <c r="A361" s="42">
        <v>45442.40011574074</v>
      </c>
      <c r="B361" s="41" t="s">
        <v>1694</v>
      </c>
      <c r="C361" s="41" t="s">
        <v>1695</v>
      </c>
      <c r="D361" s="41" t="s">
        <v>9</v>
      </c>
      <c r="E361" s="41" t="s">
        <v>79</v>
      </c>
      <c r="F361" s="41" t="s">
        <v>1934</v>
      </c>
      <c r="G361" s="41" t="s">
        <v>1935</v>
      </c>
      <c r="H361" s="41" t="s">
        <v>8001</v>
      </c>
      <c r="I361" s="8">
        <f t="shared" si="34"/>
        <v>45442.40011574074</v>
      </c>
      <c r="J361" s="8">
        <f t="shared" si="40"/>
        <v>45442.400000000001</v>
      </c>
      <c r="K361" s="6" t="str">
        <f t="shared" si="35"/>
        <v>0:00</v>
      </c>
      <c r="L361" s="54" t="str">
        <f t="shared" si="37"/>
        <v>Ukončeno v den propuštění</v>
      </c>
      <c r="M361" s="54" t="str">
        <f>IF(A361-J361&gt;TIME(0,240,0),"Více než  4 hodiny",VLOOKUP(K361,Pásma!$H$4:$I$244,2))</f>
        <v>do 10 ti minut</v>
      </c>
    </row>
    <row r="362" spans="1:13" x14ac:dyDescent="0.25">
      <c r="A362" s="42">
        <v>45442.456192129626</v>
      </c>
      <c r="B362" s="41" t="s">
        <v>1694</v>
      </c>
      <c r="C362" s="41" t="s">
        <v>1695</v>
      </c>
      <c r="D362" s="41" t="s">
        <v>9</v>
      </c>
      <c r="E362" s="41" t="s">
        <v>79</v>
      </c>
      <c r="F362" s="41" t="s">
        <v>1905</v>
      </c>
      <c r="G362" s="41" t="s">
        <v>1906</v>
      </c>
      <c r="H362" s="41" t="s">
        <v>8000</v>
      </c>
      <c r="I362" s="8">
        <f t="shared" si="34"/>
        <v>45442.456192129626</v>
      </c>
      <c r="J362" s="8">
        <f t="shared" si="40"/>
        <v>45442.455555555556</v>
      </c>
      <c r="K362" s="6" t="str">
        <f t="shared" si="35"/>
        <v>0:00</v>
      </c>
      <c r="L362" s="54" t="str">
        <f t="shared" si="37"/>
        <v>Ukončeno v den propuštění</v>
      </c>
      <c r="M362" s="54" t="str">
        <f>IF(A362-J362&gt;TIME(0,240,0),"Více než  4 hodiny",VLOOKUP(K362,Pásma!$H$4:$I$244,2))</f>
        <v>do 10 ti minut</v>
      </c>
    </row>
    <row r="363" spans="1:13" x14ac:dyDescent="0.25">
      <c r="A363" s="42">
        <v>45443.394733796296</v>
      </c>
      <c r="B363" s="41" t="s">
        <v>1694</v>
      </c>
      <c r="C363" s="41" t="s">
        <v>1695</v>
      </c>
      <c r="D363" s="41" t="s">
        <v>9</v>
      </c>
      <c r="E363" s="41" t="s">
        <v>79</v>
      </c>
      <c r="F363" s="41" t="s">
        <v>1869</v>
      </c>
      <c r="G363" s="41" t="s">
        <v>1870</v>
      </c>
      <c r="H363" s="41" t="s">
        <v>7999</v>
      </c>
      <c r="I363" s="8">
        <f t="shared" si="34"/>
        <v>45443.394733796296</v>
      </c>
      <c r="J363" s="8">
        <f t="shared" si="40"/>
        <v>45443.394444444442</v>
      </c>
      <c r="K363" s="6" t="str">
        <f t="shared" si="35"/>
        <v>0:00</v>
      </c>
      <c r="L363" s="54" t="str">
        <f t="shared" si="37"/>
        <v>Ukončeno v den propuštění</v>
      </c>
      <c r="M363" s="54" t="str">
        <f>IF(A363-J363&gt;TIME(0,240,0),"Více než  4 hodiny",VLOOKUP(K363,Pásma!$H$4:$I$244,2))</f>
        <v>do 10 ti minut</v>
      </c>
    </row>
    <row r="364" spans="1:13" x14ac:dyDescent="0.25">
      <c r="A364" s="42">
        <v>45443.433541666665</v>
      </c>
      <c r="B364" s="41" t="s">
        <v>3625</v>
      </c>
      <c r="C364" s="41" t="s">
        <v>3626</v>
      </c>
      <c r="D364" s="41" t="s">
        <v>9</v>
      </c>
      <c r="E364" s="41" t="s">
        <v>79</v>
      </c>
      <c r="F364" s="41" t="s">
        <v>3764</v>
      </c>
      <c r="G364" s="41" t="s">
        <v>3765</v>
      </c>
      <c r="H364" s="41" t="s">
        <v>7998</v>
      </c>
      <c r="I364" s="8">
        <f t="shared" si="34"/>
        <v>45443.433541666665</v>
      </c>
      <c r="J364" s="8">
        <f t="shared" si="40"/>
        <v>45443.433333333334</v>
      </c>
      <c r="K364" s="6" t="str">
        <f t="shared" si="35"/>
        <v>0:00</v>
      </c>
      <c r="L364" s="54" t="str">
        <f t="shared" si="37"/>
        <v>Ukončeno v den propuštění</v>
      </c>
      <c r="M364" s="54" t="str">
        <f>IF(A364-J364&gt;TIME(0,240,0),"Více než  4 hodiny",VLOOKUP(K364,Pásma!$H$4:$I$244,2))</f>
        <v>do 10 ti minut</v>
      </c>
    </row>
    <row r="365" spans="1:13" x14ac:dyDescent="0.25">
      <c r="A365" s="42">
        <v>45443.502453703702</v>
      </c>
      <c r="B365" s="41" t="s">
        <v>11</v>
      </c>
      <c r="C365" s="41" t="s">
        <v>17</v>
      </c>
      <c r="D365" s="41" t="s">
        <v>9</v>
      </c>
      <c r="E365" s="41" t="s">
        <v>10</v>
      </c>
      <c r="F365" s="41" t="s">
        <v>18</v>
      </c>
      <c r="G365" s="41" t="s">
        <v>19</v>
      </c>
      <c r="H365" s="41" t="s">
        <v>20</v>
      </c>
      <c r="I365" s="8">
        <f t="shared" si="34"/>
        <v>45443.502453703702</v>
      </c>
      <c r="J365" s="8">
        <f>DATEVALUE(MID(H365,29,8))+TIMEVALUE(_xlfn.CONCAT(MID(H365,64,2),":",MID(H365,66,2)))</f>
        <v>45443.479166666664</v>
      </c>
      <c r="K365" s="6" t="str">
        <f t="shared" si="35"/>
        <v>0:33</v>
      </c>
      <c r="L365" s="54" t="str">
        <f t="shared" si="37"/>
        <v>Ukončeno v den propuštění</v>
      </c>
      <c r="M365" s="54" t="str">
        <f>IF(A365-J365&gt;TIME(0,240,0),"Více než  4 hodiny",VLOOKUP(K365,Pásma!$H$4:$I$244,2))</f>
        <v>30-40</v>
      </c>
    </row>
    <row r="366" spans="1:13" x14ac:dyDescent="0.25">
      <c r="A366" s="42">
        <v>45445.44226851852</v>
      </c>
      <c r="B366" s="41" t="s">
        <v>125</v>
      </c>
      <c r="C366" s="41" t="s">
        <v>281</v>
      </c>
      <c r="D366" s="41" t="s">
        <v>9</v>
      </c>
      <c r="E366" s="41" t="s">
        <v>79</v>
      </c>
      <c r="F366" s="41" t="s">
        <v>240</v>
      </c>
      <c r="G366" s="41" t="s">
        <v>241</v>
      </c>
      <c r="H366" s="41" t="s">
        <v>7997</v>
      </c>
      <c r="I366" s="8">
        <f t="shared" si="34"/>
        <v>45445.44226851852</v>
      </c>
      <c r="J366" s="8">
        <f t="shared" ref="J366:J379" si="41">DATEVALUE(MID(H366,49,8))+TIMEVALUE(_xlfn.CONCAT(MID(H366,80,2),":",MID(H366,82,2)))</f>
        <v>45445.441666666666</v>
      </c>
      <c r="K366" s="6" t="str">
        <f t="shared" si="35"/>
        <v>0:00</v>
      </c>
      <c r="L366" s="54" t="str">
        <f t="shared" si="37"/>
        <v>Ukončeno v den propuštění</v>
      </c>
      <c r="M366" s="54" t="str">
        <f>IF(A366-J366&gt;TIME(0,240,0),"Více než  4 hodiny",VLOOKUP(K366,Pásma!$H$4:$I$244,2))</f>
        <v>do 10 ti minut</v>
      </c>
    </row>
    <row r="367" spans="1:13" x14ac:dyDescent="0.25">
      <c r="A367" s="42">
        <v>45445.446192129632</v>
      </c>
      <c r="B367" s="41" t="s">
        <v>3625</v>
      </c>
      <c r="C367" s="41" t="s">
        <v>3703</v>
      </c>
      <c r="D367" s="41" t="s">
        <v>9</v>
      </c>
      <c r="E367" s="41" t="s">
        <v>79</v>
      </c>
      <c r="F367" s="41" t="s">
        <v>3738</v>
      </c>
      <c r="G367" s="41" t="s">
        <v>3739</v>
      </c>
      <c r="H367" s="41" t="s">
        <v>7996</v>
      </c>
      <c r="I367" s="8">
        <f t="shared" si="34"/>
        <v>45445.446192129632</v>
      </c>
      <c r="J367" s="8">
        <f t="shared" si="41"/>
        <v>45445.445833333331</v>
      </c>
      <c r="K367" s="6" t="str">
        <f t="shared" si="35"/>
        <v>0:00</v>
      </c>
      <c r="L367" s="54" t="str">
        <f t="shared" si="37"/>
        <v>Ukončeno v den propuštění</v>
      </c>
      <c r="M367" s="54" t="str">
        <f>IF(A367-J367&gt;TIME(0,240,0),"Více než  4 hodiny",VLOOKUP(K367,Pásma!$H$4:$I$244,2))</f>
        <v>do 10 ti minut</v>
      </c>
    </row>
    <row r="368" spans="1:13" x14ac:dyDescent="0.25">
      <c r="A368" s="42">
        <v>45446.360879629632</v>
      </c>
      <c r="B368" s="41" t="s">
        <v>1694</v>
      </c>
      <c r="C368" s="41" t="s">
        <v>1695</v>
      </c>
      <c r="D368" s="41" t="s">
        <v>9</v>
      </c>
      <c r="E368" s="41" t="s">
        <v>79</v>
      </c>
      <c r="F368" s="41" t="s">
        <v>1864</v>
      </c>
      <c r="G368" s="41" t="s">
        <v>1865</v>
      </c>
      <c r="H368" s="41" t="s">
        <v>7995</v>
      </c>
      <c r="I368" s="8">
        <f t="shared" si="34"/>
        <v>45446.360879629632</v>
      </c>
      <c r="J368" s="8">
        <f t="shared" si="41"/>
        <v>45446.36041666667</v>
      </c>
      <c r="K368" s="6" t="str">
        <f t="shared" si="35"/>
        <v>0:00</v>
      </c>
      <c r="L368" s="54" t="str">
        <f t="shared" si="37"/>
        <v>Ukončeno v den propuštění</v>
      </c>
      <c r="M368" s="54" t="str">
        <f>IF(A368-J368&gt;TIME(0,240,0),"Více než  4 hodiny",VLOOKUP(K368,Pásma!$H$4:$I$244,2))</f>
        <v>do 10 ti minut</v>
      </c>
    </row>
    <row r="369" spans="1:13" x14ac:dyDescent="0.25">
      <c r="A369" s="42">
        <v>45446.377523148149</v>
      </c>
      <c r="B369" s="41" t="s">
        <v>76</v>
      </c>
      <c r="C369" s="41" t="s">
        <v>77</v>
      </c>
      <c r="D369" s="41" t="s">
        <v>9</v>
      </c>
      <c r="E369" s="41" t="s">
        <v>79</v>
      </c>
      <c r="F369" s="41" t="s">
        <v>207</v>
      </c>
      <c r="G369" s="41" t="s">
        <v>208</v>
      </c>
      <c r="H369" s="41" t="s">
        <v>7994</v>
      </c>
      <c r="I369" s="8">
        <f t="shared" si="34"/>
        <v>45446.377523148149</v>
      </c>
      <c r="J369" s="8">
        <f t="shared" si="41"/>
        <v>45446.376388888886</v>
      </c>
      <c r="K369" s="6" t="str">
        <f t="shared" si="35"/>
        <v>0:01</v>
      </c>
      <c r="L369" s="54" t="str">
        <f t="shared" si="37"/>
        <v>Ukončeno v den propuštění</v>
      </c>
      <c r="M369" s="54" t="str">
        <f>IF(A369-J369&gt;TIME(0,240,0),"Více než  4 hodiny",VLOOKUP(K369,Pásma!$H$4:$I$244,2))</f>
        <v>do 10 ti minut</v>
      </c>
    </row>
    <row r="370" spans="1:13" x14ac:dyDescent="0.25">
      <c r="A370" s="42">
        <v>45446.388483796298</v>
      </c>
      <c r="B370" s="41" t="s">
        <v>76</v>
      </c>
      <c r="C370" s="41" t="s">
        <v>77</v>
      </c>
      <c r="D370" s="41" t="s">
        <v>9</v>
      </c>
      <c r="E370" s="41" t="s">
        <v>79</v>
      </c>
      <c r="F370" s="41" t="s">
        <v>213</v>
      </c>
      <c r="G370" s="41" t="s">
        <v>214</v>
      </c>
      <c r="H370" s="41" t="s">
        <v>7993</v>
      </c>
      <c r="I370" s="8">
        <f t="shared" si="34"/>
        <v>45446.388483796298</v>
      </c>
      <c r="J370" s="8">
        <f t="shared" si="41"/>
        <v>45446.388194444444</v>
      </c>
      <c r="K370" s="6" t="str">
        <f t="shared" si="35"/>
        <v>0:00</v>
      </c>
      <c r="L370" s="54" t="str">
        <f t="shared" si="37"/>
        <v>Ukončeno v den propuštění</v>
      </c>
      <c r="M370" s="54" t="str">
        <f>IF(A370-J370&gt;TIME(0,240,0),"Více než  4 hodiny",VLOOKUP(K370,Pásma!$H$4:$I$244,2))</f>
        <v>do 10 ti minut</v>
      </c>
    </row>
    <row r="371" spans="1:13" x14ac:dyDescent="0.25">
      <c r="A371" s="42">
        <v>45446.409166666665</v>
      </c>
      <c r="B371" s="41" t="s">
        <v>125</v>
      </c>
      <c r="C371" s="41" t="s">
        <v>225</v>
      </c>
      <c r="D371" s="41" t="s">
        <v>9</v>
      </c>
      <c r="E371" s="41" t="s">
        <v>79</v>
      </c>
      <c r="F371" s="41" t="s">
        <v>218</v>
      </c>
      <c r="G371" s="41" t="s">
        <v>219</v>
      </c>
      <c r="H371" s="41" t="s">
        <v>7992</v>
      </c>
      <c r="I371" s="8">
        <f t="shared" si="34"/>
        <v>45446.409166666665</v>
      </c>
      <c r="J371" s="8">
        <f t="shared" si="41"/>
        <v>45446.408333333333</v>
      </c>
      <c r="K371" s="6" t="str">
        <f t="shared" si="35"/>
        <v>0:01</v>
      </c>
      <c r="L371" s="54" t="str">
        <f t="shared" si="37"/>
        <v>Ukončeno v den propuštění</v>
      </c>
      <c r="M371" s="54" t="str">
        <f>IF(A371-J371&gt;TIME(0,240,0),"Více než  4 hodiny",VLOOKUP(K371,Pásma!$H$4:$I$244,2))</f>
        <v>do 10 ti minut</v>
      </c>
    </row>
    <row r="372" spans="1:13" x14ac:dyDescent="0.25">
      <c r="A372" s="42">
        <v>45446.409918981481</v>
      </c>
      <c r="B372" s="41" t="s">
        <v>3881</v>
      </c>
      <c r="C372" s="41" t="s">
        <v>3707</v>
      </c>
      <c r="D372" s="41" t="s">
        <v>9</v>
      </c>
      <c r="E372" s="41" t="s">
        <v>79</v>
      </c>
      <c r="F372" s="41" t="s">
        <v>18</v>
      </c>
      <c r="G372" s="41" t="s">
        <v>3631</v>
      </c>
      <c r="H372" s="41" t="s">
        <v>7991</v>
      </c>
      <c r="I372" s="8">
        <f t="shared" si="34"/>
        <v>45446.409918981481</v>
      </c>
      <c r="J372" s="8">
        <f t="shared" si="41"/>
        <v>45446.409722222219</v>
      </c>
      <c r="K372" s="6" t="str">
        <f t="shared" si="35"/>
        <v>0:00</v>
      </c>
      <c r="L372" s="54" t="str">
        <f t="shared" si="37"/>
        <v>Ukončeno v den propuštění</v>
      </c>
      <c r="M372" s="54" t="str">
        <f>IF(A372-J372&gt;TIME(0,240,0),"Více než  4 hodiny",VLOOKUP(K372,Pásma!$H$4:$I$244,2))</f>
        <v>do 10 ti minut</v>
      </c>
    </row>
    <row r="373" spans="1:13" x14ac:dyDescent="0.25">
      <c r="A373" s="42">
        <v>45447.440196759257</v>
      </c>
      <c r="B373" s="41" t="s">
        <v>3625</v>
      </c>
      <c r="C373" s="41" t="s">
        <v>3626</v>
      </c>
      <c r="D373" s="41" t="s">
        <v>9</v>
      </c>
      <c r="E373" s="41" t="s">
        <v>79</v>
      </c>
      <c r="F373" s="41" t="s">
        <v>3792</v>
      </c>
      <c r="G373" s="41" t="s">
        <v>7989</v>
      </c>
      <c r="H373" s="41" t="s">
        <v>7990</v>
      </c>
      <c r="I373" s="8">
        <f t="shared" si="34"/>
        <v>45447.440196759257</v>
      </c>
      <c r="J373" s="8">
        <f t="shared" si="41"/>
        <v>45447.439583333333</v>
      </c>
      <c r="K373" s="6" t="str">
        <f t="shared" si="35"/>
        <v>0:00</v>
      </c>
      <c r="L373" s="54" t="str">
        <f t="shared" si="37"/>
        <v>Ukončeno v den propuštění</v>
      </c>
      <c r="M373" s="54" t="str">
        <f>IF(A373-J373&gt;TIME(0,240,0),"Více než  4 hodiny",VLOOKUP(K373,Pásma!$H$4:$I$244,2))</f>
        <v>do 10 ti minut</v>
      </c>
    </row>
    <row r="374" spans="1:13" x14ac:dyDescent="0.25">
      <c r="A374" s="42">
        <v>45448.380173611113</v>
      </c>
      <c r="B374" s="41" t="s">
        <v>1694</v>
      </c>
      <c r="C374" s="41" t="s">
        <v>1695</v>
      </c>
      <c r="D374" s="41" t="s">
        <v>9</v>
      </c>
      <c r="E374" s="41" t="s">
        <v>79</v>
      </c>
      <c r="F374" s="41" t="s">
        <v>1811</v>
      </c>
      <c r="G374" s="41" t="s">
        <v>1812</v>
      </c>
      <c r="H374" s="41" t="s">
        <v>7988</v>
      </c>
      <c r="I374" s="8">
        <f t="shared" si="34"/>
        <v>45448.380173611113</v>
      </c>
      <c r="J374" s="8">
        <f t="shared" si="41"/>
        <v>45448.379861111112</v>
      </c>
      <c r="K374" s="6" t="str">
        <f t="shared" si="35"/>
        <v>0:00</v>
      </c>
      <c r="L374" s="54" t="str">
        <f t="shared" si="37"/>
        <v>Ukončeno v den propuštění</v>
      </c>
      <c r="M374" s="54" t="str">
        <f>IF(A374-J374&gt;TIME(0,240,0),"Více než  4 hodiny",VLOOKUP(K374,Pásma!$H$4:$I$244,2))</f>
        <v>do 10 ti minut</v>
      </c>
    </row>
    <row r="375" spans="1:13" x14ac:dyDescent="0.25">
      <c r="A375" s="42">
        <v>45448.380937499998</v>
      </c>
      <c r="B375" s="41" t="s">
        <v>76</v>
      </c>
      <c r="C375" s="41" t="s">
        <v>77</v>
      </c>
      <c r="D375" s="41" t="s">
        <v>9</v>
      </c>
      <c r="E375" s="41" t="s">
        <v>79</v>
      </c>
      <c r="F375" s="41" t="s">
        <v>172</v>
      </c>
      <c r="G375" s="41" t="s">
        <v>173</v>
      </c>
      <c r="H375" s="41" t="s">
        <v>7987</v>
      </c>
      <c r="I375" s="8">
        <f t="shared" si="34"/>
        <v>45448.380937499998</v>
      </c>
      <c r="J375" s="8">
        <f t="shared" si="41"/>
        <v>45448.380555555559</v>
      </c>
      <c r="K375" s="6" t="str">
        <f t="shared" si="35"/>
        <v>0:00</v>
      </c>
      <c r="L375" s="54" t="str">
        <f t="shared" si="37"/>
        <v>Ukončeno v den propuštění</v>
      </c>
      <c r="M375" s="54" t="str">
        <f>IF(A375-J375&gt;TIME(0,240,0),"Více než  4 hodiny",VLOOKUP(K375,Pásma!$H$4:$I$244,2))</f>
        <v>do 10 ti minut</v>
      </c>
    </row>
    <row r="376" spans="1:13" x14ac:dyDescent="0.25">
      <c r="A376" s="42">
        <v>45448.399444444447</v>
      </c>
      <c r="B376" s="41" t="s">
        <v>125</v>
      </c>
      <c r="C376" s="41" t="s">
        <v>285</v>
      </c>
      <c r="D376" s="41" t="s">
        <v>9</v>
      </c>
      <c r="E376" s="41" t="s">
        <v>79</v>
      </c>
      <c r="F376" s="41" t="s">
        <v>141</v>
      </c>
      <c r="G376" s="41" t="s">
        <v>142</v>
      </c>
      <c r="H376" s="41" t="s">
        <v>7986</v>
      </c>
      <c r="I376" s="8">
        <f t="shared" si="34"/>
        <v>45448.399444444447</v>
      </c>
      <c r="J376" s="8">
        <f t="shared" si="41"/>
        <v>45448.399305555555</v>
      </c>
      <c r="K376" s="6" t="str">
        <f t="shared" si="35"/>
        <v>0:00</v>
      </c>
      <c r="L376" s="54" t="str">
        <f t="shared" si="37"/>
        <v>Ukončeno v den propuštění</v>
      </c>
      <c r="M376" s="54" t="str">
        <f>IF(A376-J376&gt;TIME(0,240,0),"Více než  4 hodiny",VLOOKUP(K376,Pásma!$H$4:$I$244,2))</f>
        <v>do 10 ti minut</v>
      </c>
    </row>
    <row r="377" spans="1:13" x14ac:dyDescent="0.25">
      <c r="A377" s="42">
        <v>45448.407141203701</v>
      </c>
      <c r="B377" s="41" t="s">
        <v>1694</v>
      </c>
      <c r="C377" s="41" t="s">
        <v>1695</v>
      </c>
      <c r="D377" s="41" t="s">
        <v>9</v>
      </c>
      <c r="E377" s="41" t="s">
        <v>79</v>
      </c>
      <c r="F377" s="41" t="s">
        <v>1708</v>
      </c>
      <c r="G377" s="41" t="s">
        <v>1709</v>
      </c>
      <c r="H377" s="41" t="s">
        <v>7985</v>
      </c>
      <c r="I377" s="8">
        <f t="shared" si="34"/>
        <v>45448.407141203701</v>
      </c>
      <c r="J377" s="8">
        <f t="shared" si="41"/>
        <v>45448.406944444447</v>
      </c>
      <c r="K377" s="6" t="str">
        <f t="shared" si="35"/>
        <v>0:00</v>
      </c>
      <c r="L377" s="54" t="str">
        <f t="shared" si="37"/>
        <v>Ukončeno v den propuštění</v>
      </c>
      <c r="M377" s="54" t="str">
        <f>IF(A377-J377&gt;TIME(0,240,0),"Více než  4 hodiny",VLOOKUP(K377,Pásma!$H$4:$I$244,2))</f>
        <v>do 10 ti minut</v>
      </c>
    </row>
    <row r="378" spans="1:13" x14ac:dyDescent="0.25">
      <c r="A378" s="42">
        <v>45448.450833333336</v>
      </c>
      <c r="B378" s="41" t="s">
        <v>3625</v>
      </c>
      <c r="C378" s="41" t="s">
        <v>3626</v>
      </c>
      <c r="D378" s="41" t="s">
        <v>9</v>
      </c>
      <c r="E378" s="41" t="s">
        <v>79</v>
      </c>
      <c r="F378" s="41" t="s">
        <v>3719</v>
      </c>
      <c r="G378" s="41" t="s">
        <v>3720</v>
      </c>
      <c r="H378" s="41" t="s">
        <v>7984</v>
      </c>
      <c r="I378" s="8">
        <f t="shared" si="34"/>
        <v>45448.450833333336</v>
      </c>
      <c r="J378" s="8">
        <f t="shared" si="41"/>
        <v>45448.450694444444</v>
      </c>
      <c r="K378" s="6" t="str">
        <f t="shared" si="35"/>
        <v>0:00</v>
      </c>
      <c r="L378" s="54" t="str">
        <f t="shared" si="37"/>
        <v>Ukončeno v den propuštění</v>
      </c>
      <c r="M378" s="54" t="str">
        <f>IF(A378-J378&gt;TIME(0,240,0),"Více než  4 hodiny",VLOOKUP(K378,Pásma!$H$4:$I$244,2))</f>
        <v>do 10 ti minut</v>
      </c>
    </row>
    <row r="379" spans="1:13" x14ac:dyDescent="0.25">
      <c r="A379" s="42">
        <v>45448.483877314815</v>
      </c>
      <c r="B379" s="41" t="s">
        <v>1694</v>
      </c>
      <c r="C379" s="41" t="s">
        <v>1695</v>
      </c>
      <c r="D379" s="41" t="s">
        <v>9</v>
      </c>
      <c r="E379" s="41" t="s">
        <v>79</v>
      </c>
      <c r="F379" s="41" t="s">
        <v>1849</v>
      </c>
      <c r="G379" s="41" t="s">
        <v>1850</v>
      </c>
      <c r="H379" s="41" t="s">
        <v>7983</v>
      </c>
      <c r="I379" s="8">
        <f t="shared" si="34"/>
        <v>45448.483877314815</v>
      </c>
      <c r="J379" s="8">
        <f t="shared" si="41"/>
        <v>45448.48333333333</v>
      </c>
      <c r="K379" s="6" t="str">
        <f t="shared" si="35"/>
        <v>0:00</v>
      </c>
      <c r="L379" s="54" t="str">
        <f t="shared" si="37"/>
        <v>Ukončeno v den propuštění</v>
      </c>
      <c r="M379" s="54" t="str">
        <f>IF(A379-J379&gt;TIME(0,240,0),"Více než  4 hodiny",VLOOKUP(K379,Pásma!$H$4:$I$244,2))</f>
        <v>do 10 ti minut</v>
      </c>
    </row>
    <row r="380" spans="1:13" x14ac:dyDescent="0.25">
      <c r="A380" s="42">
        <v>45448.583506944444</v>
      </c>
      <c r="B380" s="41" t="s">
        <v>11</v>
      </c>
      <c r="C380" s="41" t="s">
        <v>12</v>
      </c>
      <c r="D380" s="41" t="s">
        <v>9</v>
      </c>
      <c r="E380" s="41" t="s">
        <v>13</v>
      </c>
      <c r="F380" s="41" t="s">
        <v>14</v>
      </c>
      <c r="G380" s="41" t="s">
        <v>15</v>
      </c>
      <c r="H380" s="41" t="s">
        <v>16</v>
      </c>
      <c r="I380" s="8">
        <f t="shared" si="34"/>
        <v>45448.583506944444</v>
      </c>
      <c r="J380" s="8">
        <f>DATEVALUE(MID(H380,29,8))+TIMEVALUE(_xlfn.CONCAT(MID(H380,64,2),":",MID(H380,66,2)))</f>
        <v>45448.581944444442</v>
      </c>
      <c r="K380" s="6" t="str">
        <f t="shared" si="35"/>
        <v>0:02</v>
      </c>
      <c r="L380" s="54" t="str">
        <f t="shared" si="37"/>
        <v>Ukončeno v den propuštění</v>
      </c>
      <c r="M380" s="54" t="str">
        <f>IF(A380-J380&gt;TIME(0,240,0),"Více než  4 hodiny",VLOOKUP(K380,Pásma!$H$4:$I$244,2))</f>
        <v>do 10 ti minut</v>
      </c>
    </row>
    <row r="381" spans="1:13" x14ac:dyDescent="0.25">
      <c r="A381" s="42">
        <v>45449.428437499999</v>
      </c>
      <c r="B381" s="41" t="s">
        <v>1694</v>
      </c>
      <c r="C381" s="41" t="s">
        <v>1695</v>
      </c>
      <c r="D381" s="41" t="s">
        <v>9</v>
      </c>
      <c r="E381" s="41" t="s">
        <v>79</v>
      </c>
      <c r="F381" s="41" t="s">
        <v>1820</v>
      </c>
      <c r="G381" s="41" t="s">
        <v>1821</v>
      </c>
      <c r="H381" s="41" t="s">
        <v>7982</v>
      </c>
      <c r="I381" s="8">
        <f t="shared" si="34"/>
        <v>45449.428437499999</v>
      </c>
      <c r="J381" s="8">
        <f>DATEVALUE(MID(H381,49,8))+TIMEVALUE(_xlfn.CONCAT(MID(H381,80,2),":",MID(H381,82,2)))</f>
        <v>45449.427777777775</v>
      </c>
      <c r="K381" s="6" t="str">
        <f t="shared" si="35"/>
        <v>0:00</v>
      </c>
      <c r="L381" s="54" t="str">
        <f t="shared" si="37"/>
        <v>Ukončeno v den propuštění</v>
      </c>
      <c r="M381" s="54" t="str">
        <f>IF(A381-J381&gt;TIME(0,240,0),"Více než  4 hodiny",VLOOKUP(K381,Pásma!$H$4:$I$244,2))</f>
        <v>do 10 ti minut</v>
      </c>
    </row>
    <row r="382" spans="1:13" x14ac:dyDescent="0.25">
      <c r="A382" s="42">
        <v>45449.754374999997</v>
      </c>
      <c r="B382" s="41" t="s">
        <v>3643</v>
      </c>
      <c r="C382" s="41" t="s">
        <v>580</v>
      </c>
      <c r="D382" s="41" t="s">
        <v>9</v>
      </c>
      <c r="E382" s="41" t="s">
        <v>10</v>
      </c>
      <c r="F382" s="41" t="s">
        <v>88</v>
      </c>
      <c r="G382" s="41" t="s">
        <v>7258</v>
      </c>
      <c r="H382" s="41" t="s">
        <v>7259</v>
      </c>
      <c r="I382" s="8">
        <f t="shared" si="34"/>
        <v>45449.754374999997</v>
      </c>
      <c r="J382" s="8">
        <f>DATEVALUE(MID(H382,63,8))+TIMEVALUE(_xlfn.CONCAT(MID(H382,87,2),":",MID(H382,89,2)))</f>
        <v>45449.753472222219</v>
      </c>
      <c r="K382" s="6" t="str">
        <f t="shared" si="35"/>
        <v>0:01</v>
      </c>
      <c r="L382" s="54" t="str">
        <f t="shared" si="37"/>
        <v>Ukončeno v den propuštění</v>
      </c>
      <c r="M382" s="54" t="str">
        <f>IF(A382-J382&gt;TIME(0,240,0),"Více než  4 hodiny",VLOOKUP(K382,Pásma!$H$4:$I$244,2))</f>
        <v>do 10 ti minut</v>
      </c>
    </row>
    <row r="383" spans="1:13" x14ac:dyDescent="0.25">
      <c r="A383" s="42">
        <v>45450.40452546296</v>
      </c>
      <c r="B383" s="41" t="s">
        <v>1694</v>
      </c>
      <c r="C383" s="41" t="s">
        <v>1695</v>
      </c>
      <c r="D383" s="41" t="s">
        <v>9</v>
      </c>
      <c r="E383" s="41" t="s">
        <v>79</v>
      </c>
      <c r="F383" s="41" t="s">
        <v>1804</v>
      </c>
      <c r="G383" s="41" t="s">
        <v>1805</v>
      </c>
      <c r="H383" s="41" t="s">
        <v>7981</v>
      </c>
      <c r="I383" s="8">
        <f t="shared" si="34"/>
        <v>45450.40452546296</v>
      </c>
      <c r="J383" s="8">
        <f t="shared" ref="J383:J409" si="42">DATEVALUE(MID(H383,49,8))+TIMEVALUE(_xlfn.CONCAT(MID(H383,80,2),":",MID(H383,82,2)))</f>
        <v>45450.404166666667</v>
      </c>
      <c r="K383" s="6" t="str">
        <f t="shared" si="35"/>
        <v>0:00</v>
      </c>
      <c r="L383" s="54" t="str">
        <f t="shared" si="37"/>
        <v>Ukončeno v den propuštění</v>
      </c>
      <c r="M383" s="54" t="str">
        <f>IF(A383-J383&gt;TIME(0,240,0),"Více než  4 hodiny",VLOOKUP(K383,Pásma!$H$4:$I$244,2))</f>
        <v>do 10 ti minut</v>
      </c>
    </row>
    <row r="384" spans="1:13" x14ac:dyDescent="0.25">
      <c r="A384" s="42">
        <v>45451.445520833331</v>
      </c>
      <c r="B384" s="41" t="s">
        <v>125</v>
      </c>
      <c r="C384" s="41" t="s">
        <v>346</v>
      </c>
      <c r="D384" s="41" t="s">
        <v>9</v>
      </c>
      <c r="E384" s="41" t="s">
        <v>79</v>
      </c>
      <c r="F384" s="41" t="s">
        <v>164</v>
      </c>
      <c r="G384" s="41" t="s">
        <v>165</v>
      </c>
      <c r="H384" s="41" t="s">
        <v>7980</v>
      </c>
      <c r="I384" s="8">
        <f t="shared" si="34"/>
        <v>45451.445520833331</v>
      </c>
      <c r="J384" s="8">
        <f t="shared" si="42"/>
        <v>45451.444444444445</v>
      </c>
      <c r="K384" s="6" t="str">
        <f t="shared" si="35"/>
        <v>0:01</v>
      </c>
      <c r="L384" s="54" t="str">
        <f t="shared" si="37"/>
        <v>Ukončeno v den propuštění</v>
      </c>
      <c r="M384" s="54" t="str">
        <f>IF(A384-J384&gt;TIME(0,240,0),"Více než  4 hodiny",VLOOKUP(K384,Pásma!$H$4:$I$244,2))</f>
        <v>do 10 ti minut</v>
      </c>
    </row>
    <row r="385" spans="1:13" x14ac:dyDescent="0.25">
      <c r="A385" s="42">
        <v>45451.473379629628</v>
      </c>
      <c r="B385" s="41" t="s">
        <v>3643</v>
      </c>
      <c r="C385" s="41" t="s">
        <v>4019</v>
      </c>
      <c r="D385" s="41" t="s">
        <v>9</v>
      </c>
      <c r="E385" s="41" t="s">
        <v>79</v>
      </c>
      <c r="F385" s="41" t="s">
        <v>3686</v>
      </c>
      <c r="G385" s="41" t="s">
        <v>3687</v>
      </c>
      <c r="H385" s="41" t="s">
        <v>7979</v>
      </c>
      <c r="I385" s="8">
        <f t="shared" si="34"/>
        <v>45451.473379629628</v>
      </c>
      <c r="J385" s="8">
        <f t="shared" si="42"/>
        <v>45451.472916666666</v>
      </c>
      <c r="K385" s="6" t="str">
        <f t="shared" si="35"/>
        <v>0:00</v>
      </c>
      <c r="L385" s="54" t="str">
        <f t="shared" si="37"/>
        <v>Ukončeno v den propuštění</v>
      </c>
      <c r="M385" s="54" t="str">
        <f>IF(A385-J385&gt;TIME(0,240,0),"Více než  4 hodiny",VLOOKUP(K385,Pásma!$H$4:$I$244,2))</f>
        <v>do 10 ti minut</v>
      </c>
    </row>
    <row r="386" spans="1:13" x14ac:dyDescent="0.25">
      <c r="A386" s="42">
        <v>45451.476342592592</v>
      </c>
      <c r="B386" s="41" t="s">
        <v>76</v>
      </c>
      <c r="C386" s="41" t="s">
        <v>614</v>
      </c>
      <c r="D386" s="41" t="s">
        <v>9</v>
      </c>
      <c r="E386" s="41" t="s">
        <v>79</v>
      </c>
      <c r="F386" s="41" t="s">
        <v>150</v>
      </c>
      <c r="G386" s="41" t="s">
        <v>151</v>
      </c>
      <c r="H386" s="41" t="s">
        <v>7978</v>
      </c>
      <c r="I386" s="8">
        <f t="shared" ref="I386:I414" si="43">A386</f>
        <v>45451.476342592592</v>
      </c>
      <c r="J386" s="8">
        <f t="shared" si="42"/>
        <v>45451.467361111114</v>
      </c>
      <c r="K386" s="6" t="str">
        <f t="shared" ref="K386:K414" si="44">TEXT(A386-J386,"h:mm")</f>
        <v>0:12</v>
      </c>
      <c r="L386" s="54" t="str">
        <f t="shared" si="37"/>
        <v>Ukončeno v den propuštění</v>
      </c>
      <c r="M386" s="54" t="str">
        <f>IF(A386-J386&gt;TIME(0,240,0),"Více než  4 hodiny",VLOOKUP(K386,Pásma!$H$4:$I$244,2))</f>
        <v>10-20</v>
      </c>
    </row>
    <row r="387" spans="1:13" x14ac:dyDescent="0.25">
      <c r="A387" s="42">
        <v>45451.476504629631</v>
      </c>
      <c r="B387" s="41" t="s">
        <v>76</v>
      </c>
      <c r="C387" s="41" t="s">
        <v>614</v>
      </c>
      <c r="D387" s="41" t="s">
        <v>9</v>
      </c>
      <c r="E387" s="41" t="s">
        <v>79</v>
      </c>
      <c r="F387" s="41" t="s">
        <v>155</v>
      </c>
      <c r="G387" s="41" t="s">
        <v>156</v>
      </c>
      <c r="H387" s="41" t="s">
        <v>7977</v>
      </c>
      <c r="I387" s="8">
        <f t="shared" si="43"/>
        <v>45451.476504629631</v>
      </c>
      <c r="J387" s="8">
        <f t="shared" si="42"/>
        <v>45451.476388888892</v>
      </c>
      <c r="K387" s="6" t="str">
        <f t="shared" si="44"/>
        <v>0:00</v>
      </c>
      <c r="L387" s="54" t="str">
        <f t="shared" ref="L387:L414" si="45">IF(DAY(I387)&lt;&gt;DAY(J387),"Ukončeno o den a více později","Ukončeno v den propuštění")</f>
        <v>Ukončeno v den propuštění</v>
      </c>
      <c r="M387" s="54" t="str">
        <f>IF(A387-J387&gt;TIME(0,240,0),"Více než  4 hodiny",VLOOKUP(K387,Pásma!$H$4:$I$244,2))</f>
        <v>do 10 ti minut</v>
      </c>
    </row>
    <row r="388" spans="1:13" x14ac:dyDescent="0.25">
      <c r="A388" s="42">
        <v>45452.570601851854</v>
      </c>
      <c r="B388" s="41" t="s">
        <v>7260</v>
      </c>
      <c r="C388" s="41" t="s">
        <v>7975</v>
      </c>
      <c r="D388" s="41" t="s">
        <v>9</v>
      </c>
      <c r="E388" s="41" t="s">
        <v>79</v>
      </c>
      <c r="F388" s="41" t="s">
        <v>1798</v>
      </c>
      <c r="G388" s="41" t="s">
        <v>1799</v>
      </c>
      <c r="H388" s="41" t="s">
        <v>7976</v>
      </c>
      <c r="I388" s="8">
        <f t="shared" si="43"/>
        <v>45452.570601851854</v>
      </c>
      <c r="J388" s="8">
        <f t="shared" si="42"/>
        <v>45452.570138888892</v>
      </c>
      <c r="K388" s="6" t="str">
        <f t="shared" si="44"/>
        <v>0:00</v>
      </c>
      <c r="L388" s="54" t="str">
        <f t="shared" si="45"/>
        <v>Ukončeno v den propuštění</v>
      </c>
      <c r="M388" s="54" t="str">
        <f>IF(A388-J388&gt;TIME(0,240,0),"Více než  4 hodiny",VLOOKUP(K388,Pásma!$H$4:$I$244,2))</f>
        <v>do 10 ti minut</v>
      </c>
    </row>
    <row r="389" spans="1:13" x14ac:dyDescent="0.25">
      <c r="A389" s="42">
        <v>45454.373576388891</v>
      </c>
      <c r="B389" s="41" t="s">
        <v>76</v>
      </c>
      <c r="C389" s="41" t="s">
        <v>157</v>
      </c>
      <c r="D389" s="41" t="s">
        <v>9</v>
      </c>
      <c r="E389" s="41" t="s">
        <v>79</v>
      </c>
      <c r="F389" s="41" t="s">
        <v>115</v>
      </c>
      <c r="G389" s="41" t="s">
        <v>116</v>
      </c>
      <c r="H389" s="41" t="s">
        <v>7974</v>
      </c>
      <c r="I389" s="8">
        <f t="shared" si="43"/>
        <v>45454.373576388891</v>
      </c>
      <c r="J389" s="8">
        <f t="shared" si="42"/>
        <v>45454.372916666667</v>
      </c>
      <c r="K389" s="6" t="str">
        <f t="shared" si="44"/>
        <v>0:00</v>
      </c>
      <c r="L389" s="54" t="str">
        <f t="shared" si="45"/>
        <v>Ukončeno v den propuštění</v>
      </c>
      <c r="M389" s="54" t="str">
        <f>IF(A389-J389&gt;TIME(0,240,0),"Více než  4 hodiny",VLOOKUP(K389,Pásma!$H$4:$I$244,2))</f>
        <v>do 10 ti minut</v>
      </c>
    </row>
    <row r="390" spans="1:13" x14ac:dyDescent="0.25">
      <c r="A390" s="42">
        <v>45454.381249999999</v>
      </c>
      <c r="B390" s="41" t="s">
        <v>76</v>
      </c>
      <c r="C390" s="41" t="s">
        <v>157</v>
      </c>
      <c r="D390" s="41" t="s">
        <v>9</v>
      </c>
      <c r="E390" s="41" t="s">
        <v>79</v>
      </c>
      <c r="F390" s="41" t="s">
        <v>95</v>
      </c>
      <c r="G390" s="41" t="s">
        <v>96</v>
      </c>
      <c r="H390" s="41" t="s">
        <v>7973</v>
      </c>
      <c r="I390" s="8">
        <f t="shared" si="43"/>
        <v>45454.381249999999</v>
      </c>
      <c r="J390" s="8">
        <f t="shared" si="42"/>
        <v>45454.380555555559</v>
      </c>
      <c r="K390" s="6" t="str">
        <f t="shared" si="44"/>
        <v>0:01</v>
      </c>
      <c r="L390" s="54" t="str">
        <f t="shared" si="45"/>
        <v>Ukončeno v den propuštění</v>
      </c>
      <c r="M390" s="54" t="str">
        <f>IF(A390-J390&gt;TIME(0,240,0),"Více než  4 hodiny",VLOOKUP(K390,Pásma!$H$4:$I$244,2))</f>
        <v>do 10 ti minut</v>
      </c>
    </row>
    <row r="391" spans="1:13" x14ac:dyDescent="0.25">
      <c r="A391" s="42">
        <v>45454.445486111108</v>
      </c>
      <c r="B391" s="41" t="s">
        <v>1694</v>
      </c>
      <c r="C391" s="41" t="s">
        <v>1695</v>
      </c>
      <c r="D391" s="41" t="s">
        <v>9</v>
      </c>
      <c r="E391" s="41" t="s">
        <v>79</v>
      </c>
      <c r="F391" s="41" t="s">
        <v>14</v>
      </c>
      <c r="G391" s="41" t="s">
        <v>1745</v>
      </c>
      <c r="H391" s="41" t="s">
        <v>7972</v>
      </c>
      <c r="I391" s="8">
        <f t="shared" si="43"/>
        <v>45454.445486111108</v>
      </c>
      <c r="J391" s="8">
        <f t="shared" si="42"/>
        <v>45454.445138888892</v>
      </c>
      <c r="K391" s="6" t="str">
        <f t="shared" si="44"/>
        <v>0:00</v>
      </c>
      <c r="L391" s="54" t="str">
        <f t="shared" si="45"/>
        <v>Ukončeno v den propuštění</v>
      </c>
      <c r="M391" s="54" t="str">
        <f>IF(A391-J391&gt;TIME(0,240,0),"Více než  4 hodiny",VLOOKUP(K391,Pásma!$H$4:$I$244,2))</f>
        <v>do 10 ti minut</v>
      </c>
    </row>
    <row r="392" spans="1:13" x14ac:dyDescent="0.25">
      <c r="A392" s="42">
        <v>45455.363043981481</v>
      </c>
      <c r="B392" s="41" t="s">
        <v>1694</v>
      </c>
      <c r="C392" s="41" t="s">
        <v>1695</v>
      </c>
      <c r="D392" s="41" t="s">
        <v>9</v>
      </c>
      <c r="E392" s="41" t="s">
        <v>79</v>
      </c>
      <c r="F392" s="41" t="s">
        <v>1725</v>
      </c>
      <c r="G392" s="41" t="s">
        <v>1726</v>
      </c>
      <c r="H392" s="41" t="s">
        <v>7971</v>
      </c>
      <c r="I392" s="8">
        <f t="shared" si="43"/>
        <v>45455.363043981481</v>
      </c>
      <c r="J392" s="8">
        <f t="shared" si="42"/>
        <v>45455.362500000003</v>
      </c>
      <c r="K392" s="6" t="str">
        <f t="shared" si="44"/>
        <v>0:00</v>
      </c>
      <c r="L392" s="54" t="str">
        <f t="shared" si="45"/>
        <v>Ukončeno v den propuštění</v>
      </c>
      <c r="M392" s="54" t="str">
        <f>IF(A392-J392&gt;TIME(0,240,0),"Více než  4 hodiny",VLOOKUP(K392,Pásma!$H$4:$I$244,2))</f>
        <v>do 10 ti minut</v>
      </c>
    </row>
    <row r="393" spans="1:13" x14ac:dyDescent="0.25">
      <c r="A393" s="42">
        <v>45455.401284722226</v>
      </c>
      <c r="B393" s="41" t="s">
        <v>1694</v>
      </c>
      <c r="C393" s="41" t="s">
        <v>1695</v>
      </c>
      <c r="D393" s="41" t="s">
        <v>9</v>
      </c>
      <c r="E393" s="41" t="s">
        <v>79</v>
      </c>
      <c r="F393" s="41" t="s">
        <v>1722</v>
      </c>
      <c r="G393" s="41" t="s">
        <v>1723</v>
      </c>
      <c r="H393" s="41" t="s">
        <v>7970</v>
      </c>
      <c r="I393" s="8">
        <f t="shared" si="43"/>
        <v>45455.401284722226</v>
      </c>
      <c r="J393" s="8">
        <f t="shared" si="42"/>
        <v>45455.400694444441</v>
      </c>
      <c r="K393" s="6" t="str">
        <f t="shared" si="44"/>
        <v>0:00</v>
      </c>
      <c r="L393" s="54" t="str">
        <f t="shared" si="45"/>
        <v>Ukončeno v den propuštění</v>
      </c>
      <c r="M393" s="54" t="str">
        <f>IF(A393-J393&gt;TIME(0,240,0),"Více než  4 hodiny",VLOOKUP(K393,Pásma!$H$4:$I$244,2))</f>
        <v>do 10 ti minut</v>
      </c>
    </row>
    <row r="394" spans="1:13" x14ac:dyDescent="0.25">
      <c r="A394" s="42">
        <v>45455.444710648146</v>
      </c>
      <c r="B394" s="41" t="s">
        <v>76</v>
      </c>
      <c r="C394" s="41" t="s">
        <v>77</v>
      </c>
      <c r="D394" s="41" t="s">
        <v>9</v>
      </c>
      <c r="E394" s="41" t="s">
        <v>79</v>
      </c>
      <c r="F394" s="41" t="s">
        <v>104</v>
      </c>
      <c r="G394" s="41" t="s">
        <v>105</v>
      </c>
      <c r="H394" s="41" t="s">
        <v>7969</v>
      </c>
      <c r="I394" s="8">
        <f t="shared" si="43"/>
        <v>45455.444710648146</v>
      </c>
      <c r="J394" s="8">
        <f t="shared" si="42"/>
        <v>45455.444444444445</v>
      </c>
      <c r="K394" s="6" t="str">
        <f t="shared" si="44"/>
        <v>0:00</v>
      </c>
      <c r="L394" s="54" t="str">
        <f t="shared" si="45"/>
        <v>Ukončeno v den propuštění</v>
      </c>
      <c r="M394" s="54" t="str">
        <f>IF(A394-J394&gt;TIME(0,240,0),"Více než  4 hodiny",VLOOKUP(K394,Pásma!$H$4:$I$244,2))</f>
        <v>do 10 ti minut</v>
      </c>
    </row>
    <row r="395" spans="1:13" x14ac:dyDescent="0.25">
      <c r="A395" s="42">
        <v>45455.444837962961</v>
      </c>
      <c r="B395" s="41" t="s">
        <v>76</v>
      </c>
      <c r="C395" s="41" t="s">
        <v>77</v>
      </c>
      <c r="D395" s="41" t="s">
        <v>9</v>
      </c>
      <c r="E395" s="41" t="s">
        <v>79</v>
      </c>
      <c r="F395" s="41" t="s">
        <v>1090</v>
      </c>
      <c r="G395" s="41" t="s">
        <v>7968</v>
      </c>
      <c r="H395" s="41" t="s">
        <v>7969</v>
      </c>
      <c r="I395" s="8">
        <f t="shared" si="43"/>
        <v>45455.444837962961</v>
      </c>
      <c r="J395" s="8">
        <f t="shared" si="42"/>
        <v>45455.444444444445</v>
      </c>
      <c r="K395" s="6" t="str">
        <f t="shared" si="44"/>
        <v>0:00</v>
      </c>
      <c r="L395" s="54" t="str">
        <f t="shared" si="45"/>
        <v>Ukončeno v den propuštění</v>
      </c>
      <c r="M395" s="54" t="str">
        <f>IF(A395-J395&gt;TIME(0,240,0),"Více než  4 hodiny",VLOOKUP(K395,Pásma!$H$4:$I$244,2))</f>
        <v>do 10 ti minut</v>
      </c>
    </row>
    <row r="396" spans="1:13" x14ac:dyDescent="0.25">
      <c r="A396" s="42">
        <v>45455.475092592591</v>
      </c>
      <c r="B396" s="41" t="s">
        <v>7965</v>
      </c>
      <c r="C396" s="41" t="s">
        <v>7966</v>
      </c>
      <c r="D396" s="41" t="s">
        <v>9</v>
      </c>
      <c r="E396" s="41" t="s">
        <v>79</v>
      </c>
      <c r="F396" s="41" t="s">
        <v>113</v>
      </c>
      <c r="G396" s="41" t="s">
        <v>114</v>
      </c>
      <c r="H396" s="41" t="s">
        <v>7967</v>
      </c>
      <c r="I396" s="8">
        <f t="shared" si="43"/>
        <v>45455.475092592591</v>
      </c>
      <c r="J396" s="8">
        <f t="shared" si="42"/>
        <v>45455.474999999999</v>
      </c>
      <c r="K396" s="6" t="str">
        <f t="shared" si="44"/>
        <v>0:00</v>
      </c>
      <c r="L396" s="54" t="str">
        <f t="shared" si="45"/>
        <v>Ukončeno v den propuštění</v>
      </c>
      <c r="M396" s="54" t="str">
        <f>IF(A396-J396&gt;TIME(0,240,0),"Více než  4 hodiny",VLOOKUP(K396,Pásma!$H$4:$I$244,2))</f>
        <v>do 10 ti minut</v>
      </c>
    </row>
    <row r="397" spans="1:13" x14ac:dyDescent="0.25">
      <c r="A397" s="42">
        <v>45456.381076388891</v>
      </c>
      <c r="B397" s="41" t="s">
        <v>76</v>
      </c>
      <c r="C397" s="41" t="s">
        <v>77</v>
      </c>
      <c r="D397" s="41" t="s">
        <v>9</v>
      </c>
      <c r="E397" s="41" t="s">
        <v>79</v>
      </c>
      <c r="F397" s="41" t="s">
        <v>92</v>
      </c>
      <c r="G397" s="41" t="s">
        <v>93</v>
      </c>
      <c r="H397" s="41" t="s">
        <v>7964</v>
      </c>
      <c r="I397" s="8">
        <f t="shared" si="43"/>
        <v>45456.381076388891</v>
      </c>
      <c r="J397" s="8">
        <f t="shared" si="42"/>
        <v>45456.380555555559</v>
      </c>
      <c r="K397" s="6" t="str">
        <f t="shared" si="44"/>
        <v>0:00</v>
      </c>
      <c r="L397" s="54" t="str">
        <f t="shared" si="45"/>
        <v>Ukončeno v den propuštění</v>
      </c>
      <c r="M397" s="54" t="str">
        <f>IF(A397-J397&gt;TIME(0,240,0),"Více než  4 hodiny",VLOOKUP(K397,Pásma!$H$4:$I$244,2))</f>
        <v>do 10 ti minut</v>
      </c>
    </row>
    <row r="398" spans="1:13" x14ac:dyDescent="0.25">
      <c r="A398" s="42">
        <v>45456.388009259259</v>
      </c>
      <c r="B398" s="41" t="s">
        <v>3625</v>
      </c>
      <c r="C398" s="41" t="s">
        <v>3626</v>
      </c>
      <c r="D398" s="41" t="s">
        <v>9</v>
      </c>
      <c r="E398" s="41" t="s">
        <v>79</v>
      </c>
      <c r="F398" s="41" t="s">
        <v>3628</v>
      </c>
      <c r="G398" s="41" t="s">
        <v>3629</v>
      </c>
      <c r="H398" s="41" t="s">
        <v>7963</v>
      </c>
      <c r="I398" s="8">
        <f t="shared" si="43"/>
        <v>45456.388009259259</v>
      </c>
      <c r="J398" s="8">
        <f t="shared" si="42"/>
        <v>45456.387499999997</v>
      </c>
      <c r="K398" s="6" t="str">
        <f t="shared" si="44"/>
        <v>0:00</v>
      </c>
      <c r="L398" s="54" t="str">
        <f t="shared" si="45"/>
        <v>Ukončeno v den propuštění</v>
      </c>
      <c r="M398" s="54" t="str">
        <f>IF(A398-J398&gt;TIME(0,240,0),"Více než  4 hodiny",VLOOKUP(K398,Pásma!$H$4:$I$244,2))</f>
        <v>do 10 ti minut</v>
      </c>
    </row>
    <row r="399" spans="1:13" x14ac:dyDescent="0.25">
      <c r="A399" s="42">
        <v>45456.410555555558</v>
      </c>
      <c r="B399" s="41" t="s">
        <v>125</v>
      </c>
      <c r="C399" s="41" t="s">
        <v>486</v>
      </c>
      <c r="D399" s="41" t="s">
        <v>9</v>
      </c>
      <c r="E399" s="41" t="s">
        <v>79</v>
      </c>
      <c r="F399" s="41" t="s">
        <v>7960</v>
      </c>
      <c r="G399" s="41" t="s">
        <v>7961</v>
      </c>
      <c r="H399" s="41" t="s">
        <v>7962</v>
      </c>
      <c r="I399" s="8">
        <f t="shared" si="43"/>
        <v>45456.410555555558</v>
      </c>
      <c r="J399" s="8">
        <f t="shared" si="42"/>
        <v>45456.410416666666</v>
      </c>
      <c r="K399" s="6" t="str">
        <f t="shared" si="44"/>
        <v>0:00</v>
      </c>
      <c r="L399" s="54" t="str">
        <f t="shared" si="45"/>
        <v>Ukončeno v den propuštění</v>
      </c>
      <c r="M399" s="54" t="str">
        <f>IF(A399-J399&gt;TIME(0,240,0),"Více než  4 hodiny",VLOOKUP(K399,Pásma!$H$4:$I$244,2))</f>
        <v>do 10 ti minut</v>
      </c>
    </row>
    <row r="400" spans="1:13" x14ac:dyDescent="0.25">
      <c r="A400" s="42">
        <v>45456.536736111113</v>
      </c>
      <c r="B400" s="41" t="s">
        <v>76</v>
      </c>
      <c r="C400" s="41" t="s">
        <v>77</v>
      </c>
      <c r="D400" s="41" t="s">
        <v>9</v>
      </c>
      <c r="E400" s="41" t="s">
        <v>79</v>
      </c>
      <c r="F400" s="41" t="s">
        <v>110</v>
      </c>
      <c r="G400" s="41" t="s">
        <v>111</v>
      </c>
      <c r="H400" s="41" t="s">
        <v>7959</v>
      </c>
      <c r="I400" s="8">
        <f t="shared" si="43"/>
        <v>45456.536736111113</v>
      </c>
      <c r="J400" s="8">
        <f t="shared" si="42"/>
        <v>45456.536111111112</v>
      </c>
      <c r="K400" s="6" t="str">
        <f t="shared" si="44"/>
        <v>0:00</v>
      </c>
      <c r="L400" s="54" t="str">
        <f t="shared" si="45"/>
        <v>Ukončeno v den propuštění</v>
      </c>
      <c r="M400" s="54" t="str">
        <f>IF(A400-J400&gt;TIME(0,240,0),"Více než  4 hodiny",VLOOKUP(K400,Pásma!$H$4:$I$244,2))</f>
        <v>do 10 ti minut</v>
      </c>
    </row>
    <row r="401" spans="1:13" x14ac:dyDescent="0.25">
      <c r="A401" s="42">
        <v>45457.38349537037</v>
      </c>
      <c r="B401" s="41" t="s">
        <v>1694</v>
      </c>
      <c r="C401" s="41" t="s">
        <v>1695</v>
      </c>
      <c r="D401" s="41" t="s">
        <v>9</v>
      </c>
      <c r="E401" s="41" t="s">
        <v>79</v>
      </c>
      <c r="F401" s="41" t="s">
        <v>1717</v>
      </c>
      <c r="G401" s="41" t="s">
        <v>1718</v>
      </c>
      <c r="H401" s="41" t="s">
        <v>7958</v>
      </c>
      <c r="I401" s="8">
        <f t="shared" si="43"/>
        <v>45457.38349537037</v>
      </c>
      <c r="J401" s="8">
        <f t="shared" si="42"/>
        <v>45457.383333333331</v>
      </c>
      <c r="K401" s="6" t="str">
        <f t="shared" si="44"/>
        <v>0:00</v>
      </c>
      <c r="L401" s="54" t="str">
        <f t="shared" si="45"/>
        <v>Ukončeno v den propuštění</v>
      </c>
      <c r="M401" s="54" t="str">
        <f>IF(A401-J401&gt;TIME(0,240,0),"Více než  4 hodiny",VLOOKUP(K401,Pásma!$H$4:$I$244,2))</f>
        <v>do 10 ti minut</v>
      </c>
    </row>
    <row r="402" spans="1:13" x14ac:dyDescent="0.25">
      <c r="A402" s="42">
        <v>45457.403240740743</v>
      </c>
      <c r="B402" s="41" t="s">
        <v>1694</v>
      </c>
      <c r="C402" s="41" t="s">
        <v>1695</v>
      </c>
      <c r="D402" s="41" t="s">
        <v>9</v>
      </c>
      <c r="E402" s="41" t="s">
        <v>79</v>
      </c>
      <c r="F402" s="41" t="s">
        <v>1703</v>
      </c>
      <c r="G402" s="41" t="s">
        <v>1704</v>
      </c>
      <c r="H402" s="41" t="s">
        <v>7957</v>
      </c>
      <c r="I402" s="8">
        <f t="shared" si="43"/>
        <v>45457.403240740743</v>
      </c>
      <c r="J402" s="8">
        <f t="shared" si="42"/>
        <v>45457.402777777781</v>
      </c>
      <c r="K402" s="6" t="str">
        <f t="shared" si="44"/>
        <v>0:00</v>
      </c>
      <c r="L402" s="54" t="str">
        <f t="shared" si="45"/>
        <v>Ukončeno v den propuštění</v>
      </c>
      <c r="M402" s="54" t="str">
        <f>IF(A402-J402&gt;TIME(0,240,0),"Více než  4 hodiny",VLOOKUP(K402,Pásma!$H$4:$I$244,2))</f>
        <v>do 10 ti minut</v>
      </c>
    </row>
    <row r="403" spans="1:13" x14ac:dyDescent="0.25">
      <c r="A403" s="42">
        <v>45457.411539351851</v>
      </c>
      <c r="B403" s="41" t="s">
        <v>76</v>
      </c>
      <c r="C403" s="41" t="s">
        <v>77</v>
      </c>
      <c r="D403" s="41" t="s">
        <v>9</v>
      </c>
      <c r="E403" s="41" t="s">
        <v>79</v>
      </c>
      <c r="F403" s="41" t="s">
        <v>86</v>
      </c>
      <c r="G403" s="41" t="s">
        <v>87</v>
      </c>
      <c r="H403" s="41" t="s">
        <v>7956</v>
      </c>
      <c r="I403" s="8">
        <f t="shared" si="43"/>
        <v>45457.411539351851</v>
      </c>
      <c r="J403" s="8">
        <f t="shared" si="42"/>
        <v>45457.411111111112</v>
      </c>
      <c r="K403" s="6" t="str">
        <f t="shared" si="44"/>
        <v>0:00</v>
      </c>
      <c r="L403" s="54" t="str">
        <f t="shared" si="45"/>
        <v>Ukončeno v den propuštění</v>
      </c>
      <c r="M403" s="54" t="str">
        <f>IF(A403-J403&gt;TIME(0,240,0),"Více než  4 hodiny",VLOOKUP(K403,Pásma!$H$4:$I$244,2))</f>
        <v>do 10 ti minut</v>
      </c>
    </row>
    <row r="404" spans="1:13" x14ac:dyDescent="0.25">
      <c r="A404" s="42">
        <v>45457.443506944444</v>
      </c>
      <c r="B404" s="41" t="s">
        <v>125</v>
      </c>
      <c r="C404" s="41" t="s">
        <v>281</v>
      </c>
      <c r="D404" s="41" t="s">
        <v>9</v>
      </c>
      <c r="E404" s="41" t="s">
        <v>79</v>
      </c>
      <c r="F404" s="41" t="s">
        <v>83</v>
      </c>
      <c r="G404" s="41" t="s">
        <v>84</v>
      </c>
      <c r="H404" s="41" t="s">
        <v>7955</v>
      </c>
      <c r="I404" s="8">
        <f t="shared" si="43"/>
        <v>45457.443506944444</v>
      </c>
      <c r="J404" s="8">
        <f t="shared" si="42"/>
        <v>45457.443055555559</v>
      </c>
      <c r="K404" s="6" t="str">
        <f t="shared" si="44"/>
        <v>0:00</v>
      </c>
      <c r="L404" s="54" t="str">
        <f t="shared" si="45"/>
        <v>Ukončeno v den propuštění</v>
      </c>
      <c r="M404" s="54" t="str">
        <f>IF(A404-J404&gt;TIME(0,240,0),"Více než  4 hodiny",VLOOKUP(K404,Pásma!$H$4:$I$244,2))</f>
        <v>do 10 ti minut</v>
      </c>
    </row>
    <row r="405" spans="1:13" x14ac:dyDescent="0.25">
      <c r="A405" s="42">
        <v>45459.426064814812</v>
      </c>
      <c r="B405" s="41" t="s">
        <v>1694</v>
      </c>
      <c r="C405" s="41" t="s">
        <v>1729</v>
      </c>
      <c r="D405" s="41" t="s">
        <v>9</v>
      </c>
      <c r="E405" s="41" t="s">
        <v>79</v>
      </c>
      <c r="F405" s="41" t="s">
        <v>1706</v>
      </c>
      <c r="G405" s="41" t="s">
        <v>1707</v>
      </c>
      <c r="H405" s="41" t="s">
        <v>7954</v>
      </c>
      <c r="I405" s="8">
        <f t="shared" si="43"/>
        <v>45459.426064814812</v>
      </c>
      <c r="J405" s="8">
        <f t="shared" si="42"/>
        <v>45459.425694444442</v>
      </c>
      <c r="K405" s="6" t="str">
        <f t="shared" si="44"/>
        <v>0:00</v>
      </c>
      <c r="L405" s="54" t="str">
        <f t="shared" si="45"/>
        <v>Ukončeno v den propuštění</v>
      </c>
      <c r="M405" s="54" t="str">
        <f>IF(A405-J405&gt;TIME(0,240,0),"Více než  4 hodiny",VLOOKUP(K405,Pásma!$H$4:$I$244,2))</f>
        <v>do 10 ti minut</v>
      </c>
    </row>
    <row r="406" spans="1:13" x14ac:dyDescent="0.25">
      <c r="A406" s="42">
        <v>45459.440844907411</v>
      </c>
      <c r="B406" s="41" t="s">
        <v>120</v>
      </c>
      <c r="C406" s="41" t="s">
        <v>121</v>
      </c>
      <c r="D406" s="41" t="s">
        <v>9</v>
      </c>
      <c r="E406" s="41" t="s">
        <v>79</v>
      </c>
      <c r="F406" s="41" t="s">
        <v>107</v>
      </c>
      <c r="G406" s="41" t="s">
        <v>108</v>
      </c>
      <c r="H406" s="41" t="s">
        <v>7953</v>
      </c>
      <c r="I406" s="8">
        <f t="shared" si="43"/>
        <v>45459.440844907411</v>
      </c>
      <c r="J406" s="8">
        <f t="shared" si="42"/>
        <v>45459.44027777778</v>
      </c>
      <c r="K406" s="6" t="str">
        <f t="shared" si="44"/>
        <v>0:00</v>
      </c>
      <c r="L406" s="54" t="str">
        <f t="shared" si="45"/>
        <v>Ukončeno v den propuštění</v>
      </c>
      <c r="M406" s="54" t="str">
        <f>IF(A406-J406&gt;TIME(0,240,0),"Více než  4 hodiny",VLOOKUP(K406,Pásma!$H$4:$I$244,2))</f>
        <v>do 10 ti minut</v>
      </c>
    </row>
    <row r="407" spans="1:13" x14ac:dyDescent="0.25">
      <c r="A407" s="42">
        <v>45460.380381944444</v>
      </c>
      <c r="B407" s="41" t="s">
        <v>1694</v>
      </c>
      <c r="C407" s="41" t="s">
        <v>1695</v>
      </c>
      <c r="D407" s="41" t="s">
        <v>9</v>
      </c>
      <c r="E407" s="41" t="s">
        <v>79</v>
      </c>
      <c r="F407" s="41" t="s">
        <v>1711</v>
      </c>
      <c r="G407" s="41" t="s">
        <v>1712</v>
      </c>
      <c r="H407" s="41" t="s">
        <v>7952</v>
      </c>
      <c r="I407" s="8">
        <f t="shared" si="43"/>
        <v>45460.380381944444</v>
      </c>
      <c r="J407" s="8">
        <f t="shared" si="42"/>
        <v>45460.379861111112</v>
      </c>
      <c r="K407" s="6" t="str">
        <f t="shared" si="44"/>
        <v>0:00</v>
      </c>
      <c r="L407" s="54" t="str">
        <f t="shared" si="45"/>
        <v>Ukončeno v den propuštění</v>
      </c>
      <c r="M407" s="54" t="str">
        <f>IF(A407-J407&gt;TIME(0,240,0),"Více než  4 hodiny",VLOOKUP(K407,Pásma!$H$4:$I$244,2))</f>
        <v>do 10 ti minut</v>
      </c>
    </row>
    <row r="408" spans="1:13" x14ac:dyDescent="0.25">
      <c r="A408" s="42">
        <v>45460.397141203706</v>
      </c>
      <c r="B408" s="41" t="s">
        <v>1694</v>
      </c>
      <c r="C408" s="41" t="s">
        <v>1695</v>
      </c>
      <c r="D408" s="41" t="s">
        <v>9</v>
      </c>
      <c r="E408" s="41" t="s">
        <v>79</v>
      </c>
      <c r="F408" s="41" t="s">
        <v>1782</v>
      </c>
      <c r="G408" s="41" t="s">
        <v>7950</v>
      </c>
      <c r="H408" s="41" t="s">
        <v>7951</v>
      </c>
      <c r="I408" s="8">
        <f t="shared" si="43"/>
        <v>45460.397141203706</v>
      </c>
      <c r="J408" s="8">
        <f t="shared" si="42"/>
        <v>45460.396527777775</v>
      </c>
      <c r="K408" s="6" t="str">
        <f t="shared" si="44"/>
        <v>0:00</v>
      </c>
      <c r="L408" s="54" t="str">
        <f t="shared" si="45"/>
        <v>Ukončeno v den propuštění</v>
      </c>
      <c r="M408" s="54" t="str">
        <f>IF(A408-J408&gt;TIME(0,240,0),"Více než  4 hodiny",VLOOKUP(K408,Pásma!$H$4:$I$244,2))</f>
        <v>do 10 ti minut</v>
      </c>
    </row>
    <row r="409" spans="1:13" x14ac:dyDescent="0.25">
      <c r="A409" s="42">
        <v>45460.486886574072</v>
      </c>
      <c r="B409" s="41" t="s">
        <v>76</v>
      </c>
      <c r="C409" s="41" t="s">
        <v>91</v>
      </c>
      <c r="D409" s="41" t="s">
        <v>9</v>
      </c>
      <c r="E409" s="41" t="s">
        <v>10</v>
      </c>
      <c r="F409" s="41" t="s">
        <v>7947</v>
      </c>
      <c r="G409" s="41" t="s">
        <v>7948</v>
      </c>
      <c r="H409" s="41" t="s">
        <v>7949</v>
      </c>
      <c r="I409" s="8">
        <f t="shared" si="43"/>
        <v>45460.486886574072</v>
      </c>
      <c r="J409" s="8">
        <f t="shared" si="42"/>
        <v>45460.486805555556</v>
      </c>
      <c r="K409" s="6" t="str">
        <f t="shared" si="44"/>
        <v>0:00</v>
      </c>
      <c r="L409" s="54" t="str">
        <f t="shared" si="45"/>
        <v>Ukončeno v den propuštění</v>
      </c>
      <c r="M409" s="54" t="str">
        <f>IF(A409-J409&gt;TIME(0,240,0),"Více než  4 hodiny",VLOOKUP(K409,Pásma!$H$4:$I$244,2))</f>
        <v>do 10 ti minut</v>
      </c>
    </row>
    <row r="410" spans="1:13" x14ac:dyDescent="0.25">
      <c r="A410" s="42">
        <v>45460.979039351849</v>
      </c>
      <c r="B410" s="41" t="s">
        <v>7253</v>
      </c>
      <c r="C410" s="41" t="s">
        <v>8</v>
      </c>
      <c r="D410" s="41" t="s">
        <v>9</v>
      </c>
      <c r="E410" s="41" t="s">
        <v>10</v>
      </c>
      <c r="F410" s="41" t="s">
        <v>7254</v>
      </c>
      <c r="G410" s="41" t="s">
        <v>7255</v>
      </c>
      <c r="H410" s="41" t="s">
        <v>7257</v>
      </c>
      <c r="I410" s="8">
        <f t="shared" si="43"/>
        <v>45460.979039351849</v>
      </c>
      <c r="J410" s="8">
        <f>DATEVALUE(MID(H410,63,8))+TIMEVALUE(_xlfn.CONCAT(MID(H410,87,2),":",MID(H410,89,2)))</f>
        <v>45460.978472222225</v>
      </c>
      <c r="K410" s="6" t="str">
        <f t="shared" si="44"/>
        <v>0:00</v>
      </c>
      <c r="L410" s="54" t="str">
        <f t="shared" si="45"/>
        <v>Ukončeno v den propuštění</v>
      </c>
      <c r="M410" s="54" t="str">
        <f>IF(A410-J410&gt;TIME(0,240,0),"Více než  4 hodiny",VLOOKUP(K410,Pásma!$H$4:$I$244,2))</f>
        <v>do 10 ti minut</v>
      </c>
    </row>
    <row r="411" spans="1:13" x14ac:dyDescent="0.25">
      <c r="A411" s="42">
        <v>45460.97996527778</v>
      </c>
      <c r="B411" s="41" t="s">
        <v>7253</v>
      </c>
      <c r="C411" s="41" t="s">
        <v>8</v>
      </c>
      <c r="D411" s="41" t="s">
        <v>9</v>
      </c>
      <c r="E411" s="41" t="s">
        <v>10</v>
      </c>
      <c r="F411" s="41" t="s">
        <v>7254</v>
      </c>
      <c r="G411" s="41" t="s">
        <v>7255</v>
      </c>
      <c r="H411" s="41" t="s">
        <v>7256</v>
      </c>
      <c r="I411" s="8">
        <f t="shared" si="43"/>
        <v>45460.97996527778</v>
      </c>
      <c r="J411" s="8">
        <f>DATEVALUE(MID(H411,63,8))+TIMEVALUE(_xlfn.CONCAT(MID(H411,87,2),":",MID(H411,89,2)))</f>
        <v>45460.979166666664</v>
      </c>
      <c r="K411" s="6" t="str">
        <f t="shared" si="44"/>
        <v>0:01</v>
      </c>
      <c r="L411" s="54" t="str">
        <f t="shared" si="45"/>
        <v>Ukončeno v den propuštění</v>
      </c>
      <c r="M411" s="54" t="str">
        <f>IF(A411-J411&gt;TIME(0,240,0),"Více než  4 hodiny",VLOOKUP(K411,Pásma!$H$4:$I$244,2))</f>
        <v>do 10 ti minut</v>
      </c>
    </row>
    <row r="412" spans="1:13" x14ac:dyDescent="0.25">
      <c r="A412" s="42">
        <v>45461.38585648148</v>
      </c>
      <c r="B412" s="41" t="s">
        <v>7260</v>
      </c>
      <c r="C412" s="41" t="s">
        <v>7944</v>
      </c>
      <c r="D412" s="41" t="s">
        <v>9</v>
      </c>
      <c r="E412" s="41" t="s">
        <v>79</v>
      </c>
      <c r="F412" s="41" t="s">
        <v>3683</v>
      </c>
      <c r="G412" s="41" t="s">
        <v>7945</v>
      </c>
      <c r="H412" s="41" t="s">
        <v>7946</v>
      </c>
      <c r="I412" s="8">
        <f t="shared" si="43"/>
        <v>45461.38585648148</v>
      </c>
      <c r="J412" s="8">
        <f>DATEVALUE(MID(H412,49,8))+TIMEVALUE(_xlfn.CONCAT(MID(H412,80,2),":",MID(H412,82,2)))</f>
        <v>45461.385416666664</v>
      </c>
      <c r="K412" s="6" t="str">
        <f t="shared" si="44"/>
        <v>0:00</v>
      </c>
      <c r="L412" s="54" t="str">
        <f t="shared" si="45"/>
        <v>Ukončeno v den propuštění</v>
      </c>
      <c r="M412" s="54" t="str">
        <f>IF(A412-J412&gt;TIME(0,240,0),"Více než  4 hodiny",VLOOKUP(K412,Pásma!$H$4:$I$244,2))</f>
        <v>do 10 ti minut</v>
      </c>
    </row>
    <row r="413" spans="1:13" x14ac:dyDescent="0.25">
      <c r="A413" s="42">
        <v>45462.370949074073</v>
      </c>
      <c r="B413" s="41" t="s">
        <v>125</v>
      </c>
      <c r="C413" s="41" t="s">
        <v>627</v>
      </c>
      <c r="D413" s="41" t="s">
        <v>9</v>
      </c>
      <c r="E413" s="41" t="s">
        <v>79</v>
      </c>
      <c r="F413" s="41" t="s">
        <v>7941</v>
      </c>
      <c r="G413" s="41" t="s">
        <v>7942</v>
      </c>
      <c r="H413" s="41" t="s">
        <v>7943</v>
      </c>
      <c r="I413" s="8">
        <f t="shared" si="43"/>
        <v>45462.370949074073</v>
      </c>
      <c r="J413" s="8">
        <f>DATEVALUE(MID(H413,49,8))+TIMEVALUE(_xlfn.CONCAT(MID(H413,80,2),":",MID(H413,82,2)))</f>
        <v>45462.370833333334</v>
      </c>
      <c r="K413" s="6" t="str">
        <f t="shared" si="44"/>
        <v>0:00</v>
      </c>
      <c r="L413" s="54" t="str">
        <f t="shared" si="45"/>
        <v>Ukončeno v den propuštění</v>
      </c>
      <c r="M413" s="54" t="str">
        <f>IF(A413-J413&gt;TIME(0,240,0),"Více než  4 hodiny",VLOOKUP(K413,Pásma!$H$4:$I$244,2))</f>
        <v>do 10 ti minut</v>
      </c>
    </row>
    <row r="414" spans="1:13" x14ac:dyDescent="0.25">
      <c r="A414" s="42">
        <v>45462.383518518516</v>
      </c>
      <c r="B414" s="41" t="s">
        <v>1694</v>
      </c>
      <c r="C414" s="41" t="s">
        <v>1695</v>
      </c>
      <c r="D414" s="41" t="s">
        <v>9</v>
      </c>
      <c r="E414" s="41" t="s">
        <v>79</v>
      </c>
      <c r="F414" s="41" t="s">
        <v>7938</v>
      </c>
      <c r="G414" s="41" t="s">
        <v>7939</v>
      </c>
      <c r="H414" s="41" t="s">
        <v>7940</v>
      </c>
      <c r="I414" s="8">
        <f t="shared" si="43"/>
        <v>45462.383518518516</v>
      </c>
      <c r="J414" s="8">
        <f>DATEVALUE(MID(H414,49,8))+TIMEVALUE(_xlfn.CONCAT(MID(H414,80,2),":",MID(H414,82,2)))</f>
        <v>45462.383333333331</v>
      </c>
      <c r="K414" s="6" t="str">
        <f t="shared" si="44"/>
        <v>0:00</v>
      </c>
      <c r="L414" s="54" t="str">
        <f t="shared" si="45"/>
        <v>Ukončeno v den propuštění</v>
      </c>
      <c r="M414" s="54" t="str">
        <f>IF(A414-J414&gt;TIME(0,240,0),"Více než  4 hodiny",VLOOKUP(K414,Pásma!$H$4:$I$244,2))</f>
        <v>do 10 ti minut</v>
      </c>
    </row>
  </sheetData>
  <autoFilter ref="A1:M414" xr:uid="{E9AB8AEF-DF2C-4E10-8B3D-247A3DB716FE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696B-2248-4D41-8F2D-5A6F42B1786C}">
  <sheetPr>
    <tabColor theme="4" tint="0.59999389629810485"/>
  </sheetPr>
  <dimension ref="A1:M875"/>
  <sheetViews>
    <sheetView workbookViewId="0">
      <pane ySplit="1" topLeftCell="A2" activePane="bottomLeft" state="frozen"/>
      <selection activeCell="G1" sqref="G1"/>
      <selection pane="bottomLeft" activeCell="M1" sqref="M1:M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6.5703125" bestFit="1" customWidth="1"/>
    <col min="4" max="4" width="30.28515625" bestFit="1" customWidth="1"/>
    <col min="5" max="5" width="40.85546875" bestFit="1" customWidth="1"/>
    <col min="6" max="6" width="76.140625" bestFit="1" customWidth="1"/>
    <col min="7" max="7" width="53.85546875" bestFit="1" customWidth="1"/>
    <col min="8" max="8" width="100.140625" customWidth="1"/>
    <col min="9" max="9" width="14.28515625" bestFit="1" customWidth="1"/>
    <col min="10" max="10" width="32.7109375" bestFit="1" customWidth="1"/>
    <col min="11" max="11" width="52.7109375" bestFit="1" customWidth="1"/>
    <col min="12" max="12" width="25.7109375" bestFit="1" customWidth="1"/>
    <col min="13" max="13" width="29.140625" customWidth="1"/>
  </cols>
  <sheetData>
    <row r="1" spans="1:13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10">
        <v>45293.443935185183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1550</v>
      </c>
      <c r="G2" s="9" t="s">
        <v>1692</v>
      </c>
      <c r="H2" s="9" t="s">
        <v>1693</v>
      </c>
      <c r="I2" s="8">
        <f t="shared" ref="I2:I65" si="0">A2</f>
        <v>45293.443935185183</v>
      </c>
      <c r="J2" s="8">
        <f>DATEVALUE(MID(H2,29,8))+TIMEVALUE(_xlfn.CONCAT(MID(H2,64,2),":",MID(H2,66,2)))</f>
        <v>45293.440972222219</v>
      </c>
      <c r="K2" s="6" t="str">
        <f t="shared" ref="K2:K65" si="1">TEXT(A2-J2,"h:mm")</f>
        <v>0:04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do 10 ti minut</v>
      </c>
    </row>
    <row r="3" spans="1:13" x14ac:dyDescent="0.25">
      <c r="A3" s="10">
        <v>45293.478831018518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70</v>
      </c>
      <c r="G3" s="9" t="s">
        <v>71</v>
      </c>
      <c r="H3" s="9" t="s">
        <v>1691</v>
      </c>
      <c r="I3" s="8">
        <f t="shared" si="0"/>
        <v>45293.478831018518</v>
      </c>
      <c r="J3" s="8">
        <f>DATEVALUE(MID(H3,29,8))+TIMEVALUE(_xlfn.CONCAT(MID(H3,64,2),":",MID(H3,66,2)))</f>
        <v>45293.475694444445</v>
      </c>
      <c r="K3" s="6" t="str">
        <f t="shared" si="1"/>
        <v>0:04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do 10 ti minut</v>
      </c>
    </row>
    <row r="4" spans="1:13" x14ac:dyDescent="0.25">
      <c r="A4" s="10">
        <v>45293.530312499999</v>
      </c>
      <c r="B4" s="9" t="s">
        <v>76</v>
      </c>
      <c r="C4" s="9" t="s">
        <v>77</v>
      </c>
      <c r="D4" s="9" t="s">
        <v>78</v>
      </c>
      <c r="E4" s="9" t="s">
        <v>79</v>
      </c>
      <c r="F4" s="9" t="s">
        <v>70</v>
      </c>
      <c r="G4" s="9"/>
      <c r="H4" s="9" t="s">
        <v>8545</v>
      </c>
      <c r="I4" s="8">
        <f t="shared" si="0"/>
        <v>45293.530312499999</v>
      </c>
      <c r="J4" s="8">
        <f>DATEVALUE(MID(H4,49,8))+TIMEVALUE(_xlfn.CONCAT(MID(H4,80,2),":",MID(H4,82,2)))</f>
        <v>45293.529861111114</v>
      </c>
      <c r="K4" s="6" t="str">
        <f t="shared" si="1"/>
        <v>0:00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10">
        <v>45293.557997685188</v>
      </c>
      <c r="B5" s="9" t="s">
        <v>1688</v>
      </c>
      <c r="C5" s="9" t="s">
        <v>1689</v>
      </c>
      <c r="D5" s="9" t="s">
        <v>78</v>
      </c>
      <c r="E5" s="9" t="s">
        <v>774</v>
      </c>
      <c r="F5" s="9" t="s">
        <v>70</v>
      </c>
      <c r="G5" s="9" t="s">
        <v>71</v>
      </c>
      <c r="H5" s="9" t="s">
        <v>1690</v>
      </c>
      <c r="I5" s="8">
        <f t="shared" si="0"/>
        <v>45293.557997685188</v>
      </c>
      <c r="J5" s="8" t="e">
        <f>DATEVALUE(MID(H5,29,8))+TIMEVALUE(_xlfn.CONCAT(MID(H5,64,2),":",MID(H5,66,2)))</f>
        <v>#VALUE!</v>
      </c>
      <c r="K5" s="6" t="e">
        <f t="shared" si="1"/>
        <v>#VALUE!</v>
      </c>
      <c r="L5" s="54" t="e">
        <f t="shared" si="2"/>
        <v>#VALUE!</v>
      </c>
      <c r="M5" s="54" t="e">
        <f>IF(A5-J5&gt;TIME(0,240,0),"Více než  4 hodiny",VLOOKUP(K5,Pásma!$H$4:$I$244,2))</f>
        <v>#VALUE!</v>
      </c>
    </row>
    <row r="6" spans="1:13" x14ac:dyDescent="0.25">
      <c r="A6" s="10">
        <v>45293.870405092595</v>
      </c>
      <c r="B6" s="9" t="s">
        <v>11</v>
      </c>
      <c r="C6" s="9" t="s">
        <v>1721</v>
      </c>
      <c r="D6" s="9" t="s">
        <v>78</v>
      </c>
      <c r="E6" s="9" t="s">
        <v>10</v>
      </c>
      <c r="F6" s="9" t="s">
        <v>1629</v>
      </c>
      <c r="G6" s="9" t="s">
        <v>1630</v>
      </c>
      <c r="H6" s="9" t="s">
        <v>8544</v>
      </c>
      <c r="I6" s="8">
        <f t="shared" si="0"/>
        <v>45293.870405092595</v>
      </c>
      <c r="J6" s="8">
        <f>DATEVALUE(MID(H6,49,8))+TIMEVALUE(_xlfn.CONCAT(MID(H6,80,2),":",MID(H6,82,2)))</f>
        <v>45293.869444444441</v>
      </c>
      <c r="K6" s="6" t="str">
        <f t="shared" si="1"/>
        <v>0:01</v>
      </c>
      <c r="L6" s="54" t="str">
        <f t="shared" si="2"/>
        <v>Ukončeno v den propuštění</v>
      </c>
      <c r="M6" s="54" t="str">
        <f>IF(A6-J6&gt;TIME(0,240,0),"Více než  4 hodiny",VLOOKUP(K6,Pásma!$H$4:$I$244,2))</f>
        <v>do 10 ti minut</v>
      </c>
    </row>
    <row r="7" spans="1:13" x14ac:dyDescent="0.25">
      <c r="A7" s="10">
        <v>45294.411805555559</v>
      </c>
      <c r="B7" s="9" t="s">
        <v>11</v>
      </c>
      <c r="C7" s="9" t="s">
        <v>21</v>
      </c>
      <c r="D7" s="9" t="s">
        <v>78</v>
      </c>
      <c r="E7" s="9" t="s">
        <v>10</v>
      </c>
      <c r="F7" s="9" t="s">
        <v>92</v>
      </c>
      <c r="G7" s="9" t="s">
        <v>1642</v>
      </c>
      <c r="H7" s="9" t="s">
        <v>8543</v>
      </c>
      <c r="I7" s="8">
        <f t="shared" si="0"/>
        <v>45294.411805555559</v>
      </c>
      <c r="J7" s="8">
        <f>DATEVALUE(MID(H7,49,8))+TIMEVALUE(_xlfn.CONCAT(MID(H7,80,2),":",MID(H7,82,2)))</f>
        <v>45294.411111111112</v>
      </c>
      <c r="K7" s="6" t="str">
        <f t="shared" si="1"/>
        <v>0:01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10">
        <v>45294.478449074071</v>
      </c>
      <c r="B8" s="9" t="s">
        <v>76</v>
      </c>
      <c r="C8" s="9" t="s">
        <v>77</v>
      </c>
      <c r="D8" s="9" t="s">
        <v>78</v>
      </c>
      <c r="E8" s="9" t="s">
        <v>79</v>
      </c>
      <c r="F8" s="9" t="s">
        <v>1685</v>
      </c>
      <c r="G8" s="9" t="s">
        <v>1686</v>
      </c>
      <c r="H8" s="9" t="s">
        <v>1687</v>
      </c>
      <c r="I8" s="8">
        <f t="shared" si="0"/>
        <v>45294.478449074071</v>
      </c>
      <c r="J8" s="8">
        <f>DATEVALUE(MID(H8,29,8))+TIMEVALUE(_xlfn.CONCAT(MID(H8,64,2),":",MID(H8,66,2)))</f>
        <v>45294.477777777778</v>
      </c>
      <c r="K8" s="6" t="str">
        <f t="shared" si="1"/>
        <v>0:00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10">
        <v>45295.456423611111</v>
      </c>
      <c r="B9" s="9" t="s">
        <v>76</v>
      </c>
      <c r="C9" s="9" t="s">
        <v>77</v>
      </c>
      <c r="D9" s="9" t="s">
        <v>78</v>
      </c>
      <c r="E9" s="9" t="s">
        <v>79</v>
      </c>
      <c r="F9" s="9" t="s">
        <v>1683</v>
      </c>
      <c r="G9" s="9" t="s">
        <v>1684</v>
      </c>
      <c r="H9" s="9" t="s">
        <v>1682</v>
      </c>
      <c r="I9" s="8">
        <f t="shared" si="0"/>
        <v>45295.456423611111</v>
      </c>
      <c r="J9" s="8">
        <f>DATEVALUE(MID(H9,29,8))+TIMEVALUE(_xlfn.CONCAT(MID(H9,64,2),":",MID(H9,66,2)))</f>
        <v>45295.456250000003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10">
        <v>45295.456701388888</v>
      </c>
      <c r="B10" s="9" t="s">
        <v>76</v>
      </c>
      <c r="C10" s="9" t="s">
        <v>77</v>
      </c>
      <c r="D10" s="9" t="s">
        <v>78</v>
      </c>
      <c r="E10" s="9" t="s">
        <v>79</v>
      </c>
      <c r="F10" s="9" t="s">
        <v>1680</v>
      </c>
      <c r="G10" s="9" t="s">
        <v>1681</v>
      </c>
      <c r="H10" s="9" t="s">
        <v>1682</v>
      </c>
      <c r="I10" s="8">
        <f t="shared" si="0"/>
        <v>45295.456701388888</v>
      </c>
      <c r="J10" s="8">
        <f>DATEVALUE(MID(H10,29,8))+TIMEVALUE(_xlfn.CONCAT(MID(H10,64,2),":",MID(H10,66,2)))</f>
        <v>45295.456250000003</v>
      </c>
      <c r="K10" s="6" t="str">
        <f t="shared" si="1"/>
        <v>0:00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10">
        <v>45295.603368055556</v>
      </c>
      <c r="B11" s="9" t="s">
        <v>120</v>
      </c>
      <c r="C11" s="9" t="s">
        <v>206</v>
      </c>
      <c r="D11" s="9" t="s">
        <v>78</v>
      </c>
      <c r="E11" s="9" t="s">
        <v>79</v>
      </c>
      <c r="F11" s="9" t="s">
        <v>1677</v>
      </c>
      <c r="G11" s="9" t="s">
        <v>1678</v>
      </c>
      <c r="H11" s="9" t="s">
        <v>1679</v>
      </c>
      <c r="I11" s="8">
        <f t="shared" si="0"/>
        <v>45295.603368055556</v>
      </c>
      <c r="J11" s="8">
        <f>DATEVALUE(MID(H11,29,8))+TIMEVALUE(_xlfn.CONCAT(MID(H11,64,2),":",MID(H11,66,2)))</f>
        <v>45295.602777777778</v>
      </c>
      <c r="K11" s="6" t="str">
        <f t="shared" si="1"/>
        <v>0:00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10">
        <v>45296.500925925924</v>
      </c>
      <c r="B12" s="9" t="s">
        <v>76</v>
      </c>
      <c r="C12" s="9" t="s">
        <v>77</v>
      </c>
      <c r="D12" s="9" t="s">
        <v>78</v>
      </c>
      <c r="E12" s="9" t="s">
        <v>79</v>
      </c>
      <c r="F12" s="9" t="s">
        <v>1674</v>
      </c>
      <c r="G12" s="9" t="s">
        <v>1675</v>
      </c>
      <c r="H12" s="9" t="s">
        <v>1676</v>
      </c>
      <c r="I12" s="8">
        <f t="shared" si="0"/>
        <v>45296.500925925924</v>
      </c>
      <c r="J12" s="8">
        <f>DATEVALUE(MID(H12,29,8))+TIMEVALUE(_xlfn.CONCAT(MID(H12,64,2),":",MID(H12,66,2)))</f>
        <v>45296.493055555555</v>
      </c>
      <c r="K12" s="6" t="str">
        <f t="shared" si="1"/>
        <v>0:11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10-20</v>
      </c>
    </row>
    <row r="13" spans="1:13" x14ac:dyDescent="0.25">
      <c r="A13" s="10">
        <v>45296.564004629632</v>
      </c>
      <c r="B13" s="9" t="s">
        <v>1694</v>
      </c>
      <c r="C13" s="9" t="s">
        <v>1695</v>
      </c>
      <c r="D13" s="9" t="s">
        <v>78</v>
      </c>
      <c r="E13" s="9" t="s">
        <v>79</v>
      </c>
      <c r="F13" s="9" t="s">
        <v>1647</v>
      </c>
      <c r="G13" s="9" t="s">
        <v>1648</v>
      </c>
      <c r="H13" s="9" t="s">
        <v>8542</v>
      </c>
      <c r="I13" s="8">
        <f t="shared" si="0"/>
        <v>45296.564004629632</v>
      </c>
      <c r="J13" s="8">
        <f>DATEVALUE(MID(H13,49,8))+TIMEVALUE(_xlfn.CONCAT(MID(H13,80,2),":",MID(H13,82,2)))</f>
        <v>45296.563888888886</v>
      </c>
      <c r="K13" s="6" t="str">
        <f t="shared" si="1"/>
        <v>0:00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10">
        <v>45296.6094212963</v>
      </c>
      <c r="B14" s="9" t="s">
        <v>76</v>
      </c>
      <c r="C14" s="9" t="s">
        <v>509</v>
      </c>
      <c r="D14" s="9" t="s">
        <v>78</v>
      </c>
      <c r="E14" s="9" t="s">
        <v>79</v>
      </c>
      <c r="F14" s="9" t="s">
        <v>1671</v>
      </c>
      <c r="G14" s="9" t="s">
        <v>1672</v>
      </c>
      <c r="H14" s="9" t="s">
        <v>1673</v>
      </c>
      <c r="I14" s="8">
        <f t="shared" si="0"/>
        <v>45296.6094212963</v>
      </c>
      <c r="J14" s="8">
        <f>DATEVALUE(MID(H14,29,8))+TIMEVALUE(_xlfn.CONCAT(MID(H14,64,2),":",MID(H14,66,2)))</f>
        <v>45296.60833333333</v>
      </c>
      <c r="K14" s="6" t="str">
        <f t="shared" si="1"/>
        <v>0:01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do 10 ti minut</v>
      </c>
    </row>
    <row r="15" spans="1:13" x14ac:dyDescent="0.25">
      <c r="A15" s="10">
        <v>45296.609895833331</v>
      </c>
      <c r="B15" s="9" t="s">
        <v>76</v>
      </c>
      <c r="C15" s="9" t="s">
        <v>509</v>
      </c>
      <c r="D15" s="9" t="s">
        <v>78</v>
      </c>
      <c r="E15" s="9" t="s">
        <v>79</v>
      </c>
      <c r="F15" s="9" t="s">
        <v>1668</v>
      </c>
      <c r="G15" s="9" t="s">
        <v>1669</v>
      </c>
      <c r="H15" s="9" t="s">
        <v>1670</v>
      </c>
      <c r="I15" s="8">
        <f t="shared" si="0"/>
        <v>45296.609895833331</v>
      </c>
      <c r="J15" s="8">
        <f>DATEVALUE(MID(H15,29,8))+TIMEVALUE(_xlfn.CONCAT(MID(H15,64,2),":",MID(H15,66,2)))</f>
        <v>45296.609027777777</v>
      </c>
      <c r="K15" s="6" t="str">
        <f t="shared" si="1"/>
        <v>0:01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do 10 ti minut</v>
      </c>
    </row>
    <row r="16" spans="1:13" x14ac:dyDescent="0.25">
      <c r="A16" s="10">
        <v>45296.651886574073</v>
      </c>
      <c r="B16" s="9" t="s">
        <v>11</v>
      </c>
      <c r="C16" s="9" t="s">
        <v>40</v>
      </c>
      <c r="D16" s="9" t="s">
        <v>78</v>
      </c>
      <c r="E16" s="9" t="s">
        <v>10</v>
      </c>
      <c r="F16" s="9" t="s">
        <v>1550</v>
      </c>
      <c r="G16" s="9" t="s">
        <v>1551</v>
      </c>
      <c r="H16" s="9" t="s">
        <v>8541</v>
      </c>
      <c r="I16" s="8">
        <f t="shared" si="0"/>
        <v>45296.651886574073</v>
      </c>
      <c r="J16" s="8">
        <f>DATEVALUE(MID(H16,49,8))+TIMEVALUE(_xlfn.CONCAT(MID(H16,80,2),":",MID(H16,82,2)))</f>
        <v>45296.651388888888</v>
      </c>
      <c r="K16" s="6" t="str">
        <f t="shared" si="1"/>
        <v>0:00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do 10 ti minut</v>
      </c>
    </row>
    <row r="17" spans="1:13" x14ac:dyDescent="0.25">
      <c r="A17" s="10">
        <v>45297.746481481481</v>
      </c>
      <c r="B17" s="9" t="s">
        <v>120</v>
      </c>
      <c r="C17" s="9" t="s">
        <v>614</v>
      </c>
      <c r="D17" s="9" t="s">
        <v>78</v>
      </c>
      <c r="E17" s="9" t="s">
        <v>79</v>
      </c>
      <c r="F17" s="9" t="s">
        <v>1665</v>
      </c>
      <c r="G17" s="9" t="s">
        <v>1666</v>
      </c>
      <c r="H17" s="9" t="s">
        <v>1667</v>
      </c>
      <c r="I17" s="8">
        <f t="shared" si="0"/>
        <v>45297.746481481481</v>
      </c>
      <c r="J17" s="8">
        <f>DATEVALUE(MID(H17,29,8))+TIMEVALUE(_xlfn.CONCAT(MID(H17,64,2),":",MID(H17,66,2)))</f>
        <v>45297.744444444441</v>
      </c>
      <c r="K17" s="6" t="str">
        <f t="shared" si="1"/>
        <v>0:02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do 10 ti minut</v>
      </c>
    </row>
    <row r="18" spans="1:13" x14ac:dyDescent="0.25">
      <c r="A18" s="10">
        <v>45297.746851851851</v>
      </c>
      <c r="B18" s="9" t="s">
        <v>120</v>
      </c>
      <c r="C18" s="9" t="s">
        <v>614</v>
      </c>
      <c r="D18" s="9" t="s">
        <v>78</v>
      </c>
      <c r="E18" s="9" t="s">
        <v>79</v>
      </c>
      <c r="F18" s="9" t="s">
        <v>1662</v>
      </c>
      <c r="G18" s="9" t="s">
        <v>1663</v>
      </c>
      <c r="H18" s="9" t="s">
        <v>1664</v>
      </c>
      <c r="I18" s="8">
        <f t="shared" si="0"/>
        <v>45297.746851851851</v>
      </c>
      <c r="J18" s="8">
        <f>DATEVALUE(MID(H18,29,8))+TIMEVALUE(_xlfn.CONCAT(MID(H18,64,2),":",MID(H18,66,2)))</f>
        <v>45297.746527777781</v>
      </c>
      <c r="K18" s="6" t="str">
        <f t="shared" si="1"/>
        <v>0:00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10">
        <v>45298.601307870369</v>
      </c>
      <c r="B19" s="9" t="s">
        <v>11</v>
      </c>
      <c r="C19" s="9" t="s">
        <v>12</v>
      </c>
      <c r="D19" s="9" t="s">
        <v>78</v>
      </c>
      <c r="E19" s="9" t="s">
        <v>10</v>
      </c>
      <c r="F19" s="9" t="s">
        <v>1674</v>
      </c>
      <c r="G19" s="9" t="s">
        <v>7447</v>
      </c>
      <c r="H19" s="9" t="s">
        <v>8540</v>
      </c>
      <c r="I19" s="8">
        <f t="shared" si="0"/>
        <v>45298.601307870369</v>
      </c>
      <c r="J19" s="8">
        <f>DATEVALUE(MID(H19,49,8))+TIMEVALUE(_xlfn.CONCAT(MID(H19,80,2),":",MID(H19,82,2)))</f>
        <v>45298.600694444445</v>
      </c>
      <c r="K19" s="6" t="str">
        <f t="shared" si="1"/>
        <v>0:00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10">
        <v>45299.021701388891</v>
      </c>
      <c r="B20" s="9" t="s">
        <v>76</v>
      </c>
      <c r="C20" s="9" t="s">
        <v>627</v>
      </c>
      <c r="D20" s="9" t="s">
        <v>78</v>
      </c>
      <c r="E20" s="9" t="s">
        <v>79</v>
      </c>
      <c r="F20" s="9" t="s">
        <v>1587</v>
      </c>
      <c r="G20" s="9" t="s">
        <v>7457</v>
      </c>
      <c r="H20" s="9" t="s">
        <v>7458</v>
      </c>
      <c r="I20" s="8">
        <f t="shared" si="0"/>
        <v>45299.021701388891</v>
      </c>
      <c r="J20" s="8">
        <f>DATEVALUE(MID(H20,63,8))+TIMEVALUE(_xlfn.CONCAT(MID(H20,87,2),":",MID(H20,89,2)))</f>
        <v>45299.020138888889</v>
      </c>
      <c r="K20" s="6" t="str">
        <f t="shared" si="1"/>
        <v>0:02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10">
        <v>45299.437384259261</v>
      </c>
      <c r="B21" s="9" t="s">
        <v>7260</v>
      </c>
      <c r="C21" s="9" t="s">
        <v>7944</v>
      </c>
      <c r="D21" s="9" t="s">
        <v>78</v>
      </c>
      <c r="E21" s="9" t="s">
        <v>10</v>
      </c>
      <c r="F21" s="9" t="s">
        <v>1600</v>
      </c>
      <c r="G21" s="9" t="s">
        <v>1601</v>
      </c>
      <c r="H21" s="9" t="s">
        <v>8539</v>
      </c>
      <c r="I21" s="8">
        <f t="shared" si="0"/>
        <v>45299.437384259261</v>
      </c>
      <c r="J21" s="8">
        <f>DATEVALUE(MID(H21,49,8))+TIMEVALUE(_xlfn.CONCAT(MID(H21,80,2),":",MID(H21,82,2)))</f>
        <v>45299.436805555553</v>
      </c>
      <c r="K21" s="6" t="str">
        <f t="shared" si="1"/>
        <v>0:00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10">
        <v>45299.481736111113</v>
      </c>
      <c r="B22" s="9" t="s">
        <v>76</v>
      </c>
      <c r="C22" s="9" t="s">
        <v>77</v>
      </c>
      <c r="D22" s="9" t="s">
        <v>78</v>
      </c>
      <c r="E22" s="9" t="s">
        <v>79</v>
      </c>
      <c r="F22" s="9" t="s">
        <v>1595</v>
      </c>
      <c r="G22" s="9" t="s">
        <v>1660</v>
      </c>
      <c r="H22" s="9" t="s">
        <v>1661</v>
      </c>
      <c r="I22" s="8">
        <f t="shared" si="0"/>
        <v>45299.481736111113</v>
      </c>
      <c r="J22" s="8">
        <f>DATEVALUE(MID(H22,29,8))+TIMEVALUE(_xlfn.CONCAT(MID(H22,64,2),":",MID(H22,66,2)))</f>
        <v>45299.481249999997</v>
      </c>
      <c r="K22" s="6" t="str">
        <f t="shared" si="1"/>
        <v>0:00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10">
        <v>45299.510925925926</v>
      </c>
      <c r="B23" s="9" t="s">
        <v>76</v>
      </c>
      <c r="C23" s="9" t="s">
        <v>77</v>
      </c>
      <c r="D23" s="9" t="s">
        <v>78</v>
      </c>
      <c r="E23" s="9" t="s">
        <v>79</v>
      </c>
      <c r="F23" s="9" t="s">
        <v>1657</v>
      </c>
      <c r="G23" s="9" t="s">
        <v>1658</v>
      </c>
      <c r="H23" s="9" t="s">
        <v>1659</v>
      </c>
      <c r="I23" s="8">
        <f t="shared" si="0"/>
        <v>45299.510925925926</v>
      </c>
      <c r="J23" s="8">
        <f>DATEVALUE(MID(H23,29,8))+TIMEVALUE(_xlfn.CONCAT(MID(H23,64,2),":",MID(H23,66,2)))</f>
        <v>45299.510416666664</v>
      </c>
      <c r="K23" s="6" t="str">
        <f t="shared" si="1"/>
        <v>0:00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10">
        <v>45299.554363425923</v>
      </c>
      <c r="B24" s="9" t="s">
        <v>11</v>
      </c>
      <c r="C24" s="9" t="s">
        <v>1721</v>
      </c>
      <c r="D24" s="9" t="s">
        <v>78</v>
      </c>
      <c r="E24" s="9" t="s">
        <v>10</v>
      </c>
      <c r="F24" s="9" t="s">
        <v>1567</v>
      </c>
      <c r="G24" s="9" t="s">
        <v>1568</v>
      </c>
      <c r="H24" s="9" t="s">
        <v>8538</v>
      </c>
      <c r="I24" s="8">
        <f t="shared" si="0"/>
        <v>45299.554363425923</v>
      </c>
      <c r="J24" s="8">
        <f>DATEVALUE(MID(H24,49,8))+TIMEVALUE(_xlfn.CONCAT(MID(H24,80,2),":",MID(H24,82,2)))</f>
        <v>45299.554166666669</v>
      </c>
      <c r="K24" s="6" t="str">
        <f t="shared" si="1"/>
        <v>0:00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10">
        <v>45299.57130787037</v>
      </c>
      <c r="B25" s="9" t="s">
        <v>76</v>
      </c>
      <c r="C25" s="9" t="s">
        <v>77</v>
      </c>
      <c r="D25" s="9" t="s">
        <v>78</v>
      </c>
      <c r="E25" s="9" t="s">
        <v>79</v>
      </c>
      <c r="F25" s="9" t="s">
        <v>1654</v>
      </c>
      <c r="G25" s="9" t="s">
        <v>1655</v>
      </c>
      <c r="H25" s="9" t="s">
        <v>1656</v>
      </c>
      <c r="I25" s="8">
        <f t="shared" si="0"/>
        <v>45299.57130787037</v>
      </c>
      <c r="J25" s="8">
        <f>DATEVALUE(MID(H25,29,8))+TIMEVALUE(_xlfn.CONCAT(MID(H25,64,2),":",MID(H25,66,2)))</f>
        <v>45299.569444444445</v>
      </c>
      <c r="K25" s="6" t="str">
        <f t="shared" si="1"/>
        <v>0:02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10">
        <v>45300.46056712963</v>
      </c>
      <c r="B26" s="9" t="s">
        <v>76</v>
      </c>
      <c r="C26" s="9" t="s">
        <v>77</v>
      </c>
      <c r="D26" s="9" t="s">
        <v>78</v>
      </c>
      <c r="E26" s="9" t="s">
        <v>79</v>
      </c>
      <c r="F26" s="9" t="s">
        <v>1587</v>
      </c>
      <c r="G26" s="9" t="s">
        <v>1652</v>
      </c>
      <c r="H26" s="9" t="s">
        <v>1653</v>
      </c>
      <c r="I26" s="8">
        <f t="shared" si="0"/>
        <v>45300.46056712963</v>
      </c>
      <c r="J26" s="8">
        <f>DATEVALUE(MID(H26,29,8))+TIMEVALUE(_xlfn.CONCAT(MID(H26,64,2),":",MID(H26,66,2)))</f>
        <v>45300.412499999999</v>
      </c>
      <c r="K26" s="6" t="str">
        <f t="shared" si="1"/>
        <v>1:09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60-70</v>
      </c>
    </row>
    <row r="27" spans="1:13" x14ac:dyDescent="0.25">
      <c r="A27" s="10">
        <v>45300.464421296296</v>
      </c>
      <c r="B27" s="9" t="s">
        <v>76</v>
      </c>
      <c r="C27" s="9" t="s">
        <v>77</v>
      </c>
      <c r="D27" s="9" t="s">
        <v>78</v>
      </c>
      <c r="E27" s="9" t="s">
        <v>79</v>
      </c>
      <c r="F27" s="9" t="s">
        <v>1649</v>
      </c>
      <c r="G27" s="9" t="s">
        <v>1650</v>
      </c>
      <c r="H27" s="9" t="s">
        <v>1651</v>
      </c>
      <c r="I27" s="8">
        <f t="shared" si="0"/>
        <v>45300.464421296296</v>
      </c>
      <c r="J27" s="8">
        <f>DATEVALUE(MID(H27,29,8))+TIMEVALUE(_xlfn.CONCAT(MID(H27,64,2),":",MID(H27,66,2)))</f>
        <v>45300.463888888888</v>
      </c>
      <c r="K27" s="6" t="str">
        <f t="shared" si="1"/>
        <v>0:00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do 10 ti minut</v>
      </c>
    </row>
    <row r="28" spans="1:13" x14ac:dyDescent="0.25">
      <c r="A28" s="10">
        <v>45300.656261574077</v>
      </c>
      <c r="B28" s="9" t="s">
        <v>1632</v>
      </c>
      <c r="C28" s="9" t="s">
        <v>242</v>
      </c>
      <c r="D28" s="9" t="s">
        <v>78</v>
      </c>
      <c r="E28" s="9" t="s">
        <v>79</v>
      </c>
      <c r="F28" s="9" t="s">
        <v>67</v>
      </c>
      <c r="G28" s="9" t="s">
        <v>7455</v>
      </c>
      <c r="H28" s="9" t="s">
        <v>7456</v>
      </c>
      <c r="I28" s="8">
        <f t="shared" si="0"/>
        <v>45300.656261574077</v>
      </c>
      <c r="J28" s="8">
        <f>DATEVALUE(MID(H28,63,8))+TIMEVALUE(_xlfn.CONCAT(MID(H28,87,2),":",MID(H28,89,2)))</f>
        <v>45300.654861111114</v>
      </c>
      <c r="K28" s="6" t="str">
        <f t="shared" si="1"/>
        <v>0:02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do 10 ti minut</v>
      </c>
    </row>
    <row r="29" spans="1:13" x14ac:dyDescent="0.25">
      <c r="A29" s="10">
        <v>45301.454108796293</v>
      </c>
      <c r="B29" s="9" t="s">
        <v>11</v>
      </c>
      <c r="C29" s="9" t="s">
        <v>21</v>
      </c>
      <c r="D29" s="9" t="s">
        <v>78</v>
      </c>
      <c r="E29" s="9" t="s">
        <v>10</v>
      </c>
      <c r="F29" s="9" t="s">
        <v>597</v>
      </c>
      <c r="G29" s="9" t="s">
        <v>1553</v>
      </c>
      <c r="H29" s="9" t="s">
        <v>8537</v>
      </c>
      <c r="I29" s="8">
        <f t="shared" si="0"/>
        <v>45301.454108796293</v>
      </c>
      <c r="J29" s="8">
        <f>DATEVALUE(MID(H29,49,8))+TIMEVALUE(_xlfn.CONCAT(MID(H29,80,2),":",MID(H29,82,2)))</f>
        <v>45301.453472222223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10">
        <v>45301.557037037041</v>
      </c>
      <c r="B30" s="9" t="s">
        <v>11</v>
      </c>
      <c r="C30" s="9" t="s">
        <v>21</v>
      </c>
      <c r="D30" s="9" t="s">
        <v>78</v>
      </c>
      <c r="E30" s="9" t="s">
        <v>10</v>
      </c>
      <c r="F30" s="9" t="s">
        <v>1523</v>
      </c>
      <c r="G30" s="9" t="s">
        <v>1593</v>
      </c>
      <c r="H30" s="9" t="s">
        <v>8536</v>
      </c>
      <c r="I30" s="8">
        <f t="shared" si="0"/>
        <v>45301.557037037041</v>
      </c>
      <c r="J30" s="8">
        <f>DATEVALUE(MID(H30,49,8))+TIMEVALUE(_xlfn.CONCAT(MID(H30,80,2),":",MID(H30,82,2)))</f>
        <v>45301.556944444441</v>
      </c>
      <c r="K30" s="6" t="str">
        <f t="shared" si="1"/>
        <v>0:00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10">
        <v>45301.56759259259</v>
      </c>
      <c r="B31" s="9" t="s">
        <v>76</v>
      </c>
      <c r="C31" s="9" t="s">
        <v>77</v>
      </c>
      <c r="D31" s="9" t="s">
        <v>78</v>
      </c>
      <c r="E31" s="9" t="s">
        <v>79</v>
      </c>
      <c r="F31" s="9" t="s">
        <v>1647</v>
      </c>
      <c r="G31" s="9" t="s">
        <v>1648</v>
      </c>
      <c r="H31" s="9" t="s">
        <v>1646</v>
      </c>
      <c r="I31" s="8">
        <f t="shared" si="0"/>
        <v>45301.56759259259</v>
      </c>
      <c r="J31" s="8">
        <f>DATEVALUE(MID(H31,29,8))+TIMEVALUE(_xlfn.CONCAT(MID(H31,64,2),":",MID(H31,66,2)))</f>
        <v>45301.567361111112</v>
      </c>
      <c r="K31" s="6" t="str">
        <f t="shared" si="1"/>
        <v>0:00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10">
        <v>45301.567696759259</v>
      </c>
      <c r="B32" s="9" t="s">
        <v>76</v>
      </c>
      <c r="C32" s="9" t="s">
        <v>77</v>
      </c>
      <c r="D32" s="9" t="s">
        <v>78</v>
      </c>
      <c r="E32" s="9" t="s">
        <v>79</v>
      </c>
      <c r="F32" s="9" t="s">
        <v>1644</v>
      </c>
      <c r="G32" s="9" t="s">
        <v>1645</v>
      </c>
      <c r="H32" s="9" t="s">
        <v>1646</v>
      </c>
      <c r="I32" s="8">
        <f t="shared" si="0"/>
        <v>45301.567696759259</v>
      </c>
      <c r="J32" s="8">
        <f>DATEVALUE(MID(H32,29,8))+TIMEVALUE(_xlfn.CONCAT(MID(H32,64,2),":",MID(H32,66,2)))</f>
        <v>45301.567361111112</v>
      </c>
      <c r="K32" s="6" t="str">
        <f t="shared" si="1"/>
        <v>0:00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do 10 ti minut</v>
      </c>
    </row>
    <row r="33" spans="1:13" x14ac:dyDescent="0.25">
      <c r="A33" s="10">
        <v>45301.568113425928</v>
      </c>
      <c r="B33" s="9" t="s">
        <v>76</v>
      </c>
      <c r="C33" s="9" t="s">
        <v>77</v>
      </c>
      <c r="D33" s="9" t="s">
        <v>78</v>
      </c>
      <c r="E33" s="9" t="s">
        <v>79</v>
      </c>
      <c r="F33" s="9" t="s">
        <v>92</v>
      </c>
      <c r="G33" s="9" t="s">
        <v>1642</v>
      </c>
      <c r="H33" s="9" t="s">
        <v>1643</v>
      </c>
      <c r="I33" s="8">
        <f t="shared" si="0"/>
        <v>45301.568113425928</v>
      </c>
      <c r="J33" s="8">
        <f>DATEVALUE(MID(H33,29,8))+TIMEVALUE(_xlfn.CONCAT(MID(H33,64,2),":",MID(H33,66,2)))</f>
        <v>45301.568055555559</v>
      </c>
      <c r="K33" s="6" t="str">
        <f t="shared" si="1"/>
        <v>0:00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do 10 ti minut</v>
      </c>
    </row>
    <row r="34" spans="1:13" x14ac:dyDescent="0.25">
      <c r="A34" s="10">
        <v>45301.624699074076</v>
      </c>
      <c r="B34" s="9" t="s">
        <v>11</v>
      </c>
      <c r="C34" s="9" t="s">
        <v>21</v>
      </c>
      <c r="D34" s="9" t="s">
        <v>78</v>
      </c>
      <c r="E34" s="9" t="s">
        <v>10</v>
      </c>
      <c r="F34" s="9" t="s">
        <v>150</v>
      </c>
      <c r="G34" s="9" t="s">
        <v>1585</v>
      </c>
      <c r="H34" s="9" t="s">
        <v>8535</v>
      </c>
      <c r="I34" s="8">
        <f t="shared" si="0"/>
        <v>45301.624699074076</v>
      </c>
      <c r="J34" s="8">
        <f>DATEVALUE(MID(H34,49,8))+TIMEVALUE(_xlfn.CONCAT(MID(H34,80,2),":",MID(H34,82,2)))</f>
        <v>45301.624305555553</v>
      </c>
      <c r="K34" s="6" t="str">
        <f t="shared" si="1"/>
        <v>0:00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10">
        <v>45301.69054398148</v>
      </c>
      <c r="B35" s="9" t="s">
        <v>1694</v>
      </c>
      <c r="C35" s="9" t="s">
        <v>2058</v>
      </c>
      <c r="D35" s="9" t="s">
        <v>78</v>
      </c>
      <c r="E35" s="9" t="s">
        <v>79</v>
      </c>
      <c r="F35" s="9" t="s">
        <v>1607</v>
      </c>
      <c r="G35" s="9" t="s">
        <v>1608</v>
      </c>
      <c r="H35" s="9" t="s">
        <v>8534</v>
      </c>
      <c r="I35" s="8">
        <f t="shared" si="0"/>
        <v>45301.69054398148</v>
      </c>
      <c r="J35" s="8">
        <f>DATEVALUE(MID(H35,49,8))+TIMEVALUE(_xlfn.CONCAT(MID(H35,80,2),":",MID(H35,82,2)))</f>
        <v>45301.688888888886</v>
      </c>
      <c r="K35" s="6" t="str">
        <f t="shared" si="1"/>
        <v>0:02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10">
        <v>45301.787106481483</v>
      </c>
      <c r="B36" s="9" t="s">
        <v>11</v>
      </c>
      <c r="C36" s="9" t="s">
        <v>8441</v>
      </c>
      <c r="D36" s="9" t="s">
        <v>78</v>
      </c>
      <c r="E36" s="9" t="s">
        <v>10</v>
      </c>
      <c r="F36" s="9" t="s">
        <v>1612</v>
      </c>
      <c r="G36" s="9" t="s">
        <v>1613</v>
      </c>
      <c r="H36" s="9" t="s">
        <v>8533</v>
      </c>
      <c r="I36" s="8">
        <f t="shared" si="0"/>
        <v>45301.787106481483</v>
      </c>
      <c r="J36" s="8">
        <f>DATEVALUE(MID(H36,49,8))+TIMEVALUE(_xlfn.CONCAT(MID(H36,80,2),":",MID(H36,82,2)))</f>
        <v>45301.786805555559</v>
      </c>
      <c r="K36" s="6" t="str">
        <f t="shared" si="1"/>
        <v>0:00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10">
        <v>45302.44804398148</v>
      </c>
      <c r="B37" s="9" t="s">
        <v>11</v>
      </c>
      <c r="C37" s="9" t="s">
        <v>21</v>
      </c>
      <c r="D37" s="9" t="s">
        <v>78</v>
      </c>
      <c r="E37" s="9" t="s">
        <v>10</v>
      </c>
      <c r="F37" s="9" t="s">
        <v>1570</v>
      </c>
      <c r="G37" s="9" t="s">
        <v>1571</v>
      </c>
      <c r="H37" s="9" t="s">
        <v>8532</v>
      </c>
      <c r="I37" s="8">
        <f t="shared" si="0"/>
        <v>45302.44804398148</v>
      </c>
      <c r="J37" s="8">
        <f>DATEVALUE(MID(H37,49,8))+TIMEVALUE(_xlfn.CONCAT(MID(H37,80,2),":",MID(H37,82,2)))</f>
        <v>45302.447916666664</v>
      </c>
      <c r="K37" s="6" t="str">
        <f t="shared" si="1"/>
        <v>0:00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10">
        <v>45302.56322916667</v>
      </c>
      <c r="B38" s="9" t="s">
        <v>76</v>
      </c>
      <c r="C38" s="9" t="s">
        <v>77</v>
      </c>
      <c r="D38" s="9" t="s">
        <v>78</v>
      </c>
      <c r="E38" s="9" t="s">
        <v>79</v>
      </c>
      <c r="F38" s="9" t="s">
        <v>1639</v>
      </c>
      <c r="G38" s="9" t="s">
        <v>1640</v>
      </c>
      <c r="H38" s="9" t="s">
        <v>1641</v>
      </c>
      <c r="I38" s="8">
        <f t="shared" si="0"/>
        <v>45302.56322916667</v>
      </c>
      <c r="J38" s="8">
        <f>DATEVALUE(MID(H38,29,8))+TIMEVALUE(_xlfn.CONCAT(MID(H38,64,2),":",MID(H38,66,2)))</f>
        <v>45302.5625</v>
      </c>
      <c r="K38" s="6" t="str">
        <f t="shared" si="1"/>
        <v>0:01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10">
        <v>45302.563333333332</v>
      </c>
      <c r="B39" s="9" t="s">
        <v>76</v>
      </c>
      <c r="C39" s="9" t="s">
        <v>77</v>
      </c>
      <c r="D39" s="9" t="s">
        <v>78</v>
      </c>
      <c r="E39" s="9" t="s">
        <v>79</v>
      </c>
      <c r="F39" s="9" t="s">
        <v>1636</v>
      </c>
      <c r="G39" s="9" t="s">
        <v>1637</v>
      </c>
      <c r="H39" s="9" t="s">
        <v>1638</v>
      </c>
      <c r="I39" s="8">
        <f t="shared" si="0"/>
        <v>45302.563333333332</v>
      </c>
      <c r="J39" s="8">
        <f>DATEVALUE(MID(H39,29,8))+TIMEVALUE(_xlfn.CONCAT(MID(H39,64,2),":",MID(H39,66,2)))</f>
        <v>45302.563194444447</v>
      </c>
      <c r="K39" s="6" t="str">
        <f t="shared" si="1"/>
        <v>0:00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10">
        <v>45302.704942129632</v>
      </c>
      <c r="B40" s="9" t="s">
        <v>7304</v>
      </c>
      <c r="C40" s="9" t="s">
        <v>7305</v>
      </c>
      <c r="D40" s="9" t="s">
        <v>78</v>
      </c>
      <c r="E40" s="9" t="s">
        <v>10</v>
      </c>
      <c r="F40" s="9" t="s">
        <v>1572</v>
      </c>
      <c r="G40" s="9" t="s">
        <v>7453</v>
      </c>
      <c r="H40" s="9" t="s">
        <v>7454</v>
      </c>
      <c r="I40" s="8">
        <f t="shared" si="0"/>
        <v>45302.704942129632</v>
      </c>
      <c r="J40" s="8">
        <f>DATEVALUE(MID(H40,63,8))+TIMEVALUE(_xlfn.CONCAT(MID(H40,87,2),":",MID(H40,89,2)))</f>
        <v>45302.70416666667</v>
      </c>
      <c r="K40" s="6" t="str">
        <f t="shared" si="1"/>
        <v>0:01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do 10 ti minut</v>
      </c>
    </row>
    <row r="41" spans="1:13" x14ac:dyDescent="0.25">
      <c r="A41" s="10">
        <v>45303.426192129627</v>
      </c>
      <c r="B41" s="9" t="s">
        <v>1632</v>
      </c>
      <c r="C41" s="9" t="s">
        <v>1633</v>
      </c>
      <c r="D41" s="9" t="s">
        <v>78</v>
      </c>
      <c r="E41" s="9" t="s">
        <v>13</v>
      </c>
      <c r="F41" s="9" t="s">
        <v>67</v>
      </c>
      <c r="G41" s="9" t="s">
        <v>1634</v>
      </c>
      <c r="H41" s="9" t="s">
        <v>1635</v>
      </c>
      <c r="I41" s="8">
        <f t="shared" si="0"/>
        <v>45303.426192129627</v>
      </c>
      <c r="J41" s="8">
        <f t="shared" ref="J41:J48" si="3">DATEVALUE(MID(H41,29,8))+TIMEVALUE(_xlfn.CONCAT(MID(H41,64,2),":",MID(H41,66,2)))</f>
        <v>45303.416666666664</v>
      </c>
      <c r="K41" s="6" t="str">
        <f t="shared" si="1"/>
        <v>0:13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10-20</v>
      </c>
    </row>
    <row r="42" spans="1:13" x14ac:dyDescent="0.25">
      <c r="A42" s="10">
        <v>45303.445243055554</v>
      </c>
      <c r="B42" s="9" t="s">
        <v>76</v>
      </c>
      <c r="C42" s="9" t="s">
        <v>77</v>
      </c>
      <c r="D42" s="9" t="s">
        <v>78</v>
      </c>
      <c r="E42" s="9" t="s">
        <v>79</v>
      </c>
      <c r="F42" s="9" t="s">
        <v>1629</v>
      </c>
      <c r="G42" s="9" t="s">
        <v>1630</v>
      </c>
      <c r="H42" s="9" t="s">
        <v>1631</v>
      </c>
      <c r="I42" s="8">
        <f t="shared" si="0"/>
        <v>45303.445243055554</v>
      </c>
      <c r="J42" s="8">
        <f t="shared" si="3"/>
        <v>45303.444444444445</v>
      </c>
      <c r="K42" s="6" t="str">
        <f t="shared" si="1"/>
        <v>0:01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do 10 ti minut</v>
      </c>
    </row>
    <row r="43" spans="1:13" x14ac:dyDescent="0.25">
      <c r="A43" s="10">
        <v>45303.445370370369</v>
      </c>
      <c r="B43" s="9" t="s">
        <v>76</v>
      </c>
      <c r="C43" s="9" t="s">
        <v>77</v>
      </c>
      <c r="D43" s="9" t="s">
        <v>78</v>
      </c>
      <c r="E43" s="9" t="s">
        <v>79</v>
      </c>
      <c r="F43" s="9" t="s">
        <v>1627</v>
      </c>
      <c r="G43" s="9" t="s">
        <v>1628</v>
      </c>
      <c r="H43" s="9" t="s">
        <v>1626</v>
      </c>
      <c r="I43" s="8">
        <f t="shared" si="0"/>
        <v>45303.445370370369</v>
      </c>
      <c r="J43" s="8">
        <f t="shared" si="3"/>
        <v>45303.445138888892</v>
      </c>
      <c r="K43" s="6" t="str">
        <f t="shared" si="1"/>
        <v>0:00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do 10 ti minut</v>
      </c>
    </row>
    <row r="44" spans="1:13" x14ac:dyDescent="0.25">
      <c r="A44" s="10">
        <v>45303.445891203701</v>
      </c>
      <c r="B44" s="9" t="s">
        <v>76</v>
      </c>
      <c r="C44" s="9" t="s">
        <v>77</v>
      </c>
      <c r="D44" s="9" t="s">
        <v>78</v>
      </c>
      <c r="E44" s="9" t="s">
        <v>79</v>
      </c>
      <c r="F44" s="9" t="s">
        <v>1624</v>
      </c>
      <c r="G44" s="9" t="s">
        <v>1625</v>
      </c>
      <c r="H44" s="9" t="s">
        <v>1626</v>
      </c>
      <c r="I44" s="8">
        <f t="shared" si="0"/>
        <v>45303.445891203701</v>
      </c>
      <c r="J44" s="8">
        <f t="shared" si="3"/>
        <v>45303.445138888892</v>
      </c>
      <c r="K44" s="6" t="str">
        <f t="shared" si="1"/>
        <v>0:01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10">
        <v>45303.70579861111</v>
      </c>
      <c r="B45" s="9" t="s">
        <v>125</v>
      </c>
      <c r="C45" s="9" t="s">
        <v>614</v>
      </c>
      <c r="D45" s="9" t="s">
        <v>78</v>
      </c>
      <c r="E45" s="9" t="s">
        <v>79</v>
      </c>
      <c r="F45" s="9" t="s">
        <v>668</v>
      </c>
      <c r="G45" s="9" t="s">
        <v>1622</v>
      </c>
      <c r="H45" s="9" t="s">
        <v>1623</v>
      </c>
      <c r="I45" s="8">
        <f t="shared" si="0"/>
        <v>45303.70579861111</v>
      </c>
      <c r="J45" s="8">
        <f t="shared" si="3"/>
        <v>45303.704861111109</v>
      </c>
      <c r="K45" s="6" t="str">
        <f t="shared" si="1"/>
        <v>0:01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10">
        <v>45304.503067129626</v>
      </c>
      <c r="B46" s="9" t="s">
        <v>120</v>
      </c>
      <c r="C46" s="9" t="s">
        <v>242</v>
      </c>
      <c r="D46" s="9" t="s">
        <v>78</v>
      </c>
      <c r="E46" s="9" t="s">
        <v>79</v>
      </c>
      <c r="F46" s="9" t="s">
        <v>558</v>
      </c>
      <c r="G46" s="9" t="s">
        <v>1620</v>
      </c>
      <c r="H46" s="9" t="s">
        <v>1621</v>
      </c>
      <c r="I46" s="8">
        <f t="shared" si="0"/>
        <v>45304.503067129626</v>
      </c>
      <c r="J46" s="8">
        <f t="shared" si="3"/>
        <v>45304.50277777778</v>
      </c>
      <c r="K46" s="6" t="str">
        <f t="shared" si="1"/>
        <v>0:00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do 10 ti minut</v>
      </c>
    </row>
    <row r="47" spans="1:13" x14ac:dyDescent="0.25">
      <c r="A47" s="10">
        <v>45304.503993055558</v>
      </c>
      <c r="B47" s="9" t="s">
        <v>120</v>
      </c>
      <c r="C47" s="9" t="s">
        <v>242</v>
      </c>
      <c r="D47" s="9" t="s">
        <v>78</v>
      </c>
      <c r="E47" s="9" t="s">
        <v>79</v>
      </c>
      <c r="F47" s="9" t="s">
        <v>1617</v>
      </c>
      <c r="G47" s="9" t="s">
        <v>1618</v>
      </c>
      <c r="H47" s="9" t="s">
        <v>1619</v>
      </c>
      <c r="I47" s="8">
        <f t="shared" si="0"/>
        <v>45304.503993055558</v>
      </c>
      <c r="J47" s="8">
        <f t="shared" si="3"/>
        <v>45304.503472222219</v>
      </c>
      <c r="K47" s="6" t="str">
        <f t="shared" si="1"/>
        <v>0:00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10">
        <v>45304.584583333337</v>
      </c>
      <c r="B48" s="9" t="s">
        <v>120</v>
      </c>
      <c r="C48" s="9" t="s">
        <v>242</v>
      </c>
      <c r="D48" s="9" t="s">
        <v>78</v>
      </c>
      <c r="E48" s="9" t="s">
        <v>79</v>
      </c>
      <c r="F48" s="9" t="s">
        <v>1572</v>
      </c>
      <c r="G48" s="9" t="s">
        <v>1615</v>
      </c>
      <c r="H48" s="9" t="s">
        <v>1616</v>
      </c>
      <c r="I48" s="8">
        <f t="shared" si="0"/>
        <v>45304.584583333337</v>
      </c>
      <c r="J48" s="8">
        <f t="shared" si="3"/>
        <v>45304.476388888892</v>
      </c>
      <c r="K48" s="6" t="str">
        <f t="shared" si="1"/>
        <v>2:35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150-160</v>
      </c>
    </row>
    <row r="49" spans="1:13" x14ac:dyDescent="0.25">
      <c r="A49" s="10">
        <v>45306.600289351853</v>
      </c>
      <c r="B49" s="9" t="s">
        <v>11</v>
      </c>
      <c r="C49" s="9" t="s">
        <v>21</v>
      </c>
      <c r="D49" s="9" t="s">
        <v>78</v>
      </c>
      <c r="E49" s="9" t="s">
        <v>10</v>
      </c>
      <c r="F49" s="9" t="s">
        <v>1480</v>
      </c>
      <c r="G49" s="9" t="s">
        <v>1481</v>
      </c>
      <c r="H49" s="9" t="s">
        <v>8531</v>
      </c>
      <c r="I49" s="8">
        <f t="shared" si="0"/>
        <v>45306.600289351853</v>
      </c>
      <c r="J49" s="8">
        <f>DATEVALUE(MID(H49,49,8))+TIMEVALUE(_xlfn.CONCAT(MID(H49,80,2),":",MID(H49,82,2)))</f>
        <v>45306.6</v>
      </c>
      <c r="K49" s="6" t="str">
        <f t="shared" si="1"/>
        <v>0:00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10">
        <v>45306.605115740742</v>
      </c>
      <c r="B50" s="9" t="s">
        <v>76</v>
      </c>
      <c r="C50" s="9" t="s">
        <v>77</v>
      </c>
      <c r="D50" s="9" t="s">
        <v>78</v>
      </c>
      <c r="E50" s="9" t="s">
        <v>79</v>
      </c>
      <c r="F50" s="9" t="s">
        <v>1612</v>
      </c>
      <c r="G50" s="9" t="s">
        <v>1613</v>
      </c>
      <c r="H50" s="9" t="s">
        <v>1614</v>
      </c>
      <c r="I50" s="8">
        <f t="shared" si="0"/>
        <v>45306.605115740742</v>
      </c>
      <c r="J50" s="8">
        <f>DATEVALUE(MID(H50,29,8))+TIMEVALUE(_xlfn.CONCAT(MID(H50,64,2),":",MID(H50,66,2)))</f>
        <v>45306.604861111111</v>
      </c>
      <c r="K50" s="6" t="str">
        <f t="shared" si="1"/>
        <v>0:00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10">
        <v>45306.605312500003</v>
      </c>
      <c r="B51" s="9" t="s">
        <v>76</v>
      </c>
      <c r="C51" s="9" t="s">
        <v>77</v>
      </c>
      <c r="D51" s="9" t="s">
        <v>78</v>
      </c>
      <c r="E51" s="9" t="s">
        <v>79</v>
      </c>
      <c r="F51" s="9" t="s">
        <v>1610</v>
      </c>
      <c r="G51" s="9" t="s">
        <v>1611</v>
      </c>
      <c r="H51" s="9" t="s">
        <v>1609</v>
      </c>
      <c r="I51" s="8">
        <f t="shared" si="0"/>
        <v>45306.605312500003</v>
      </c>
      <c r="J51" s="8">
        <f>DATEVALUE(MID(H51,29,8))+TIMEVALUE(_xlfn.CONCAT(MID(H51,64,2),":",MID(H51,66,2)))</f>
        <v>45306.604861111111</v>
      </c>
      <c r="K51" s="6" t="str">
        <f t="shared" si="1"/>
        <v>0:00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do 10 ti minut</v>
      </c>
    </row>
    <row r="52" spans="1:13" x14ac:dyDescent="0.25">
      <c r="A52" s="10">
        <v>45306.605405092596</v>
      </c>
      <c r="B52" s="9" t="s">
        <v>76</v>
      </c>
      <c r="C52" s="9" t="s">
        <v>77</v>
      </c>
      <c r="D52" s="9" t="s">
        <v>78</v>
      </c>
      <c r="E52" s="9" t="s">
        <v>79</v>
      </c>
      <c r="F52" s="9" t="s">
        <v>1607</v>
      </c>
      <c r="G52" s="9" t="s">
        <v>1608</v>
      </c>
      <c r="H52" s="9" t="s">
        <v>1609</v>
      </c>
      <c r="I52" s="8">
        <f t="shared" si="0"/>
        <v>45306.605405092596</v>
      </c>
      <c r="J52" s="8">
        <f>DATEVALUE(MID(H52,29,8))+TIMEVALUE(_xlfn.CONCAT(MID(H52,64,2),":",MID(H52,66,2)))</f>
        <v>45306.604861111111</v>
      </c>
      <c r="K52" s="6" t="str">
        <f t="shared" si="1"/>
        <v>0:00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10">
        <v>45306.605624999997</v>
      </c>
      <c r="B53" s="9" t="s">
        <v>76</v>
      </c>
      <c r="C53" s="9" t="s">
        <v>77</v>
      </c>
      <c r="D53" s="9" t="s">
        <v>78</v>
      </c>
      <c r="E53" s="9" t="s">
        <v>79</v>
      </c>
      <c r="F53" s="9" t="s">
        <v>1439</v>
      </c>
      <c r="G53" s="9" t="s">
        <v>1606</v>
      </c>
      <c r="H53" s="9" t="s">
        <v>1605</v>
      </c>
      <c r="I53" s="8">
        <f t="shared" si="0"/>
        <v>45306.605624999997</v>
      </c>
      <c r="J53" s="8">
        <f>DATEVALUE(MID(H53,29,8))+TIMEVALUE(_xlfn.CONCAT(MID(H53,64,2),":",MID(H53,66,2)))</f>
        <v>45306.605555555558</v>
      </c>
      <c r="K53" s="6" t="str">
        <f t="shared" si="1"/>
        <v>0:00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do 10 ti minut</v>
      </c>
    </row>
    <row r="54" spans="1:13" x14ac:dyDescent="0.25">
      <c r="A54" s="10">
        <v>45306.605902777781</v>
      </c>
      <c r="B54" s="9" t="s">
        <v>76</v>
      </c>
      <c r="C54" s="9" t="s">
        <v>77</v>
      </c>
      <c r="D54" s="9" t="s">
        <v>78</v>
      </c>
      <c r="E54" s="9" t="s">
        <v>79</v>
      </c>
      <c r="F54" s="9" t="s">
        <v>1603</v>
      </c>
      <c r="G54" s="9" t="s">
        <v>1604</v>
      </c>
      <c r="H54" s="9" t="s">
        <v>1605</v>
      </c>
      <c r="I54" s="8">
        <f t="shared" si="0"/>
        <v>45306.605902777781</v>
      </c>
      <c r="J54" s="8">
        <f>DATEVALUE(MID(H54,29,8))+TIMEVALUE(_xlfn.CONCAT(MID(H54,64,2),":",MID(H54,66,2)))</f>
        <v>45306.605555555558</v>
      </c>
      <c r="K54" s="6" t="str">
        <f t="shared" si="1"/>
        <v>0:00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do 10 ti minut</v>
      </c>
    </row>
    <row r="55" spans="1:13" x14ac:dyDescent="0.25">
      <c r="A55" s="10">
        <v>45306.611307870371</v>
      </c>
      <c r="B55" s="9" t="s">
        <v>7260</v>
      </c>
      <c r="C55" s="9" t="s">
        <v>7944</v>
      </c>
      <c r="D55" s="9" t="s">
        <v>78</v>
      </c>
      <c r="E55" s="9" t="s">
        <v>10</v>
      </c>
      <c r="F55" s="9" t="s">
        <v>1548</v>
      </c>
      <c r="G55" s="9" t="s">
        <v>1549</v>
      </c>
      <c r="H55" s="9" t="s">
        <v>8530</v>
      </c>
      <c r="I55" s="8">
        <f t="shared" si="0"/>
        <v>45306.611307870371</v>
      </c>
      <c r="J55" s="8">
        <f>DATEVALUE(MID(H55,49,8))+TIMEVALUE(_xlfn.CONCAT(MID(H55,80,2),":",MID(H55,82,2)))</f>
        <v>45306.611111111109</v>
      </c>
      <c r="K55" s="6" t="str">
        <f t="shared" si="1"/>
        <v>0:00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10">
        <v>45307.3752662037</v>
      </c>
      <c r="B56" s="9" t="s">
        <v>11</v>
      </c>
      <c r="C56" s="9" t="s">
        <v>21</v>
      </c>
      <c r="D56" s="9" t="s">
        <v>78</v>
      </c>
      <c r="E56" s="9" t="s">
        <v>10</v>
      </c>
      <c r="F56" s="9" t="s">
        <v>1564</v>
      </c>
      <c r="G56" s="9" t="s">
        <v>1565</v>
      </c>
      <c r="H56" s="9" t="s">
        <v>8529</v>
      </c>
      <c r="I56" s="8">
        <f t="shared" si="0"/>
        <v>45307.3752662037</v>
      </c>
      <c r="J56" s="8">
        <f>DATEVALUE(MID(H56,49,8))+TIMEVALUE(_xlfn.CONCAT(MID(H56,80,2),":",MID(H56,82,2)))</f>
        <v>45307.375</v>
      </c>
      <c r="K56" s="6" t="str">
        <f t="shared" si="1"/>
        <v>0:00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10">
        <v>45307.531759259262</v>
      </c>
      <c r="B57" s="9" t="s">
        <v>11</v>
      </c>
      <c r="C57" s="9" t="s">
        <v>21</v>
      </c>
      <c r="D57" s="9" t="s">
        <v>78</v>
      </c>
      <c r="E57" s="9" t="s">
        <v>10</v>
      </c>
      <c r="F57" s="9" t="s">
        <v>1053</v>
      </c>
      <c r="G57" s="9" t="s">
        <v>1461</v>
      </c>
      <c r="H57" s="9" t="s">
        <v>8528</v>
      </c>
      <c r="I57" s="8">
        <f t="shared" si="0"/>
        <v>45307.531759259262</v>
      </c>
      <c r="J57" s="8">
        <f>DATEVALUE(MID(H57,49,8))+TIMEVALUE(_xlfn.CONCAT(MID(H57,80,2),":",MID(H57,82,2)))</f>
        <v>45307.53125</v>
      </c>
      <c r="K57" s="6" t="str">
        <f t="shared" si="1"/>
        <v>0:00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10">
        <v>45307.71980324074</v>
      </c>
      <c r="B58" s="9" t="s">
        <v>76</v>
      </c>
      <c r="C58" s="9" t="s">
        <v>281</v>
      </c>
      <c r="D58" s="9" t="s">
        <v>78</v>
      </c>
      <c r="E58" s="9" t="s">
        <v>79</v>
      </c>
      <c r="F58" s="9" t="s">
        <v>1600</v>
      </c>
      <c r="G58" s="9" t="s">
        <v>1601</v>
      </c>
      <c r="H58" s="9" t="s">
        <v>1602</v>
      </c>
      <c r="I58" s="8">
        <f t="shared" si="0"/>
        <v>45307.71980324074</v>
      </c>
      <c r="J58" s="8">
        <f>DATEVALUE(MID(H58,29,8))+TIMEVALUE(_xlfn.CONCAT(MID(H58,64,2),":",MID(H58,66,2)))</f>
        <v>45307.719444444447</v>
      </c>
      <c r="K58" s="6" t="str">
        <f t="shared" si="1"/>
        <v>0:00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10">
        <v>45307.785439814812</v>
      </c>
      <c r="B59" s="9" t="s">
        <v>125</v>
      </c>
      <c r="C59" s="9" t="s">
        <v>346</v>
      </c>
      <c r="D59" s="9" t="s">
        <v>78</v>
      </c>
      <c r="E59" s="9" t="s">
        <v>79</v>
      </c>
      <c r="F59" s="9" t="s">
        <v>67</v>
      </c>
      <c r="G59" s="9" t="s">
        <v>7451</v>
      </c>
      <c r="H59" s="9" t="s">
        <v>7452</v>
      </c>
      <c r="I59" s="8">
        <f t="shared" si="0"/>
        <v>45307.785439814812</v>
      </c>
      <c r="J59" s="8">
        <f>DATEVALUE(MID(H59,63,8))+TIMEVALUE(_xlfn.CONCAT(MID(H59,87,2),":",MID(H59,89,2)))</f>
        <v>45307.784722222219</v>
      </c>
      <c r="K59" s="6" t="str">
        <f t="shared" si="1"/>
        <v>0:01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10">
        <v>45308.062268518515</v>
      </c>
      <c r="B60" s="9" t="s">
        <v>76</v>
      </c>
      <c r="C60" s="9" t="s">
        <v>627</v>
      </c>
      <c r="D60" s="9" t="s">
        <v>78</v>
      </c>
      <c r="E60" s="9" t="s">
        <v>79</v>
      </c>
      <c r="F60" s="9" t="s">
        <v>1558</v>
      </c>
      <c r="G60" s="9" t="s">
        <v>7449</v>
      </c>
      <c r="H60" s="9" t="s">
        <v>7450</v>
      </c>
      <c r="I60" s="8">
        <f t="shared" si="0"/>
        <v>45308.062268518515</v>
      </c>
      <c r="J60" s="8">
        <f>DATEVALUE(MID(H60,63,8))+TIMEVALUE(_xlfn.CONCAT(MID(H60,87,2),":",MID(H60,89,2)))</f>
        <v>45308.061111111114</v>
      </c>
      <c r="K60" s="6" t="str">
        <f t="shared" si="1"/>
        <v>0:01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10">
        <v>45308.389953703707</v>
      </c>
      <c r="B61" s="9" t="s">
        <v>76</v>
      </c>
      <c r="C61" s="9" t="s">
        <v>77</v>
      </c>
      <c r="D61" s="9" t="s">
        <v>78</v>
      </c>
      <c r="E61" s="9" t="s">
        <v>79</v>
      </c>
      <c r="F61" s="9" t="s">
        <v>1674</v>
      </c>
      <c r="G61" s="9" t="s">
        <v>7447</v>
      </c>
      <c r="H61" s="9" t="s">
        <v>7448</v>
      </c>
      <c r="I61" s="8">
        <f t="shared" si="0"/>
        <v>45308.389953703707</v>
      </c>
      <c r="J61" s="8">
        <f>DATEVALUE(MID(H61,63,8))+TIMEVALUE(_xlfn.CONCAT(MID(H61,87,2),":",MID(H61,89,2)))</f>
        <v>45308.388888888891</v>
      </c>
      <c r="K61" s="6" t="str">
        <f t="shared" si="1"/>
        <v>0:01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10">
        <v>45308.445150462961</v>
      </c>
      <c r="B62" s="9" t="s">
        <v>76</v>
      </c>
      <c r="C62" s="9" t="s">
        <v>77</v>
      </c>
      <c r="D62" s="9" t="s">
        <v>78</v>
      </c>
      <c r="E62" s="9" t="s">
        <v>79</v>
      </c>
      <c r="F62" s="9" t="s">
        <v>1558</v>
      </c>
      <c r="G62" s="9" t="s">
        <v>1598</v>
      </c>
      <c r="H62" s="9" t="s">
        <v>1599</v>
      </c>
      <c r="I62" s="8">
        <f t="shared" si="0"/>
        <v>45308.445150462961</v>
      </c>
      <c r="J62" s="8">
        <f t="shared" ref="J62:J67" si="4">DATEVALUE(MID(H62,29,8))+TIMEVALUE(_xlfn.CONCAT(MID(H62,64,2),":",MID(H62,66,2)))</f>
        <v>45308.390277777777</v>
      </c>
      <c r="K62" s="6" t="str">
        <f t="shared" si="1"/>
        <v>1:19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70-80</v>
      </c>
    </row>
    <row r="63" spans="1:13" x14ac:dyDescent="0.25">
      <c r="A63" s="10">
        <v>45308.473506944443</v>
      </c>
      <c r="B63" s="9" t="s">
        <v>76</v>
      </c>
      <c r="C63" s="9" t="s">
        <v>77</v>
      </c>
      <c r="D63" s="9" t="s">
        <v>78</v>
      </c>
      <c r="E63" s="9" t="s">
        <v>79</v>
      </c>
      <c r="F63" s="9" t="s">
        <v>1595</v>
      </c>
      <c r="G63" s="9" t="s">
        <v>1596</v>
      </c>
      <c r="H63" s="9" t="s">
        <v>1597</v>
      </c>
      <c r="I63" s="8">
        <f t="shared" si="0"/>
        <v>45308.473506944443</v>
      </c>
      <c r="J63" s="8">
        <f t="shared" si="4"/>
        <v>45308.472916666666</v>
      </c>
      <c r="K63" s="6" t="str">
        <f t="shared" si="1"/>
        <v>0:00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do 10 ti minut</v>
      </c>
    </row>
    <row r="64" spans="1:13" x14ac:dyDescent="0.25">
      <c r="A64" s="10">
        <v>45308.474224537036</v>
      </c>
      <c r="B64" s="9" t="s">
        <v>76</v>
      </c>
      <c r="C64" s="9" t="s">
        <v>77</v>
      </c>
      <c r="D64" s="9" t="s">
        <v>78</v>
      </c>
      <c r="E64" s="9" t="s">
        <v>79</v>
      </c>
      <c r="F64" s="9" t="s">
        <v>1523</v>
      </c>
      <c r="G64" s="9" t="s">
        <v>1593</v>
      </c>
      <c r="H64" s="9" t="s">
        <v>1594</v>
      </c>
      <c r="I64" s="8">
        <f t="shared" si="0"/>
        <v>45308.474224537036</v>
      </c>
      <c r="J64" s="8">
        <f t="shared" si="4"/>
        <v>45308.472916666666</v>
      </c>
      <c r="K64" s="6" t="str">
        <f t="shared" si="1"/>
        <v>0:01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10">
        <v>45308.47451388889</v>
      </c>
      <c r="B65" s="9" t="s">
        <v>76</v>
      </c>
      <c r="C65" s="9" t="s">
        <v>77</v>
      </c>
      <c r="D65" s="9" t="s">
        <v>78</v>
      </c>
      <c r="E65" s="9" t="s">
        <v>79</v>
      </c>
      <c r="F65" s="9" t="s">
        <v>1590</v>
      </c>
      <c r="G65" s="9" t="s">
        <v>1591</v>
      </c>
      <c r="H65" s="9" t="s">
        <v>1592</v>
      </c>
      <c r="I65" s="8">
        <f t="shared" si="0"/>
        <v>45308.47451388889</v>
      </c>
      <c r="J65" s="8">
        <f t="shared" si="4"/>
        <v>45308.473611111112</v>
      </c>
      <c r="K65" s="6" t="str">
        <f t="shared" si="1"/>
        <v>0:01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10">
        <v>45308.474942129629</v>
      </c>
      <c r="B66" s="9" t="s">
        <v>76</v>
      </c>
      <c r="C66" s="9" t="s">
        <v>77</v>
      </c>
      <c r="D66" s="9" t="s">
        <v>78</v>
      </c>
      <c r="E66" s="9" t="s">
        <v>79</v>
      </c>
      <c r="F66" s="9" t="s">
        <v>1587</v>
      </c>
      <c r="G66" s="9" t="s">
        <v>1588</v>
      </c>
      <c r="H66" s="9" t="s">
        <v>1589</v>
      </c>
      <c r="I66" s="8">
        <f t="shared" ref="I66:I129" si="5">A66</f>
        <v>45308.474942129629</v>
      </c>
      <c r="J66" s="8">
        <f t="shared" si="4"/>
        <v>45308.474305555559</v>
      </c>
      <c r="K66" s="6" t="str">
        <f t="shared" ref="K66:K129" si="6">TEXT(A66-J66,"h:mm")</f>
        <v>0:00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do 10 ti minut</v>
      </c>
    </row>
    <row r="67" spans="1:13" x14ac:dyDescent="0.25">
      <c r="A67" s="10">
        <v>45308.475243055553</v>
      </c>
      <c r="B67" s="9" t="s">
        <v>76</v>
      </c>
      <c r="C67" s="9" t="s">
        <v>77</v>
      </c>
      <c r="D67" s="9" t="s">
        <v>78</v>
      </c>
      <c r="E67" s="9" t="s">
        <v>79</v>
      </c>
      <c r="F67" s="9" t="s">
        <v>150</v>
      </c>
      <c r="G67" s="9" t="s">
        <v>1585</v>
      </c>
      <c r="H67" s="9" t="s">
        <v>1586</v>
      </c>
      <c r="I67" s="8">
        <f t="shared" si="5"/>
        <v>45308.475243055553</v>
      </c>
      <c r="J67" s="8">
        <f t="shared" si="4"/>
        <v>45308.474999999999</v>
      </c>
      <c r="K67" s="6" t="str">
        <f t="shared" si="6"/>
        <v>0:00</v>
      </c>
      <c r="L67" s="54" t="str">
        <f t="shared" ref="L67:L130" si="7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10">
        <v>45308.548020833332</v>
      </c>
      <c r="B68" s="9" t="s">
        <v>11</v>
      </c>
      <c r="C68" s="9" t="s">
        <v>21</v>
      </c>
      <c r="D68" s="9" t="s">
        <v>78</v>
      </c>
      <c r="E68" s="9" t="s">
        <v>10</v>
      </c>
      <c r="F68" s="9" t="s">
        <v>1545</v>
      </c>
      <c r="G68" s="9" t="s">
        <v>1546</v>
      </c>
      <c r="H68" s="9" t="s">
        <v>8527</v>
      </c>
      <c r="I68" s="8">
        <f t="shared" si="5"/>
        <v>45308.548020833332</v>
      </c>
      <c r="J68" s="8">
        <f>DATEVALUE(MID(H68,49,8))+TIMEVALUE(_xlfn.CONCAT(MID(H68,80,2),":",MID(H68,82,2)))</f>
        <v>45308.54791666667</v>
      </c>
      <c r="K68" s="6" t="str">
        <f t="shared" si="6"/>
        <v>0:00</v>
      </c>
      <c r="L68" s="54" t="str">
        <f t="shared" si="7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10">
        <v>45308.63690972222</v>
      </c>
      <c r="B69" s="9" t="s">
        <v>11</v>
      </c>
      <c r="C69" s="9" t="s">
        <v>21</v>
      </c>
      <c r="D69" s="9" t="s">
        <v>78</v>
      </c>
      <c r="E69" s="9" t="s">
        <v>10</v>
      </c>
      <c r="F69" s="9" t="s">
        <v>1531</v>
      </c>
      <c r="G69" s="9" t="s">
        <v>1532</v>
      </c>
      <c r="H69" s="9" t="s">
        <v>8526</v>
      </c>
      <c r="I69" s="8">
        <f t="shared" si="5"/>
        <v>45308.63690972222</v>
      </c>
      <c r="J69" s="8">
        <f>DATEVALUE(MID(H69,49,8))+TIMEVALUE(_xlfn.CONCAT(MID(H69,80,2),":",MID(H69,82,2)))</f>
        <v>45308.636805555558</v>
      </c>
      <c r="K69" s="6" t="str">
        <f t="shared" si="6"/>
        <v>0:00</v>
      </c>
      <c r="L69" s="54" t="str">
        <f t="shared" si="7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10">
        <v>45309.442326388889</v>
      </c>
      <c r="B70" s="9" t="s">
        <v>11</v>
      </c>
      <c r="C70" s="9" t="s">
        <v>21</v>
      </c>
      <c r="D70" s="9" t="s">
        <v>78</v>
      </c>
      <c r="E70" s="9" t="s">
        <v>10</v>
      </c>
      <c r="F70" s="9" t="s">
        <v>1534</v>
      </c>
      <c r="G70" s="9" t="s">
        <v>1535</v>
      </c>
      <c r="H70" s="9" t="s">
        <v>8525</v>
      </c>
      <c r="I70" s="8">
        <f t="shared" si="5"/>
        <v>45309.442326388889</v>
      </c>
      <c r="J70" s="8">
        <f>DATEVALUE(MID(H70,49,8))+TIMEVALUE(_xlfn.CONCAT(MID(H70,80,2),":",MID(H70,82,2)))</f>
        <v>45309.441666666666</v>
      </c>
      <c r="K70" s="6" t="str">
        <f t="shared" si="6"/>
        <v>0:00</v>
      </c>
      <c r="L70" s="54" t="str">
        <f t="shared" si="7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10">
        <v>45309.447592592594</v>
      </c>
      <c r="B71" s="9" t="s">
        <v>76</v>
      </c>
      <c r="C71" s="9" t="s">
        <v>77</v>
      </c>
      <c r="D71" s="9" t="s">
        <v>78</v>
      </c>
      <c r="E71" s="9" t="s">
        <v>79</v>
      </c>
      <c r="F71" s="9" t="s">
        <v>668</v>
      </c>
      <c r="G71" s="9" t="s">
        <v>1584</v>
      </c>
      <c r="H71" s="9" t="s">
        <v>1583</v>
      </c>
      <c r="I71" s="8">
        <f t="shared" si="5"/>
        <v>45309.447592592594</v>
      </c>
      <c r="J71" s="8">
        <f t="shared" ref="J71:J76" si="8">DATEVALUE(MID(H71,29,8))+TIMEVALUE(_xlfn.CONCAT(MID(H71,64,2),":",MID(H71,66,2)))</f>
        <v>45309.447222222225</v>
      </c>
      <c r="K71" s="6" t="str">
        <f t="shared" si="6"/>
        <v>0:00</v>
      </c>
      <c r="L71" s="54" t="str">
        <f t="shared" si="7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10">
        <v>45309.448321759257</v>
      </c>
      <c r="B72" s="9" t="s">
        <v>76</v>
      </c>
      <c r="C72" s="9" t="s">
        <v>77</v>
      </c>
      <c r="D72" s="9" t="s">
        <v>78</v>
      </c>
      <c r="E72" s="9" t="s">
        <v>79</v>
      </c>
      <c r="F72" s="9" t="s">
        <v>70</v>
      </c>
      <c r="G72" s="9" t="s">
        <v>1582</v>
      </c>
      <c r="H72" s="9" t="s">
        <v>1583</v>
      </c>
      <c r="I72" s="8">
        <f t="shared" si="5"/>
        <v>45309.448321759257</v>
      </c>
      <c r="J72" s="8">
        <f t="shared" si="8"/>
        <v>45309.447222222225</v>
      </c>
      <c r="K72" s="6" t="str">
        <f t="shared" si="6"/>
        <v>0:01</v>
      </c>
      <c r="L72" s="54" t="str">
        <f t="shared" si="7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10">
        <v>45309.448437500003</v>
      </c>
      <c r="B73" s="9" t="s">
        <v>76</v>
      </c>
      <c r="C73" s="9" t="s">
        <v>77</v>
      </c>
      <c r="D73" s="9" t="s">
        <v>78</v>
      </c>
      <c r="E73" s="9" t="s">
        <v>79</v>
      </c>
      <c r="F73" s="9" t="s">
        <v>1579</v>
      </c>
      <c r="G73" s="9" t="s">
        <v>1580</v>
      </c>
      <c r="H73" s="9" t="s">
        <v>1581</v>
      </c>
      <c r="I73" s="8">
        <f t="shared" si="5"/>
        <v>45309.448437500003</v>
      </c>
      <c r="J73" s="8">
        <f t="shared" si="8"/>
        <v>45309.447916666664</v>
      </c>
      <c r="K73" s="6" t="str">
        <f t="shared" si="6"/>
        <v>0:00</v>
      </c>
      <c r="L73" s="54" t="str">
        <f t="shared" si="7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10">
        <v>45309.448553240742</v>
      </c>
      <c r="B74" s="9" t="s">
        <v>76</v>
      </c>
      <c r="C74" s="9" t="s">
        <v>77</v>
      </c>
      <c r="D74" s="9" t="s">
        <v>78</v>
      </c>
      <c r="E74" s="9" t="s">
        <v>79</v>
      </c>
      <c r="F74" s="9" t="s">
        <v>1576</v>
      </c>
      <c r="G74" s="9" t="s">
        <v>1577</v>
      </c>
      <c r="H74" s="9" t="s">
        <v>1578</v>
      </c>
      <c r="I74" s="8">
        <f t="shared" si="5"/>
        <v>45309.448553240742</v>
      </c>
      <c r="J74" s="8">
        <f t="shared" si="8"/>
        <v>45309.447916666664</v>
      </c>
      <c r="K74" s="6" t="str">
        <f t="shared" si="6"/>
        <v>0:00</v>
      </c>
      <c r="L74" s="54" t="str">
        <f t="shared" si="7"/>
        <v>Ukončeno v den propuštění</v>
      </c>
      <c r="M74" s="54" t="str">
        <f>IF(A74-J74&gt;TIME(0,240,0),"Více než  4 hodiny",VLOOKUP(K74,Pásma!$H$4:$I$244,2))</f>
        <v>do 10 ti minut</v>
      </c>
    </row>
    <row r="75" spans="1:13" x14ac:dyDescent="0.25">
      <c r="A75" s="10">
        <v>45309.448842592596</v>
      </c>
      <c r="B75" s="9" t="s">
        <v>76</v>
      </c>
      <c r="C75" s="9" t="s">
        <v>77</v>
      </c>
      <c r="D75" s="9" t="s">
        <v>78</v>
      </c>
      <c r="E75" s="9" t="s">
        <v>79</v>
      </c>
      <c r="F75" s="9" t="s">
        <v>623</v>
      </c>
      <c r="G75" s="9" t="s">
        <v>1575</v>
      </c>
      <c r="H75" s="9" t="s">
        <v>1574</v>
      </c>
      <c r="I75" s="8">
        <f t="shared" si="5"/>
        <v>45309.448842592596</v>
      </c>
      <c r="J75" s="8">
        <f t="shared" si="8"/>
        <v>45309.448611111111</v>
      </c>
      <c r="K75" s="6" t="str">
        <f t="shared" si="6"/>
        <v>0:00</v>
      </c>
      <c r="L75" s="54" t="str">
        <f t="shared" si="7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10">
        <v>45309.449062500003</v>
      </c>
      <c r="B76" s="9" t="s">
        <v>76</v>
      </c>
      <c r="C76" s="9" t="s">
        <v>77</v>
      </c>
      <c r="D76" s="9" t="s">
        <v>78</v>
      </c>
      <c r="E76" s="9" t="s">
        <v>79</v>
      </c>
      <c r="F76" s="9" t="s">
        <v>1572</v>
      </c>
      <c r="G76" s="9" t="s">
        <v>1573</v>
      </c>
      <c r="H76" s="9" t="s">
        <v>1574</v>
      </c>
      <c r="I76" s="8">
        <f t="shared" si="5"/>
        <v>45309.449062500003</v>
      </c>
      <c r="J76" s="8">
        <f t="shared" si="8"/>
        <v>45309.448611111111</v>
      </c>
      <c r="K76" s="6" t="str">
        <f t="shared" si="6"/>
        <v>0:00</v>
      </c>
      <c r="L76" s="54" t="str">
        <f t="shared" si="7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10">
        <v>45309.551886574074</v>
      </c>
      <c r="B77" s="9" t="s">
        <v>11</v>
      </c>
      <c r="C77" s="9" t="s">
        <v>21</v>
      </c>
      <c r="D77" s="9" t="s">
        <v>78</v>
      </c>
      <c r="E77" s="9" t="s">
        <v>10</v>
      </c>
      <c r="F77" s="9" t="s">
        <v>1514</v>
      </c>
      <c r="G77" s="9" t="s">
        <v>1515</v>
      </c>
      <c r="H77" s="9" t="s">
        <v>8524</v>
      </c>
      <c r="I77" s="8">
        <f t="shared" si="5"/>
        <v>45309.551886574074</v>
      </c>
      <c r="J77" s="8">
        <f>DATEVALUE(MID(H77,49,8))+TIMEVALUE(_xlfn.CONCAT(MID(H77,80,2),":",MID(H77,82,2)))</f>
        <v>45309.551388888889</v>
      </c>
      <c r="K77" s="6" t="str">
        <f t="shared" si="6"/>
        <v>0:00</v>
      </c>
      <c r="L77" s="54" t="str">
        <f t="shared" si="7"/>
        <v>Ukončeno v den propuštění</v>
      </c>
      <c r="M77" s="54" t="str">
        <f>IF(A77-J77&gt;TIME(0,240,0),"Více než  4 hodiny",VLOOKUP(K77,Pásma!$H$4:$I$244,2))</f>
        <v>do 10 ti minut</v>
      </c>
    </row>
    <row r="78" spans="1:13" x14ac:dyDescent="0.25">
      <c r="A78" s="10">
        <v>45309.604849537034</v>
      </c>
      <c r="B78" s="9" t="s">
        <v>3259</v>
      </c>
      <c r="C78" s="9" t="s">
        <v>21</v>
      </c>
      <c r="D78" s="9" t="s">
        <v>78</v>
      </c>
      <c r="E78" s="9" t="s">
        <v>10</v>
      </c>
      <c r="F78" s="9" t="s">
        <v>1339</v>
      </c>
      <c r="G78" s="9" t="s">
        <v>1340</v>
      </c>
      <c r="H78" s="9" t="s">
        <v>8523</v>
      </c>
      <c r="I78" s="8">
        <f t="shared" si="5"/>
        <v>45309.604849537034</v>
      </c>
      <c r="J78" s="8">
        <f>DATEVALUE(MID(H78,49,8))+TIMEVALUE(_xlfn.CONCAT(MID(H78,80,2),":",MID(H78,82,2)))</f>
        <v>45309.604166666664</v>
      </c>
      <c r="K78" s="6" t="str">
        <f t="shared" si="6"/>
        <v>0:00</v>
      </c>
      <c r="L78" s="54" t="str">
        <f t="shared" si="7"/>
        <v>Ukončeno v den propuštění</v>
      </c>
      <c r="M78" s="54" t="str">
        <f>IF(A78-J78&gt;TIME(0,240,0),"Více než  4 hodiny",VLOOKUP(K78,Pásma!$H$4:$I$244,2))</f>
        <v>do 10 ti minut</v>
      </c>
    </row>
    <row r="79" spans="1:13" x14ac:dyDescent="0.25">
      <c r="A79" s="10">
        <v>45310.485659722224</v>
      </c>
      <c r="B79" s="9" t="s">
        <v>76</v>
      </c>
      <c r="C79" s="9" t="s">
        <v>77</v>
      </c>
      <c r="D79" s="9" t="s">
        <v>78</v>
      </c>
      <c r="E79" s="9" t="s">
        <v>79</v>
      </c>
      <c r="F79" s="9" t="s">
        <v>1570</v>
      </c>
      <c r="G79" s="9" t="s">
        <v>1571</v>
      </c>
      <c r="H79" s="9" t="s">
        <v>1569</v>
      </c>
      <c r="I79" s="8">
        <f t="shared" si="5"/>
        <v>45310.485659722224</v>
      </c>
      <c r="J79" s="8">
        <f t="shared" ref="J79:J88" si="9">DATEVALUE(MID(H79,29,8))+TIMEVALUE(_xlfn.CONCAT(MID(H79,64,2),":",MID(H79,66,2)))</f>
        <v>45310.48541666667</v>
      </c>
      <c r="K79" s="6" t="str">
        <f t="shared" si="6"/>
        <v>0:00</v>
      </c>
      <c r="L79" s="54" t="str">
        <f t="shared" si="7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10">
        <v>45310.48574074074</v>
      </c>
      <c r="B80" s="9" t="s">
        <v>76</v>
      </c>
      <c r="C80" s="9" t="s">
        <v>77</v>
      </c>
      <c r="D80" s="9" t="s">
        <v>78</v>
      </c>
      <c r="E80" s="9" t="s">
        <v>79</v>
      </c>
      <c r="F80" s="9" t="s">
        <v>1567</v>
      </c>
      <c r="G80" s="9" t="s">
        <v>1568</v>
      </c>
      <c r="H80" s="9" t="s">
        <v>1569</v>
      </c>
      <c r="I80" s="8">
        <f t="shared" si="5"/>
        <v>45310.48574074074</v>
      </c>
      <c r="J80" s="8">
        <f t="shared" si="9"/>
        <v>45310.48541666667</v>
      </c>
      <c r="K80" s="6" t="str">
        <f t="shared" si="6"/>
        <v>0:00</v>
      </c>
      <c r="L80" s="54" t="str">
        <f t="shared" si="7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10">
        <v>45310.54115740741</v>
      </c>
      <c r="B81" s="9" t="s">
        <v>76</v>
      </c>
      <c r="C81" s="9" t="s">
        <v>77</v>
      </c>
      <c r="D81" s="9" t="s">
        <v>78</v>
      </c>
      <c r="E81" s="9" t="s">
        <v>79</v>
      </c>
      <c r="F81" s="9" t="s">
        <v>1564</v>
      </c>
      <c r="G81" s="9" t="s">
        <v>1565</v>
      </c>
      <c r="H81" s="9" t="s">
        <v>1566</v>
      </c>
      <c r="I81" s="8">
        <f t="shared" si="5"/>
        <v>45310.54115740741</v>
      </c>
      <c r="J81" s="8">
        <f t="shared" si="9"/>
        <v>45310.540972222225</v>
      </c>
      <c r="K81" s="6" t="str">
        <f t="shared" si="6"/>
        <v>0:00</v>
      </c>
      <c r="L81" s="54" t="str">
        <f t="shared" si="7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10">
        <v>45311.67763888889</v>
      </c>
      <c r="B82" s="9" t="s">
        <v>76</v>
      </c>
      <c r="C82" s="9" t="s">
        <v>411</v>
      </c>
      <c r="D82" s="9" t="s">
        <v>78</v>
      </c>
      <c r="E82" s="9" t="s">
        <v>79</v>
      </c>
      <c r="F82" s="9" t="s">
        <v>1561</v>
      </c>
      <c r="G82" s="9" t="s">
        <v>1562</v>
      </c>
      <c r="H82" s="9" t="s">
        <v>1563</v>
      </c>
      <c r="I82" s="8">
        <f t="shared" si="5"/>
        <v>45311.67763888889</v>
      </c>
      <c r="J82" s="8">
        <f t="shared" si="9"/>
        <v>45311.676388888889</v>
      </c>
      <c r="K82" s="6" t="str">
        <f t="shared" si="6"/>
        <v>0:01</v>
      </c>
      <c r="L82" s="54" t="str">
        <f t="shared" si="7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10">
        <v>45312.562048611115</v>
      </c>
      <c r="B83" s="9" t="s">
        <v>125</v>
      </c>
      <c r="C83" s="9" t="s">
        <v>346</v>
      </c>
      <c r="D83" s="9" t="s">
        <v>78</v>
      </c>
      <c r="E83" s="9" t="s">
        <v>79</v>
      </c>
      <c r="F83" s="9" t="s">
        <v>1558</v>
      </c>
      <c r="G83" s="9" t="s">
        <v>1559</v>
      </c>
      <c r="H83" s="9" t="s">
        <v>1560</v>
      </c>
      <c r="I83" s="8">
        <f t="shared" si="5"/>
        <v>45312.562048611115</v>
      </c>
      <c r="J83" s="8">
        <f t="shared" si="9"/>
        <v>45312.560416666667</v>
      </c>
      <c r="K83" s="6" t="str">
        <f t="shared" si="6"/>
        <v>0:02</v>
      </c>
      <c r="L83" s="54" t="str">
        <f t="shared" si="7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10">
        <v>45312.563090277778</v>
      </c>
      <c r="B84" s="9" t="s">
        <v>125</v>
      </c>
      <c r="C84" s="9" t="s">
        <v>346</v>
      </c>
      <c r="D84" s="9" t="s">
        <v>78</v>
      </c>
      <c r="E84" s="9" t="s">
        <v>79</v>
      </c>
      <c r="F84" s="9" t="s">
        <v>1555</v>
      </c>
      <c r="G84" s="9" t="s">
        <v>1556</v>
      </c>
      <c r="H84" s="9" t="s">
        <v>1557</v>
      </c>
      <c r="I84" s="8">
        <f t="shared" si="5"/>
        <v>45312.563090277778</v>
      </c>
      <c r="J84" s="8">
        <f t="shared" si="9"/>
        <v>45312.561805555553</v>
      </c>
      <c r="K84" s="6" t="str">
        <f t="shared" si="6"/>
        <v>0:01</v>
      </c>
      <c r="L84" s="54" t="str">
        <f t="shared" si="7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10">
        <v>45312.563796296294</v>
      </c>
      <c r="B85" s="9" t="s">
        <v>125</v>
      </c>
      <c r="C85" s="9" t="s">
        <v>346</v>
      </c>
      <c r="D85" s="9" t="s">
        <v>78</v>
      </c>
      <c r="E85" s="9" t="s">
        <v>79</v>
      </c>
      <c r="F85" s="9" t="s">
        <v>597</v>
      </c>
      <c r="G85" s="9" t="s">
        <v>1553</v>
      </c>
      <c r="H85" s="9" t="s">
        <v>1554</v>
      </c>
      <c r="I85" s="8">
        <f t="shared" si="5"/>
        <v>45312.563796296294</v>
      </c>
      <c r="J85" s="8">
        <f t="shared" si="9"/>
        <v>45312.563194444447</v>
      </c>
      <c r="K85" s="6" t="str">
        <f t="shared" si="6"/>
        <v>0:00</v>
      </c>
      <c r="L85" s="54" t="str">
        <f t="shared" si="7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10">
        <v>45313.56890046296</v>
      </c>
      <c r="B86" s="9" t="s">
        <v>76</v>
      </c>
      <c r="C86" s="9" t="s">
        <v>77</v>
      </c>
      <c r="D86" s="9" t="s">
        <v>78</v>
      </c>
      <c r="E86" s="9" t="s">
        <v>79</v>
      </c>
      <c r="F86" s="9" t="s">
        <v>1550</v>
      </c>
      <c r="G86" s="9" t="s">
        <v>1551</v>
      </c>
      <c r="H86" s="9" t="s">
        <v>1552</v>
      </c>
      <c r="I86" s="8">
        <f t="shared" si="5"/>
        <v>45313.56890046296</v>
      </c>
      <c r="J86" s="8">
        <f t="shared" si="9"/>
        <v>45313.568749999999</v>
      </c>
      <c r="K86" s="6" t="str">
        <f t="shared" si="6"/>
        <v>0:00</v>
      </c>
      <c r="L86" s="54" t="str">
        <f t="shared" si="7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10">
        <v>45313.568993055553</v>
      </c>
      <c r="B87" s="9" t="s">
        <v>76</v>
      </c>
      <c r="C87" s="9" t="s">
        <v>77</v>
      </c>
      <c r="D87" s="9" t="s">
        <v>78</v>
      </c>
      <c r="E87" s="9" t="s">
        <v>79</v>
      </c>
      <c r="F87" s="9" t="s">
        <v>1548</v>
      </c>
      <c r="G87" s="9" t="s">
        <v>1549</v>
      </c>
      <c r="H87" s="9" t="s">
        <v>1547</v>
      </c>
      <c r="I87" s="8">
        <f t="shared" si="5"/>
        <v>45313.568993055553</v>
      </c>
      <c r="J87" s="8">
        <f t="shared" si="9"/>
        <v>45313.568749999999</v>
      </c>
      <c r="K87" s="6" t="str">
        <f t="shared" si="6"/>
        <v>0:00</v>
      </c>
      <c r="L87" s="54" t="str">
        <f t="shared" si="7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10">
        <v>45313.569097222222</v>
      </c>
      <c r="B88" s="9" t="s">
        <v>76</v>
      </c>
      <c r="C88" s="9" t="s">
        <v>77</v>
      </c>
      <c r="D88" s="9" t="s">
        <v>78</v>
      </c>
      <c r="E88" s="9" t="s">
        <v>79</v>
      </c>
      <c r="F88" s="9" t="s">
        <v>1545</v>
      </c>
      <c r="G88" s="9" t="s">
        <v>1546</v>
      </c>
      <c r="H88" s="9" t="s">
        <v>1547</v>
      </c>
      <c r="I88" s="8">
        <f t="shared" si="5"/>
        <v>45313.569097222222</v>
      </c>
      <c r="J88" s="8">
        <f t="shared" si="9"/>
        <v>45313.568749999999</v>
      </c>
      <c r="K88" s="6" t="str">
        <f t="shared" si="6"/>
        <v>0:00</v>
      </c>
      <c r="L88" s="54" t="str">
        <f t="shared" si="7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10">
        <v>45313.620335648149</v>
      </c>
      <c r="B89" s="9" t="s">
        <v>11</v>
      </c>
      <c r="C89" s="9" t="s">
        <v>12</v>
      </c>
      <c r="D89" s="9" t="s">
        <v>78</v>
      </c>
      <c r="E89" s="9" t="s">
        <v>10</v>
      </c>
      <c r="F89" s="9" t="s">
        <v>1463</v>
      </c>
      <c r="G89" s="9" t="s">
        <v>1464</v>
      </c>
      <c r="H89" s="9" t="s">
        <v>8522</v>
      </c>
      <c r="I89" s="8">
        <f t="shared" si="5"/>
        <v>45313.620335648149</v>
      </c>
      <c r="J89" s="8">
        <f>DATEVALUE(MID(H89,49,8))+TIMEVALUE(_xlfn.CONCAT(MID(H89,80,2),":",MID(H89,82,2)))</f>
        <v>45313.620138888888</v>
      </c>
      <c r="K89" s="6" t="str">
        <f t="shared" si="6"/>
        <v>0:00</v>
      </c>
      <c r="L89" s="54" t="str">
        <f t="shared" si="7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10">
        <v>45314.413263888891</v>
      </c>
      <c r="B90" s="9" t="s">
        <v>76</v>
      </c>
      <c r="C90" s="9" t="s">
        <v>77</v>
      </c>
      <c r="D90" s="9" t="s">
        <v>78</v>
      </c>
      <c r="E90" s="9" t="s">
        <v>79</v>
      </c>
      <c r="F90" s="9" t="s">
        <v>46</v>
      </c>
      <c r="G90" s="9" t="s">
        <v>1543</v>
      </c>
      <c r="H90" s="9" t="s">
        <v>1544</v>
      </c>
      <c r="I90" s="8">
        <f t="shared" si="5"/>
        <v>45314.413263888891</v>
      </c>
      <c r="J90" s="8">
        <f>DATEVALUE(MID(H90,29,8))+TIMEVALUE(_xlfn.CONCAT(MID(H90,64,2),":",MID(H90,66,2)))</f>
        <v>45314.37777777778</v>
      </c>
      <c r="K90" s="6" t="str">
        <f t="shared" si="6"/>
        <v>0:51</v>
      </c>
      <c r="L90" s="54" t="str">
        <f t="shared" si="7"/>
        <v>Ukončeno v den propuštění</v>
      </c>
      <c r="M90" s="54" t="str">
        <f>IF(A90-J90&gt;TIME(0,240,0),"Více než  4 hodiny",VLOOKUP(K90,Pásma!$H$4:$I$244,2))</f>
        <v>50-60</v>
      </c>
    </row>
    <row r="91" spans="1:13" x14ac:dyDescent="0.25">
      <c r="A91" s="10">
        <v>45314.420416666668</v>
      </c>
      <c r="B91" s="9" t="s">
        <v>11</v>
      </c>
      <c r="C91" s="9" t="s">
        <v>12</v>
      </c>
      <c r="D91" s="9" t="s">
        <v>78</v>
      </c>
      <c r="E91" s="9" t="s">
        <v>10</v>
      </c>
      <c r="F91" s="9" t="s">
        <v>1477</v>
      </c>
      <c r="G91" s="9" t="s">
        <v>1478</v>
      </c>
      <c r="H91" s="9" t="s">
        <v>8521</v>
      </c>
      <c r="I91" s="8">
        <f t="shared" si="5"/>
        <v>45314.420416666668</v>
      </c>
      <c r="J91" s="8">
        <f>DATEVALUE(MID(H91,49,8))+TIMEVALUE(_xlfn.CONCAT(MID(H91,80,2),":",MID(H91,82,2)))</f>
        <v>45314.420138888891</v>
      </c>
      <c r="K91" s="6" t="str">
        <f t="shared" si="6"/>
        <v>0:00</v>
      </c>
      <c r="L91" s="54" t="str">
        <f t="shared" si="7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10">
        <v>45314.495520833334</v>
      </c>
      <c r="B92" s="9" t="s">
        <v>76</v>
      </c>
      <c r="C92" s="9" t="s">
        <v>77</v>
      </c>
      <c r="D92" s="9" t="s">
        <v>78</v>
      </c>
      <c r="E92" s="9" t="s">
        <v>79</v>
      </c>
      <c r="F92" s="9" t="s">
        <v>1540</v>
      </c>
      <c r="G92" s="9" t="s">
        <v>1541</v>
      </c>
      <c r="H92" s="9" t="s">
        <v>1542</v>
      </c>
      <c r="I92" s="8">
        <f t="shared" si="5"/>
        <v>45314.495520833334</v>
      </c>
      <c r="J92" s="8">
        <f>DATEVALUE(MID(H92,29,8))+TIMEVALUE(_xlfn.CONCAT(MID(H92,64,2),":",MID(H92,66,2)))</f>
        <v>45314.495138888888</v>
      </c>
      <c r="K92" s="6" t="str">
        <f t="shared" si="6"/>
        <v>0:00</v>
      </c>
      <c r="L92" s="54" t="str">
        <f t="shared" si="7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10">
        <v>45314.495671296296</v>
      </c>
      <c r="B93" s="9" t="s">
        <v>76</v>
      </c>
      <c r="C93" s="9" t="s">
        <v>77</v>
      </c>
      <c r="D93" s="9" t="s">
        <v>78</v>
      </c>
      <c r="E93" s="9" t="s">
        <v>79</v>
      </c>
      <c r="F93" s="9" t="s">
        <v>1537</v>
      </c>
      <c r="G93" s="9" t="s">
        <v>1538</v>
      </c>
      <c r="H93" s="9" t="s">
        <v>1539</v>
      </c>
      <c r="I93" s="8">
        <f t="shared" si="5"/>
        <v>45314.495671296296</v>
      </c>
      <c r="J93" s="8">
        <f>DATEVALUE(MID(H93,29,8))+TIMEVALUE(_xlfn.CONCAT(MID(H93,64,2),":",MID(H93,66,2)))</f>
        <v>45314.495138888888</v>
      </c>
      <c r="K93" s="6" t="str">
        <f t="shared" si="6"/>
        <v>0:00</v>
      </c>
      <c r="L93" s="54" t="str">
        <f t="shared" si="7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10">
        <v>45314.895925925928</v>
      </c>
      <c r="B94" s="9" t="s">
        <v>1720</v>
      </c>
      <c r="C94" s="9" t="s">
        <v>1933</v>
      </c>
      <c r="D94" s="9" t="s">
        <v>78</v>
      </c>
      <c r="E94" s="9" t="s">
        <v>79</v>
      </c>
      <c r="F94" s="9" t="s">
        <v>1439</v>
      </c>
      <c r="G94" s="9" t="s">
        <v>3346</v>
      </c>
      <c r="H94" s="9" t="s">
        <v>8520</v>
      </c>
      <c r="I94" s="8">
        <f t="shared" si="5"/>
        <v>45314.895925925928</v>
      </c>
      <c r="J94" s="8">
        <f>DATEVALUE(MID(H94,49,8))+TIMEVALUE(_xlfn.CONCAT(MID(H94,80,2),":",MID(H94,82,2)))</f>
        <v>45314.895138888889</v>
      </c>
      <c r="K94" s="6" t="str">
        <f t="shared" si="6"/>
        <v>0:01</v>
      </c>
      <c r="L94" s="54" t="str">
        <f t="shared" si="7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10">
        <v>45315.463113425925</v>
      </c>
      <c r="B95" s="9" t="s">
        <v>11</v>
      </c>
      <c r="C95" s="9" t="s">
        <v>8</v>
      </c>
      <c r="D95" s="9" t="s">
        <v>78</v>
      </c>
      <c r="E95" s="9" t="s">
        <v>10</v>
      </c>
      <c r="F95" s="9" t="s">
        <v>899</v>
      </c>
      <c r="G95" s="9" t="s">
        <v>1473</v>
      </c>
      <c r="H95" s="9" t="s">
        <v>8519</v>
      </c>
      <c r="I95" s="8">
        <f t="shared" si="5"/>
        <v>45315.463113425925</v>
      </c>
      <c r="J95" s="8">
        <f>DATEVALUE(MID(H95,49,8))+TIMEVALUE(_xlfn.CONCAT(MID(H95,80,2),":",MID(H95,82,2)))</f>
        <v>45315.462500000001</v>
      </c>
      <c r="K95" s="6" t="str">
        <f t="shared" si="6"/>
        <v>0:00</v>
      </c>
      <c r="L95" s="54" t="str">
        <f t="shared" si="7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10">
        <v>45315.538703703707</v>
      </c>
      <c r="B96" s="9" t="s">
        <v>76</v>
      </c>
      <c r="C96" s="9" t="s">
        <v>77</v>
      </c>
      <c r="D96" s="9" t="s">
        <v>78</v>
      </c>
      <c r="E96" s="9" t="s">
        <v>79</v>
      </c>
      <c r="F96" s="9" t="s">
        <v>1534</v>
      </c>
      <c r="G96" s="9" t="s">
        <v>1535</v>
      </c>
      <c r="H96" s="9" t="s">
        <v>1536</v>
      </c>
      <c r="I96" s="8">
        <f t="shared" si="5"/>
        <v>45315.538703703707</v>
      </c>
      <c r="J96" s="8">
        <f>DATEVALUE(MID(H96,29,8))+TIMEVALUE(_xlfn.CONCAT(MID(H96,64,2),":",MID(H96,66,2)))</f>
        <v>45315.538194444445</v>
      </c>
      <c r="K96" s="6" t="str">
        <f t="shared" si="6"/>
        <v>0:00</v>
      </c>
      <c r="L96" s="54" t="str">
        <f t="shared" si="7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10">
        <v>45315.560486111113</v>
      </c>
      <c r="B97" s="9" t="s">
        <v>11</v>
      </c>
      <c r="C97" s="9" t="s">
        <v>8</v>
      </c>
      <c r="D97" s="9" t="s">
        <v>78</v>
      </c>
      <c r="E97" s="9" t="s">
        <v>10</v>
      </c>
      <c r="F97" s="9" t="s">
        <v>1470</v>
      </c>
      <c r="G97" s="9" t="s">
        <v>1471</v>
      </c>
      <c r="H97" s="9" t="s">
        <v>8518</v>
      </c>
      <c r="I97" s="8">
        <f t="shared" si="5"/>
        <v>45315.560486111113</v>
      </c>
      <c r="J97" s="8">
        <f>DATEVALUE(MID(H97,49,8))+TIMEVALUE(_xlfn.CONCAT(MID(H97,80,2),":",MID(H97,82,2)))</f>
        <v>45315.560416666667</v>
      </c>
      <c r="K97" s="6" t="str">
        <f t="shared" si="6"/>
        <v>0:00</v>
      </c>
      <c r="L97" s="54" t="str">
        <f t="shared" si="7"/>
        <v>Ukončeno v den propuštění</v>
      </c>
      <c r="M97" s="54" t="str">
        <f>IF(A97-J97&gt;TIME(0,240,0),"Více než  4 hodiny",VLOOKUP(K97,Pásma!$H$4:$I$244,2))</f>
        <v>do 10 ti minut</v>
      </c>
    </row>
    <row r="98" spans="1:13" x14ac:dyDescent="0.25">
      <c r="A98" s="10">
        <v>45315.586053240739</v>
      </c>
      <c r="B98" s="9" t="s">
        <v>76</v>
      </c>
      <c r="C98" s="9" t="s">
        <v>77</v>
      </c>
      <c r="D98" s="9" t="s">
        <v>78</v>
      </c>
      <c r="E98" s="9" t="s">
        <v>79</v>
      </c>
      <c r="F98" s="9" t="s">
        <v>1531</v>
      </c>
      <c r="G98" s="9" t="s">
        <v>1532</v>
      </c>
      <c r="H98" s="9" t="s">
        <v>1533</v>
      </c>
      <c r="I98" s="8">
        <f t="shared" si="5"/>
        <v>45315.586053240739</v>
      </c>
      <c r="J98" s="8">
        <f>DATEVALUE(MID(H98,29,8))+TIMEVALUE(_xlfn.CONCAT(MID(H98,64,2),":",MID(H98,66,2)))</f>
        <v>45315.585416666669</v>
      </c>
      <c r="K98" s="6" t="str">
        <f t="shared" si="6"/>
        <v>0:00</v>
      </c>
      <c r="L98" s="54" t="str">
        <f t="shared" si="7"/>
        <v>Ukončeno v den propuštění</v>
      </c>
      <c r="M98" s="54" t="str">
        <f>IF(A98-J98&gt;TIME(0,240,0),"Více než  4 hodiny",VLOOKUP(K98,Pásma!$H$4:$I$244,2))</f>
        <v>do 10 ti minut</v>
      </c>
    </row>
    <row r="99" spans="1:13" x14ac:dyDescent="0.25">
      <c r="A99" s="10">
        <v>45315.734513888892</v>
      </c>
      <c r="B99" s="9" t="s">
        <v>11</v>
      </c>
      <c r="C99" s="9" t="s">
        <v>8</v>
      </c>
      <c r="D99" s="9" t="s">
        <v>78</v>
      </c>
      <c r="E99" s="9" t="s">
        <v>10</v>
      </c>
      <c r="F99" s="9" t="s">
        <v>1458</v>
      </c>
      <c r="G99" s="9" t="s">
        <v>1459</v>
      </c>
      <c r="H99" s="9" t="s">
        <v>8517</v>
      </c>
      <c r="I99" s="8">
        <f t="shared" si="5"/>
        <v>45315.734513888892</v>
      </c>
      <c r="J99" s="8">
        <f>DATEVALUE(MID(H99,49,8))+TIMEVALUE(_xlfn.CONCAT(MID(H99,80,2),":",MID(H99,82,2)))</f>
        <v>45315.734027777777</v>
      </c>
      <c r="K99" s="6" t="str">
        <f t="shared" si="6"/>
        <v>0:00</v>
      </c>
      <c r="L99" s="54" t="str">
        <f t="shared" si="7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10">
        <v>45315.869421296295</v>
      </c>
      <c r="B100" s="9" t="s">
        <v>7260</v>
      </c>
      <c r="C100" s="9" t="s">
        <v>8</v>
      </c>
      <c r="D100" s="9" t="s">
        <v>78</v>
      </c>
      <c r="E100" s="9" t="s">
        <v>10</v>
      </c>
      <c r="F100" s="9" t="s">
        <v>1443</v>
      </c>
      <c r="G100" s="9" t="s">
        <v>1444</v>
      </c>
      <c r="H100" s="9" t="s">
        <v>8516</v>
      </c>
      <c r="I100" s="8">
        <f t="shared" si="5"/>
        <v>45315.869421296295</v>
      </c>
      <c r="J100" s="8">
        <f>DATEVALUE(MID(H100,49,8))+TIMEVALUE(_xlfn.CONCAT(MID(H100,80,2),":",MID(H100,82,2)))</f>
        <v>45315.868750000001</v>
      </c>
      <c r="K100" s="6" t="str">
        <f t="shared" si="6"/>
        <v>0:00</v>
      </c>
      <c r="L100" s="54" t="str">
        <f t="shared" si="7"/>
        <v>Ukončeno v den propuštění</v>
      </c>
      <c r="M100" s="54" t="str">
        <f>IF(A100-J100&gt;TIME(0,240,0),"Více než  4 hodiny",VLOOKUP(K100,Pásma!$H$4:$I$244,2))</f>
        <v>do 10 ti minut</v>
      </c>
    </row>
    <row r="101" spans="1:13" x14ac:dyDescent="0.25">
      <c r="A101" s="10">
        <v>45315.870416666665</v>
      </c>
      <c r="B101" s="9" t="s">
        <v>1928</v>
      </c>
      <c r="C101" s="9" t="s">
        <v>8070</v>
      </c>
      <c r="D101" s="9" t="s">
        <v>78</v>
      </c>
      <c r="E101" s="9" t="s">
        <v>79</v>
      </c>
      <c r="F101" s="9" t="s">
        <v>1508</v>
      </c>
      <c r="G101" s="9" t="s">
        <v>1509</v>
      </c>
      <c r="H101" s="9" t="s">
        <v>8515</v>
      </c>
      <c r="I101" s="8">
        <f t="shared" si="5"/>
        <v>45315.870416666665</v>
      </c>
      <c r="J101" s="8">
        <f>DATEVALUE(MID(H101,49,8))+TIMEVALUE(_xlfn.CONCAT(MID(H101,80,2),":",MID(H101,82,2)))</f>
        <v>45315.869444444441</v>
      </c>
      <c r="K101" s="6" t="str">
        <f t="shared" si="6"/>
        <v>0:01</v>
      </c>
      <c r="L101" s="54" t="str">
        <f t="shared" si="7"/>
        <v>Ukončeno v den propuštění</v>
      </c>
      <c r="M101" s="54" t="str">
        <f>IF(A101-J101&gt;TIME(0,240,0),"Více než  4 hodiny",VLOOKUP(K101,Pásma!$H$4:$I$244,2))</f>
        <v>do 10 ti minut</v>
      </c>
    </row>
    <row r="102" spans="1:13" x14ac:dyDescent="0.25">
      <c r="A102" s="10">
        <v>45315.99114583333</v>
      </c>
      <c r="B102" s="9" t="s">
        <v>76</v>
      </c>
      <c r="C102" s="9" t="s">
        <v>126</v>
      </c>
      <c r="D102" s="9" t="s">
        <v>78</v>
      </c>
      <c r="E102" s="9" t="s">
        <v>79</v>
      </c>
      <c r="F102" s="9" t="s">
        <v>3215</v>
      </c>
      <c r="G102" s="9" t="s">
        <v>7445</v>
      </c>
      <c r="H102" s="9" t="s">
        <v>7446</v>
      </c>
      <c r="I102" s="8">
        <f t="shared" si="5"/>
        <v>45315.99114583333</v>
      </c>
      <c r="J102" s="8">
        <f>DATEVALUE(MID(H102,63,8))+TIMEVALUE(_xlfn.CONCAT(MID(H102,87,2),":",MID(H102,89,2)))</f>
        <v>45315.990277777775</v>
      </c>
      <c r="K102" s="6" t="str">
        <f t="shared" si="6"/>
        <v>0:01</v>
      </c>
      <c r="L102" s="54" t="str">
        <f t="shared" si="7"/>
        <v>Ukončeno v den propuštění</v>
      </c>
      <c r="M102" s="54" t="str">
        <f>IF(A102-J102&gt;TIME(0,240,0),"Více než  4 hodiny",VLOOKUP(K102,Pásma!$H$4:$I$244,2))</f>
        <v>do 10 ti minut</v>
      </c>
    </row>
    <row r="103" spans="1:13" x14ac:dyDescent="0.25">
      <c r="A103" s="10">
        <v>45316.517627314817</v>
      </c>
      <c r="B103" s="9" t="s">
        <v>11</v>
      </c>
      <c r="C103" s="9" t="s">
        <v>12</v>
      </c>
      <c r="D103" s="9" t="s">
        <v>78</v>
      </c>
      <c r="E103" s="9" t="s">
        <v>10</v>
      </c>
      <c r="F103" s="9" t="s">
        <v>1367</v>
      </c>
      <c r="G103" s="9" t="s">
        <v>1468</v>
      </c>
      <c r="H103" s="9" t="s">
        <v>8514</v>
      </c>
      <c r="I103" s="8">
        <f t="shared" si="5"/>
        <v>45316.517627314817</v>
      </c>
      <c r="J103" s="8">
        <f>DATEVALUE(MID(H103,49,8))+TIMEVALUE(_xlfn.CONCAT(MID(H103,80,2),":",MID(H103,82,2)))</f>
        <v>45316.517361111109</v>
      </c>
      <c r="K103" s="6" t="str">
        <f t="shared" si="6"/>
        <v>0:00</v>
      </c>
      <c r="L103" s="54" t="str">
        <f t="shared" si="7"/>
        <v>Ukončeno v den propuštění</v>
      </c>
      <c r="M103" s="54" t="str">
        <f>IF(A103-J103&gt;TIME(0,240,0),"Více než  4 hodiny",VLOOKUP(K103,Pásma!$H$4:$I$244,2))</f>
        <v>do 10 ti minut</v>
      </c>
    </row>
    <row r="104" spans="1:13" x14ac:dyDescent="0.25">
      <c r="A104" s="10">
        <v>45316.63722222222</v>
      </c>
      <c r="B104" s="9" t="s">
        <v>7253</v>
      </c>
      <c r="C104" s="9" t="s">
        <v>8282</v>
      </c>
      <c r="D104" s="9" t="s">
        <v>78</v>
      </c>
      <c r="E104" s="9" t="s">
        <v>79</v>
      </c>
      <c r="F104" s="9" t="s">
        <v>1465</v>
      </c>
      <c r="G104" s="9" t="s">
        <v>1466</v>
      </c>
      <c r="H104" s="9" t="s">
        <v>8513</v>
      </c>
      <c r="I104" s="8">
        <f t="shared" si="5"/>
        <v>45316.63722222222</v>
      </c>
      <c r="J104" s="8">
        <f>DATEVALUE(MID(H104,49,8))+TIMEVALUE(_xlfn.CONCAT(MID(H104,80,2),":",MID(H104,82,2)))</f>
        <v>45316.636805555558</v>
      </c>
      <c r="K104" s="6" t="str">
        <f t="shared" si="6"/>
        <v>0:00</v>
      </c>
      <c r="L104" s="54" t="str">
        <f t="shared" si="7"/>
        <v>Ukončeno v den propuštění</v>
      </c>
      <c r="M104" s="54" t="str">
        <f>IF(A104-J104&gt;TIME(0,240,0),"Více než  4 hodiny",VLOOKUP(K104,Pásma!$H$4:$I$244,2))</f>
        <v>do 10 ti minut</v>
      </c>
    </row>
    <row r="105" spans="1:13" x14ac:dyDescent="0.25">
      <c r="A105" s="10">
        <v>45317.462800925925</v>
      </c>
      <c r="B105" s="9" t="s">
        <v>76</v>
      </c>
      <c r="C105" s="9" t="s">
        <v>77</v>
      </c>
      <c r="D105" s="9" t="s">
        <v>78</v>
      </c>
      <c r="E105" s="9" t="s">
        <v>79</v>
      </c>
      <c r="F105" s="9" t="s">
        <v>1379</v>
      </c>
      <c r="G105" s="9" t="s">
        <v>1529</v>
      </c>
      <c r="H105" s="9" t="s">
        <v>1530</v>
      </c>
      <c r="I105" s="8">
        <f t="shared" si="5"/>
        <v>45317.462800925925</v>
      </c>
      <c r="J105" s="8">
        <f>DATEVALUE(MID(H105,29,8))+TIMEVALUE(_xlfn.CONCAT(MID(H105,64,2),":",MID(H105,66,2)))</f>
        <v>45317.418055555558</v>
      </c>
      <c r="K105" s="6" t="str">
        <f t="shared" si="6"/>
        <v>1:04</v>
      </c>
      <c r="L105" s="54" t="str">
        <f t="shared" si="7"/>
        <v>Ukončeno v den propuštění</v>
      </c>
      <c r="M105" s="54" t="str">
        <f>IF(A105-J105&gt;TIME(0,240,0),"Více než  4 hodiny",VLOOKUP(K105,Pásma!$H$4:$I$244,2))</f>
        <v>60-70</v>
      </c>
    </row>
    <row r="106" spans="1:13" x14ac:dyDescent="0.25">
      <c r="A106" s="10">
        <v>45317.511064814818</v>
      </c>
      <c r="B106" s="9" t="s">
        <v>76</v>
      </c>
      <c r="C106" s="9" t="s">
        <v>77</v>
      </c>
      <c r="D106" s="9" t="s">
        <v>78</v>
      </c>
      <c r="E106" s="9" t="s">
        <v>79</v>
      </c>
      <c r="F106" s="9" t="s">
        <v>1526</v>
      </c>
      <c r="G106" s="9" t="s">
        <v>1527</v>
      </c>
      <c r="H106" s="9" t="s">
        <v>1528</v>
      </c>
      <c r="I106" s="8">
        <f t="shared" si="5"/>
        <v>45317.511064814818</v>
      </c>
      <c r="J106" s="8">
        <f>DATEVALUE(MID(H106,29,8))+TIMEVALUE(_xlfn.CONCAT(MID(H106,64,2),":",MID(H106,66,2)))</f>
        <v>45317.510416666664</v>
      </c>
      <c r="K106" s="6" t="str">
        <f t="shared" si="6"/>
        <v>0:00</v>
      </c>
      <c r="L106" s="54" t="str">
        <f t="shared" si="7"/>
        <v>Ukončeno v den propuštění</v>
      </c>
      <c r="M106" s="54" t="str">
        <f>IF(A106-J106&gt;TIME(0,240,0),"Více než  4 hodiny",VLOOKUP(K106,Pásma!$H$4:$I$244,2))</f>
        <v>do 10 ti minut</v>
      </c>
    </row>
    <row r="107" spans="1:13" x14ac:dyDescent="0.25">
      <c r="A107" s="10">
        <v>45317.511157407411</v>
      </c>
      <c r="B107" s="9" t="s">
        <v>76</v>
      </c>
      <c r="C107" s="9" t="s">
        <v>77</v>
      </c>
      <c r="D107" s="9" t="s">
        <v>78</v>
      </c>
      <c r="E107" s="9" t="s">
        <v>79</v>
      </c>
      <c r="F107" s="9" t="s">
        <v>1523</v>
      </c>
      <c r="G107" s="9" t="s">
        <v>1524</v>
      </c>
      <c r="H107" s="9" t="s">
        <v>1525</v>
      </c>
      <c r="I107" s="8">
        <f t="shared" si="5"/>
        <v>45317.511157407411</v>
      </c>
      <c r="J107" s="8">
        <f>DATEVALUE(MID(H107,29,8))+TIMEVALUE(_xlfn.CONCAT(MID(H107,64,2),":",MID(H107,66,2)))</f>
        <v>45317.511111111111</v>
      </c>
      <c r="K107" s="6" t="str">
        <f t="shared" si="6"/>
        <v>0:00</v>
      </c>
      <c r="L107" s="54" t="str">
        <f t="shared" si="7"/>
        <v>Ukončeno v den propuštění</v>
      </c>
      <c r="M107" s="54" t="str">
        <f>IF(A107-J107&gt;TIME(0,240,0),"Více než  4 hodiny",VLOOKUP(K107,Pásma!$H$4:$I$244,2))</f>
        <v>do 10 ti minut</v>
      </c>
    </row>
    <row r="108" spans="1:13" x14ac:dyDescent="0.25">
      <c r="A108" s="10">
        <v>45317.511319444442</v>
      </c>
      <c r="B108" s="9" t="s">
        <v>76</v>
      </c>
      <c r="C108" s="9" t="s">
        <v>77</v>
      </c>
      <c r="D108" s="9" t="s">
        <v>78</v>
      </c>
      <c r="E108" s="9" t="s">
        <v>79</v>
      </c>
      <c r="F108" s="9" t="s">
        <v>1520</v>
      </c>
      <c r="G108" s="9" t="s">
        <v>1521</v>
      </c>
      <c r="H108" s="9" t="s">
        <v>1522</v>
      </c>
      <c r="I108" s="8">
        <f t="shared" si="5"/>
        <v>45317.511319444442</v>
      </c>
      <c r="J108" s="8">
        <f>DATEVALUE(MID(H108,29,8))+TIMEVALUE(_xlfn.CONCAT(MID(H108,64,2),":",MID(H108,66,2)))</f>
        <v>45317.511111111111</v>
      </c>
      <c r="K108" s="6" t="str">
        <f t="shared" si="6"/>
        <v>0:00</v>
      </c>
      <c r="L108" s="54" t="str">
        <f t="shared" si="7"/>
        <v>Ukončeno v den propuštění</v>
      </c>
      <c r="M108" s="54" t="str">
        <f>IF(A108-J108&gt;TIME(0,240,0),"Více než  4 hodiny",VLOOKUP(K108,Pásma!$H$4:$I$244,2))</f>
        <v>do 10 ti minut</v>
      </c>
    </row>
    <row r="109" spans="1:13" x14ac:dyDescent="0.25">
      <c r="A109" s="10">
        <v>45317.553541666668</v>
      </c>
      <c r="B109" s="9" t="s">
        <v>11</v>
      </c>
      <c r="C109" s="9" t="s">
        <v>12</v>
      </c>
      <c r="D109" s="9" t="s">
        <v>78</v>
      </c>
      <c r="E109" s="9" t="s">
        <v>10</v>
      </c>
      <c r="F109" s="9" t="s">
        <v>1436</v>
      </c>
      <c r="G109" s="9" t="s">
        <v>1437</v>
      </c>
      <c r="H109" s="9" t="s">
        <v>8512</v>
      </c>
      <c r="I109" s="8">
        <f t="shared" si="5"/>
        <v>45317.553541666668</v>
      </c>
      <c r="J109" s="8">
        <f>DATEVALUE(MID(H109,49,8))+TIMEVALUE(_xlfn.CONCAT(MID(H109,80,2),":",MID(H109,82,2)))</f>
        <v>45317.552777777775</v>
      </c>
      <c r="K109" s="6" t="str">
        <f t="shared" si="6"/>
        <v>0:01</v>
      </c>
      <c r="L109" s="54" t="str">
        <f t="shared" si="7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10">
        <v>45318.67083333333</v>
      </c>
      <c r="B110" s="9" t="s">
        <v>76</v>
      </c>
      <c r="C110" s="9" t="s">
        <v>126</v>
      </c>
      <c r="D110" s="9" t="s">
        <v>78</v>
      </c>
      <c r="E110" s="9" t="s">
        <v>79</v>
      </c>
      <c r="F110" s="9" t="s">
        <v>1517</v>
      </c>
      <c r="G110" s="9" t="s">
        <v>1518</v>
      </c>
      <c r="H110" s="9" t="s">
        <v>1519</v>
      </c>
      <c r="I110" s="8">
        <f t="shared" si="5"/>
        <v>45318.67083333333</v>
      </c>
      <c r="J110" s="8">
        <f t="shared" ref="J110:J115" si="10">DATEVALUE(MID(H110,29,8))+TIMEVALUE(_xlfn.CONCAT(MID(H110,64,2),":",MID(H110,66,2)))</f>
        <v>45318.670138888891</v>
      </c>
      <c r="K110" s="6" t="str">
        <f t="shared" si="6"/>
        <v>0:01</v>
      </c>
      <c r="L110" s="54" t="str">
        <f t="shared" si="7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10">
        <v>45318.671180555553</v>
      </c>
      <c r="B111" s="9" t="s">
        <v>76</v>
      </c>
      <c r="C111" s="9" t="s">
        <v>126</v>
      </c>
      <c r="D111" s="9" t="s">
        <v>78</v>
      </c>
      <c r="E111" s="9" t="s">
        <v>79</v>
      </c>
      <c r="F111" s="9" t="s">
        <v>1514</v>
      </c>
      <c r="G111" s="9" t="s">
        <v>1515</v>
      </c>
      <c r="H111" s="9" t="s">
        <v>1516</v>
      </c>
      <c r="I111" s="8">
        <f t="shared" si="5"/>
        <v>45318.671180555553</v>
      </c>
      <c r="J111" s="8">
        <f t="shared" si="10"/>
        <v>45318.67083333333</v>
      </c>
      <c r="K111" s="6" t="str">
        <f t="shared" si="6"/>
        <v>0:00</v>
      </c>
      <c r="L111" s="54" t="str">
        <f t="shared" si="7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10">
        <v>45318.671469907407</v>
      </c>
      <c r="B112" s="9" t="s">
        <v>76</v>
      </c>
      <c r="C112" s="9" t="s">
        <v>126</v>
      </c>
      <c r="D112" s="9" t="s">
        <v>78</v>
      </c>
      <c r="E112" s="9" t="s">
        <v>79</v>
      </c>
      <c r="F112" s="9" t="s">
        <v>1511</v>
      </c>
      <c r="G112" s="9" t="s">
        <v>1512</v>
      </c>
      <c r="H112" s="9" t="s">
        <v>1513</v>
      </c>
      <c r="I112" s="8">
        <f t="shared" si="5"/>
        <v>45318.671469907407</v>
      </c>
      <c r="J112" s="8">
        <f t="shared" si="10"/>
        <v>45318.67083333333</v>
      </c>
      <c r="K112" s="6" t="str">
        <f t="shared" si="6"/>
        <v>0:00</v>
      </c>
      <c r="L112" s="54" t="str">
        <f t="shared" si="7"/>
        <v>Ukončeno v den propuštění</v>
      </c>
      <c r="M112" s="54" t="str">
        <f>IF(A112-J112&gt;TIME(0,240,0),"Více než  4 hodiny",VLOOKUP(K112,Pásma!$H$4:$I$244,2))</f>
        <v>do 10 ti minut</v>
      </c>
    </row>
    <row r="113" spans="1:13" x14ac:dyDescent="0.25">
      <c r="A113" s="10">
        <v>45319.590613425928</v>
      </c>
      <c r="B113" s="9" t="s">
        <v>76</v>
      </c>
      <c r="C113" s="9" t="s">
        <v>157</v>
      </c>
      <c r="D113" s="9" t="s">
        <v>78</v>
      </c>
      <c r="E113" s="9" t="s">
        <v>79</v>
      </c>
      <c r="F113" s="9" t="s">
        <v>1508</v>
      </c>
      <c r="G113" s="9" t="s">
        <v>1509</v>
      </c>
      <c r="H113" s="9" t="s">
        <v>1510</v>
      </c>
      <c r="I113" s="8">
        <f t="shared" si="5"/>
        <v>45319.590613425928</v>
      </c>
      <c r="J113" s="8">
        <f t="shared" si="10"/>
        <v>45319.590277777781</v>
      </c>
      <c r="K113" s="6" t="str">
        <f t="shared" si="6"/>
        <v>0:00</v>
      </c>
      <c r="L113" s="54" t="str">
        <f t="shared" si="7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10">
        <v>45319.591041666667</v>
      </c>
      <c r="B114" s="9" t="s">
        <v>76</v>
      </c>
      <c r="C114" s="9" t="s">
        <v>157</v>
      </c>
      <c r="D114" s="9" t="s">
        <v>78</v>
      </c>
      <c r="E114" s="9" t="s">
        <v>79</v>
      </c>
      <c r="F114" s="9" t="s">
        <v>1505</v>
      </c>
      <c r="G114" s="9" t="s">
        <v>1506</v>
      </c>
      <c r="H114" s="9" t="s">
        <v>1507</v>
      </c>
      <c r="I114" s="8">
        <f t="shared" si="5"/>
        <v>45319.591041666667</v>
      </c>
      <c r="J114" s="8">
        <f t="shared" si="10"/>
        <v>45319.590277777781</v>
      </c>
      <c r="K114" s="6" t="str">
        <f t="shared" si="6"/>
        <v>0:01</v>
      </c>
      <c r="L114" s="54" t="str">
        <f t="shared" si="7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10">
        <v>45319.591446759259</v>
      </c>
      <c r="B115" s="9" t="s">
        <v>76</v>
      </c>
      <c r="C115" s="9" t="s">
        <v>157</v>
      </c>
      <c r="D115" s="9" t="s">
        <v>78</v>
      </c>
      <c r="E115" s="9" t="s">
        <v>79</v>
      </c>
      <c r="F115" s="9" t="s">
        <v>1502</v>
      </c>
      <c r="G115" s="9" t="s">
        <v>1503</v>
      </c>
      <c r="H115" s="9" t="s">
        <v>1504</v>
      </c>
      <c r="I115" s="8">
        <f t="shared" si="5"/>
        <v>45319.591446759259</v>
      </c>
      <c r="J115" s="8">
        <f t="shared" si="10"/>
        <v>45319.59097222222</v>
      </c>
      <c r="K115" s="6" t="str">
        <f t="shared" si="6"/>
        <v>0:00</v>
      </c>
      <c r="L115" s="54" t="str">
        <f t="shared" si="7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10">
        <v>45319.677337962959</v>
      </c>
      <c r="B116" s="9" t="s">
        <v>125</v>
      </c>
      <c r="C116" s="9" t="s">
        <v>486</v>
      </c>
      <c r="D116" s="9" t="s">
        <v>78</v>
      </c>
      <c r="E116" s="9" t="s">
        <v>79</v>
      </c>
      <c r="F116" s="9" t="s">
        <v>1474</v>
      </c>
      <c r="G116" s="9" t="s">
        <v>7443</v>
      </c>
      <c r="H116" s="9" t="s">
        <v>7444</v>
      </c>
      <c r="I116" s="8">
        <f t="shared" si="5"/>
        <v>45319.677337962959</v>
      </c>
      <c r="J116" s="8">
        <f>DATEVALUE(MID(H116,63,8))+TIMEVALUE(_xlfn.CONCAT(MID(H116,87,2),":",MID(H116,89,2)))</f>
        <v>45319.675694444442</v>
      </c>
      <c r="K116" s="6" t="str">
        <f t="shared" si="6"/>
        <v>0:02</v>
      </c>
      <c r="L116" s="54" t="str">
        <f t="shared" si="7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10">
        <v>45320.465532407405</v>
      </c>
      <c r="B117" s="9" t="s">
        <v>76</v>
      </c>
      <c r="C117" s="9" t="s">
        <v>77</v>
      </c>
      <c r="D117" s="9" t="s">
        <v>78</v>
      </c>
      <c r="E117" s="9" t="s">
        <v>79</v>
      </c>
      <c r="F117" s="9" t="s">
        <v>660</v>
      </c>
      <c r="G117" s="9" t="s">
        <v>1500</v>
      </c>
      <c r="H117" s="9" t="s">
        <v>1501</v>
      </c>
      <c r="I117" s="8">
        <f t="shared" si="5"/>
        <v>45320.465532407405</v>
      </c>
      <c r="J117" s="8">
        <f>DATEVALUE(MID(H117,29,8))+TIMEVALUE(_xlfn.CONCAT(MID(H117,64,2),":",MID(H117,66,2)))</f>
        <v>45320.454861111109</v>
      </c>
      <c r="K117" s="6" t="str">
        <f t="shared" si="6"/>
        <v>0:15</v>
      </c>
      <c r="L117" s="54" t="str">
        <f t="shared" si="7"/>
        <v>Ukončeno v den propuštění</v>
      </c>
      <c r="M117" s="54" t="str">
        <f>IF(A117-J117&gt;TIME(0,240,0),"Více než  4 hodiny",VLOOKUP(K117,Pásma!$H$4:$I$244,2))</f>
        <v>10-20</v>
      </c>
    </row>
    <row r="118" spans="1:13" x14ac:dyDescent="0.25">
      <c r="A118" s="10">
        <v>45320.51258101852</v>
      </c>
      <c r="B118" s="9" t="s">
        <v>11</v>
      </c>
      <c r="C118" s="9" t="s">
        <v>8</v>
      </c>
      <c r="D118" s="9" t="s">
        <v>78</v>
      </c>
      <c r="E118" s="9" t="s">
        <v>10</v>
      </c>
      <c r="F118" s="9" t="s">
        <v>1407</v>
      </c>
      <c r="G118" s="9" t="s">
        <v>1408</v>
      </c>
      <c r="H118" s="9" t="s">
        <v>8511</v>
      </c>
      <c r="I118" s="8">
        <f t="shared" si="5"/>
        <v>45320.51258101852</v>
      </c>
      <c r="J118" s="8">
        <f>DATEVALUE(MID(H118,49,8))+TIMEVALUE(_xlfn.CONCAT(MID(H118,80,2),":",MID(H118,82,2)))</f>
        <v>45320.512499999997</v>
      </c>
      <c r="K118" s="6" t="str">
        <f t="shared" si="6"/>
        <v>0:00</v>
      </c>
      <c r="L118" s="54" t="str">
        <f t="shared" si="7"/>
        <v>Ukončeno v den propuštění</v>
      </c>
      <c r="M118" s="54" t="str">
        <f>IF(A118-J118&gt;TIME(0,240,0),"Více než  4 hodiny",VLOOKUP(K118,Pásma!$H$4:$I$244,2))</f>
        <v>do 10 ti minut</v>
      </c>
    </row>
    <row r="119" spans="1:13" x14ac:dyDescent="0.25">
      <c r="A119" s="10">
        <v>45320.524074074077</v>
      </c>
      <c r="B119" s="9" t="s">
        <v>11</v>
      </c>
      <c r="C119" s="9" t="s">
        <v>8</v>
      </c>
      <c r="D119" s="9" t="s">
        <v>78</v>
      </c>
      <c r="E119" s="9" t="s">
        <v>10</v>
      </c>
      <c r="F119" s="9" t="s">
        <v>1424</v>
      </c>
      <c r="G119" s="9" t="s">
        <v>1425</v>
      </c>
      <c r="H119" s="9" t="s">
        <v>8510</v>
      </c>
      <c r="I119" s="8">
        <f t="shared" si="5"/>
        <v>45320.524074074077</v>
      </c>
      <c r="J119" s="8">
        <f>DATEVALUE(MID(H119,49,8))+TIMEVALUE(_xlfn.CONCAT(MID(H119,80,2),":",MID(H119,82,2)))</f>
        <v>45320.523611111108</v>
      </c>
      <c r="K119" s="6" t="str">
        <f t="shared" si="6"/>
        <v>0:00</v>
      </c>
      <c r="L119" s="54" t="str">
        <f t="shared" si="7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10">
        <v>45320.537372685183</v>
      </c>
      <c r="B120" s="9" t="s">
        <v>76</v>
      </c>
      <c r="C120" s="9" t="s">
        <v>77</v>
      </c>
      <c r="D120" s="9" t="s">
        <v>78</v>
      </c>
      <c r="E120" s="9" t="s">
        <v>79</v>
      </c>
      <c r="F120" s="9" t="s">
        <v>46</v>
      </c>
      <c r="G120" s="9" t="s">
        <v>1498</v>
      </c>
      <c r="H120" s="9" t="s">
        <v>1499</v>
      </c>
      <c r="I120" s="8">
        <f t="shared" si="5"/>
        <v>45320.537372685183</v>
      </c>
      <c r="J120" s="8">
        <f t="shared" ref="J120:J126" si="11">DATEVALUE(MID(H120,29,8))+TIMEVALUE(_xlfn.CONCAT(MID(H120,64,2),":",MID(H120,66,2)))</f>
        <v>45320.536111111112</v>
      </c>
      <c r="K120" s="6" t="str">
        <f t="shared" si="6"/>
        <v>0:01</v>
      </c>
      <c r="L120" s="54" t="str">
        <f t="shared" si="7"/>
        <v>Ukončeno v den propuštění</v>
      </c>
      <c r="M120" s="54" t="str">
        <f>IF(A120-J120&gt;TIME(0,240,0),"Více než  4 hodiny",VLOOKUP(K120,Pásma!$H$4:$I$244,2))</f>
        <v>do 10 ti minut</v>
      </c>
    </row>
    <row r="121" spans="1:13" x14ac:dyDescent="0.25">
      <c r="A121" s="10">
        <v>45320.53802083333</v>
      </c>
      <c r="B121" s="9" t="s">
        <v>76</v>
      </c>
      <c r="C121" s="9" t="s">
        <v>77</v>
      </c>
      <c r="D121" s="9" t="s">
        <v>78</v>
      </c>
      <c r="E121" s="9" t="s">
        <v>79</v>
      </c>
      <c r="F121" s="9" t="s">
        <v>1495</v>
      </c>
      <c r="G121" s="9" t="s">
        <v>1496</v>
      </c>
      <c r="H121" s="9" t="s">
        <v>1497</v>
      </c>
      <c r="I121" s="8">
        <f t="shared" si="5"/>
        <v>45320.53802083333</v>
      </c>
      <c r="J121" s="8">
        <f t="shared" si="11"/>
        <v>45320.536805555559</v>
      </c>
      <c r="K121" s="6" t="str">
        <f t="shared" si="6"/>
        <v>0:01</v>
      </c>
      <c r="L121" s="54" t="str">
        <f t="shared" si="7"/>
        <v>Ukončeno v den propuštění</v>
      </c>
      <c r="M121" s="54" t="str">
        <f>IF(A121-J121&gt;TIME(0,240,0),"Více než  4 hodiny",VLOOKUP(K121,Pásma!$H$4:$I$244,2))</f>
        <v>do 10 ti minut</v>
      </c>
    </row>
    <row r="122" spans="1:13" x14ac:dyDescent="0.25">
      <c r="A122" s="10">
        <v>45320.538819444446</v>
      </c>
      <c r="B122" s="9" t="s">
        <v>76</v>
      </c>
      <c r="C122" s="9" t="s">
        <v>77</v>
      </c>
      <c r="D122" s="9" t="s">
        <v>78</v>
      </c>
      <c r="E122" s="9" t="s">
        <v>79</v>
      </c>
      <c r="F122" s="9" t="s">
        <v>1492</v>
      </c>
      <c r="G122" s="9" t="s">
        <v>1493</v>
      </c>
      <c r="H122" s="9" t="s">
        <v>1494</v>
      </c>
      <c r="I122" s="8">
        <f t="shared" si="5"/>
        <v>45320.538819444446</v>
      </c>
      <c r="J122" s="8">
        <f t="shared" si="11"/>
        <v>45320.537499999999</v>
      </c>
      <c r="K122" s="6" t="str">
        <f t="shared" si="6"/>
        <v>0:01</v>
      </c>
      <c r="L122" s="54" t="str">
        <f t="shared" si="7"/>
        <v>Ukončeno v den propuštění</v>
      </c>
      <c r="M122" s="54" t="str">
        <f>IF(A122-J122&gt;TIME(0,240,0),"Více než  4 hodiny",VLOOKUP(K122,Pásma!$H$4:$I$244,2))</f>
        <v>do 10 ti minut</v>
      </c>
    </row>
    <row r="123" spans="1:13" x14ac:dyDescent="0.25">
      <c r="A123" s="10">
        <v>45320.539143518516</v>
      </c>
      <c r="B123" s="9" t="s">
        <v>76</v>
      </c>
      <c r="C123" s="9" t="s">
        <v>77</v>
      </c>
      <c r="D123" s="9" t="s">
        <v>78</v>
      </c>
      <c r="E123" s="9" t="s">
        <v>79</v>
      </c>
      <c r="F123" s="9" t="s">
        <v>1489</v>
      </c>
      <c r="G123" s="9" t="s">
        <v>1490</v>
      </c>
      <c r="H123" s="9" t="s">
        <v>1491</v>
      </c>
      <c r="I123" s="8">
        <f t="shared" si="5"/>
        <v>45320.539143518516</v>
      </c>
      <c r="J123" s="8">
        <f t="shared" si="11"/>
        <v>45320.538194444445</v>
      </c>
      <c r="K123" s="6" t="str">
        <f t="shared" si="6"/>
        <v>0:01</v>
      </c>
      <c r="L123" s="54" t="str">
        <f t="shared" si="7"/>
        <v>Ukončeno v den propuštění</v>
      </c>
      <c r="M123" s="54" t="str">
        <f>IF(A123-J123&gt;TIME(0,240,0),"Více než  4 hodiny",VLOOKUP(K123,Pásma!$H$4:$I$244,2))</f>
        <v>do 10 ti minut</v>
      </c>
    </row>
    <row r="124" spans="1:13" x14ac:dyDescent="0.25">
      <c r="A124" s="10">
        <v>45320.539490740739</v>
      </c>
      <c r="B124" s="9" t="s">
        <v>76</v>
      </c>
      <c r="C124" s="9" t="s">
        <v>77</v>
      </c>
      <c r="D124" s="9" t="s">
        <v>78</v>
      </c>
      <c r="E124" s="9" t="s">
        <v>79</v>
      </c>
      <c r="F124" s="9" t="s">
        <v>1486</v>
      </c>
      <c r="G124" s="9" t="s">
        <v>1487</v>
      </c>
      <c r="H124" s="9" t="s">
        <v>1488</v>
      </c>
      <c r="I124" s="8">
        <f t="shared" si="5"/>
        <v>45320.539490740739</v>
      </c>
      <c r="J124" s="8">
        <f t="shared" si="11"/>
        <v>45320.538888888892</v>
      </c>
      <c r="K124" s="6" t="str">
        <f t="shared" si="6"/>
        <v>0:00</v>
      </c>
      <c r="L124" s="54" t="str">
        <f t="shared" si="7"/>
        <v>Ukončeno v den propuštění</v>
      </c>
      <c r="M124" s="54" t="str">
        <f>IF(A124-J124&gt;TIME(0,240,0),"Více než  4 hodiny",VLOOKUP(K124,Pásma!$H$4:$I$244,2))</f>
        <v>do 10 ti minut</v>
      </c>
    </row>
    <row r="125" spans="1:13" x14ac:dyDescent="0.25">
      <c r="A125" s="10">
        <v>45320.539976851855</v>
      </c>
      <c r="B125" s="9" t="s">
        <v>76</v>
      </c>
      <c r="C125" s="9" t="s">
        <v>77</v>
      </c>
      <c r="D125" s="9" t="s">
        <v>78</v>
      </c>
      <c r="E125" s="9" t="s">
        <v>79</v>
      </c>
      <c r="F125" s="9" t="s">
        <v>1483</v>
      </c>
      <c r="G125" s="9" t="s">
        <v>1484</v>
      </c>
      <c r="H125" s="9" t="s">
        <v>1485</v>
      </c>
      <c r="I125" s="8">
        <f t="shared" si="5"/>
        <v>45320.539976851855</v>
      </c>
      <c r="J125" s="8">
        <f t="shared" si="11"/>
        <v>45320.538888888892</v>
      </c>
      <c r="K125" s="6" t="str">
        <f t="shared" si="6"/>
        <v>0:01</v>
      </c>
      <c r="L125" s="54" t="str">
        <f t="shared" si="7"/>
        <v>Ukončeno v den propuštění</v>
      </c>
      <c r="M125" s="54" t="str">
        <f>IF(A125-J125&gt;TIME(0,240,0),"Více než  4 hodiny",VLOOKUP(K125,Pásma!$H$4:$I$244,2))</f>
        <v>do 10 ti minut</v>
      </c>
    </row>
    <row r="126" spans="1:13" x14ac:dyDescent="0.25">
      <c r="A126" s="10">
        <v>45320.540532407409</v>
      </c>
      <c r="B126" s="9" t="s">
        <v>76</v>
      </c>
      <c r="C126" s="9" t="s">
        <v>77</v>
      </c>
      <c r="D126" s="9" t="s">
        <v>78</v>
      </c>
      <c r="E126" s="9" t="s">
        <v>79</v>
      </c>
      <c r="F126" s="9" t="s">
        <v>1480</v>
      </c>
      <c r="G126" s="9" t="s">
        <v>1481</v>
      </c>
      <c r="H126" s="9" t="s">
        <v>1482</v>
      </c>
      <c r="I126" s="8">
        <f t="shared" si="5"/>
        <v>45320.540532407409</v>
      </c>
      <c r="J126" s="8">
        <f t="shared" si="11"/>
        <v>45320.539583333331</v>
      </c>
      <c r="K126" s="6" t="str">
        <f t="shared" si="6"/>
        <v>0:01</v>
      </c>
      <c r="L126" s="54" t="str">
        <f t="shared" si="7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10">
        <v>45320.65898148148</v>
      </c>
      <c r="B127" s="9" t="s">
        <v>11</v>
      </c>
      <c r="C127" s="9" t="s">
        <v>8</v>
      </c>
      <c r="D127" s="9" t="s">
        <v>78</v>
      </c>
      <c r="E127" s="9" t="s">
        <v>10</v>
      </c>
      <c r="F127" s="9" t="s">
        <v>1421</v>
      </c>
      <c r="G127" s="9" t="s">
        <v>1422</v>
      </c>
      <c r="H127" s="9" t="s">
        <v>8509</v>
      </c>
      <c r="I127" s="8">
        <f t="shared" si="5"/>
        <v>45320.65898148148</v>
      </c>
      <c r="J127" s="8">
        <f>DATEVALUE(MID(H127,49,8))+TIMEVALUE(_xlfn.CONCAT(MID(H127,80,2),":",MID(H127,82,2)))</f>
        <v>45320.658333333333</v>
      </c>
      <c r="K127" s="6" t="str">
        <f t="shared" si="6"/>
        <v>0:00</v>
      </c>
      <c r="L127" s="54" t="str">
        <f t="shared" si="7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10">
        <v>45320.713449074072</v>
      </c>
      <c r="B128" s="9" t="s">
        <v>76</v>
      </c>
      <c r="C128" s="9" t="s">
        <v>411</v>
      </c>
      <c r="D128" s="9" t="s">
        <v>78</v>
      </c>
      <c r="E128" s="9" t="s">
        <v>79</v>
      </c>
      <c r="F128" s="9" t="s">
        <v>1477</v>
      </c>
      <c r="G128" s="9" t="s">
        <v>1478</v>
      </c>
      <c r="H128" s="9" t="s">
        <v>1479</v>
      </c>
      <c r="I128" s="8">
        <f t="shared" si="5"/>
        <v>45320.713449074072</v>
      </c>
      <c r="J128" s="8">
        <f t="shared" ref="J128:J133" si="12">DATEVALUE(MID(H128,29,8))+TIMEVALUE(_xlfn.CONCAT(MID(H128,64,2),":",MID(H128,66,2)))</f>
        <v>45320.712500000001</v>
      </c>
      <c r="K128" s="6" t="str">
        <f t="shared" si="6"/>
        <v>0:01</v>
      </c>
      <c r="L128" s="54" t="str">
        <f t="shared" si="7"/>
        <v>Ukončeno v den propuštění</v>
      </c>
      <c r="M128" s="54" t="str">
        <f>IF(A128-J128&gt;TIME(0,240,0),"Více než  4 hodiny",VLOOKUP(K128,Pásma!$H$4:$I$244,2))</f>
        <v>do 10 ti minut</v>
      </c>
    </row>
    <row r="129" spans="1:13" x14ac:dyDescent="0.25">
      <c r="A129" s="10">
        <v>45321.459976851853</v>
      </c>
      <c r="B129" s="9" t="s">
        <v>76</v>
      </c>
      <c r="C129" s="9" t="s">
        <v>242</v>
      </c>
      <c r="D129" s="9" t="s">
        <v>78</v>
      </c>
      <c r="E129" s="9" t="s">
        <v>79</v>
      </c>
      <c r="F129" s="9" t="s">
        <v>1474</v>
      </c>
      <c r="G129" s="9" t="s">
        <v>1475</v>
      </c>
      <c r="H129" s="9" t="s">
        <v>1476</v>
      </c>
      <c r="I129" s="8">
        <f t="shared" si="5"/>
        <v>45321.459976851853</v>
      </c>
      <c r="J129" s="8">
        <f t="shared" si="12"/>
        <v>45321.444444444445</v>
      </c>
      <c r="K129" s="6" t="str">
        <f t="shared" si="6"/>
        <v>0:22</v>
      </c>
      <c r="L129" s="54" t="str">
        <f t="shared" si="7"/>
        <v>Ukončeno v den propuštění</v>
      </c>
      <c r="M129" s="54" t="str">
        <f>IF(A129-J129&gt;TIME(0,240,0),"Více než  4 hodiny",VLOOKUP(K129,Pásma!$H$4:$I$244,2))</f>
        <v>20-30</v>
      </c>
    </row>
    <row r="130" spans="1:13" x14ac:dyDescent="0.25">
      <c r="A130" s="10">
        <v>45321.483703703707</v>
      </c>
      <c r="B130" s="9" t="s">
        <v>76</v>
      </c>
      <c r="C130" s="9" t="s">
        <v>242</v>
      </c>
      <c r="D130" s="9" t="s">
        <v>78</v>
      </c>
      <c r="E130" s="9" t="s">
        <v>79</v>
      </c>
      <c r="F130" s="9" t="s">
        <v>899</v>
      </c>
      <c r="G130" s="9" t="s">
        <v>1473</v>
      </c>
      <c r="H130" s="9" t="s">
        <v>1472</v>
      </c>
      <c r="I130" s="8">
        <f t="shared" ref="I130:I193" si="13">A130</f>
        <v>45321.483703703707</v>
      </c>
      <c r="J130" s="8">
        <f t="shared" si="12"/>
        <v>45321.48333333333</v>
      </c>
      <c r="K130" s="6" t="str">
        <f t="shared" ref="K130:K193" si="14">TEXT(A130-J130,"h:mm")</f>
        <v>0:00</v>
      </c>
      <c r="L130" s="54" t="str">
        <f t="shared" si="7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10">
        <v>45321.483819444446</v>
      </c>
      <c r="B131" s="9" t="s">
        <v>76</v>
      </c>
      <c r="C131" s="9" t="s">
        <v>242</v>
      </c>
      <c r="D131" s="9" t="s">
        <v>78</v>
      </c>
      <c r="E131" s="9" t="s">
        <v>79</v>
      </c>
      <c r="F131" s="9" t="s">
        <v>1470</v>
      </c>
      <c r="G131" s="9" t="s">
        <v>1471</v>
      </c>
      <c r="H131" s="9" t="s">
        <v>1472</v>
      </c>
      <c r="I131" s="8">
        <f t="shared" si="13"/>
        <v>45321.483819444446</v>
      </c>
      <c r="J131" s="8">
        <f t="shared" si="12"/>
        <v>45321.48333333333</v>
      </c>
      <c r="K131" s="6" t="str">
        <f t="shared" si="14"/>
        <v>0:00</v>
      </c>
      <c r="L131" s="54" t="str">
        <f t="shared" ref="L131:L194" si="15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10">
        <v>45321.484039351853</v>
      </c>
      <c r="B132" s="9" t="s">
        <v>76</v>
      </c>
      <c r="C132" s="9" t="s">
        <v>242</v>
      </c>
      <c r="D132" s="9" t="s">
        <v>78</v>
      </c>
      <c r="E132" s="9" t="s">
        <v>79</v>
      </c>
      <c r="F132" s="9" t="s">
        <v>1367</v>
      </c>
      <c r="G132" s="9" t="s">
        <v>1468</v>
      </c>
      <c r="H132" s="9" t="s">
        <v>1469</v>
      </c>
      <c r="I132" s="8">
        <f t="shared" si="13"/>
        <v>45321.484039351853</v>
      </c>
      <c r="J132" s="8">
        <f t="shared" si="12"/>
        <v>45321.48333333333</v>
      </c>
      <c r="K132" s="6" t="str">
        <f t="shared" si="14"/>
        <v>0:01</v>
      </c>
      <c r="L132" s="54" t="str">
        <f t="shared" si="15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10">
        <v>45321.71056712963</v>
      </c>
      <c r="B133" s="9" t="s">
        <v>76</v>
      </c>
      <c r="C133" s="9" t="s">
        <v>157</v>
      </c>
      <c r="D133" s="9" t="s">
        <v>78</v>
      </c>
      <c r="E133" s="9" t="s">
        <v>79</v>
      </c>
      <c r="F133" s="9" t="s">
        <v>1465</v>
      </c>
      <c r="G133" s="9" t="s">
        <v>1466</v>
      </c>
      <c r="H133" s="9" t="s">
        <v>1467</v>
      </c>
      <c r="I133" s="8">
        <f t="shared" si="13"/>
        <v>45321.71056712963</v>
      </c>
      <c r="J133" s="8">
        <f t="shared" si="12"/>
        <v>45321.709722222222</v>
      </c>
      <c r="K133" s="6" t="str">
        <f t="shared" si="14"/>
        <v>0:01</v>
      </c>
      <c r="L133" s="54" t="str">
        <f t="shared" si="15"/>
        <v>Ukončeno v den propuštění</v>
      </c>
      <c r="M133" s="54" t="str">
        <f>IF(A133-J133&gt;TIME(0,240,0),"Více než  4 hodiny",VLOOKUP(K133,Pásma!$H$4:$I$244,2))</f>
        <v>do 10 ti minut</v>
      </c>
    </row>
    <row r="134" spans="1:13" x14ac:dyDescent="0.25">
      <c r="A134" s="10">
        <v>45321.721493055556</v>
      </c>
      <c r="B134" s="9" t="s">
        <v>11</v>
      </c>
      <c r="C134" s="9" t="s">
        <v>12</v>
      </c>
      <c r="D134" s="9" t="s">
        <v>78</v>
      </c>
      <c r="E134" s="9" t="s">
        <v>10</v>
      </c>
      <c r="F134" s="9" t="s">
        <v>1339</v>
      </c>
      <c r="G134" s="9" t="s">
        <v>1340</v>
      </c>
      <c r="H134" s="9" t="s">
        <v>8508</v>
      </c>
      <c r="I134" s="8">
        <f t="shared" si="13"/>
        <v>45321.721493055556</v>
      </c>
      <c r="J134" s="8">
        <f>DATEVALUE(MID(H134,49,8))+TIMEVALUE(_xlfn.CONCAT(MID(H134,80,2),":",MID(H134,82,2)))</f>
        <v>45321.719444444447</v>
      </c>
      <c r="K134" s="6" t="str">
        <f t="shared" si="14"/>
        <v>0:02</v>
      </c>
      <c r="L134" s="54" t="str">
        <f t="shared" si="15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10">
        <v>45322.515960648147</v>
      </c>
      <c r="B135" s="9" t="s">
        <v>120</v>
      </c>
      <c r="C135" s="9" t="s">
        <v>242</v>
      </c>
      <c r="D135" s="9" t="s">
        <v>78</v>
      </c>
      <c r="E135" s="9" t="s">
        <v>79</v>
      </c>
      <c r="F135" s="9" t="s">
        <v>1402</v>
      </c>
      <c r="G135" s="9" t="s">
        <v>7441</v>
      </c>
      <c r="H135" s="9" t="s">
        <v>7442</v>
      </c>
      <c r="I135" s="8">
        <f t="shared" si="13"/>
        <v>45322.515960648147</v>
      </c>
      <c r="J135" s="8">
        <f>DATEVALUE(MID(H135,63,8))+TIMEVALUE(_xlfn.CONCAT(MID(H135,87,2),":",MID(H135,89,2)))</f>
        <v>45322.515277777777</v>
      </c>
      <c r="K135" s="6" t="str">
        <f t="shared" si="14"/>
        <v>0:00</v>
      </c>
      <c r="L135" s="54" t="str">
        <f t="shared" si="15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10">
        <v>45322.55804398148</v>
      </c>
      <c r="B136" s="9" t="s">
        <v>76</v>
      </c>
      <c r="C136" s="9" t="s">
        <v>77</v>
      </c>
      <c r="D136" s="9" t="s">
        <v>78</v>
      </c>
      <c r="E136" s="9" t="s">
        <v>79</v>
      </c>
      <c r="F136" s="9" t="s">
        <v>1463</v>
      </c>
      <c r="G136" s="9" t="s">
        <v>1464</v>
      </c>
      <c r="H136" s="9" t="s">
        <v>1462</v>
      </c>
      <c r="I136" s="8">
        <f t="shared" si="13"/>
        <v>45322.55804398148</v>
      </c>
      <c r="J136" s="8">
        <f>DATEVALUE(MID(H136,29,8))+TIMEVALUE(_xlfn.CONCAT(MID(H136,64,2),":",MID(H136,66,2)))</f>
        <v>45322.557638888888</v>
      </c>
      <c r="K136" s="6" t="str">
        <f t="shared" si="14"/>
        <v>0:00</v>
      </c>
      <c r="L136" s="54" t="str">
        <f t="shared" si="15"/>
        <v>Ukončeno v den propuštění</v>
      </c>
      <c r="M136" s="54" t="str">
        <f>IF(A136-J136&gt;TIME(0,240,0),"Více než  4 hodiny",VLOOKUP(K136,Pásma!$H$4:$I$244,2))</f>
        <v>do 10 ti minut</v>
      </c>
    </row>
    <row r="137" spans="1:13" x14ac:dyDescent="0.25">
      <c r="A137" s="10">
        <v>45322.558136574073</v>
      </c>
      <c r="B137" s="9" t="s">
        <v>76</v>
      </c>
      <c r="C137" s="9" t="s">
        <v>77</v>
      </c>
      <c r="D137" s="9" t="s">
        <v>78</v>
      </c>
      <c r="E137" s="9" t="s">
        <v>79</v>
      </c>
      <c r="F137" s="9" t="s">
        <v>1053</v>
      </c>
      <c r="G137" s="9" t="s">
        <v>1461</v>
      </c>
      <c r="H137" s="9" t="s">
        <v>1462</v>
      </c>
      <c r="I137" s="8">
        <f t="shared" si="13"/>
        <v>45322.558136574073</v>
      </c>
      <c r="J137" s="8">
        <f>DATEVALUE(MID(H137,29,8))+TIMEVALUE(_xlfn.CONCAT(MID(H137,64,2),":",MID(H137,66,2)))</f>
        <v>45322.557638888888</v>
      </c>
      <c r="K137" s="6" t="str">
        <f t="shared" si="14"/>
        <v>0:00</v>
      </c>
      <c r="L137" s="54" t="str">
        <f t="shared" si="15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10">
        <v>45322.558611111112</v>
      </c>
      <c r="B138" s="9" t="s">
        <v>76</v>
      </c>
      <c r="C138" s="9" t="s">
        <v>77</v>
      </c>
      <c r="D138" s="9" t="s">
        <v>78</v>
      </c>
      <c r="E138" s="9" t="s">
        <v>79</v>
      </c>
      <c r="F138" s="9" t="s">
        <v>1458</v>
      </c>
      <c r="G138" s="9" t="s">
        <v>1459</v>
      </c>
      <c r="H138" s="9" t="s">
        <v>1460</v>
      </c>
      <c r="I138" s="8">
        <f t="shared" si="13"/>
        <v>45322.558611111112</v>
      </c>
      <c r="J138" s="8">
        <f>DATEVALUE(MID(H138,29,8))+TIMEVALUE(_xlfn.CONCAT(MID(H138,64,2),":",MID(H138,66,2)))</f>
        <v>45322.557638888888</v>
      </c>
      <c r="K138" s="6" t="str">
        <f t="shared" si="14"/>
        <v>0:01</v>
      </c>
      <c r="L138" s="54" t="str">
        <f t="shared" si="15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10">
        <v>45322.586886574078</v>
      </c>
      <c r="B139" s="9" t="s">
        <v>76</v>
      </c>
      <c r="C139" s="9" t="s">
        <v>77</v>
      </c>
      <c r="D139" s="9" t="s">
        <v>78</v>
      </c>
      <c r="E139" s="9" t="s">
        <v>79</v>
      </c>
      <c r="F139" s="9" t="s">
        <v>1455</v>
      </c>
      <c r="G139" s="9" t="s">
        <v>1456</v>
      </c>
      <c r="H139" s="9" t="s">
        <v>1457</v>
      </c>
      <c r="I139" s="8">
        <f t="shared" si="13"/>
        <v>45322.586886574078</v>
      </c>
      <c r="J139" s="8">
        <f>DATEVALUE(MID(H139,29,8))+TIMEVALUE(_xlfn.CONCAT(MID(H139,64,2),":",MID(H139,66,2)))</f>
        <v>45322.586111111108</v>
      </c>
      <c r="K139" s="6" t="str">
        <f t="shared" si="14"/>
        <v>0:01</v>
      </c>
      <c r="L139" s="54" t="str">
        <f t="shared" si="15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10">
        <v>45322.617997685185</v>
      </c>
      <c r="B140" s="9" t="s">
        <v>11</v>
      </c>
      <c r="C140" s="9" t="s">
        <v>8</v>
      </c>
      <c r="D140" s="9" t="s">
        <v>78</v>
      </c>
      <c r="E140" s="9" t="s">
        <v>10</v>
      </c>
      <c r="F140" s="9" t="s">
        <v>1395</v>
      </c>
      <c r="G140" s="9" t="s">
        <v>1396</v>
      </c>
      <c r="H140" s="9" t="s">
        <v>8507</v>
      </c>
      <c r="I140" s="8">
        <f t="shared" si="13"/>
        <v>45322.617997685185</v>
      </c>
      <c r="J140" s="8">
        <f>DATEVALUE(MID(H140,49,8))+TIMEVALUE(_xlfn.CONCAT(MID(H140,80,2),":",MID(H140,82,2)))</f>
        <v>45322.617361111108</v>
      </c>
      <c r="K140" s="6" t="str">
        <f t="shared" si="14"/>
        <v>0:00</v>
      </c>
      <c r="L140" s="54" t="str">
        <f t="shared" si="15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10">
        <v>45322.651354166665</v>
      </c>
      <c r="B141" s="9" t="s">
        <v>120</v>
      </c>
      <c r="C141" s="9" t="s">
        <v>346</v>
      </c>
      <c r="D141" s="9" t="s">
        <v>78</v>
      </c>
      <c r="E141" s="9" t="s">
        <v>79</v>
      </c>
      <c r="F141" s="9" t="s">
        <v>1349</v>
      </c>
      <c r="G141" s="9" t="s">
        <v>1453</v>
      </c>
      <c r="H141" s="9" t="s">
        <v>1454</v>
      </c>
      <c r="I141" s="8">
        <f t="shared" si="13"/>
        <v>45322.651354166665</v>
      </c>
      <c r="J141" s="8">
        <f>DATEVALUE(MID(H141,29,8))+TIMEVALUE(_xlfn.CONCAT(MID(H141,64,2),":",MID(H141,66,2)))</f>
        <v>45322.65</v>
      </c>
      <c r="K141" s="6" t="str">
        <f t="shared" si="14"/>
        <v>0:01</v>
      </c>
      <c r="L141" s="54" t="str">
        <f t="shared" si="15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10">
        <v>45322.714537037034</v>
      </c>
      <c r="B142" s="9" t="s">
        <v>1720</v>
      </c>
      <c r="C142" s="9" t="s">
        <v>1729</v>
      </c>
      <c r="D142" s="9" t="s">
        <v>78</v>
      </c>
      <c r="E142" s="9" t="s">
        <v>79</v>
      </c>
      <c r="F142" s="9" t="s">
        <v>1405</v>
      </c>
      <c r="G142" s="9" t="s">
        <v>1406</v>
      </c>
      <c r="H142" s="9" t="s">
        <v>8506</v>
      </c>
      <c r="I142" s="8">
        <f t="shared" si="13"/>
        <v>45322.714537037034</v>
      </c>
      <c r="J142" s="8">
        <f>DATEVALUE(MID(H142,49,8))+TIMEVALUE(_xlfn.CONCAT(MID(H142,80,2),":",MID(H142,82,2)))</f>
        <v>45322.713888888888</v>
      </c>
      <c r="K142" s="6" t="str">
        <f t="shared" si="14"/>
        <v>0:00</v>
      </c>
      <c r="L142" s="54" t="str">
        <f t="shared" si="15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10">
        <v>45322.949120370373</v>
      </c>
      <c r="B143" s="9" t="s">
        <v>76</v>
      </c>
      <c r="C143" s="9" t="s">
        <v>52</v>
      </c>
      <c r="D143" s="9" t="s">
        <v>78</v>
      </c>
      <c r="E143" s="9" t="s">
        <v>10</v>
      </c>
      <c r="F143" s="9" t="s">
        <v>7438</v>
      </c>
      <c r="G143" s="9" t="s">
        <v>7439</v>
      </c>
      <c r="H143" s="9" t="s">
        <v>7440</v>
      </c>
      <c r="I143" s="8">
        <f t="shared" si="13"/>
        <v>45322.949120370373</v>
      </c>
      <c r="J143" s="8">
        <f>DATEVALUE(MID(H143,63,8))+TIMEVALUE(_xlfn.CONCAT(MID(H143,87,2),":",MID(H143,89,2)))</f>
        <v>45322.947916666664</v>
      </c>
      <c r="K143" s="6" t="str">
        <f t="shared" si="14"/>
        <v>0:01</v>
      </c>
      <c r="L143" s="54" t="str">
        <f t="shared" si="15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10">
        <v>45323.404282407406</v>
      </c>
      <c r="B144" s="9" t="s">
        <v>76</v>
      </c>
      <c r="C144" s="9" t="s">
        <v>77</v>
      </c>
      <c r="D144" s="9" t="s">
        <v>78</v>
      </c>
      <c r="E144" s="9" t="s">
        <v>79</v>
      </c>
      <c r="F144" s="9" t="s">
        <v>1374</v>
      </c>
      <c r="G144" s="9" t="s">
        <v>1451</v>
      </c>
      <c r="H144" s="9" t="s">
        <v>1452</v>
      </c>
      <c r="I144" s="8">
        <f t="shared" si="13"/>
        <v>45323.404282407406</v>
      </c>
      <c r="J144" s="8">
        <f t="shared" ref="J144:J150" si="16">DATEVALUE(MID(H144,29,8))+TIMEVALUE(_xlfn.CONCAT(MID(H144,64,2),":",MID(H144,66,2)))</f>
        <v>45323.400694444441</v>
      </c>
      <c r="K144" s="6" t="str">
        <f t="shared" si="14"/>
        <v>0:05</v>
      </c>
      <c r="L144" s="54" t="str">
        <f t="shared" si="15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10">
        <v>45323.446145833332</v>
      </c>
      <c r="B145" s="9" t="s">
        <v>76</v>
      </c>
      <c r="C145" s="9" t="s">
        <v>77</v>
      </c>
      <c r="D145" s="9" t="s">
        <v>78</v>
      </c>
      <c r="E145" s="9" t="s">
        <v>79</v>
      </c>
      <c r="F145" s="9" t="s">
        <v>1402</v>
      </c>
      <c r="G145" s="9" t="s">
        <v>1449</v>
      </c>
      <c r="H145" s="9" t="s">
        <v>1450</v>
      </c>
      <c r="I145" s="8">
        <f t="shared" si="13"/>
        <v>45323.446145833332</v>
      </c>
      <c r="J145" s="8">
        <f t="shared" si="16"/>
        <v>45323.416666666664</v>
      </c>
      <c r="K145" s="6" t="str">
        <f t="shared" si="14"/>
        <v>0:42</v>
      </c>
      <c r="L145" s="54" t="str">
        <f t="shared" si="15"/>
        <v>Ukončeno v den propuštění</v>
      </c>
      <c r="M145" s="54" t="str">
        <f>IF(A145-J145&gt;TIME(0,240,0),"Více než  4 hodiny",VLOOKUP(K145,Pásma!$H$4:$I$244,2))</f>
        <v>40-50</v>
      </c>
    </row>
    <row r="146" spans="1:13" x14ac:dyDescent="0.25">
      <c r="A146" s="10">
        <v>45323.516967592594</v>
      </c>
      <c r="B146" s="9" t="s">
        <v>76</v>
      </c>
      <c r="C146" s="9" t="s">
        <v>77</v>
      </c>
      <c r="D146" s="9" t="s">
        <v>78</v>
      </c>
      <c r="E146" s="9" t="s">
        <v>79</v>
      </c>
      <c r="F146" s="9" t="s">
        <v>1446</v>
      </c>
      <c r="G146" s="9" t="s">
        <v>1447</v>
      </c>
      <c r="H146" s="9" t="s">
        <v>1448</v>
      </c>
      <c r="I146" s="8">
        <f t="shared" si="13"/>
        <v>45323.516967592594</v>
      </c>
      <c r="J146" s="8">
        <f t="shared" si="16"/>
        <v>45323.515972222223</v>
      </c>
      <c r="K146" s="6" t="str">
        <f t="shared" si="14"/>
        <v>0:01</v>
      </c>
      <c r="L146" s="54" t="str">
        <f t="shared" si="15"/>
        <v>Ukončeno v den propuštění</v>
      </c>
      <c r="M146" s="54" t="str">
        <f>IF(A146-J146&gt;TIME(0,240,0),"Více než  4 hodiny",VLOOKUP(K146,Pásma!$H$4:$I$244,2))</f>
        <v>do 10 ti minut</v>
      </c>
    </row>
    <row r="147" spans="1:13" x14ac:dyDescent="0.25">
      <c r="A147" s="10">
        <v>45323.51730324074</v>
      </c>
      <c r="B147" s="9" t="s">
        <v>76</v>
      </c>
      <c r="C147" s="9" t="s">
        <v>77</v>
      </c>
      <c r="D147" s="9" t="s">
        <v>78</v>
      </c>
      <c r="E147" s="9" t="s">
        <v>79</v>
      </c>
      <c r="F147" s="9" t="s">
        <v>1443</v>
      </c>
      <c r="G147" s="9" t="s">
        <v>1444</v>
      </c>
      <c r="H147" s="9" t="s">
        <v>1445</v>
      </c>
      <c r="I147" s="8">
        <f t="shared" si="13"/>
        <v>45323.51730324074</v>
      </c>
      <c r="J147" s="8">
        <f t="shared" si="16"/>
        <v>45323.51666666667</v>
      </c>
      <c r="K147" s="6" t="str">
        <f t="shared" si="14"/>
        <v>0:00</v>
      </c>
      <c r="L147" s="54" t="str">
        <f t="shared" si="15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10">
        <v>45323.517442129632</v>
      </c>
      <c r="B148" s="9" t="s">
        <v>76</v>
      </c>
      <c r="C148" s="9" t="s">
        <v>77</v>
      </c>
      <c r="D148" s="9" t="s">
        <v>78</v>
      </c>
      <c r="E148" s="9" t="s">
        <v>79</v>
      </c>
      <c r="F148" s="9" t="s">
        <v>147</v>
      </c>
      <c r="G148" s="9" t="s">
        <v>1442</v>
      </c>
      <c r="H148" s="9" t="s">
        <v>1438</v>
      </c>
      <c r="I148" s="8">
        <f t="shared" si="13"/>
        <v>45323.517442129632</v>
      </c>
      <c r="J148" s="8">
        <f t="shared" si="16"/>
        <v>45323.517361111109</v>
      </c>
      <c r="K148" s="6" t="str">
        <f t="shared" si="14"/>
        <v>0:00</v>
      </c>
      <c r="L148" s="54" t="str">
        <f t="shared" si="15"/>
        <v>Ukončeno v den propuštění</v>
      </c>
      <c r="M148" s="54" t="str">
        <f>IF(A148-J148&gt;TIME(0,240,0),"Více než  4 hodiny",VLOOKUP(K148,Pásma!$H$4:$I$244,2))</f>
        <v>do 10 ti minut</v>
      </c>
    </row>
    <row r="149" spans="1:13" x14ac:dyDescent="0.25">
      <c r="A149" s="10">
        <v>45323.517557870371</v>
      </c>
      <c r="B149" s="9" t="s">
        <v>76</v>
      </c>
      <c r="C149" s="9" t="s">
        <v>77</v>
      </c>
      <c r="D149" s="9" t="s">
        <v>78</v>
      </c>
      <c r="E149" s="9" t="s">
        <v>79</v>
      </c>
      <c r="F149" s="9" t="s">
        <v>1439</v>
      </c>
      <c r="G149" s="9" t="s">
        <v>1440</v>
      </c>
      <c r="H149" s="9" t="s">
        <v>1441</v>
      </c>
      <c r="I149" s="8">
        <f t="shared" si="13"/>
        <v>45323.517557870371</v>
      </c>
      <c r="J149" s="8">
        <f t="shared" si="16"/>
        <v>45323.517361111109</v>
      </c>
      <c r="K149" s="6" t="str">
        <f t="shared" si="14"/>
        <v>0:00</v>
      </c>
      <c r="L149" s="54" t="str">
        <f t="shared" si="15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10">
        <v>45323.517638888887</v>
      </c>
      <c r="B150" s="9" t="s">
        <v>76</v>
      </c>
      <c r="C150" s="9" t="s">
        <v>77</v>
      </c>
      <c r="D150" s="9" t="s">
        <v>78</v>
      </c>
      <c r="E150" s="9" t="s">
        <v>79</v>
      </c>
      <c r="F150" s="9" t="s">
        <v>1436</v>
      </c>
      <c r="G150" s="9" t="s">
        <v>1437</v>
      </c>
      <c r="H150" s="9" t="s">
        <v>1438</v>
      </c>
      <c r="I150" s="8">
        <f t="shared" si="13"/>
        <v>45323.517638888887</v>
      </c>
      <c r="J150" s="8">
        <f t="shared" si="16"/>
        <v>45323.517361111109</v>
      </c>
      <c r="K150" s="6" t="str">
        <f t="shared" si="14"/>
        <v>0:00</v>
      </c>
      <c r="L150" s="54" t="str">
        <f t="shared" si="15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10">
        <v>45323.629930555559</v>
      </c>
      <c r="B151" s="9" t="s">
        <v>76</v>
      </c>
      <c r="C151" s="9" t="s">
        <v>77</v>
      </c>
      <c r="D151" s="9" t="s">
        <v>78</v>
      </c>
      <c r="E151" s="9" t="s">
        <v>79</v>
      </c>
      <c r="F151" s="9" t="s">
        <v>1374</v>
      </c>
      <c r="G151" s="9" t="s">
        <v>7436</v>
      </c>
      <c r="H151" s="9" t="s">
        <v>7437</v>
      </c>
      <c r="I151" s="8">
        <f t="shared" si="13"/>
        <v>45323.629930555559</v>
      </c>
      <c r="J151" s="8">
        <f>DATEVALUE(MID(H151,63,8))+TIMEVALUE(_xlfn.CONCAT(MID(H151,87,2),":",MID(H151,89,2)))</f>
        <v>45323.628472222219</v>
      </c>
      <c r="K151" s="6" t="str">
        <f t="shared" si="14"/>
        <v>0:02</v>
      </c>
      <c r="L151" s="54" t="str">
        <f t="shared" si="15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10">
        <v>45323.882141203707</v>
      </c>
      <c r="B152" s="9" t="s">
        <v>76</v>
      </c>
      <c r="C152" s="9" t="s">
        <v>411</v>
      </c>
      <c r="D152" s="9" t="s">
        <v>78</v>
      </c>
      <c r="E152" s="9" t="s">
        <v>79</v>
      </c>
      <c r="F152" s="9" t="s">
        <v>1433</v>
      </c>
      <c r="G152" s="9" t="s">
        <v>1434</v>
      </c>
      <c r="H152" s="9" t="s">
        <v>1435</v>
      </c>
      <c r="I152" s="8">
        <f t="shared" si="13"/>
        <v>45323.882141203707</v>
      </c>
      <c r="J152" s="8">
        <f>DATEVALUE(MID(H152,29,8))+TIMEVALUE(_xlfn.CONCAT(MID(H152,64,2),":",MID(H152,66,2)))</f>
        <v>45323.881249999999</v>
      </c>
      <c r="K152" s="6" t="str">
        <f t="shared" si="14"/>
        <v>0:01</v>
      </c>
      <c r="L152" s="54" t="str">
        <f t="shared" si="15"/>
        <v>Ukončeno v den propuštění</v>
      </c>
      <c r="M152" s="54" t="str">
        <f>IF(A152-J152&gt;TIME(0,240,0),"Více než  4 hodiny",VLOOKUP(K152,Pásma!$H$4:$I$244,2))</f>
        <v>do 10 ti minut</v>
      </c>
    </row>
    <row r="153" spans="1:13" x14ac:dyDescent="0.25">
      <c r="A153" s="10">
        <v>45324.44667824074</v>
      </c>
      <c r="B153" s="9" t="s">
        <v>76</v>
      </c>
      <c r="C153" s="9" t="s">
        <v>77</v>
      </c>
      <c r="D153" s="9" t="s">
        <v>78</v>
      </c>
      <c r="E153" s="9" t="s">
        <v>79</v>
      </c>
      <c r="F153" s="9" t="s">
        <v>1430</v>
      </c>
      <c r="G153" s="9" t="s">
        <v>1431</v>
      </c>
      <c r="H153" s="9" t="s">
        <v>1432</v>
      </c>
      <c r="I153" s="8">
        <f t="shared" si="13"/>
        <v>45324.44667824074</v>
      </c>
      <c r="J153" s="8">
        <f>DATEVALUE(MID(H153,29,8))+TIMEVALUE(_xlfn.CONCAT(MID(H153,64,2),":",MID(H153,66,2)))</f>
        <v>45324.446527777778</v>
      </c>
      <c r="K153" s="6" t="str">
        <f t="shared" si="14"/>
        <v>0:00</v>
      </c>
      <c r="L153" s="54" t="str">
        <f t="shared" si="15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10">
        <v>45324.447245370371</v>
      </c>
      <c r="B154" s="9" t="s">
        <v>76</v>
      </c>
      <c r="C154" s="9" t="s">
        <v>77</v>
      </c>
      <c r="D154" s="9" t="s">
        <v>78</v>
      </c>
      <c r="E154" s="9" t="s">
        <v>79</v>
      </c>
      <c r="F154" s="9" t="s">
        <v>1427</v>
      </c>
      <c r="G154" s="9" t="s">
        <v>1428</v>
      </c>
      <c r="H154" s="9" t="s">
        <v>1429</v>
      </c>
      <c r="I154" s="8">
        <f t="shared" si="13"/>
        <v>45324.447245370371</v>
      </c>
      <c r="J154" s="8">
        <f>DATEVALUE(MID(H154,29,8))+TIMEVALUE(_xlfn.CONCAT(MID(H154,64,2),":",MID(H154,66,2)))</f>
        <v>45324.446527777778</v>
      </c>
      <c r="K154" s="6" t="str">
        <f t="shared" si="14"/>
        <v>0:01</v>
      </c>
      <c r="L154" s="54" t="str">
        <f t="shared" si="15"/>
        <v>Ukončeno v den propuštění</v>
      </c>
      <c r="M154" s="54" t="str">
        <f>IF(A154-J154&gt;TIME(0,240,0),"Více než  4 hodiny",VLOOKUP(K154,Pásma!$H$4:$I$244,2))</f>
        <v>do 10 ti minut</v>
      </c>
    </row>
    <row r="155" spans="1:13" x14ac:dyDescent="0.25">
      <c r="A155" s="10">
        <v>45324.521793981483</v>
      </c>
      <c r="B155" s="9" t="s">
        <v>11</v>
      </c>
      <c r="C155" s="9" t="s">
        <v>21</v>
      </c>
      <c r="D155" s="9" t="s">
        <v>78</v>
      </c>
      <c r="E155" s="9" t="s">
        <v>10</v>
      </c>
      <c r="F155" s="9" t="s">
        <v>1336</v>
      </c>
      <c r="G155" s="9" t="s">
        <v>1337</v>
      </c>
      <c r="H155" s="9" t="s">
        <v>8505</v>
      </c>
      <c r="I155" s="8">
        <f t="shared" si="13"/>
        <v>45324.521793981483</v>
      </c>
      <c r="J155" s="8">
        <f>DATEVALUE(MID(H155,49,8))+TIMEVALUE(_xlfn.CONCAT(MID(H155,80,2),":",MID(H155,82,2)))</f>
        <v>45324.521527777775</v>
      </c>
      <c r="K155" s="6" t="str">
        <f t="shared" si="14"/>
        <v>0:00</v>
      </c>
      <c r="L155" s="54" t="str">
        <f t="shared" si="15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10">
        <v>45325.457372685189</v>
      </c>
      <c r="B156" s="9" t="s">
        <v>76</v>
      </c>
      <c r="C156" s="9" t="s">
        <v>411</v>
      </c>
      <c r="D156" s="9" t="s">
        <v>78</v>
      </c>
      <c r="E156" s="9" t="s">
        <v>79</v>
      </c>
      <c r="F156" s="9" t="s">
        <v>1424</v>
      </c>
      <c r="G156" s="9" t="s">
        <v>1425</v>
      </c>
      <c r="H156" s="9" t="s">
        <v>1426</v>
      </c>
      <c r="I156" s="8">
        <f t="shared" si="13"/>
        <v>45325.457372685189</v>
      </c>
      <c r="J156" s="8">
        <f t="shared" ref="J156:J162" si="17">DATEVALUE(MID(H156,29,8))+TIMEVALUE(_xlfn.CONCAT(MID(H156,64,2),":",MID(H156,66,2)))</f>
        <v>45325.456250000003</v>
      </c>
      <c r="K156" s="6" t="str">
        <f t="shared" si="14"/>
        <v>0:01</v>
      </c>
      <c r="L156" s="54" t="str">
        <f t="shared" si="15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10">
        <v>45325.500671296293</v>
      </c>
      <c r="B157" s="9" t="s">
        <v>76</v>
      </c>
      <c r="C157" s="9" t="s">
        <v>411</v>
      </c>
      <c r="D157" s="9" t="s">
        <v>78</v>
      </c>
      <c r="E157" s="9" t="s">
        <v>79</v>
      </c>
      <c r="F157" s="9" t="s">
        <v>1421</v>
      </c>
      <c r="G157" s="9" t="s">
        <v>1422</v>
      </c>
      <c r="H157" s="9" t="s">
        <v>1423</v>
      </c>
      <c r="I157" s="8">
        <f t="shared" si="13"/>
        <v>45325.500671296293</v>
      </c>
      <c r="J157" s="8">
        <f t="shared" si="17"/>
        <v>45325.5</v>
      </c>
      <c r="K157" s="6" t="str">
        <f t="shared" si="14"/>
        <v>0:00</v>
      </c>
      <c r="L157" s="54" t="str">
        <f t="shared" si="15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10">
        <v>45326.453055555554</v>
      </c>
      <c r="B158" s="9" t="s">
        <v>76</v>
      </c>
      <c r="C158" s="9" t="s">
        <v>242</v>
      </c>
      <c r="D158" s="9" t="s">
        <v>78</v>
      </c>
      <c r="E158" s="9" t="s">
        <v>79</v>
      </c>
      <c r="F158" s="9" t="s">
        <v>1419</v>
      </c>
      <c r="G158" s="9" t="s">
        <v>1420</v>
      </c>
      <c r="H158" s="9" t="s">
        <v>1418</v>
      </c>
      <c r="I158" s="8">
        <f t="shared" si="13"/>
        <v>45326.453055555554</v>
      </c>
      <c r="J158" s="8">
        <f t="shared" si="17"/>
        <v>45326.452777777777</v>
      </c>
      <c r="K158" s="6" t="str">
        <f t="shared" si="14"/>
        <v>0:00</v>
      </c>
      <c r="L158" s="54" t="str">
        <f t="shared" si="15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10">
        <v>45326.453796296293</v>
      </c>
      <c r="B159" s="9" t="s">
        <v>76</v>
      </c>
      <c r="C159" s="9" t="s">
        <v>242</v>
      </c>
      <c r="D159" s="9" t="s">
        <v>78</v>
      </c>
      <c r="E159" s="9" t="s">
        <v>79</v>
      </c>
      <c r="F159" s="9" t="s">
        <v>1416</v>
      </c>
      <c r="G159" s="9" t="s">
        <v>1417</v>
      </c>
      <c r="H159" s="9" t="s">
        <v>1418</v>
      </c>
      <c r="I159" s="8">
        <f t="shared" si="13"/>
        <v>45326.453796296293</v>
      </c>
      <c r="J159" s="8">
        <f t="shared" si="17"/>
        <v>45326.452777777777</v>
      </c>
      <c r="K159" s="6" t="str">
        <f t="shared" si="14"/>
        <v>0:01</v>
      </c>
      <c r="L159" s="54" t="str">
        <f t="shared" si="15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10">
        <v>45326.657569444447</v>
      </c>
      <c r="B160" s="9" t="s">
        <v>76</v>
      </c>
      <c r="C160" s="9" t="s">
        <v>242</v>
      </c>
      <c r="D160" s="9" t="s">
        <v>78</v>
      </c>
      <c r="E160" s="9" t="s">
        <v>79</v>
      </c>
      <c r="F160" s="9" t="s">
        <v>1413</v>
      </c>
      <c r="G160" s="9" t="s">
        <v>1414</v>
      </c>
      <c r="H160" s="9" t="s">
        <v>1415</v>
      </c>
      <c r="I160" s="8">
        <f t="shared" si="13"/>
        <v>45326.657569444447</v>
      </c>
      <c r="J160" s="8">
        <f t="shared" si="17"/>
        <v>45326.656944444447</v>
      </c>
      <c r="K160" s="6" t="str">
        <f t="shared" si="14"/>
        <v>0:00</v>
      </c>
      <c r="L160" s="54" t="str">
        <f t="shared" si="15"/>
        <v>Ukončeno v den propuštění</v>
      </c>
      <c r="M160" s="54" t="str">
        <f>IF(A160-J160&gt;TIME(0,240,0),"Více než  4 hodiny",VLOOKUP(K160,Pásma!$H$4:$I$244,2))</f>
        <v>do 10 ti minut</v>
      </c>
    </row>
    <row r="161" spans="1:13" x14ac:dyDescent="0.25">
      <c r="A161" s="10">
        <v>45326.679502314815</v>
      </c>
      <c r="B161" s="9" t="s">
        <v>120</v>
      </c>
      <c r="C161" s="9" t="s">
        <v>285</v>
      </c>
      <c r="D161" s="9" t="s">
        <v>78</v>
      </c>
      <c r="E161" s="9" t="s">
        <v>79</v>
      </c>
      <c r="F161" s="9" t="s">
        <v>1410</v>
      </c>
      <c r="G161" s="9" t="s">
        <v>1411</v>
      </c>
      <c r="H161" s="9" t="s">
        <v>1412</v>
      </c>
      <c r="I161" s="8">
        <f t="shared" si="13"/>
        <v>45326.679502314815</v>
      </c>
      <c r="J161" s="8">
        <f t="shared" si="17"/>
        <v>45326.678472222222</v>
      </c>
      <c r="K161" s="6" t="str">
        <f t="shared" si="14"/>
        <v>0:01</v>
      </c>
      <c r="L161" s="54" t="str">
        <f t="shared" si="15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10">
        <v>45326.680208333331</v>
      </c>
      <c r="B162" s="9" t="s">
        <v>120</v>
      </c>
      <c r="C162" s="9" t="s">
        <v>285</v>
      </c>
      <c r="D162" s="9" t="s">
        <v>78</v>
      </c>
      <c r="E162" s="9" t="s">
        <v>79</v>
      </c>
      <c r="F162" s="9" t="s">
        <v>1407</v>
      </c>
      <c r="G162" s="9" t="s">
        <v>1408</v>
      </c>
      <c r="H162" s="9" t="s">
        <v>1409</v>
      </c>
      <c r="I162" s="8">
        <f t="shared" si="13"/>
        <v>45326.680208333331</v>
      </c>
      <c r="J162" s="8">
        <f t="shared" si="17"/>
        <v>45326.679166666669</v>
      </c>
      <c r="K162" s="6" t="str">
        <f t="shared" si="14"/>
        <v>0:01</v>
      </c>
      <c r="L162" s="54" t="str">
        <f t="shared" si="15"/>
        <v>Ukončeno v den propuštění</v>
      </c>
      <c r="M162" s="54" t="str">
        <f>IF(A162-J162&gt;TIME(0,240,0),"Více než  4 hodiny",VLOOKUP(K162,Pásma!$H$4:$I$244,2))</f>
        <v>do 10 ti minut</v>
      </c>
    </row>
    <row r="163" spans="1:13" x14ac:dyDescent="0.25">
      <c r="A163" s="10">
        <v>45327.418738425928</v>
      </c>
      <c r="B163" s="9" t="s">
        <v>11</v>
      </c>
      <c r="C163" s="9" t="s">
        <v>8</v>
      </c>
      <c r="D163" s="9" t="s">
        <v>78</v>
      </c>
      <c r="E163" s="9" t="s">
        <v>10</v>
      </c>
      <c r="F163" s="9" t="s">
        <v>1370</v>
      </c>
      <c r="G163" s="9" t="s">
        <v>1371</v>
      </c>
      <c r="H163" s="9" t="s">
        <v>8504</v>
      </c>
      <c r="I163" s="8">
        <f t="shared" si="13"/>
        <v>45327.418738425928</v>
      </c>
      <c r="J163" s="8">
        <f>DATEVALUE(MID(H163,49,8))+TIMEVALUE(_xlfn.CONCAT(MID(H163,80,2),":",MID(H163,82,2)))</f>
        <v>45327.418055555558</v>
      </c>
      <c r="K163" s="6" t="str">
        <f t="shared" si="14"/>
        <v>0:00</v>
      </c>
      <c r="L163" s="54" t="str">
        <f t="shared" si="15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10">
        <v>45327.460868055554</v>
      </c>
      <c r="B164" s="9" t="s">
        <v>11</v>
      </c>
      <c r="C164" s="9" t="s">
        <v>8</v>
      </c>
      <c r="D164" s="9" t="s">
        <v>78</v>
      </c>
      <c r="E164" s="9" t="s">
        <v>10</v>
      </c>
      <c r="F164" s="9" t="s">
        <v>1352</v>
      </c>
      <c r="G164" s="9" t="s">
        <v>1353</v>
      </c>
      <c r="H164" s="9" t="s">
        <v>8503</v>
      </c>
      <c r="I164" s="8">
        <f t="shared" si="13"/>
        <v>45327.460868055554</v>
      </c>
      <c r="J164" s="8">
        <f>DATEVALUE(MID(H164,49,8))+TIMEVALUE(_xlfn.CONCAT(MID(H164,80,2),":",MID(H164,82,2)))</f>
        <v>45327.460416666669</v>
      </c>
      <c r="K164" s="6" t="str">
        <f t="shared" si="14"/>
        <v>0:00</v>
      </c>
      <c r="L164" s="54" t="str">
        <f t="shared" si="15"/>
        <v>Ukončeno v den propuštění</v>
      </c>
      <c r="M164" s="54" t="str">
        <f>IF(A164-J164&gt;TIME(0,240,0),"Více než  4 hodiny",VLOOKUP(K164,Pásma!$H$4:$I$244,2))</f>
        <v>do 10 ti minut</v>
      </c>
    </row>
    <row r="165" spans="1:13" x14ac:dyDescent="0.25">
      <c r="A165" s="10">
        <v>45327.510891203703</v>
      </c>
      <c r="B165" s="9" t="s">
        <v>76</v>
      </c>
      <c r="C165" s="9" t="s">
        <v>77</v>
      </c>
      <c r="D165" s="9" t="s">
        <v>78</v>
      </c>
      <c r="E165" s="9" t="s">
        <v>79</v>
      </c>
      <c r="F165" s="9" t="s">
        <v>1405</v>
      </c>
      <c r="G165" s="9" t="s">
        <v>1406</v>
      </c>
      <c r="H165" s="9" t="s">
        <v>1404</v>
      </c>
      <c r="I165" s="8">
        <f t="shared" si="13"/>
        <v>45327.510891203703</v>
      </c>
      <c r="J165" s="8">
        <f>DATEVALUE(MID(H165,29,8))+TIMEVALUE(_xlfn.CONCAT(MID(H165,64,2),":",MID(H165,66,2)))</f>
        <v>45327.510416666664</v>
      </c>
      <c r="K165" s="6" t="str">
        <f t="shared" si="14"/>
        <v>0:00</v>
      </c>
      <c r="L165" s="54" t="str">
        <f t="shared" si="15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10">
        <v>45327.511388888888</v>
      </c>
      <c r="B166" s="9" t="s">
        <v>76</v>
      </c>
      <c r="C166" s="9" t="s">
        <v>77</v>
      </c>
      <c r="D166" s="9" t="s">
        <v>78</v>
      </c>
      <c r="E166" s="9" t="s">
        <v>79</v>
      </c>
      <c r="F166" s="9" t="s">
        <v>1402</v>
      </c>
      <c r="G166" s="9" t="s">
        <v>1403</v>
      </c>
      <c r="H166" s="9" t="s">
        <v>1404</v>
      </c>
      <c r="I166" s="8">
        <f t="shared" si="13"/>
        <v>45327.511388888888</v>
      </c>
      <c r="J166" s="8">
        <f>DATEVALUE(MID(H166,29,8))+TIMEVALUE(_xlfn.CONCAT(MID(H166,64,2),":",MID(H166,66,2)))</f>
        <v>45327.510416666664</v>
      </c>
      <c r="K166" s="6" t="str">
        <f t="shared" si="14"/>
        <v>0:01</v>
      </c>
      <c r="L166" s="54" t="str">
        <f t="shared" si="15"/>
        <v>Ukončeno v den propuštění</v>
      </c>
      <c r="M166" s="54" t="str">
        <f>IF(A166-J166&gt;TIME(0,240,0),"Více než  4 hodiny",VLOOKUP(K166,Pásma!$H$4:$I$244,2))</f>
        <v>do 10 ti minut</v>
      </c>
    </row>
    <row r="167" spans="1:13" x14ac:dyDescent="0.25">
      <c r="A167" s="10">
        <v>45327.587141203701</v>
      </c>
      <c r="B167" s="9" t="s">
        <v>76</v>
      </c>
      <c r="C167" s="9" t="s">
        <v>77</v>
      </c>
      <c r="D167" s="9" t="s">
        <v>78</v>
      </c>
      <c r="E167" s="9" t="s">
        <v>79</v>
      </c>
      <c r="F167" s="9" t="s">
        <v>1374</v>
      </c>
      <c r="G167" s="9" t="s">
        <v>1400</v>
      </c>
      <c r="H167" s="9" t="s">
        <v>1401</v>
      </c>
      <c r="I167" s="8">
        <f t="shared" si="13"/>
        <v>45327.587141203701</v>
      </c>
      <c r="J167" s="8">
        <f>DATEVALUE(MID(H167,29,8))+TIMEVALUE(_xlfn.CONCAT(MID(H167,64,2),":",MID(H167,66,2)))</f>
        <v>45327.572916666664</v>
      </c>
      <c r="K167" s="6" t="str">
        <f t="shared" si="14"/>
        <v>0:20</v>
      </c>
      <c r="L167" s="54" t="str">
        <f t="shared" si="15"/>
        <v>Ukončeno v den propuštění</v>
      </c>
      <c r="M167" s="54" t="str">
        <f>IF(A167-J167&gt;TIME(0,240,0),"Více než  4 hodiny",VLOOKUP(K167,Pásma!$H$4:$I$244,2))</f>
        <v>20-30</v>
      </c>
    </row>
    <row r="168" spans="1:13" x14ac:dyDescent="0.25">
      <c r="A168" s="10">
        <v>45327.626122685186</v>
      </c>
      <c r="B168" s="9" t="s">
        <v>7260</v>
      </c>
      <c r="C168" s="9" t="s">
        <v>8</v>
      </c>
      <c r="D168" s="9" t="s">
        <v>78</v>
      </c>
      <c r="E168" s="9" t="s">
        <v>10</v>
      </c>
      <c r="F168" s="9" t="s">
        <v>1361</v>
      </c>
      <c r="G168" s="9" t="s">
        <v>1362</v>
      </c>
      <c r="H168" s="9" t="s">
        <v>8502</v>
      </c>
      <c r="I168" s="8">
        <f t="shared" si="13"/>
        <v>45327.626122685186</v>
      </c>
      <c r="J168" s="8">
        <f>DATEVALUE(MID(H168,49,8))+TIMEVALUE(_xlfn.CONCAT(MID(H168,80,2),":",MID(H168,82,2)))</f>
        <v>45327.625694444447</v>
      </c>
      <c r="K168" s="6" t="str">
        <f t="shared" si="14"/>
        <v>0:00</v>
      </c>
      <c r="L168" s="54" t="str">
        <f t="shared" si="15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10">
        <v>45327.754155092596</v>
      </c>
      <c r="B169" s="9" t="s">
        <v>11</v>
      </c>
      <c r="C169" s="9" t="s">
        <v>8</v>
      </c>
      <c r="D169" s="9" t="s">
        <v>78</v>
      </c>
      <c r="E169" s="9" t="s">
        <v>10</v>
      </c>
      <c r="F169" s="9" t="s">
        <v>1347</v>
      </c>
      <c r="G169" s="9" t="s">
        <v>1348</v>
      </c>
      <c r="H169" s="9" t="s">
        <v>8501</v>
      </c>
      <c r="I169" s="8">
        <f t="shared" si="13"/>
        <v>45327.754155092596</v>
      </c>
      <c r="J169" s="8">
        <f>DATEVALUE(MID(H169,49,8))+TIMEVALUE(_xlfn.CONCAT(MID(H169,80,2),":",MID(H169,82,2)))</f>
        <v>45327.753472222219</v>
      </c>
      <c r="K169" s="6" t="str">
        <f t="shared" si="14"/>
        <v>0:00</v>
      </c>
      <c r="L169" s="54" t="str">
        <f t="shared" si="15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10">
        <v>45328.404583333337</v>
      </c>
      <c r="B170" s="9" t="s">
        <v>11</v>
      </c>
      <c r="C170" s="9" t="s">
        <v>21</v>
      </c>
      <c r="D170" s="9" t="s">
        <v>78</v>
      </c>
      <c r="E170" s="9" t="s">
        <v>10</v>
      </c>
      <c r="F170" s="9" t="s">
        <v>1327</v>
      </c>
      <c r="G170" s="9" t="s">
        <v>1328</v>
      </c>
      <c r="H170" s="9" t="s">
        <v>8500</v>
      </c>
      <c r="I170" s="8">
        <f t="shared" si="13"/>
        <v>45328.404583333337</v>
      </c>
      <c r="J170" s="8">
        <f>DATEVALUE(MID(H170,49,8))+TIMEVALUE(_xlfn.CONCAT(MID(H170,80,2),":",MID(H170,82,2)))</f>
        <v>45328.404166666667</v>
      </c>
      <c r="K170" s="6" t="str">
        <f t="shared" si="14"/>
        <v>0:00</v>
      </c>
      <c r="L170" s="54" t="str">
        <f t="shared" si="15"/>
        <v>Ukončeno v den propuštění</v>
      </c>
      <c r="M170" s="54" t="str">
        <f>IF(A170-J170&gt;TIME(0,240,0),"Více než  4 hodiny",VLOOKUP(K170,Pásma!$H$4:$I$244,2))</f>
        <v>do 10 ti minut</v>
      </c>
    </row>
    <row r="171" spans="1:13" x14ac:dyDescent="0.25">
      <c r="A171" s="10">
        <v>45328.421574074076</v>
      </c>
      <c r="B171" s="9" t="s">
        <v>7298</v>
      </c>
      <c r="C171" s="9" t="s">
        <v>7305</v>
      </c>
      <c r="D171" s="9" t="s">
        <v>78</v>
      </c>
      <c r="E171" s="9" t="s">
        <v>10</v>
      </c>
      <c r="F171" s="9" t="s">
        <v>1312</v>
      </c>
      <c r="G171" s="9" t="s">
        <v>7434</v>
      </c>
      <c r="H171" s="9" t="s">
        <v>7435</v>
      </c>
      <c r="I171" s="8">
        <f t="shared" si="13"/>
        <v>45328.421574074076</v>
      </c>
      <c r="J171" s="8">
        <f>DATEVALUE(MID(H171,63,8))+TIMEVALUE(_xlfn.CONCAT(MID(H171,87,2),":",MID(H171,89,2)))</f>
        <v>45328.42083333333</v>
      </c>
      <c r="K171" s="6" t="str">
        <f t="shared" si="14"/>
        <v>0:01</v>
      </c>
      <c r="L171" s="54" t="str">
        <f t="shared" si="15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10">
        <v>45328.514560185184</v>
      </c>
      <c r="B172" s="9" t="s">
        <v>76</v>
      </c>
      <c r="C172" s="9" t="s">
        <v>77</v>
      </c>
      <c r="D172" s="9" t="s">
        <v>78</v>
      </c>
      <c r="E172" s="9" t="s">
        <v>79</v>
      </c>
      <c r="F172" s="9" t="s">
        <v>660</v>
      </c>
      <c r="G172" s="9" t="s">
        <v>1398</v>
      </c>
      <c r="H172" s="9" t="s">
        <v>1399</v>
      </c>
      <c r="I172" s="8">
        <f t="shared" si="13"/>
        <v>45328.514560185184</v>
      </c>
      <c r="J172" s="8">
        <f>DATEVALUE(MID(H172,29,8))+TIMEVALUE(_xlfn.CONCAT(MID(H172,64,2),":",MID(H172,66,2)))</f>
        <v>45328.513888888891</v>
      </c>
      <c r="K172" s="6" t="str">
        <f t="shared" si="14"/>
        <v>0:00</v>
      </c>
      <c r="L172" s="54" t="str">
        <f t="shared" si="15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10">
        <v>45328.514837962961</v>
      </c>
      <c r="B173" s="9" t="s">
        <v>76</v>
      </c>
      <c r="C173" s="9" t="s">
        <v>77</v>
      </c>
      <c r="D173" s="9" t="s">
        <v>78</v>
      </c>
      <c r="E173" s="9" t="s">
        <v>79</v>
      </c>
      <c r="F173" s="9" t="s">
        <v>1395</v>
      </c>
      <c r="G173" s="9" t="s">
        <v>1396</v>
      </c>
      <c r="H173" s="9" t="s">
        <v>1397</v>
      </c>
      <c r="I173" s="8">
        <f t="shared" si="13"/>
        <v>45328.514837962961</v>
      </c>
      <c r="J173" s="8">
        <f>DATEVALUE(MID(H173,29,8))+TIMEVALUE(_xlfn.CONCAT(MID(H173,64,2),":",MID(H173,66,2)))</f>
        <v>45328.51458333333</v>
      </c>
      <c r="K173" s="6" t="str">
        <f t="shared" si="14"/>
        <v>0:00</v>
      </c>
      <c r="L173" s="54" t="str">
        <f t="shared" si="15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10">
        <v>45328.602118055554</v>
      </c>
      <c r="B174" s="9" t="s">
        <v>76</v>
      </c>
      <c r="C174" s="9" t="s">
        <v>77</v>
      </c>
      <c r="D174" s="9" t="s">
        <v>78</v>
      </c>
      <c r="E174" s="9" t="s">
        <v>79</v>
      </c>
      <c r="F174" s="9" t="s">
        <v>1392</v>
      </c>
      <c r="G174" s="9" t="s">
        <v>1393</v>
      </c>
      <c r="H174" s="9" t="s">
        <v>1394</v>
      </c>
      <c r="I174" s="8">
        <f t="shared" si="13"/>
        <v>45328.602118055554</v>
      </c>
      <c r="J174" s="8">
        <f>DATEVALUE(MID(H174,29,8))+TIMEVALUE(_xlfn.CONCAT(MID(H174,64,2),":",MID(H174,66,2)))</f>
        <v>45328.601388888892</v>
      </c>
      <c r="K174" s="6" t="str">
        <f t="shared" si="14"/>
        <v>0:01</v>
      </c>
      <c r="L174" s="54" t="str">
        <f t="shared" si="15"/>
        <v>Ukončeno v den propuštění</v>
      </c>
      <c r="M174" s="54" t="str">
        <f>IF(A174-J174&gt;TIME(0,240,0),"Více než  4 hodiny",VLOOKUP(K174,Pásma!$H$4:$I$244,2))</f>
        <v>do 10 ti minut</v>
      </c>
    </row>
    <row r="175" spans="1:13" x14ac:dyDescent="0.25">
      <c r="A175" s="10">
        <v>45328.959837962961</v>
      </c>
      <c r="B175" s="9" t="s">
        <v>11</v>
      </c>
      <c r="C175" s="9" t="s">
        <v>12</v>
      </c>
      <c r="D175" s="9" t="s">
        <v>78</v>
      </c>
      <c r="E175" s="9" t="s">
        <v>10</v>
      </c>
      <c r="F175" s="9" t="s">
        <v>1198</v>
      </c>
      <c r="G175" s="9" t="s">
        <v>7420</v>
      </c>
      <c r="H175" s="9" t="s">
        <v>8499</v>
      </c>
      <c r="I175" s="8">
        <f t="shared" si="13"/>
        <v>45328.959837962961</v>
      </c>
      <c r="J175" s="8">
        <f>DATEVALUE(MID(H175,49,8))+TIMEVALUE(_xlfn.CONCAT(MID(H175,80,2),":",MID(H175,82,2)))</f>
        <v>45328.959722222222</v>
      </c>
      <c r="K175" s="6" t="str">
        <f t="shared" si="14"/>
        <v>0:00</v>
      </c>
      <c r="L175" s="54" t="str">
        <f t="shared" si="15"/>
        <v>Ukončeno v den propuštění</v>
      </c>
      <c r="M175" s="54" t="str">
        <f>IF(A175-J175&gt;TIME(0,240,0),"Více než  4 hodiny",VLOOKUP(K175,Pásma!$H$4:$I$244,2))</f>
        <v>do 10 ti minut</v>
      </c>
    </row>
    <row r="176" spans="1:13" x14ac:dyDescent="0.25">
      <c r="A176" s="10">
        <v>45329.331967592596</v>
      </c>
      <c r="B176" s="9" t="s">
        <v>76</v>
      </c>
      <c r="C176" s="9" t="s">
        <v>77</v>
      </c>
      <c r="D176" s="9" t="s">
        <v>78</v>
      </c>
      <c r="E176" s="9" t="s">
        <v>79</v>
      </c>
      <c r="F176" s="9" t="s">
        <v>1185</v>
      </c>
      <c r="G176" s="9" t="s">
        <v>1390</v>
      </c>
      <c r="H176" s="9" t="s">
        <v>1391</v>
      </c>
      <c r="I176" s="8">
        <f t="shared" si="13"/>
        <v>45329.331967592596</v>
      </c>
      <c r="J176" s="8">
        <f>DATEVALUE(MID(H176,29,8))+TIMEVALUE(_xlfn.CONCAT(MID(H176,64,2),":",MID(H176,66,2)))</f>
        <v>45329.322916666664</v>
      </c>
      <c r="K176" s="6" t="str">
        <f t="shared" si="14"/>
        <v>0:13</v>
      </c>
      <c r="L176" s="54" t="str">
        <f t="shared" si="15"/>
        <v>Ukončeno v den propuštění</v>
      </c>
      <c r="M176" s="54" t="str">
        <f>IF(A176-J176&gt;TIME(0,240,0),"Více než  4 hodiny",VLOOKUP(K176,Pásma!$H$4:$I$244,2))</f>
        <v>10-20</v>
      </c>
    </row>
    <row r="177" spans="1:13" x14ac:dyDescent="0.25">
      <c r="A177" s="10">
        <v>45329.414664351854</v>
      </c>
      <c r="B177" s="9" t="s">
        <v>11</v>
      </c>
      <c r="C177" s="9" t="s">
        <v>21</v>
      </c>
      <c r="D177" s="9" t="s">
        <v>78</v>
      </c>
      <c r="E177" s="9" t="s">
        <v>10</v>
      </c>
      <c r="F177" s="9" t="s">
        <v>1279</v>
      </c>
      <c r="G177" s="9" t="s">
        <v>1280</v>
      </c>
      <c r="H177" s="9" t="s">
        <v>8498</v>
      </c>
      <c r="I177" s="8">
        <f t="shared" si="13"/>
        <v>45329.414664351854</v>
      </c>
      <c r="J177" s="8">
        <f>DATEVALUE(MID(H177,49,8))+TIMEVALUE(_xlfn.CONCAT(MID(H177,80,2),":",MID(H177,82,2)))</f>
        <v>45329.413888888892</v>
      </c>
      <c r="K177" s="6" t="str">
        <f t="shared" si="14"/>
        <v>0:01</v>
      </c>
      <c r="L177" s="54" t="str">
        <f t="shared" si="15"/>
        <v>Ukončeno v den propuštění</v>
      </c>
      <c r="M177" s="54" t="str">
        <f>IF(A177-J177&gt;TIME(0,240,0),"Více než  4 hodiny",VLOOKUP(K177,Pásma!$H$4:$I$244,2))</f>
        <v>do 10 ti minut</v>
      </c>
    </row>
    <row r="178" spans="1:13" x14ac:dyDescent="0.25">
      <c r="A178" s="10">
        <v>45329.510057870371</v>
      </c>
      <c r="B178" s="9" t="s">
        <v>11</v>
      </c>
      <c r="C178" s="9" t="s">
        <v>21</v>
      </c>
      <c r="D178" s="9" t="s">
        <v>78</v>
      </c>
      <c r="E178" s="9" t="s">
        <v>10</v>
      </c>
      <c r="F178" s="9" t="s">
        <v>1185</v>
      </c>
      <c r="G178" s="9" t="s">
        <v>1186</v>
      </c>
      <c r="H178" s="9" t="s">
        <v>8497</v>
      </c>
      <c r="I178" s="8">
        <f t="shared" si="13"/>
        <v>45329.510057870371</v>
      </c>
      <c r="J178" s="8">
        <f>DATEVALUE(MID(H178,49,8))+TIMEVALUE(_xlfn.CONCAT(MID(H178,80,2),":",MID(H178,82,2)))</f>
        <v>45329.509722222225</v>
      </c>
      <c r="K178" s="6" t="str">
        <f t="shared" si="14"/>
        <v>0:00</v>
      </c>
      <c r="L178" s="54" t="str">
        <f t="shared" si="15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10">
        <v>45329.549791666665</v>
      </c>
      <c r="B179" s="9" t="s">
        <v>76</v>
      </c>
      <c r="C179" s="9" t="s">
        <v>77</v>
      </c>
      <c r="D179" s="9" t="s">
        <v>78</v>
      </c>
      <c r="E179" s="9" t="s">
        <v>79</v>
      </c>
      <c r="F179" s="9" t="s">
        <v>1388</v>
      </c>
      <c r="G179" s="9" t="s">
        <v>1389</v>
      </c>
      <c r="H179" s="9" t="s">
        <v>1384</v>
      </c>
      <c r="I179" s="8">
        <f t="shared" si="13"/>
        <v>45329.549791666665</v>
      </c>
      <c r="J179" s="8">
        <f>DATEVALUE(MID(H179,29,8))+TIMEVALUE(_xlfn.CONCAT(MID(H179,64,2),":",MID(H179,66,2)))</f>
        <v>45329.549305555556</v>
      </c>
      <c r="K179" s="6" t="str">
        <f t="shared" si="14"/>
        <v>0:00</v>
      </c>
      <c r="L179" s="54" t="str">
        <f t="shared" si="15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10">
        <v>45329.549907407411</v>
      </c>
      <c r="B180" s="9" t="s">
        <v>76</v>
      </c>
      <c r="C180" s="9" t="s">
        <v>77</v>
      </c>
      <c r="D180" s="9" t="s">
        <v>78</v>
      </c>
      <c r="E180" s="9" t="s">
        <v>79</v>
      </c>
      <c r="F180" s="9" t="s">
        <v>1385</v>
      </c>
      <c r="G180" s="9" t="s">
        <v>1386</v>
      </c>
      <c r="H180" s="9" t="s">
        <v>1387</v>
      </c>
      <c r="I180" s="8">
        <f t="shared" si="13"/>
        <v>45329.549907407411</v>
      </c>
      <c r="J180" s="8">
        <f>DATEVALUE(MID(H180,29,8))+TIMEVALUE(_xlfn.CONCAT(MID(H180,64,2),":",MID(H180,66,2)))</f>
        <v>45329.549305555556</v>
      </c>
      <c r="K180" s="6" t="str">
        <f t="shared" si="14"/>
        <v>0:00</v>
      </c>
      <c r="L180" s="54" t="str">
        <f t="shared" si="15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10">
        <v>45329.550011574072</v>
      </c>
      <c r="B181" s="9" t="s">
        <v>76</v>
      </c>
      <c r="C181" s="9" t="s">
        <v>77</v>
      </c>
      <c r="D181" s="9" t="s">
        <v>78</v>
      </c>
      <c r="E181" s="9" t="s">
        <v>79</v>
      </c>
      <c r="F181" s="9" t="s">
        <v>1382</v>
      </c>
      <c r="G181" s="9" t="s">
        <v>1383</v>
      </c>
      <c r="H181" s="9" t="s">
        <v>1384</v>
      </c>
      <c r="I181" s="8">
        <f t="shared" si="13"/>
        <v>45329.550011574072</v>
      </c>
      <c r="J181" s="8">
        <f>DATEVALUE(MID(H181,29,8))+TIMEVALUE(_xlfn.CONCAT(MID(H181,64,2),":",MID(H181,66,2)))</f>
        <v>45329.549305555556</v>
      </c>
      <c r="K181" s="6" t="str">
        <f t="shared" si="14"/>
        <v>0:01</v>
      </c>
      <c r="L181" s="54" t="str">
        <f t="shared" si="15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10">
        <v>45329.55196759259</v>
      </c>
      <c r="B182" s="9" t="s">
        <v>76</v>
      </c>
      <c r="C182" s="9" t="s">
        <v>77</v>
      </c>
      <c r="D182" s="9" t="s">
        <v>78</v>
      </c>
      <c r="E182" s="9" t="s">
        <v>79</v>
      </c>
      <c r="F182" s="9" t="s">
        <v>1379</v>
      </c>
      <c r="G182" s="9" t="s">
        <v>1380</v>
      </c>
      <c r="H182" s="9" t="s">
        <v>1381</v>
      </c>
      <c r="I182" s="8">
        <f t="shared" si="13"/>
        <v>45329.55196759259</v>
      </c>
      <c r="J182" s="8">
        <f>DATEVALUE(MID(H182,29,8))+TIMEVALUE(_xlfn.CONCAT(MID(H182,64,2),":",MID(H182,66,2)))</f>
        <v>45329.551388888889</v>
      </c>
      <c r="K182" s="6" t="str">
        <f t="shared" si="14"/>
        <v>0:00</v>
      </c>
      <c r="L182" s="54" t="str">
        <f t="shared" si="15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10">
        <v>45329.563148148147</v>
      </c>
      <c r="B183" s="9" t="s">
        <v>11</v>
      </c>
      <c r="C183" s="9" t="s">
        <v>21</v>
      </c>
      <c r="D183" s="9" t="s">
        <v>78</v>
      </c>
      <c r="E183" s="9" t="s">
        <v>10</v>
      </c>
      <c r="F183" s="9" t="s">
        <v>1317</v>
      </c>
      <c r="G183" s="9" t="s">
        <v>1318</v>
      </c>
      <c r="H183" s="9" t="s">
        <v>8496</v>
      </c>
      <c r="I183" s="8">
        <f t="shared" si="13"/>
        <v>45329.563148148147</v>
      </c>
      <c r="J183" s="8">
        <f>DATEVALUE(MID(H183,49,8))+TIMEVALUE(_xlfn.CONCAT(MID(H183,80,2),":",MID(H183,82,2)))</f>
        <v>45329.5625</v>
      </c>
      <c r="K183" s="6" t="str">
        <f t="shared" si="14"/>
        <v>0:00</v>
      </c>
      <c r="L183" s="54" t="str">
        <f t="shared" si="15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10">
        <v>45329.956585648149</v>
      </c>
      <c r="B184" s="9" t="s">
        <v>1720</v>
      </c>
      <c r="C184" s="9" t="s">
        <v>3039</v>
      </c>
      <c r="D184" s="9" t="s">
        <v>78</v>
      </c>
      <c r="E184" s="9" t="s">
        <v>79</v>
      </c>
      <c r="F184" s="9" t="s">
        <v>3133</v>
      </c>
      <c r="G184" s="9" t="s">
        <v>3134</v>
      </c>
      <c r="H184" s="9" t="s">
        <v>8495</v>
      </c>
      <c r="I184" s="8">
        <f t="shared" si="13"/>
        <v>45329.956585648149</v>
      </c>
      <c r="J184" s="8">
        <f>DATEVALUE(MID(H184,49,8))+TIMEVALUE(_xlfn.CONCAT(MID(H184,80,2),":",MID(H184,82,2)))</f>
        <v>45329.955555555556</v>
      </c>
      <c r="K184" s="6" t="str">
        <f t="shared" si="14"/>
        <v>0:01</v>
      </c>
      <c r="L184" s="54" t="str">
        <f t="shared" si="15"/>
        <v>Ukončeno v den propuštění</v>
      </c>
      <c r="M184" s="54" t="str">
        <f>IF(A184-J184&gt;TIME(0,240,0),"Více než  4 hodiny",VLOOKUP(K184,Pásma!$H$4:$I$244,2))</f>
        <v>do 10 ti minut</v>
      </c>
    </row>
    <row r="185" spans="1:13" x14ac:dyDescent="0.25">
      <c r="A185" s="10">
        <v>45330.442523148151</v>
      </c>
      <c r="B185" s="9" t="s">
        <v>125</v>
      </c>
      <c r="C185" s="9" t="s">
        <v>843</v>
      </c>
      <c r="D185" s="9" t="s">
        <v>78</v>
      </c>
      <c r="E185" s="9" t="s">
        <v>79</v>
      </c>
      <c r="F185" s="9" t="s">
        <v>1312</v>
      </c>
      <c r="G185" s="9" t="s">
        <v>1377</v>
      </c>
      <c r="H185" s="9" t="s">
        <v>1378</v>
      </c>
      <c r="I185" s="8">
        <f t="shared" si="13"/>
        <v>45330.442523148151</v>
      </c>
      <c r="J185" s="8">
        <f>DATEVALUE(MID(H185,29,8))+TIMEVALUE(_xlfn.CONCAT(MID(H185,64,2),":",MID(H185,66,2)))</f>
        <v>45330.430555555555</v>
      </c>
      <c r="K185" s="6" t="str">
        <f t="shared" si="14"/>
        <v>0:17</v>
      </c>
      <c r="L185" s="54" t="str">
        <f t="shared" si="15"/>
        <v>Ukončeno v den propuštění</v>
      </c>
      <c r="M185" s="54" t="str">
        <f>IF(A185-J185&gt;TIME(0,240,0),"Více než  4 hodiny",VLOOKUP(K185,Pásma!$H$4:$I$244,2))</f>
        <v>10-20</v>
      </c>
    </row>
    <row r="186" spans="1:13" x14ac:dyDescent="0.25">
      <c r="A186" s="10">
        <v>45331.447696759256</v>
      </c>
      <c r="B186" s="9" t="s">
        <v>7304</v>
      </c>
      <c r="C186" s="9" t="s">
        <v>7305</v>
      </c>
      <c r="D186" s="9" t="s">
        <v>78</v>
      </c>
      <c r="E186" s="9" t="s">
        <v>10</v>
      </c>
      <c r="F186" s="9" t="s">
        <v>1179</v>
      </c>
      <c r="G186" s="9" t="s">
        <v>7432</v>
      </c>
      <c r="H186" s="9" t="s">
        <v>7433</v>
      </c>
      <c r="I186" s="8">
        <f t="shared" si="13"/>
        <v>45331.447696759256</v>
      </c>
      <c r="J186" s="8">
        <f>DATEVALUE(MID(H186,63,8))+TIMEVALUE(_xlfn.CONCAT(MID(H186,87,2),":",MID(H186,89,2)))</f>
        <v>45331.447222222225</v>
      </c>
      <c r="K186" s="6" t="str">
        <f t="shared" si="14"/>
        <v>0:00</v>
      </c>
      <c r="L186" s="54" t="str">
        <f t="shared" si="15"/>
        <v>Ukončeno v den propuštění</v>
      </c>
      <c r="M186" s="54" t="str">
        <f>IF(A186-J186&gt;TIME(0,240,0),"Více než  4 hodiny",VLOOKUP(K186,Pásma!$H$4:$I$244,2))</f>
        <v>do 10 ti minut</v>
      </c>
    </row>
    <row r="187" spans="1:13" x14ac:dyDescent="0.25">
      <c r="A187" s="10">
        <v>45331.54587962963</v>
      </c>
      <c r="B187" s="9" t="s">
        <v>76</v>
      </c>
      <c r="C187" s="9" t="s">
        <v>77</v>
      </c>
      <c r="D187" s="9" t="s">
        <v>78</v>
      </c>
      <c r="E187" s="9" t="s">
        <v>79</v>
      </c>
      <c r="F187" s="9" t="s">
        <v>1374</v>
      </c>
      <c r="G187" s="9" t="s">
        <v>1375</v>
      </c>
      <c r="H187" s="9" t="s">
        <v>1376</v>
      </c>
      <c r="I187" s="8">
        <f t="shared" si="13"/>
        <v>45331.54587962963</v>
      </c>
      <c r="J187" s="8">
        <f t="shared" ref="J187:J193" si="18">DATEVALUE(MID(H187,29,8))+TIMEVALUE(_xlfn.CONCAT(MID(H187,64,2),":",MID(H187,66,2)))</f>
        <v>45331.545138888891</v>
      </c>
      <c r="K187" s="6" t="str">
        <f t="shared" si="14"/>
        <v>0:01</v>
      </c>
      <c r="L187" s="54" t="str">
        <f t="shared" si="15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10">
        <v>45332.5234837963</v>
      </c>
      <c r="B188" s="9" t="s">
        <v>76</v>
      </c>
      <c r="C188" s="9" t="s">
        <v>627</v>
      </c>
      <c r="D188" s="9" t="s">
        <v>78</v>
      </c>
      <c r="E188" s="9" t="s">
        <v>79</v>
      </c>
      <c r="F188" s="9" t="s">
        <v>459</v>
      </c>
      <c r="G188" s="9" t="s">
        <v>1373</v>
      </c>
      <c r="H188" s="9" t="s">
        <v>1372</v>
      </c>
      <c r="I188" s="8">
        <f t="shared" si="13"/>
        <v>45332.5234837963</v>
      </c>
      <c r="J188" s="8">
        <f t="shared" si="18"/>
        <v>45332.522916666669</v>
      </c>
      <c r="K188" s="6" t="str">
        <f t="shared" si="14"/>
        <v>0:00</v>
      </c>
      <c r="L188" s="54" t="str">
        <f t="shared" si="15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10">
        <v>45332.52380787037</v>
      </c>
      <c r="B189" s="9" t="s">
        <v>76</v>
      </c>
      <c r="C189" s="9" t="s">
        <v>627</v>
      </c>
      <c r="D189" s="9" t="s">
        <v>78</v>
      </c>
      <c r="E189" s="9" t="s">
        <v>79</v>
      </c>
      <c r="F189" s="9" t="s">
        <v>1370</v>
      </c>
      <c r="G189" s="9" t="s">
        <v>1371</v>
      </c>
      <c r="H189" s="9" t="s">
        <v>1372</v>
      </c>
      <c r="I189" s="8">
        <f t="shared" si="13"/>
        <v>45332.52380787037</v>
      </c>
      <c r="J189" s="8">
        <f t="shared" si="18"/>
        <v>45332.522916666669</v>
      </c>
      <c r="K189" s="6" t="str">
        <f t="shared" si="14"/>
        <v>0:01</v>
      </c>
      <c r="L189" s="54" t="str">
        <f t="shared" si="15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10">
        <v>45332.52443287037</v>
      </c>
      <c r="B190" s="9" t="s">
        <v>76</v>
      </c>
      <c r="C190" s="9" t="s">
        <v>627</v>
      </c>
      <c r="D190" s="9" t="s">
        <v>78</v>
      </c>
      <c r="E190" s="9" t="s">
        <v>79</v>
      </c>
      <c r="F190" s="9" t="s">
        <v>1367</v>
      </c>
      <c r="G190" s="9" t="s">
        <v>1368</v>
      </c>
      <c r="H190" s="9" t="s">
        <v>1369</v>
      </c>
      <c r="I190" s="8">
        <f t="shared" si="13"/>
        <v>45332.52443287037</v>
      </c>
      <c r="J190" s="8">
        <f t="shared" si="18"/>
        <v>45332.523611111108</v>
      </c>
      <c r="K190" s="6" t="str">
        <f t="shared" si="14"/>
        <v>0:01</v>
      </c>
      <c r="L190" s="54" t="str">
        <f t="shared" si="15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10">
        <v>45332.525104166663</v>
      </c>
      <c r="B191" s="9" t="s">
        <v>76</v>
      </c>
      <c r="C191" s="9" t="s">
        <v>627</v>
      </c>
      <c r="D191" s="9" t="s">
        <v>78</v>
      </c>
      <c r="E191" s="9" t="s">
        <v>79</v>
      </c>
      <c r="F191" s="9" t="s">
        <v>1364</v>
      </c>
      <c r="G191" s="9" t="s">
        <v>1365</v>
      </c>
      <c r="H191" s="9" t="s">
        <v>1366</v>
      </c>
      <c r="I191" s="8">
        <f t="shared" si="13"/>
        <v>45332.525104166663</v>
      </c>
      <c r="J191" s="8">
        <f t="shared" si="18"/>
        <v>45332.524305555555</v>
      </c>
      <c r="K191" s="6" t="str">
        <f t="shared" si="14"/>
        <v>0:01</v>
      </c>
      <c r="L191" s="54" t="str">
        <f t="shared" si="15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10">
        <v>45332.52548611111</v>
      </c>
      <c r="B192" s="9" t="s">
        <v>76</v>
      </c>
      <c r="C192" s="9" t="s">
        <v>627</v>
      </c>
      <c r="D192" s="9" t="s">
        <v>78</v>
      </c>
      <c r="E192" s="9" t="s">
        <v>79</v>
      </c>
      <c r="F192" s="9" t="s">
        <v>1361</v>
      </c>
      <c r="G192" s="9" t="s">
        <v>1362</v>
      </c>
      <c r="H192" s="9" t="s">
        <v>1363</v>
      </c>
      <c r="I192" s="8">
        <f t="shared" si="13"/>
        <v>45332.52548611111</v>
      </c>
      <c r="J192" s="8">
        <f t="shared" si="18"/>
        <v>45332.525000000001</v>
      </c>
      <c r="K192" s="6" t="str">
        <f t="shared" si="14"/>
        <v>0:00</v>
      </c>
      <c r="L192" s="54" t="str">
        <f t="shared" si="15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10">
        <v>45333.544282407405</v>
      </c>
      <c r="B193" s="9" t="s">
        <v>120</v>
      </c>
      <c r="C193" s="9" t="s">
        <v>614</v>
      </c>
      <c r="D193" s="9" t="s">
        <v>78</v>
      </c>
      <c r="E193" s="9" t="s">
        <v>79</v>
      </c>
      <c r="F193" s="9" t="s">
        <v>1273</v>
      </c>
      <c r="G193" s="9" t="s">
        <v>1359</v>
      </c>
      <c r="H193" s="9" t="s">
        <v>1360</v>
      </c>
      <c r="I193" s="8">
        <f t="shared" si="13"/>
        <v>45333.544282407405</v>
      </c>
      <c r="J193" s="8">
        <f t="shared" si="18"/>
        <v>45333.520833333336</v>
      </c>
      <c r="K193" s="6" t="str">
        <f t="shared" si="14"/>
        <v>0:33</v>
      </c>
      <c r="L193" s="54" t="str">
        <f t="shared" si="15"/>
        <v>Ukončeno v den propuštění</v>
      </c>
      <c r="M193" s="54" t="str">
        <f>IF(A193-J193&gt;TIME(0,240,0),"Více než  4 hodiny",VLOOKUP(K193,Pásma!$H$4:$I$244,2))</f>
        <v>30-40</v>
      </c>
    </row>
    <row r="194" spans="1:13" x14ac:dyDescent="0.25">
      <c r="A194" s="10">
        <v>45333.931006944447</v>
      </c>
      <c r="B194" s="9" t="s">
        <v>76</v>
      </c>
      <c r="C194" s="9" t="s">
        <v>126</v>
      </c>
      <c r="D194" s="9" t="s">
        <v>78</v>
      </c>
      <c r="E194" s="9" t="s">
        <v>79</v>
      </c>
      <c r="F194" s="9" t="s">
        <v>1273</v>
      </c>
      <c r="G194" s="9" t="s">
        <v>7430</v>
      </c>
      <c r="H194" s="9" t="s">
        <v>7431</v>
      </c>
      <c r="I194" s="8">
        <f t="shared" ref="I194:I257" si="19">A194</f>
        <v>45333.931006944447</v>
      </c>
      <c r="J194" s="8">
        <f>DATEVALUE(MID(H194,63,8))+TIMEVALUE(_xlfn.CONCAT(MID(H194,87,2),":",MID(H194,89,2)))</f>
        <v>45333.925694444442</v>
      </c>
      <c r="K194" s="6" t="str">
        <f t="shared" ref="K194:K257" si="20">TEXT(A194-J194,"h:mm")</f>
        <v>0:07</v>
      </c>
      <c r="L194" s="54" t="str">
        <f t="shared" si="15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10">
        <v>45334.444861111115</v>
      </c>
      <c r="B195" s="9" t="s">
        <v>76</v>
      </c>
      <c r="C195" s="9" t="s">
        <v>77</v>
      </c>
      <c r="D195" s="9" t="s">
        <v>78</v>
      </c>
      <c r="E195" s="9" t="s">
        <v>79</v>
      </c>
      <c r="F195" s="9" t="s">
        <v>1179</v>
      </c>
      <c r="G195" s="9" t="s">
        <v>1357</v>
      </c>
      <c r="H195" s="9" t="s">
        <v>1358</v>
      </c>
      <c r="I195" s="8">
        <f t="shared" si="19"/>
        <v>45334.444861111115</v>
      </c>
      <c r="J195" s="8">
        <f t="shared" ref="J195:J204" si="21">DATEVALUE(MID(H195,29,8))+TIMEVALUE(_xlfn.CONCAT(MID(H195,64,2),":",MID(H195,66,2)))</f>
        <v>45334.34375</v>
      </c>
      <c r="K195" s="6" t="str">
        <f t="shared" si="20"/>
        <v>2:25</v>
      </c>
      <c r="L195" s="54" t="str">
        <f t="shared" ref="L195:L258" si="22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140-150</v>
      </c>
    </row>
    <row r="196" spans="1:13" x14ac:dyDescent="0.25">
      <c r="A196" s="10">
        <v>45334.453460648147</v>
      </c>
      <c r="B196" s="9" t="s">
        <v>76</v>
      </c>
      <c r="C196" s="9" t="s">
        <v>77</v>
      </c>
      <c r="D196" s="9" t="s">
        <v>78</v>
      </c>
      <c r="E196" s="9" t="s">
        <v>79</v>
      </c>
      <c r="F196" s="9" t="s">
        <v>1107</v>
      </c>
      <c r="G196" s="9" t="s">
        <v>1355</v>
      </c>
      <c r="H196" s="9" t="s">
        <v>1356</v>
      </c>
      <c r="I196" s="8">
        <f t="shared" si="19"/>
        <v>45334.453460648147</v>
      </c>
      <c r="J196" s="8">
        <f t="shared" si="21"/>
        <v>45334.44027777778</v>
      </c>
      <c r="K196" s="6" t="str">
        <f t="shared" si="20"/>
        <v>0:18</v>
      </c>
      <c r="L196" s="54" t="str">
        <f t="shared" si="22"/>
        <v>Ukončeno v den propuštění</v>
      </c>
      <c r="M196" s="54" t="str">
        <f>IF(A196-J196&gt;TIME(0,240,0),"Více než  4 hodiny",VLOOKUP(K196,Pásma!$H$4:$I$244,2))</f>
        <v>10-20</v>
      </c>
    </row>
    <row r="197" spans="1:13" x14ac:dyDescent="0.25">
      <c r="A197" s="10">
        <v>45334.474999999999</v>
      </c>
      <c r="B197" s="9" t="s">
        <v>76</v>
      </c>
      <c r="C197" s="9" t="s">
        <v>77</v>
      </c>
      <c r="D197" s="9" t="s">
        <v>78</v>
      </c>
      <c r="E197" s="9" t="s">
        <v>79</v>
      </c>
      <c r="F197" s="9" t="s">
        <v>1352</v>
      </c>
      <c r="G197" s="9" t="s">
        <v>1353</v>
      </c>
      <c r="H197" s="9" t="s">
        <v>1354</v>
      </c>
      <c r="I197" s="8">
        <f t="shared" si="19"/>
        <v>45334.474999999999</v>
      </c>
      <c r="J197" s="8">
        <f t="shared" si="21"/>
        <v>45334.474305555559</v>
      </c>
      <c r="K197" s="6" t="str">
        <f t="shared" si="20"/>
        <v>0:01</v>
      </c>
      <c r="L197" s="54" t="str">
        <f t="shared" si="22"/>
        <v>Ukončeno v den propuštění</v>
      </c>
      <c r="M197" s="54" t="str">
        <f>IF(A197-J197&gt;TIME(0,240,0),"Více než  4 hodiny",VLOOKUP(K197,Pásma!$H$4:$I$244,2))</f>
        <v>do 10 ti minut</v>
      </c>
    </row>
    <row r="198" spans="1:13" x14ac:dyDescent="0.25">
      <c r="A198" s="10">
        <v>45334.475717592592</v>
      </c>
      <c r="B198" s="9" t="s">
        <v>76</v>
      </c>
      <c r="C198" s="9" t="s">
        <v>77</v>
      </c>
      <c r="D198" s="9" t="s">
        <v>78</v>
      </c>
      <c r="E198" s="9" t="s">
        <v>79</v>
      </c>
      <c r="F198" s="9" t="s">
        <v>1349</v>
      </c>
      <c r="G198" s="9" t="s">
        <v>1350</v>
      </c>
      <c r="H198" s="9" t="s">
        <v>1351</v>
      </c>
      <c r="I198" s="8">
        <f t="shared" si="19"/>
        <v>45334.475717592592</v>
      </c>
      <c r="J198" s="8">
        <f t="shared" si="21"/>
        <v>45334.474999999999</v>
      </c>
      <c r="K198" s="6" t="str">
        <f t="shared" si="20"/>
        <v>0:01</v>
      </c>
      <c r="L198" s="54" t="str">
        <f t="shared" si="22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10">
        <v>45334.476041666669</v>
      </c>
      <c r="B199" s="9" t="s">
        <v>76</v>
      </c>
      <c r="C199" s="9" t="s">
        <v>77</v>
      </c>
      <c r="D199" s="9" t="s">
        <v>78</v>
      </c>
      <c r="E199" s="9" t="s">
        <v>79</v>
      </c>
      <c r="F199" s="9" t="s">
        <v>1347</v>
      </c>
      <c r="G199" s="9" t="s">
        <v>1348</v>
      </c>
      <c r="H199" s="9" t="s">
        <v>1346</v>
      </c>
      <c r="I199" s="8">
        <f t="shared" si="19"/>
        <v>45334.476041666669</v>
      </c>
      <c r="J199" s="8">
        <f t="shared" si="21"/>
        <v>45334.475694444445</v>
      </c>
      <c r="K199" s="6" t="str">
        <f t="shared" si="20"/>
        <v>0:00</v>
      </c>
      <c r="L199" s="54" t="str">
        <f t="shared" si="22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10">
        <v>45334.476550925923</v>
      </c>
      <c r="B200" s="9" t="s">
        <v>76</v>
      </c>
      <c r="C200" s="9" t="s">
        <v>77</v>
      </c>
      <c r="D200" s="9" t="s">
        <v>78</v>
      </c>
      <c r="E200" s="9" t="s">
        <v>79</v>
      </c>
      <c r="F200" s="9" t="s">
        <v>1344</v>
      </c>
      <c r="G200" s="9" t="s">
        <v>1345</v>
      </c>
      <c r="H200" s="9" t="s">
        <v>1346</v>
      </c>
      <c r="I200" s="8">
        <f t="shared" si="19"/>
        <v>45334.476550925923</v>
      </c>
      <c r="J200" s="8">
        <f t="shared" si="21"/>
        <v>45334.475694444445</v>
      </c>
      <c r="K200" s="6" t="str">
        <f t="shared" si="20"/>
        <v>0:01</v>
      </c>
      <c r="L200" s="54" t="str">
        <f t="shared" si="22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10">
        <v>45334.476793981485</v>
      </c>
      <c r="B201" s="9" t="s">
        <v>76</v>
      </c>
      <c r="C201" s="9" t="s">
        <v>77</v>
      </c>
      <c r="D201" s="9" t="s">
        <v>78</v>
      </c>
      <c r="E201" s="9" t="s">
        <v>79</v>
      </c>
      <c r="F201" s="9" t="s">
        <v>1342</v>
      </c>
      <c r="G201" s="9" t="s">
        <v>1343</v>
      </c>
      <c r="H201" s="9" t="s">
        <v>1341</v>
      </c>
      <c r="I201" s="8">
        <f t="shared" si="19"/>
        <v>45334.476793981485</v>
      </c>
      <c r="J201" s="8">
        <f t="shared" si="21"/>
        <v>45334.476388888892</v>
      </c>
      <c r="K201" s="6" t="str">
        <f t="shared" si="20"/>
        <v>0:00</v>
      </c>
      <c r="L201" s="54" t="str">
        <f t="shared" si="22"/>
        <v>Ukončeno v den propuštění</v>
      </c>
      <c r="M201" s="54" t="str">
        <f>IF(A201-J201&gt;TIME(0,240,0),"Více než  4 hodiny",VLOOKUP(K201,Pásma!$H$4:$I$244,2))</f>
        <v>do 10 ti minut</v>
      </c>
    </row>
    <row r="202" spans="1:13" x14ac:dyDescent="0.25">
      <c r="A202" s="10">
        <v>45334.477141203701</v>
      </c>
      <c r="B202" s="9" t="s">
        <v>76</v>
      </c>
      <c r="C202" s="9" t="s">
        <v>77</v>
      </c>
      <c r="D202" s="9" t="s">
        <v>78</v>
      </c>
      <c r="E202" s="9" t="s">
        <v>79</v>
      </c>
      <c r="F202" s="9" t="s">
        <v>1339</v>
      </c>
      <c r="G202" s="9" t="s">
        <v>1340</v>
      </c>
      <c r="H202" s="9" t="s">
        <v>1341</v>
      </c>
      <c r="I202" s="8">
        <f t="shared" si="19"/>
        <v>45334.477141203701</v>
      </c>
      <c r="J202" s="8">
        <f t="shared" si="21"/>
        <v>45334.476388888892</v>
      </c>
      <c r="K202" s="6" t="str">
        <f t="shared" si="20"/>
        <v>0:01</v>
      </c>
      <c r="L202" s="54" t="str">
        <f t="shared" si="22"/>
        <v>Ukončeno v den propuštění</v>
      </c>
      <c r="M202" s="54" t="str">
        <f>IF(A202-J202&gt;TIME(0,240,0),"Více než  4 hodiny",VLOOKUP(K202,Pásma!$H$4:$I$244,2))</f>
        <v>do 10 ti minut</v>
      </c>
    </row>
    <row r="203" spans="1:13" x14ac:dyDescent="0.25">
      <c r="A203" s="10">
        <v>45334.477280092593</v>
      </c>
      <c r="B203" s="9" t="s">
        <v>76</v>
      </c>
      <c r="C203" s="9" t="s">
        <v>77</v>
      </c>
      <c r="D203" s="9" t="s">
        <v>78</v>
      </c>
      <c r="E203" s="9" t="s">
        <v>79</v>
      </c>
      <c r="F203" s="9" t="s">
        <v>1336</v>
      </c>
      <c r="G203" s="9" t="s">
        <v>1337</v>
      </c>
      <c r="H203" s="9" t="s">
        <v>1338</v>
      </c>
      <c r="I203" s="8">
        <f t="shared" si="19"/>
        <v>45334.477280092593</v>
      </c>
      <c r="J203" s="8">
        <f t="shared" si="21"/>
        <v>45334.477083333331</v>
      </c>
      <c r="K203" s="6" t="str">
        <f t="shared" si="20"/>
        <v>0:00</v>
      </c>
      <c r="L203" s="54" t="str">
        <f t="shared" si="22"/>
        <v>Ukončeno v den propuštění</v>
      </c>
      <c r="M203" s="54" t="str">
        <f>IF(A203-J203&gt;TIME(0,240,0),"Více než  4 hodiny",VLOOKUP(K203,Pásma!$H$4:$I$244,2))</f>
        <v>do 10 ti minut</v>
      </c>
    </row>
    <row r="204" spans="1:13" x14ac:dyDescent="0.25">
      <c r="A204" s="10">
        <v>45334.478136574071</v>
      </c>
      <c r="B204" s="9" t="s">
        <v>76</v>
      </c>
      <c r="C204" s="9" t="s">
        <v>77</v>
      </c>
      <c r="D204" s="9" t="s">
        <v>78</v>
      </c>
      <c r="E204" s="9" t="s">
        <v>79</v>
      </c>
      <c r="F204" s="9" t="s">
        <v>726</v>
      </c>
      <c r="G204" s="9" t="s">
        <v>1334</v>
      </c>
      <c r="H204" s="9" t="s">
        <v>1335</v>
      </c>
      <c r="I204" s="8">
        <f t="shared" si="19"/>
        <v>45334.478136574071</v>
      </c>
      <c r="J204" s="8">
        <f t="shared" si="21"/>
        <v>45334.477777777778</v>
      </c>
      <c r="K204" s="6" t="str">
        <f t="shared" si="20"/>
        <v>0:00</v>
      </c>
      <c r="L204" s="54" t="str">
        <f t="shared" si="22"/>
        <v>Ukončeno v den propuštění</v>
      </c>
      <c r="M204" s="54" t="str">
        <f>IF(A204-J204&gt;TIME(0,240,0),"Více než  4 hodiny",VLOOKUP(K204,Pásma!$H$4:$I$244,2))</f>
        <v>do 10 ti minut</v>
      </c>
    </row>
    <row r="205" spans="1:13" x14ac:dyDescent="0.25">
      <c r="A205" s="10">
        <v>45334.478576388887</v>
      </c>
      <c r="B205" s="9" t="s">
        <v>11</v>
      </c>
      <c r="C205" s="9" t="s">
        <v>21</v>
      </c>
      <c r="D205" s="9" t="s">
        <v>78</v>
      </c>
      <c r="E205" s="9" t="s">
        <v>10</v>
      </c>
      <c r="F205" s="9" t="s">
        <v>1290</v>
      </c>
      <c r="G205" s="9" t="s">
        <v>1291</v>
      </c>
      <c r="H205" s="9" t="s">
        <v>8494</v>
      </c>
      <c r="I205" s="8">
        <f t="shared" si="19"/>
        <v>45334.478576388887</v>
      </c>
      <c r="J205" s="8">
        <f>DATEVALUE(MID(H205,49,8))+TIMEVALUE(_xlfn.CONCAT(MID(H205,80,2),":",MID(H205,82,2)))</f>
        <v>45334.478472222225</v>
      </c>
      <c r="K205" s="6" t="str">
        <f t="shared" si="20"/>
        <v>0:00</v>
      </c>
      <c r="L205" s="54" t="str">
        <f t="shared" si="22"/>
        <v>Ukončeno v den propuštění</v>
      </c>
      <c r="M205" s="54" t="str">
        <f>IF(A205-J205&gt;TIME(0,240,0),"Více než  4 hodiny",VLOOKUP(K205,Pásma!$H$4:$I$244,2))</f>
        <v>do 10 ti minut</v>
      </c>
    </row>
    <row r="206" spans="1:13" x14ac:dyDescent="0.25">
      <c r="A206" s="10">
        <v>45334.777685185189</v>
      </c>
      <c r="B206" s="9" t="s">
        <v>76</v>
      </c>
      <c r="C206" s="9" t="s">
        <v>411</v>
      </c>
      <c r="D206" s="9" t="s">
        <v>78</v>
      </c>
      <c r="E206" s="9" t="s">
        <v>79</v>
      </c>
      <c r="F206" s="9" t="s">
        <v>1331</v>
      </c>
      <c r="G206" s="9" t="s">
        <v>1332</v>
      </c>
      <c r="H206" s="9" t="s">
        <v>1333</v>
      </c>
      <c r="I206" s="8">
        <f t="shared" si="19"/>
        <v>45334.777685185189</v>
      </c>
      <c r="J206" s="8">
        <f>DATEVALUE(MID(H206,29,8))+TIMEVALUE(_xlfn.CONCAT(MID(H206,64,2),":",MID(H206,66,2)))</f>
        <v>45334.777083333334</v>
      </c>
      <c r="K206" s="6" t="str">
        <f t="shared" si="20"/>
        <v>0:00</v>
      </c>
      <c r="L206" s="54" t="str">
        <f t="shared" si="22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10">
        <v>45334.89261574074</v>
      </c>
      <c r="B207" s="9" t="s">
        <v>76</v>
      </c>
      <c r="C207" s="9" t="s">
        <v>157</v>
      </c>
      <c r="D207" s="9" t="s">
        <v>78</v>
      </c>
      <c r="E207" s="9" t="s">
        <v>79</v>
      </c>
      <c r="F207" s="9" t="s">
        <v>1107</v>
      </c>
      <c r="G207" s="9" t="s">
        <v>7428</v>
      </c>
      <c r="H207" s="9" t="s">
        <v>7429</v>
      </c>
      <c r="I207" s="8">
        <f t="shared" si="19"/>
        <v>45334.89261574074</v>
      </c>
      <c r="J207" s="8">
        <f>DATEVALUE(MID(H207,63,8))+TIMEVALUE(_xlfn.CONCAT(MID(H207,87,2),":",MID(H207,89,2)))</f>
        <v>45334.89166666667</v>
      </c>
      <c r="K207" s="6" t="str">
        <f t="shared" si="20"/>
        <v>0:01</v>
      </c>
      <c r="L207" s="54" t="str">
        <f t="shared" si="22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10">
        <v>45335.472268518519</v>
      </c>
      <c r="B208" s="9" t="s">
        <v>120</v>
      </c>
      <c r="C208" s="9" t="s">
        <v>346</v>
      </c>
      <c r="D208" s="9" t="s">
        <v>78</v>
      </c>
      <c r="E208" s="9" t="s">
        <v>79</v>
      </c>
      <c r="F208" s="9" t="s">
        <v>1122</v>
      </c>
      <c r="G208" s="9" t="s">
        <v>1329</v>
      </c>
      <c r="H208" s="9" t="s">
        <v>1330</v>
      </c>
      <c r="I208" s="8">
        <f t="shared" si="19"/>
        <v>45335.472268518519</v>
      </c>
      <c r="J208" s="8">
        <f>DATEVALUE(MID(H208,29,8))+TIMEVALUE(_xlfn.CONCAT(MID(H208,64,2),":",MID(H208,66,2)))</f>
        <v>45335.469444444447</v>
      </c>
      <c r="K208" s="6" t="str">
        <f t="shared" si="20"/>
        <v>0:04</v>
      </c>
      <c r="L208" s="54" t="str">
        <f t="shared" si="22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10">
        <v>45335.478252314817</v>
      </c>
      <c r="B209" s="9" t="s">
        <v>76</v>
      </c>
      <c r="C209" s="9" t="s">
        <v>91</v>
      </c>
      <c r="D209" s="9" t="s">
        <v>78</v>
      </c>
      <c r="E209" s="9" t="s">
        <v>13</v>
      </c>
      <c r="F209" s="9" t="s">
        <v>1327</v>
      </c>
      <c r="G209" s="9" t="s">
        <v>1328</v>
      </c>
      <c r="H209" s="9" t="s">
        <v>1326</v>
      </c>
      <c r="I209" s="8">
        <f t="shared" si="19"/>
        <v>45335.478252314817</v>
      </c>
      <c r="J209" s="8">
        <f>DATEVALUE(MID(H209,29,8))+TIMEVALUE(_xlfn.CONCAT(MID(H209,64,2),":",MID(H209,66,2)))</f>
        <v>45335.477777777778</v>
      </c>
      <c r="K209" s="6" t="str">
        <f t="shared" si="20"/>
        <v>0:00</v>
      </c>
      <c r="L209" s="54" t="str">
        <f t="shared" si="22"/>
        <v>Ukončeno v den propuštění</v>
      </c>
      <c r="M209" s="54" t="str">
        <f>IF(A209-J209&gt;TIME(0,240,0),"Více než  4 hodiny",VLOOKUP(K209,Pásma!$H$4:$I$244,2))</f>
        <v>do 10 ti minut</v>
      </c>
    </row>
    <row r="210" spans="1:13" x14ac:dyDescent="0.25">
      <c r="A210" s="10">
        <v>45335.478344907409</v>
      </c>
      <c r="B210" s="9" t="s">
        <v>76</v>
      </c>
      <c r="C210" s="9" t="s">
        <v>91</v>
      </c>
      <c r="D210" s="9" t="s">
        <v>78</v>
      </c>
      <c r="E210" s="9" t="s">
        <v>13</v>
      </c>
      <c r="F210" s="9" t="s">
        <v>1324</v>
      </c>
      <c r="G210" s="9" t="s">
        <v>1325</v>
      </c>
      <c r="H210" s="9" t="s">
        <v>1326</v>
      </c>
      <c r="I210" s="8">
        <f t="shared" si="19"/>
        <v>45335.478344907409</v>
      </c>
      <c r="J210" s="8">
        <f>DATEVALUE(MID(H210,29,8))+TIMEVALUE(_xlfn.CONCAT(MID(H210,64,2),":",MID(H210,66,2)))</f>
        <v>45335.477777777778</v>
      </c>
      <c r="K210" s="6" t="str">
        <f t="shared" si="20"/>
        <v>0:00</v>
      </c>
      <c r="L210" s="54" t="str">
        <f t="shared" si="22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10">
        <v>45336.017025462963</v>
      </c>
      <c r="B211" s="9" t="s">
        <v>125</v>
      </c>
      <c r="C211" s="9" t="s">
        <v>486</v>
      </c>
      <c r="D211" s="9" t="s">
        <v>78</v>
      </c>
      <c r="E211" s="9" t="s">
        <v>79</v>
      </c>
      <c r="F211" s="9" t="s">
        <v>1190</v>
      </c>
      <c r="G211" s="9" t="s">
        <v>7426</v>
      </c>
      <c r="H211" s="9" t="s">
        <v>7427</v>
      </c>
      <c r="I211" s="8">
        <f t="shared" si="19"/>
        <v>45336.017025462963</v>
      </c>
      <c r="J211" s="8">
        <f>DATEVALUE(MID(H211,63,8))+TIMEVALUE(_xlfn.CONCAT(MID(H211,87,2),":",MID(H211,89,2)))</f>
        <v>45336.015972222223</v>
      </c>
      <c r="K211" s="6" t="str">
        <f t="shared" si="20"/>
        <v>0:01</v>
      </c>
      <c r="L211" s="54" t="str">
        <f t="shared" si="22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10">
        <v>45336.427881944444</v>
      </c>
      <c r="B212" s="9" t="s">
        <v>76</v>
      </c>
      <c r="C212" s="9" t="s">
        <v>77</v>
      </c>
      <c r="D212" s="9" t="s">
        <v>78</v>
      </c>
      <c r="E212" s="9" t="s">
        <v>79</v>
      </c>
      <c r="F212" s="9" t="s">
        <v>1107</v>
      </c>
      <c r="G212" s="9" t="s">
        <v>1322</v>
      </c>
      <c r="H212" s="9" t="s">
        <v>1323</v>
      </c>
      <c r="I212" s="8">
        <f t="shared" si="19"/>
        <v>45336.427881944444</v>
      </c>
      <c r="J212" s="8">
        <f>DATEVALUE(MID(H212,29,8))+TIMEVALUE(_xlfn.CONCAT(MID(H212,64,2),":",MID(H212,66,2)))</f>
        <v>45336.359722222223</v>
      </c>
      <c r="K212" s="6" t="str">
        <f t="shared" si="20"/>
        <v>1:38</v>
      </c>
      <c r="L212" s="54" t="str">
        <f t="shared" si="22"/>
        <v>Ukončeno v den propuštění</v>
      </c>
      <c r="M212" s="54" t="str">
        <f>IF(A212-J212&gt;TIME(0,240,0),"Více než  4 hodiny",VLOOKUP(K212,Pásma!$H$4:$I$244,2))</f>
        <v>90-100</v>
      </c>
    </row>
    <row r="213" spans="1:13" x14ac:dyDescent="0.25">
      <c r="A213" s="10">
        <v>45336.643969907411</v>
      </c>
      <c r="B213" s="9" t="s">
        <v>76</v>
      </c>
      <c r="C213" s="9" t="s">
        <v>157</v>
      </c>
      <c r="D213" s="9" t="s">
        <v>78</v>
      </c>
      <c r="E213" s="9" t="s">
        <v>79</v>
      </c>
      <c r="F213" s="9" t="s">
        <v>676</v>
      </c>
      <c r="G213" s="9" t="s">
        <v>7424</v>
      </c>
      <c r="H213" s="9" t="s">
        <v>7425</v>
      </c>
      <c r="I213" s="8">
        <f t="shared" si="19"/>
        <v>45336.643969907411</v>
      </c>
      <c r="J213" s="8">
        <f>DATEVALUE(MID(H213,63,8))+TIMEVALUE(_xlfn.CONCAT(MID(H213,87,2),":",MID(H213,89,2)))</f>
        <v>45336.643055555556</v>
      </c>
      <c r="K213" s="6" t="str">
        <f t="shared" si="20"/>
        <v>0:01</v>
      </c>
      <c r="L213" s="54" t="str">
        <f t="shared" si="22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10">
        <v>45336.645555555559</v>
      </c>
      <c r="B214" s="9" t="s">
        <v>11</v>
      </c>
      <c r="C214" s="9" t="s">
        <v>52</v>
      </c>
      <c r="D214" s="9" t="s">
        <v>78</v>
      </c>
      <c r="E214" s="9" t="s">
        <v>10</v>
      </c>
      <c r="F214" s="9" t="s">
        <v>1282</v>
      </c>
      <c r="G214" s="9" t="s">
        <v>1283</v>
      </c>
      <c r="H214" s="9" t="s">
        <v>8493</v>
      </c>
      <c r="I214" s="8">
        <f t="shared" si="19"/>
        <v>45336.645555555559</v>
      </c>
      <c r="J214" s="8">
        <f>DATEVALUE(MID(H214,49,8))+TIMEVALUE(_xlfn.CONCAT(MID(H214,80,2),":",MID(H214,82,2)))</f>
        <v>45336.645138888889</v>
      </c>
      <c r="K214" s="6" t="str">
        <f t="shared" si="20"/>
        <v>0:00</v>
      </c>
      <c r="L214" s="54" t="str">
        <f t="shared" si="22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10">
        <v>45336.772280092591</v>
      </c>
      <c r="B215" s="9" t="s">
        <v>11</v>
      </c>
      <c r="C215" s="9" t="s">
        <v>52</v>
      </c>
      <c r="D215" s="9" t="s">
        <v>78</v>
      </c>
      <c r="E215" s="9" t="s">
        <v>10</v>
      </c>
      <c r="F215" s="9" t="s">
        <v>1259</v>
      </c>
      <c r="G215" s="9" t="s">
        <v>1260</v>
      </c>
      <c r="H215" s="9" t="s">
        <v>8492</v>
      </c>
      <c r="I215" s="8">
        <f t="shared" si="19"/>
        <v>45336.772280092591</v>
      </c>
      <c r="J215" s="8">
        <f>DATEVALUE(MID(H215,49,8))+TIMEVALUE(_xlfn.CONCAT(MID(H215,80,2),":",MID(H215,82,2)))</f>
        <v>45336.772222222222</v>
      </c>
      <c r="K215" s="6" t="str">
        <f t="shared" si="20"/>
        <v>0:00</v>
      </c>
      <c r="L215" s="54" t="str">
        <f t="shared" si="22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10">
        <v>45337.428900462961</v>
      </c>
      <c r="B216" s="9" t="s">
        <v>11</v>
      </c>
      <c r="C216" s="9" t="s">
        <v>21</v>
      </c>
      <c r="D216" s="9" t="s">
        <v>78</v>
      </c>
      <c r="E216" s="9" t="s">
        <v>10</v>
      </c>
      <c r="F216" s="9" t="s">
        <v>1231</v>
      </c>
      <c r="G216" s="9" t="s">
        <v>1232</v>
      </c>
      <c r="H216" s="9" t="s">
        <v>8491</v>
      </c>
      <c r="I216" s="8">
        <f t="shared" si="19"/>
        <v>45337.428900462961</v>
      </c>
      <c r="J216" s="8">
        <f>DATEVALUE(MID(H216,49,8))+TIMEVALUE(_xlfn.CONCAT(MID(H216,80,2),":",MID(H216,82,2)))</f>
        <v>45337.428472222222</v>
      </c>
      <c r="K216" s="6" t="str">
        <f t="shared" si="20"/>
        <v>0:00</v>
      </c>
      <c r="L216" s="54" t="str">
        <f t="shared" si="22"/>
        <v>Ukončeno v den propuštění</v>
      </c>
      <c r="M216" s="54" t="str">
        <f>IF(A216-J216&gt;TIME(0,240,0),"Více než  4 hodiny",VLOOKUP(K216,Pásma!$H$4:$I$244,2))</f>
        <v>do 10 ti minut</v>
      </c>
    </row>
    <row r="217" spans="1:13" x14ac:dyDescent="0.25">
      <c r="A217" s="10">
        <v>45337.497303240743</v>
      </c>
      <c r="B217" s="9" t="s">
        <v>76</v>
      </c>
      <c r="C217" s="9" t="s">
        <v>77</v>
      </c>
      <c r="D217" s="9" t="s">
        <v>78</v>
      </c>
      <c r="E217" s="9" t="s">
        <v>79</v>
      </c>
      <c r="F217" s="9" t="s">
        <v>1474</v>
      </c>
      <c r="G217" s="9" t="s">
        <v>7422</v>
      </c>
      <c r="H217" s="9" t="s">
        <v>7423</v>
      </c>
      <c r="I217" s="8">
        <f t="shared" si="19"/>
        <v>45337.497303240743</v>
      </c>
      <c r="J217" s="8">
        <f>DATEVALUE(MID(H217,63,8))+TIMEVALUE(_xlfn.CONCAT(MID(H217,87,2),":",MID(H217,89,2)))</f>
        <v>45337.496527777781</v>
      </c>
      <c r="K217" s="6" t="str">
        <f t="shared" si="20"/>
        <v>0:01</v>
      </c>
      <c r="L217" s="54" t="str">
        <f t="shared" si="22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10">
        <v>45337.509942129633</v>
      </c>
      <c r="B218" s="9" t="s">
        <v>76</v>
      </c>
      <c r="C218" s="9" t="s">
        <v>77</v>
      </c>
      <c r="D218" s="9" t="s">
        <v>78</v>
      </c>
      <c r="E218" s="9" t="s">
        <v>79</v>
      </c>
      <c r="F218" s="9" t="s">
        <v>1198</v>
      </c>
      <c r="G218" s="9" t="s">
        <v>7420</v>
      </c>
      <c r="H218" s="9" t="s">
        <v>7421</v>
      </c>
      <c r="I218" s="8">
        <f t="shared" si="19"/>
        <v>45337.509942129633</v>
      </c>
      <c r="J218" s="8">
        <f>DATEVALUE(MID(H218,63,8))+TIMEVALUE(_xlfn.CONCAT(MID(H218,87,2),":",MID(H218,89,2)))</f>
        <v>45337.509027777778</v>
      </c>
      <c r="K218" s="6" t="str">
        <f t="shared" si="20"/>
        <v>0:01</v>
      </c>
      <c r="L218" s="54" t="str">
        <f t="shared" si="22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10">
        <v>45337.521307870367</v>
      </c>
      <c r="B219" s="9" t="s">
        <v>76</v>
      </c>
      <c r="C219" s="9" t="s">
        <v>77</v>
      </c>
      <c r="D219" s="9" t="s">
        <v>78</v>
      </c>
      <c r="E219" s="9" t="s">
        <v>79</v>
      </c>
      <c r="F219" s="9" t="s">
        <v>1320</v>
      </c>
      <c r="G219" s="9" t="s">
        <v>1321</v>
      </c>
      <c r="H219" s="9" t="s">
        <v>1319</v>
      </c>
      <c r="I219" s="8">
        <f t="shared" si="19"/>
        <v>45337.521307870367</v>
      </c>
      <c r="J219" s="8">
        <f t="shared" ref="J219:J225" si="23">DATEVALUE(MID(H219,29,8))+TIMEVALUE(_xlfn.CONCAT(MID(H219,64,2),":",MID(H219,66,2)))</f>
        <v>45337.520833333336</v>
      </c>
      <c r="K219" s="6" t="str">
        <f t="shared" si="20"/>
        <v>0:00</v>
      </c>
      <c r="L219" s="54" t="str">
        <f t="shared" si="22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10">
        <v>45337.52138888889</v>
      </c>
      <c r="B220" s="9" t="s">
        <v>76</v>
      </c>
      <c r="C220" s="9" t="s">
        <v>77</v>
      </c>
      <c r="D220" s="9" t="s">
        <v>78</v>
      </c>
      <c r="E220" s="9" t="s">
        <v>79</v>
      </c>
      <c r="F220" s="9" t="s">
        <v>1317</v>
      </c>
      <c r="G220" s="9" t="s">
        <v>1318</v>
      </c>
      <c r="H220" s="9" t="s">
        <v>1319</v>
      </c>
      <c r="I220" s="8">
        <f t="shared" si="19"/>
        <v>45337.52138888889</v>
      </c>
      <c r="J220" s="8">
        <f t="shared" si="23"/>
        <v>45337.520833333336</v>
      </c>
      <c r="K220" s="6" t="str">
        <f t="shared" si="20"/>
        <v>0:00</v>
      </c>
      <c r="L220" s="54" t="str">
        <f t="shared" si="22"/>
        <v>Ukončeno v den propuštění</v>
      </c>
      <c r="M220" s="54" t="str">
        <f>IF(A220-J220&gt;TIME(0,240,0),"Více než  4 hodiny",VLOOKUP(K220,Pásma!$H$4:$I$244,2))</f>
        <v>do 10 ti minut</v>
      </c>
    </row>
    <row r="221" spans="1:13" x14ac:dyDescent="0.25">
      <c r="A221" s="10">
        <v>45337.537002314813</v>
      </c>
      <c r="B221" s="9" t="s">
        <v>76</v>
      </c>
      <c r="C221" s="9" t="s">
        <v>77</v>
      </c>
      <c r="D221" s="9" t="s">
        <v>78</v>
      </c>
      <c r="E221" s="9" t="s">
        <v>79</v>
      </c>
      <c r="F221" s="9" t="s">
        <v>1273</v>
      </c>
      <c r="G221" s="9" t="s">
        <v>1315</v>
      </c>
      <c r="H221" s="9" t="s">
        <v>1316</v>
      </c>
      <c r="I221" s="8">
        <f t="shared" si="19"/>
        <v>45337.537002314813</v>
      </c>
      <c r="J221" s="8">
        <f t="shared" si="23"/>
        <v>45337.533333333333</v>
      </c>
      <c r="K221" s="6" t="str">
        <f t="shared" si="20"/>
        <v>0:05</v>
      </c>
      <c r="L221" s="54" t="str">
        <f t="shared" si="22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10">
        <v>45338.41002314815</v>
      </c>
      <c r="B222" s="9" t="s">
        <v>76</v>
      </c>
      <c r="C222" s="9" t="s">
        <v>77</v>
      </c>
      <c r="D222" s="9" t="s">
        <v>78</v>
      </c>
      <c r="E222" s="9" t="s">
        <v>79</v>
      </c>
      <c r="F222" s="9" t="s">
        <v>1312</v>
      </c>
      <c r="G222" s="9" t="s">
        <v>1313</v>
      </c>
      <c r="H222" s="9" t="s">
        <v>1314</v>
      </c>
      <c r="I222" s="8">
        <f t="shared" si="19"/>
        <v>45338.41002314815</v>
      </c>
      <c r="J222" s="8">
        <f t="shared" si="23"/>
        <v>45338.409722222219</v>
      </c>
      <c r="K222" s="6" t="str">
        <f t="shared" si="20"/>
        <v>0:00</v>
      </c>
      <c r="L222" s="54" t="str">
        <f t="shared" si="22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10">
        <v>45338.441689814812</v>
      </c>
      <c r="B223" s="9" t="s">
        <v>76</v>
      </c>
      <c r="C223" s="9" t="s">
        <v>77</v>
      </c>
      <c r="D223" s="9" t="s">
        <v>78</v>
      </c>
      <c r="E223" s="9" t="s">
        <v>79</v>
      </c>
      <c r="F223" s="9" t="s">
        <v>712</v>
      </c>
      <c r="G223" s="9" t="s">
        <v>1310</v>
      </c>
      <c r="H223" s="9" t="s">
        <v>1311</v>
      </c>
      <c r="I223" s="8">
        <f t="shared" si="19"/>
        <v>45338.441689814812</v>
      </c>
      <c r="J223" s="8">
        <f t="shared" si="23"/>
        <v>45338.440972222219</v>
      </c>
      <c r="K223" s="6" t="str">
        <f t="shared" si="20"/>
        <v>0:01</v>
      </c>
      <c r="L223" s="54" t="str">
        <f t="shared" si="22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10">
        <v>45338.442106481481</v>
      </c>
      <c r="B224" s="9" t="s">
        <v>76</v>
      </c>
      <c r="C224" s="9" t="s">
        <v>77</v>
      </c>
      <c r="D224" s="9" t="s">
        <v>78</v>
      </c>
      <c r="E224" s="9" t="s">
        <v>79</v>
      </c>
      <c r="F224" s="9" t="s">
        <v>1308</v>
      </c>
      <c r="G224" s="9" t="s">
        <v>1309</v>
      </c>
      <c r="H224" s="9" t="s">
        <v>1307</v>
      </c>
      <c r="I224" s="8">
        <f t="shared" si="19"/>
        <v>45338.442106481481</v>
      </c>
      <c r="J224" s="8">
        <f t="shared" si="23"/>
        <v>45338.441666666666</v>
      </c>
      <c r="K224" s="6" t="str">
        <f t="shared" si="20"/>
        <v>0:00</v>
      </c>
      <c r="L224" s="54" t="str">
        <f t="shared" si="22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10">
        <v>45338.442256944443</v>
      </c>
      <c r="B225" s="9" t="s">
        <v>76</v>
      </c>
      <c r="C225" s="9" t="s">
        <v>77</v>
      </c>
      <c r="D225" s="9" t="s">
        <v>78</v>
      </c>
      <c r="E225" s="9" t="s">
        <v>79</v>
      </c>
      <c r="F225" s="9" t="s">
        <v>1305</v>
      </c>
      <c r="G225" s="9" t="s">
        <v>1306</v>
      </c>
      <c r="H225" s="9" t="s">
        <v>1307</v>
      </c>
      <c r="I225" s="8">
        <f t="shared" si="19"/>
        <v>45338.442256944443</v>
      </c>
      <c r="J225" s="8">
        <f t="shared" si="23"/>
        <v>45338.441666666666</v>
      </c>
      <c r="K225" s="6" t="str">
        <f t="shared" si="20"/>
        <v>0:00</v>
      </c>
      <c r="L225" s="54" t="str">
        <f t="shared" si="22"/>
        <v>Ukončeno v den propuštění</v>
      </c>
      <c r="M225" s="54" t="str">
        <f>IF(A225-J225&gt;TIME(0,240,0),"Více než  4 hodiny",VLOOKUP(K225,Pásma!$H$4:$I$244,2))</f>
        <v>do 10 ti minut</v>
      </c>
    </row>
    <row r="226" spans="1:13" x14ac:dyDescent="0.25">
      <c r="A226" s="10">
        <v>45338.547384259262</v>
      </c>
      <c r="B226" s="9" t="s">
        <v>11</v>
      </c>
      <c r="C226" s="9" t="s">
        <v>21</v>
      </c>
      <c r="D226" s="9" t="s">
        <v>78</v>
      </c>
      <c r="E226" s="9" t="s">
        <v>10</v>
      </c>
      <c r="F226" s="9" t="s">
        <v>1254</v>
      </c>
      <c r="G226" s="9" t="s">
        <v>1255</v>
      </c>
      <c r="H226" s="9" t="s">
        <v>8490</v>
      </c>
      <c r="I226" s="8">
        <f t="shared" si="19"/>
        <v>45338.547384259262</v>
      </c>
      <c r="J226" s="8">
        <f>DATEVALUE(MID(H226,49,8))+TIMEVALUE(_xlfn.CONCAT(MID(H226,80,2),":",MID(H226,82,2)))</f>
        <v>45338.547222222223</v>
      </c>
      <c r="K226" s="6" t="str">
        <f t="shared" si="20"/>
        <v>0:00</v>
      </c>
      <c r="L226" s="54" t="str">
        <f t="shared" si="22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10">
        <v>45338.663946759261</v>
      </c>
      <c r="B227" s="9" t="s">
        <v>1301</v>
      </c>
      <c r="C227" s="9" t="s">
        <v>437</v>
      </c>
      <c r="D227" s="9" t="s">
        <v>78</v>
      </c>
      <c r="E227" s="9" t="s">
        <v>10</v>
      </c>
      <c r="F227" s="9" t="s">
        <v>1302</v>
      </c>
      <c r="G227" s="9" t="s">
        <v>1303</v>
      </c>
      <c r="H227" s="9" t="s">
        <v>1304</v>
      </c>
      <c r="I227" s="8">
        <f t="shared" si="19"/>
        <v>45338.663946759261</v>
      </c>
      <c r="J227" s="8">
        <f>DATEVALUE(MID(H227,29,8))+TIMEVALUE(_xlfn.CONCAT(MID(H227,64,2),":",MID(H227,66,2)))</f>
        <v>45338.652777777781</v>
      </c>
      <c r="K227" s="6" t="str">
        <f t="shared" si="20"/>
        <v>0:16</v>
      </c>
      <c r="L227" s="54" t="str">
        <f t="shared" si="22"/>
        <v>Ukončeno v den propuštění</v>
      </c>
      <c r="M227" s="54" t="str">
        <f>IF(A227-J227&gt;TIME(0,240,0),"Více než  4 hodiny",VLOOKUP(K227,Pásma!$H$4:$I$244,2))</f>
        <v>10-20</v>
      </c>
    </row>
    <row r="228" spans="1:13" x14ac:dyDescent="0.25">
      <c r="A228" s="10">
        <v>45338.806759259256</v>
      </c>
      <c r="B228" s="9" t="s">
        <v>76</v>
      </c>
      <c r="C228" s="9" t="s">
        <v>411</v>
      </c>
      <c r="D228" s="9" t="s">
        <v>78</v>
      </c>
      <c r="E228" s="9" t="s">
        <v>79</v>
      </c>
      <c r="F228" s="9" t="s">
        <v>1302</v>
      </c>
      <c r="G228" s="9" t="s">
        <v>7418</v>
      </c>
      <c r="H228" s="9" t="s">
        <v>7419</v>
      </c>
      <c r="I228" s="8">
        <f t="shared" si="19"/>
        <v>45338.806759259256</v>
      </c>
      <c r="J228" s="8">
        <f>DATEVALUE(MID(H228,63,8))+TIMEVALUE(_xlfn.CONCAT(MID(H228,87,2),":",MID(H228,89,2)))</f>
        <v>45338.805555555555</v>
      </c>
      <c r="K228" s="6" t="str">
        <f t="shared" si="20"/>
        <v>0:01</v>
      </c>
      <c r="L228" s="54" t="str">
        <f t="shared" si="22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10">
        <v>45338.83525462963</v>
      </c>
      <c r="B229" s="9" t="s">
        <v>76</v>
      </c>
      <c r="C229" s="9" t="s">
        <v>411</v>
      </c>
      <c r="D229" s="9" t="s">
        <v>78</v>
      </c>
      <c r="E229" s="9" t="s">
        <v>79</v>
      </c>
      <c r="F229" s="9" t="s">
        <v>1107</v>
      </c>
      <c r="G229" s="9" t="s">
        <v>7416</v>
      </c>
      <c r="H229" s="9" t="s">
        <v>7417</v>
      </c>
      <c r="I229" s="8">
        <f t="shared" si="19"/>
        <v>45338.83525462963</v>
      </c>
      <c r="J229" s="8">
        <f>DATEVALUE(MID(H229,63,8))+TIMEVALUE(_xlfn.CONCAT(MID(H229,87,2),":",MID(H229,89,2)))</f>
        <v>45338.834027777775</v>
      </c>
      <c r="K229" s="6" t="str">
        <f t="shared" si="20"/>
        <v>0:01</v>
      </c>
      <c r="L229" s="54" t="str">
        <f t="shared" si="22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10">
        <v>45339.640694444446</v>
      </c>
      <c r="B230" s="9" t="s">
        <v>125</v>
      </c>
      <c r="C230" s="9" t="s">
        <v>1298</v>
      </c>
      <c r="D230" s="9" t="s">
        <v>78</v>
      </c>
      <c r="E230" s="9" t="s">
        <v>10</v>
      </c>
      <c r="F230" s="9" t="s">
        <v>1190</v>
      </c>
      <c r="G230" s="9" t="s">
        <v>1299</v>
      </c>
      <c r="H230" s="9" t="s">
        <v>1300</v>
      </c>
      <c r="I230" s="8">
        <f t="shared" si="19"/>
        <v>45339.640694444446</v>
      </c>
      <c r="J230" s="8">
        <f t="shared" ref="J230:J235" si="24">DATEVALUE(MID(H230,29,8))+TIMEVALUE(_xlfn.CONCAT(MID(H230,64,2),":",MID(H230,66,2)))</f>
        <v>45339.63958333333</v>
      </c>
      <c r="K230" s="6" t="str">
        <f t="shared" si="20"/>
        <v>0:01</v>
      </c>
      <c r="L230" s="54" t="str">
        <f t="shared" si="22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10">
        <v>45339.73064814815</v>
      </c>
      <c r="B231" s="9" t="s">
        <v>120</v>
      </c>
      <c r="C231" s="9" t="s">
        <v>242</v>
      </c>
      <c r="D231" s="9" t="s">
        <v>78</v>
      </c>
      <c r="E231" s="9" t="s">
        <v>79</v>
      </c>
      <c r="F231" s="9" t="s">
        <v>1295</v>
      </c>
      <c r="G231" s="9" t="s">
        <v>1296</v>
      </c>
      <c r="H231" s="9" t="s">
        <v>1297</v>
      </c>
      <c r="I231" s="8">
        <f t="shared" si="19"/>
        <v>45339.73064814815</v>
      </c>
      <c r="J231" s="8">
        <f t="shared" si="24"/>
        <v>45339.729861111111</v>
      </c>
      <c r="K231" s="6" t="str">
        <f t="shared" si="20"/>
        <v>0:01</v>
      </c>
      <c r="L231" s="54" t="str">
        <f t="shared" si="22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10">
        <v>45340.57885416667</v>
      </c>
      <c r="B232" s="9" t="s">
        <v>76</v>
      </c>
      <c r="C232" s="9" t="s">
        <v>411</v>
      </c>
      <c r="D232" s="9" t="s">
        <v>78</v>
      </c>
      <c r="E232" s="9" t="s">
        <v>79</v>
      </c>
      <c r="F232" s="9" t="s">
        <v>1198</v>
      </c>
      <c r="G232" s="9" t="s">
        <v>1293</v>
      </c>
      <c r="H232" s="9" t="s">
        <v>1294</v>
      </c>
      <c r="I232" s="8">
        <f t="shared" si="19"/>
        <v>45340.57885416667</v>
      </c>
      <c r="J232" s="8">
        <f t="shared" si="24"/>
        <v>45340.390972222223</v>
      </c>
      <c r="K232" s="6" t="str">
        <f t="shared" si="20"/>
        <v>4:30</v>
      </c>
      <c r="L232" s="54" t="str">
        <f t="shared" si="22"/>
        <v>Ukončeno v den propuštění</v>
      </c>
      <c r="M232" s="54" t="str">
        <f>IF(A232-J232&gt;TIME(0,240,0),"Více než  4 hodiny",VLOOKUP(K232,Pásma!$H$4:$I$244,2))</f>
        <v>Více než  4 hodiny</v>
      </c>
    </row>
    <row r="233" spans="1:13" x14ac:dyDescent="0.25">
      <c r="A233" s="10">
        <v>45340.592638888891</v>
      </c>
      <c r="B233" s="9" t="s">
        <v>125</v>
      </c>
      <c r="C233" s="9" t="s">
        <v>346</v>
      </c>
      <c r="D233" s="9" t="s">
        <v>78</v>
      </c>
      <c r="E233" s="9" t="s">
        <v>79</v>
      </c>
      <c r="F233" s="9" t="s">
        <v>1290</v>
      </c>
      <c r="G233" s="9" t="s">
        <v>1291</v>
      </c>
      <c r="H233" s="9" t="s">
        <v>1292</v>
      </c>
      <c r="I233" s="8">
        <f t="shared" si="19"/>
        <v>45340.592638888891</v>
      </c>
      <c r="J233" s="8">
        <f t="shared" si="24"/>
        <v>45340.591666666667</v>
      </c>
      <c r="K233" s="6" t="str">
        <f t="shared" si="20"/>
        <v>0:01</v>
      </c>
      <c r="L233" s="54" t="str">
        <f t="shared" si="22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10">
        <v>45340.594039351854</v>
      </c>
      <c r="B234" s="9" t="s">
        <v>125</v>
      </c>
      <c r="C234" s="9" t="s">
        <v>346</v>
      </c>
      <c r="D234" s="9" t="s">
        <v>78</v>
      </c>
      <c r="E234" s="9" t="s">
        <v>79</v>
      </c>
      <c r="F234" s="9" t="s">
        <v>1287</v>
      </c>
      <c r="G234" s="9" t="s">
        <v>1288</v>
      </c>
      <c r="H234" s="9" t="s">
        <v>1289</v>
      </c>
      <c r="I234" s="8">
        <f t="shared" si="19"/>
        <v>45340.594039351854</v>
      </c>
      <c r="J234" s="8">
        <f t="shared" si="24"/>
        <v>45340.593055555553</v>
      </c>
      <c r="K234" s="6" t="str">
        <f t="shared" si="20"/>
        <v>0:01</v>
      </c>
      <c r="L234" s="54" t="str">
        <f t="shared" si="22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10">
        <v>45340.594872685186</v>
      </c>
      <c r="B235" s="9" t="s">
        <v>125</v>
      </c>
      <c r="C235" s="9" t="s">
        <v>346</v>
      </c>
      <c r="D235" s="9" t="s">
        <v>78</v>
      </c>
      <c r="E235" s="9" t="s">
        <v>79</v>
      </c>
      <c r="F235" s="9" t="s">
        <v>1284</v>
      </c>
      <c r="G235" s="9" t="s">
        <v>1285</v>
      </c>
      <c r="H235" s="9" t="s">
        <v>1286</v>
      </c>
      <c r="I235" s="8">
        <f t="shared" si="19"/>
        <v>45340.594872685186</v>
      </c>
      <c r="J235" s="8">
        <f t="shared" si="24"/>
        <v>45340.59375</v>
      </c>
      <c r="K235" s="6" t="str">
        <f t="shared" si="20"/>
        <v>0:01</v>
      </c>
      <c r="L235" s="54" t="str">
        <f t="shared" si="22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10">
        <v>45340.99690972222</v>
      </c>
      <c r="B236" s="9" t="s">
        <v>11</v>
      </c>
      <c r="C236" s="9" t="s">
        <v>21</v>
      </c>
      <c r="D236" s="9" t="s">
        <v>78</v>
      </c>
      <c r="E236" s="9" t="s">
        <v>10</v>
      </c>
      <c r="F236" s="9" t="s">
        <v>1185</v>
      </c>
      <c r="G236" s="9" t="s">
        <v>1186</v>
      </c>
      <c r="H236" s="9" t="s">
        <v>8489</v>
      </c>
      <c r="I236" s="8">
        <f t="shared" si="19"/>
        <v>45340.99690972222</v>
      </c>
      <c r="J236" s="8">
        <f>DATEVALUE(MID(H236,49,8))+TIMEVALUE(_xlfn.CONCAT(MID(H236,80,2),":",MID(H236,82,2)))</f>
        <v>45340.996527777781</v>
      </c>
      <c r="K236" s="6" t="str">
        <f t="shared" si="20"/>
        <v>0:00</v>
      </c>
      <c r="L236" s="54" t="str">
        <f t="shared" si="22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10">
        <v>45341.410995370374</v>
      </c>
      <c r="B237" s="9" t="s">
        <v>76</v>
      </c>
      <c r="C237" s="9" t="s">
        <v>77</v>
      </c>
      <c r="D237" s="9" t="s">
        <v>78</v>
      </c>
      <c r="E237" s="9" t="s">
        <v>79</v>
      </c>
      <c r="F237" s="9" t="s">
        <v>1282</v>
      </c>
      <c r="G237" s="9" t="s">
        <v>1283</v>
      </c>
      <c r="H237" s="9" t="s">
        <v>1281</v>
      </c>
      <c r="I237" s="8">
        <f t="shared" si="19"/>
        <v>45341.410995370374</v>
      </c>
      <c r="J237" s="8">
        <f>DATEVALUE(MID(H237,29,8))+TIMEVALUE(_xlfn.CONCAT(MID(H237,64,2),":",MID(H237,66,2)))</f>
        <v>45341.410416666666</v>
      </c>
      <c r="K237" s="6" t="str">
        <f t="shared" si="20"/>
        <v>0:00</v>
      </c>
      <c r="L237" s="54" t="str">
        <f t="shared" si="22"/>
        <v>Ukončeno v den propuštění</v>
      </c>
      <c r="M237" s="54" t="str">
        <f>IF(A237-J237&gt;TIME(0,240,0),"Více než  4 hodiny",VLOOKUP(K237,Pásma!$H$4:$I$244,2))</f>
        <v>do 10 ti minut</v>
      </c>
    </row>
    <row r="238" spans="1:13" x14ac:dyDescent="0.25">
      <c r="A238" s="10">
        <v>45341.411354166667</v>
      </c>
      <c r="B238" s="9" t="s">
        <v>76</v>
      </c>
      <c r="C238" s="9" t="s">
        <v>77</v>
      </c>
      <c r="D238" s="9" t="s">
        <v>78</v>
      </c>
      <c r="E238" s="9" t="s">
        <v>79</v>
      </c>
      <c r="F238" s="9" t="s">
        <v>1279</v>
      </c>
      <c r="G238" s="9" t="s">
        <v>1280</v>
      </c>
      <c r="H238" s="9" t="s">
        <v>1281</v>
      </c>
      <c r="I238" s="8">
        <f t="shared" si="19"/>
        <v>45341.411354166667</v>
      </c>
      <c r="J238" s="8">
        <f>DATEVALUE(MID(H238,29,8))+TIMEVALUE(_xlfn.CONCAT(MID(H238,64,2),":",MID(H238,66,2)))</f>
        <v>45341.410416666666</v>
      </c>
      <c r="K238" s="6" t="str">
        <f t="shared" si="20"/>
        <v>0:01</v>
      </c>
      <c r="L238" s="54" t="str">
        <f t="shared" si="22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10">
        <v>45341.426342592589</v>
      </c>
      <c r="B239" s="9" t="s">
        <v>11</v>
      </c>
      <c r="C239" s="9" t="s">
        <v>8</v>
      </c>
      <c r="D239" s="9" t="s">
        <v>78</v>
      </c>
      <c r="E239" s="9" t="s">
        <v>10</v>
      </c>
      <c r="F239" s="9" t="s">
        <v>1226</v>
      </c>
      <c r="G239" s="9" t="s">
        <v>1227</v>
      </c>
      <c r="H239" s="9" t="s">
        <v>8488</v>
      </c>
      <c r="I239" s="8">
        <f t="shared" si="19"/>
        <v>45341.426342592589</v>
      </c>
      <c r="J239" s="8">
        <f>DATEVALUE(MID(H239,49,8))+TIMEVALUE(_xlfn.CONCAT(MID(H239,80,2),":",MID(H239,82,2)))</f>
        <v>45341.425694444442</v>
      </c>
      <c r="K239" s="6" t="str">
        <f t="shared" si="20"/>
        <v>0:00</v>
      </c>
      <c r="L239" s="54" t="str">
        <f t="shared" si="22"/>
        <v>Ukončeno v den propuštění</v>
      </c>
      <c r="M239" s="54" t="str">
        <f>IF(A239-J239&gt;TIME(0,240,0),"Více než  4 hodiny",VLOOKUP(K239,Pásma!$H$4:$I$244,2))</f>
        <v>do 10 ti minut</v>
      </c>
    </row>
    <row r="240" spans="1:13" x14ac:dyDescent="0.25">
      <c r="A240" s="10">
        <v>45341.566481481481</v>
      </c>
      <c r="B240" s="9" t="s">
        <v>11</v>
      </c>
      <c r="C240" s="9" t="s">
        <v>8</v>
      </c>
      <c r="D240" s="9" t="s">
        <v>78</v>
      </c>
      <c r="E240" s="9" t="s">
        <v>10</v>
      </c>
      <c r="F240" s="9" t="s">
        <v>1215</v>
      </c>
      <c r="G240" s="9" t="s">
        <v>1216</v>
      </c>
      <c r="H240" s="9" t="s">
        <v>8487</v>
      </c>
      <c r="I240" s="8">
        <f t="shared" si="19"/>
        <v>45341.566481481481</v>
      </c>
      <c r="J240" s="8">
        <f>DATEVALUE(MID(H240,49,8))+TIMEVALUE(_xlfn.CONCAT(MID(H240,80,2),":",MID(H240,82,2)))</f>
        <v>45341.565972222219</v>
      </c>
      <c r="K240" s="6" t="str">
        <f t="shared" si="20"/>
        <v>0:00</v>
      </c>
      <c r="L240" s="54" t="str">
        <f t="shared" si="22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10">
        <v>45342.476712962962</v>
      </c>
      <c r="B241" s="9" t="s">
        <v>76</v>
      </c>
      <c r="C241" s="9" t="s">
        <v>77</v>
      </c>
      <c r="D241" s="9" t="s">
        <v>78</v>
      </c>
      <c r="E241" s="9" t="s">
        <v>79</v>
      </c>
      <c r="F241" s="9" t="s">
        <v>1223</v>
      </c>
      <c r="G241" s="9" t="s">
        <v>1277</v>
      </c>
      <c r="H241" s="9" t="s">
        <v>1278</v>
      </c>
      <c r="I241" s="8">
        <f t="shared" si="19"/>
        <v>45342.476712962962</v>
      </c>
      <c r="J241" s="8">
        <f t="shared" ref="J241:J246" si="25">DATEVALUE(MID(H241,29,8))+TIMEVALUE(_xlfn.CONCAT(MID(H241,64,2),":",MID(H241,66,2)))</f>
        <v>45342.462500000001</v>
      </c>
      <c r="K241" s="6" t="str">
        <f t="shared" si="20"/>
        <v>0:20</v>
      </c>
      <c r="L241" s="54" t="str">
        <f t="shared" si="22"/>
        <v>Ukončeno v den propuštění</v>
      </c>
      <c r="M241" s="54" t="str">
        <f>IF(A241-J241&gt;TIME(0,240,0),"Více než  4 hodiny",VLOOKUP(K241,Pásma!$H$4:$I$244,2))</f>
        <v>20-30</v>
      </c>
    </row>
    <row r="242" spans="1:13" x14ac:dyDescent="0.25">
      <c r="A242" s="10">
        <v>45342.5153125</v>
      </c>
      <c r="B242" s="9" t="s">
        <v>76</v>
      </c>
      <c r="C242" s="9" t="s">
        <v>77</v>
      </c>
      <c r="D242" s="9" t="s">
        <v>78</v>
      </c>
      <c r="E242" s="9" t="s">
        <v>79</v>
      </c>
      <c r="F242" s="9" t="s">
        <v>1115</v>
      </c>
      <c r="G242" s="9" t="s">
        <v>1275</v>
      </c>
      <c r="H242" s="9" t="s">
        <v>1276</v>
      </c>
      <c r="I242" s="8">
        <f t="shared" si="19"/>
        <v>45342.5153125</v>
      </c>
      <c r="J242" s="8">
        <f t="shared" si="25"/>
        <v>45342.51458333333</v>
      </c>
      <c r="K242" s="6" t="str">
        <f t="shared" si="20"/>
        <v>0:01</v>
      </c>
      <c r="L242" s="54" t="str">
        <f t="shared" si="22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10">
        <v>45342.515625</v>
      </c>
      <c r="B243" s="9" t="s">
        <v>76</v>
      </c>
      <c r="C243" s="9" t="s">
        <v>77</v>
      </c>
      <c r="D243" s="9" t="s">
        <v>78</v>
      </c>
      <c r="E243" s="9" t="s">
        <v>79</v>
      </c>
      <c r="F243" s="9" t="s">
        <v>1273</v>
      </c>
      <c r="G243" s="9" t="s">
        <v>1274</v>
      </c>
      <c r="H243" s="9" t="s">
        <v>1272</v>
      </c>
      <c r="I243" s="8">
        <f t="shared" si="19"/>
        <v>45342.515625</v>
      </c>
      <c r="J243" s="8">
        <f t="shared" si="25"/>
        <v>45342.515277777777</v>
      </c>
      <c r="K243" s="6" t="str">
        <f t="shared" si="20"/>
        <v>0:00</v>
      </c>
      <c r="L243" s="54" t="str">
        <f t="shared" si="22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10">
        <v>45342.516076388885</v>
      </c>
      <c r="B244" s="9" t="s">
        <v>76</v>
      </c>
      <c r="C244" s="9" t="s">
        <v>77</v>
      </c>
      <c r="D244" s="9" t="s">
        <v>78</v>
      </c>
      <c r="E244" s="9" t="s">
        <v>79</v>
      </c>
      <c r="F244" s="9" t="s">
        <v>1270</v>
      </c>
      <c r="G244" s="9" t="s">
        <v>1271</v>
      </c>
      <c r="H244" s="9" t="s">
        <v>1272</v>
      </c>
      <c r="I244" s="8">
        <f t="shared" si="19"/>
        <v>45342.516076388885</v>
      </c>
      <c r="J244" s="8">
        <f t="shared" si="25"/>
        <v>45342.515277777777</v>
      </c>
      <c r="K244" s="6" t="str">
        <f t="shared" si="20"/>
        <v>0:01</v>
      </c>
      <c r="L244" s="54" t="str">
        <f t="shared" si="22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10">
        <v>45342.516840277778</v>
      </c>
      <c r="B245" s="9" t="s">
        <v>76</v>
      </c>
      <c r="C245" s="9" t="s">
        <v>77</v>
      </c>
      <c r="D245" s="9" t="s">
        <v>78</v>
      </c>
      <c r="E245" s="9" t="s">
        <v>79</v>
      </c>
      <c r="F245" s="9" t="s">
        <v>1267</v>
      </c>
      <c r="G245" s="9" t="s">
        <v>1268</v>
      </c>
      <c r="H245" s="9" t="s">
        <v>1269</v>
      </c>
      <c r="I245" s="8">
        <f t="shared" si="19"/>
        <v>45342.516840277778</v>
      </c>
      <c r="J245" s="8">
        <f t="shared" si="25"/>
        <v>45342.515972222223</v>
      </c>
      <c r="K245" s="6" t="str">
        <f t="shared" si="20"/>
        <v>0:01</v>
      </c>
      <c r="L245" s="54" t="str">
        <f t="shared" si="22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10">
        <v>45342.581087962964</v>
      </c>
      <c r="B246" s="9" t="s">
        <v>76</v>
      </c>
      <c r="C246" s="9" t="s">
        <v>77</v>
      </c>
      <c r="D246" s="9" t="s">
        <v>78</v>
      </c>
      <c r="E246" s="9" t="s">
        <v>79</v>
      </c>
      <c r="F246" s="9" t="s">
        <v>1264</v>
      </c>
      <c r="G246" s="9" t="s">
        <v>1265</v>
      </c>
      <c r="H246" s="9" t="s">
        <v>1266</v>
      </c>
      <c r="I246" s="8">
        <f t="shared" si="19"/>
        <v>45342.581087962964</v>
      </c>
      <c r="J246" s="8">
        <f t="shared" si="25"/>
        <v>45342.580555555556</v>
      </c>
      <c r="K246" s="6" t="str">
        <f t="shared" si="20"/>
        <v>0:00</v>
      </c>
      <c r="L246" s="54" t="str">
        <f t="shared" si="22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10">
        <v>45342.585925925923</v>
      </c>
      <c r="B247" s="9" t="s">
        <v>1928</v>
      </c>
      <c r="C247" s="9" t="s">
        <v>3366</v>
      </c>
      <c r="D247" s="9" t="s">
        <v>78</v>
      </c>
      <c r="E247" s="9" t="s">
        <v>10</v>
      </c>
      <c r="F247" s="9" t="s">
        <v>1195</v>
      </c>
      <c r="G247" s="9" t="s">
        <v>1196</v>
      </c>
      <c r="H247" s="9" t="s">
        <v>8486</v>
      </c>
      <c r="I247" s="8">
        <f t="shared" si="19"/>
        <v>45342.585925925923</v>
      </c>
      <c r="J247" s="8">
        <f>DATEVALUE(MID(H247,49,8))+TIMEVALUE(_xlfn.CONCAT(MID(H247,80,2),":",MID(H247,82,2)))</f>
        <v>45342.585416666669</v>
      </c>
      <c r="K247" s="6" t="str">
        <f t="shared" si="20"/>
        <v>0:00</v>
      </c>
      <c r="L247" s="54" t="str">
        <f t="shared" si="22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10">
        <v>45342.592118055552</v>
      </c>
      <c r="B248" s="9" t="s">
        <v>76</v>
      </c>
      <c r="C248" s="9" t="s">
        <v>77</v>
      </c>
      <c r="D248" s="9" t="s">
        <v>78</v>
      </c>
      <c r="E248" s="9" t="s">
        <v>79</v>
      </c>
      <c r="F248" s="9" t="s">
        <v>1110</v>
      </c>
      <c r="G248" s="9" t="s">
        <v>1262</v>
      </c>
      <c r="H248" s="9" t="s">
        <v>1263</v>
      </c>
      <c r="I248" s="8">
        <f t="shared" si="19"/>
        <v>45342.592118055552</v>
      </c>
      <c r="J248" s="8">
        <f>DATEVALUE(MID(H248,29,8))+TIMEVALUE(_xlfn.CONCAT(MID(H248,64,2),":",MID(H248,66,2)))</f>
        <v>45342.591666666667</v>
      </c>
      <c r="K248" s="6" t="str">
        <f t="shared" si="20"/>
        <v>0:00</v>
      </c>
      <c r="L248" s="54" t="str">
        <f t="shared" si="22"/>
        <v>Ukončeno v den propuštění</v>
      </c>
      <c r="M248" s="54" t="str">
        <f>IF(A248-J248&gt;TIME(0,240,0),"Více než  4 hodiny",VLOOKUP(K248,Pásma!$H$4:$I$244,2))</f>
        <v>do 10 ti minut</v>
      </c>
    </row>
    <row r="249" spans="1:13" x14ac:dyDescent="0.25">
      <c r="A249" s="10">
        <v>45343.111006944448</v>
      </c>
      <c r="B249" s="9" t="s">
        <v>7298</v>
      </c>
      <c r="C249" s="9" t="s">
        <v>7413</v>
      </c>
      <c r="D249" s="9" t="s">
        <v>78</v>
      </c>
      <c r="E249" s="9" t="s">
        <v>13</v>
      </c>
      <c r="F249" s="9" t="s">
        <v>1170</v>
      </c>
      <c r="G249" s="9" t="s">
        <v>7414</v>
      </c>
      <c r="H249" s="9" t="s">
        <v>7415</v>
      </c>
      <c r="I249" s="8">
        <f t="shared" si="19"/>
        <v>45343.111006944448</v>
      </c>
      <c r="J249" s="8">
        <f>DATEVALUE(MID(H249,63,8))+TIMEVALUE(_xlfn.CONCAT(MID(H249,87,2),":",MID(H249,89,2)))</f>
        <v>45343.109722222223</v>
      </c>
      <c r="K249" s="6" t="str">
        <f t="shared" si="20"/>
        <v>0:01</v>
      </c>
      <c r="L249" s="54" t="str">
        <f t="shared" si="22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10">
        <v>45343.435439814813</v>
      </c>
      <c r="B250" s="9" t="s">
        <v>76</v>
      </c>
      <c r="C250" s="9" t="s">
        <v>157</v>
      </c>
      <c r="D250" s="9" t="s">
        <v>78</v>
      </c>
      <c r="E250" s="9" t="s">
        <v>79</v>
      </c>
      <c r="F250" s="9" t="s">
        <v>1259</v>
      </c>
      <c r="G250" s="9" t="s">
        <v>1260</v>
      </c>
      <c r="H250" s="9" t="s">
        <v>1261</v>
      </c>
      <c r="I250" s="8">
        <f t="shared" si="19"/>
        <v>45343.435439814813</v>
      </c>
      <c r="J250" s="8">
        <f>DATEVALUE(MID(H250,29,8))+TIMEVALUE(_xlfn.CONCAT(MID(H250,64,2),":",MID(H250,66,2)))</f>
        <v>45343.43472222222</v>
      </c>
      <c r="K250" s="6" t="str">
        <f t="shared" si="20"/>
        <v>0:01</v>
      </c>
      <c r="L250" s="54" t="str">
        <f t="shared" si="22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10">
        <v>45343.477013888885</v>
      </c>
      <c r="B251" s="9" t="s">
        <v>11</v>
      </c>
      <c r="C251" s="9" t="s">
        <v>21</v>
      </c>
      <c r="D251" s="9" t="s">
        <v>78</v>
      </c>
      <c r="E251" s="9" t="s">
        <v>10</v>
      </c>
      <c r="F251" s="9" t="s">
        <v>665</v>
      </c>
      <c r="G251" s="9" t="s">
        <v>1208</v>
      </c>
      <c r="H251" s="9" t="s">
        <v>8485</v>
      </c>
      <c r="I251" s="8">
        <f t="shared" si="19"/>
        <v>45343.477013888885</v>
      </c>
      <c r="J251" s="8">
        <f>DATEVALUE(MID(H251,49,8))+TIMEVALUE(_xlfn.CONCAT(MID(H251,80,2),":",MID(H251,82,2)))</f>
        <v>45343.476388888892</v>
      </c>
      <c r="K251" s="6" t="str">
        <f t="shared" si="20"/>
        <v>0:00</v>
      </c>
      <c r="L251" s="54" t="str">
        <f t="shared" si="22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10">
        <v>45343.50712962963</v>
      </c>
      <c r="B252" s="9" t="s">
        <v>76</v>
      </c>
      <c r="C252" s="9" t="s">
        <v>157</v>
      </c>
      <c r="D252" s="9" t="s">
        <v>78</v>
      </c>
      <c r="E252" s="9" t="s">
        <v>79</v>
      </c>
      <c r="F252" s="9" t="s">
        <v>1107</v>
      </c>
      <c r="G252" s="9" t="s">
        <v>1257</v>
      </c>
      <c r="H252" s="9" t="s">
        <v>1258</v>
      </c>
      <c r="I252" s="8">
        <f t="shared" si="19"/>
        <v>45343.50712962963</v>
      </c>
      <c r="J252" s="8">
        <f>DATEVALUE(MID(H252,29,8))+TIMEVALUE(_xlfn.CONCAT(MID(H252,64,2),":",MID(H252,66,2)))</f>
        <v>45343.502083333333</v>
      </c>
      <c r="K252" s="6" t="str">
        <f t="shared" si="20"/>
        <v>0:07</v>
      </c>
      <c r="L252" s="54" t="str">
        <f t="shared" si="22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10">
        <v>45343.525949074072</v>
      </c>
      <c r="B253" s="9" t="s">
        <v>76</v>
      </c>
      <c r="C253" s="9" t="s">
        <v>157</v>
      </c>
      <c r="D253" s="9" t="s">
        <v>78</v>
      </c>
      <c r="E253" s="9" t="s">
        <v>79</v>
      </c>
      <c r="F253" s="9" t="s">
        <v>1254</v>
      </c>
      <c r="G253" s="9" t="s">
        <v>1255</v>
      </c>
      <c r="H253" s="9" t="s">
        <v>1256</v>
      </c>
      <c r="I253" s="8">
        <f t="shared" si="19"/>
        <v>45343.525949074072</v>
      </c>
      <c r="J253" s="8">
        <f>DATEVALUE(MID(H253,29,8))+TIMEVALUE(_xlfn.CONCAT(MID(H253,64,2),":",MID(H253,66,2)))</f>
        <v>45343.525000000001</v>
      </c>
      <c r="K253" s="6" t="str">
        <f t="shared" si="20"/>
        <v>0:01</v>
      </c>
      <c r="L253" s="54" t="str">
        <f t="shared" si="22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10">
        <v>45343.543668981481</v>
      </c>
      <c r="B254" s="9" t="s">
        <v>11</v>
      </c>
      <c r="C254" s="9" t="s">
        <v>21</v>
      </c>
      <c r="D254" s="9" t="s">
        <v>78</v>
      </c>
      <c r="E254" s="9" t="s">
        <v>10</v>
      </c>
      <c r="F254" s="9" t="s">
        <v>1188</v>
      </c>
      <c r="G254" s="9" t="s">
        <v>1189</v>
      </c>
      <c r="H254" s="9" t="s">
        <v>8484</v>
      </c>
      <c r="I254" s="8">
        <f t="shared" si="19"/>
        <v>45343.543668981481</v>
      </c>
      <c r="J254" s="8">
        <f>DATEVALUE(MID(H254,49,8))+TIMEVALUE(_xlfn.CONCAT(MID(H254,80,2),":",MID(H254,82,2)))</f>
        <v>45343.543055555558</v>
      </c>
      <c r="K254" s="6" t="str">
        <f t="shared" si="20"/>
        <v>0:00</v>
      </c>
      <c r="L254" s="54" t="str">
        <f t="shared" si="22"/>
        <v>Ukončeno v den propuštění</v>
      </c>
      <c r="M254" s="54" t="str">
        <f>IF(A254-J254&gt;TIME(0,240,0),"Více než  4 hodiny",VLOOKUP(K254,Pásma!$H$4:$I$244,2))</f>
        <v>do 10 ti minut</v>
      </c>
    </row>
    <row r="255" spans="1:13" x14ac:dyDescent="0.25">
      <c r="A255" s="10">
        <v>45343.744085648148</v>
      </c>
      <c r="B255" s="9" t="s">
        <v>11</v>
      </c>
      <c r="C255" s="9" t="s">
        <v>17</v>
      </c>
      <c r="D255" s="9" t="s">
        <v>78</v>
      </c>
      <c r="E255" s="9" t="s">
        <v>10</v>
      </c>
      <c r="F255" s="9" t="s">
        <v>25</v>
      </c>
      <c r="G255" s="9" t="s">
        <v>1105</v>
      </c>
      <c r="H255" s="9" t="s">
        <v>8483</v>
      </c>
      <c r="I255" s="8">
        <f t="shared" si="19"/>
        <v>45343.744085648148</v>
      </c>
      <c r="J255" s="8">
        <f>DATEVALUE(MID(H255,49,8))+TIMEVALUE(_xlfn.CONCAT(MID(H255,80,2),":",MID(H255,82,2)))</f>
        <v>45343.743750000001</v>
      </c>
      <c r="K255" s="6" t="str">
        <f t="shared" si="20"/>
        <v>0:00</v>
      </c>
      <c r="L255" s="54" t="str">
        <f t="shared" si="22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10">
        <v>45344.435995370368</v>
      </c>
      <c r="B256" s="9" t="s">
        <v>11</v>
      </c>
      <c r="C256" s="9" t="s">
        <v>21</v>
      </c>
      <c r="D256" s="9" t="s">
        <v>78</v>
      </c>
      <c r="E256" s="9" t="s">
        <v>10</v>
      </c>
      <c r="F256" s="9" t="s">
        <v>1173</v>
      </c>
      <c r="G256" s="9" t="s">
        <v>1174</v>
      </c>
      <c r="H256" s="9" t="s">
        <v>8482</v>
      </c>
      <c r="I256" s="8">
        <f t="shared" si="19"/>
        <v>45344.435995370368</v>
      </c>
      <c r="J256" s="8">
        <f>DATEVALUE(MID(H256,49,8))+TIMEVALUE(_xlfn.CONCAT(MID(H256,80,2),":",MID(H256,82,2)))</f>
        <v>45344.435416666667</v>
      </c>
      <c r="K256" s="6" t="str">
        <f t="shared" si="20"/>
        <v>0:00</v>
      </c>
      <c r="L256" s="54" t="str">
        <f t="shared" si="22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10">
        <v>45344.535277777781</v>
      </c>
      <c r="B257" s="9" t="s">
        <v>76</v>
      </c>
      <c r="C257" s="9" t="s">
        <v>157</v>
      </c>
      <c r="D257" s="9" t="s">
        <v>78</v>
      </c>
      <c r="E257" s="9" t="s">
        <v>79</v>
      </c>
      <c r="F257" s="9" t="s">
        <v>1251</v>
      </c>
      <c r="G257" s="9" t="s">
        <v>1252</v>
      </c>
      <c r="H257" s="9" t="s">
        <v>1253</v>
      </c>
      <c r="I257" s="8">
        <f t="shared" si="19"/>
        <v>45344.535277777781</v>
      </c>
      <c r="J257" s="8">
        <f>DATEVALUE(MID(H257,29,8))+TIMEVALUE(_xlfn.CONCAT(MID(H257,64,2),":",MID(H257,66,2)))</f>
        <v>45344.534722222219</v>
      </c>
      <c r="K257" s="6" t="str">
        <f t="shared" si="20"/>
        <v>0:00</v>
      </c>
      <c r="L257" s="54" t="str">
        <f t="shared" si="22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10">
        <v>45344.535740740743</v>
      </c>
      <c r="B258" s="9" t="s">
        <v>76</v>
      </c>
      <c r="C258" s="9" t="s">
        <v>157</v>
      </c>
      <c r="D258" s="9" t="s">
        <v>78</v>
      </c>
      <c r="E258" s="9" t="s">
        <v>79</v>
      </c>
      <c r="F258" s="9" t="s">
        <v>1249</v>
      </c>
      <c r="G258" s="9" t="s">
        <v>1250</v>
      </c>
      <c r="H258" s="9" t="s">
        <v>1248</v>
      </c>
      <c r="I258" s="8">
        <f t="shared" ref="I258:I321" si="26">A258</f>
        <v>45344.535740740743</v>
      </c>
      <c r="J258" s="8">
        <f>DATEVALUE(MID(H258,29,8))+TIMEVALUE(_xlfn.CONCAT(MID(H258,64,2),":",MID(H258,66,2)))</f>
        <v>45344.535416666666</v>
      </c>
      <c r="K258" s="6" t="str">
        <f t="shared" ref="K258:K321" si="27">TEXT(A258-J258,"h:mm")</f>
        <v>0:00</v>
      </c>
      <c r="L258" s="54" t="str">
        <f t="shared" si="22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10">
        <v>45344.535949074074</v>
      </c>
      <c r="B259" s="9" t="s">
        <v>76</v>
      </c>
      <c r="C259" s="9" t="s">
        <v>157</v>
      </c>
      <c r="D259" s="9" t="s">
        <v>78</v>
      </c>
      <c r="E259" s="9" t="s">
        <v>79</v>
      </c>
      <c r="F259" s="9" t="s">
        <v>1246</v>
      </c>
      <c r="G259" s="9" t="s">
        <v>1247</v>
      </c>
      <c r="H259" s="9" t="s">
        <v>1248</v>
      </c>
      <c r="I259" s="8">
        <f t="shared" si="26"/>
        <v>45344.535949074074</v>
      </c>
      <c r="J259" s="8">
        <f>DATEVALUE(MID(H259,29,8))+TIMEVALUE(_xlfn.CONCAT(MID(H259,64,2),":",MID(H259,66,2)))</f>
        <v>45344.535416666666</v>
      </c>
      <c r="K259" s="6" t="str">
        <f t="shared" si="27"/>
        <v>0:00</v>
      </c>
      <c r="L259" s="54" t="str">
        <f t="shared" ref="L259:L322" si="28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10">
        <v>45344.536168981482</v>
      </c>
      <c r="B260" s="9" t="s">
        <v>76</v>
      </c>
      <c r="C260" s="9" t="s">
        <v>157</v>
      </c>
      <c r="D260" s="9" t="s">
        <v>78</v>
      </c>
      <c r="E260" s="9" t="s">
        <v>79</v>
      </c>
      <c r="F260" s="9" t="s">
        <v>1243</v>
      </c>
      <c r="G260" s="9" t="s">
        <v>1244</v>
      </c>
      <c r="H260" s="9" t="s">
        <v>1245</v>
      </c>
      <c r="I260" s="8">
        <f t="shared" si="26"/>
        <v>45344.536168981482</v>
      </c>
      <c r="J260" s="8">
        <f>DATEVALUE(MID(H260,29,8))+TIMEVALUE(_xlfn.CONCAT(MID(H260,64,2),":",MID(H260,66,2)))</f>
        <v>45344.536111111112</v>
      </c>
      <c r="K260" s="6" t="str">
        <f t="shared" si="27"/>
        <v>0:00</v>
      </c>
      <c r="L260" s="54" t="str">
        <f t="shared" si="28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10">
        <v>45344.554097222222</v>
      </c>
      <c r="B261" s="9" t="s">
        <v>11</v>
      </c>
      <c r="C261" s="9" t="s">
        <v>21</v>
      </c>
      <c r="D261" s="9" t="s">
        <v>78</v>
      </c>
      <c r="E261" s="9" t="s">
        <v>10</v>
      </c>
      <c r="F261" s="9" t="s">
        <v>1058</v>
      </c>
      <c r="G261" s="9" t="s">
        <v>1059</v>
      </c>
      <c r="H261" s="9" t="s">
        <v>8481</v>
      </c>
      <c r="I261" s="8">
        <f t="shared" si="26"/>
        <v>45344.554097222222</v>
      </c>
      <c r="J261" s="8">
        <f>DATEVALUE(MID(H261,49,8))+TIMEVALUE(_xlfn.CONCAT(MID(H261,80,2),":",MID(H261,82,2)))</f>
        <v>45344.553472222222</v>
      </c>
      <c r="K261" s="6" t="str">
        <f t="shared" si="27"/>
        <v>0:00</v>
      </c>
      <c r="L261" s="54" t="str">
        <f t="shared" si="28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10">
        <v>45345.568287037036</v>
      </c>
      <c r="B262" s="9" t="s">
        <v>76</v>
      </c>
      <c r="C262" s="9" t="s">
        <v>157</v>
      </c>
      <c r="D262" s="9" t="s">
        <v>78</v>
      </c>
      <c r="E262" s="9" t="s">
        <v>79</v>
      </c>
      <c r="F262" s="9" t="s">
        <v>1241</v>
      </c>
      <c r="G262" s="9" t="s">
        <v>1242</v>
      </c>
      <c r="H262" s="9" t="s">
        <v>1238</v>
      </c>
      <c r="I262" s="8">
        <f t="shared" si="26"/>
        <v>45345.568287037036</v>
      </c>
      <c r="J262" s="8">
        <f>DATEVALUE(MID(H262,29,8))+TIMEVALUE(_xlfn.CONCAT(MID(H262,64,2),":",MID(H262,66,2)))</f>
        <v>45345.568055555559</v>
      </c>
      <c r="K262" s="6" t="str">
        <f t="shared" si="27"/>
        <v>0:00</v>
      </c>
      <c r="L262" s="54" t="str">
        <f t="shared" si="28"/>
        <v>Ukončeno v den propuštění</v>
      </c>
      <c r="M262" s="54" t="str">
        <f>IF(A262-J262&gt;TIME(0,240,0),"Více než  4 hodiny",VLOOKUP(K262,Pásma!$H$4:$I$244,2))</f>
        <v>do 10 ti minut</v>
      </c>
    </row>
    <row r="263" spans="1:13" x14ac:dyDescent="0.25">
      <c r="A263" s="10">
        <v>45345.568518518521</v>
      </c>
      <c r="B263" s="9" t="s">
        <v>76</v>
      </c>
      <c r="C263" s="9" t="s">
        <v>157</v>
      </c>
      <c r="D263" s="9" t="s">
        <v>78</v>
      </c>
      <c r="E263" s="9" t="s">
        <v>79</v>
      </c>
      <c r="F263" s="9" t="s">
        <v>1239</v>
      </c>
      <c r="G263" s="9" t="s">
        <v>1240</v>
      </c>
      <c r="H263" s="9" t="s">
        <v>1238</v>
      </c>
      <c r="I263" s="8">
        <f t="shared" si="26"/>
        <v>45345.568518518521</v>
      </c>
      <c r="J263" s="8">
        <f>DATEVALUE(MID(H263,29,8))+TIMEVALUE(_xlfn.CONCAT(MID(H263,64,2),":",MID(H263,66,2)))</f>
        <v>45345.568055555559</v>
      </c>
      <c r="K263" s="6" t="str">
        <f t="shared" si="27"/>
        <v>0:00</v>
      </c>
      <c r="L263" s="54" t="str">
        <f t="shared" si="28"/>
        <v>Ukončeno v den propuštění</v>
      </c>
      <c r="M263" s="54" t="str">
        <f>IF(A263-J263&gt;TIME(0,240,0),"Více než  4 hodiny",VLOOKUP(K263,Pásma!$H$4:$I$244,2))</f>
        <v>do 10 ti minut</v>
      </c>
    </row>
    <row r="264" spans="1:13" x14ac:dyDescent="0.25">
      <c r="A264" s="10">
        <v>45345.568784722222</v>
      </c>
      <c r="B264" s="9" t="s">
        <v>76</v>
      </c>
      <c r="C264" s="9" t="s">
        <v>157</v>
      </c>
      <c r="D264" s="9" t="s">
        <v>78</v>
      </c>
      <c r="E264" s="9" t="s">
        <v>79</v>
      </c>
      <c r="F264" s="9" t="s">
        <v>61</v>
      </c>
      <c r="G264" s="9" t="s">
        <v>1237</v>
      </c>
      <c r="H264" s="9" t="s">
        <v>1238</v>
      </c>
      <c r="I264" s="8">
        <f t="shared" si="26"/>
        <v>45345.568784722222</v>
      </c>
      <c r="J264" s="8">
        <f>DATEVALUE(MID(H264,29,8))+TIMEVALUE(_xlfn.CONCAT(MID(H264,64,2),":",MID(H264,66,2)))</f>
        <v>45345.568055555559</v>
      </c>
      <c r="K264" s="6" t="str">
        <f t="shared" si="27"/>
        <v>0:01</v>
      </c>
      <c r="L264" s="54" t="str">
        <f t="shared" si="28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10">
        <v>45345.569212962961</v>
      </c>
      <c r="B265" s="9" t="s">
        <v>76</v>
      </c>
      <c r="C265" s="9" t="s">
        <v>157</v>
      </c>
      <c r="D265" s="9" t="s">
        <v>78</v>
      </c>
      <c r="E265" s="9" t="s">
        <v>79</v>
      </c>
      <c r="F265" s="9" t="s">
        <v>1234</v>
      </c>
      <c r="G265" s="9" t="s">
        <v>1235</v>
      </c>
      <c r="H265" s="9" t="s">
        <v>1236</v>
      </c>
      <c r="I265" s="8">
        <f t="shared" si="26"/>
        <v>45345.569212962961</v>
      </c>
      <c r="J265" s="8">
        <f>DATEVALUE(MID(H265,29,8))+TIMEVALUE(_xlfn.CONCAT(MID(H265,64,2),":",MID(H265,66,2)))</f>
        <v>45345.568749999999</v>
      </c>
      <c r="K265" s="6" t="str">
        <f t="shared" si="27"/>
        <v>0:00</v>
      </c>
      <c r="L265" s="54" t="str">
        <f t="shared" si="28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10">
        <v>45345.569421296299</v>
      </c>
      <c r="B266" s="9" t="s">
        <v>76</v>
      </c>
      <c r="C266" s="9" t="s">
        <v>157</v>
      </c>
      <c r="D266" s="9" t="s">
        <v>78</v>
      </c>
      <c r="E266" s="9" t="s">
        <v>79</v>
      </c>
      <c r="F266" s="9" t="s">
        <v>1231</v>
      </c>
      <c r="G266" s="9" t="s">
        <v>1232</v>
      </c>
      <c r="H266" s="9" t="s">
        <v>1233</v>
      </c>
      <c r="I266" s="8">
        <f t="shared" si="26"/>
        <v>45345.569421296299</v>
      </c>
      <c r="J266" s="8">
        <f>DATEVALUE(MID(H266,29,8))+TIMEVALUE(_xlfn.CONCAT(MID(H266,64,2),":",MID(H266,66,2)))</f>
        <v>45345.568749999999</v>
      </c>
      <c r="K266" s="6" t="str">
        <f t="shared" si="27"/>
        <v>0:00</v>
      </c>
      <c r="L266" s="54" t="str">
        <f t="shared" si="28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10">
        <v>45345.743564814817</v>
      </c>
      <c r="B267" s="9" t="s">
        <v>11</v>
      </c>
      <c r="C267" s="9" t="s">
        <v>52</v>
      </c>
      <c r="D267" s="9" t="s">
        <v>78</v>
      </c>
      <c r="E267" s="9" t="s">
        <v>10</v>
      </c>
      <c r="F267" s="9" t="s">
        <v>1167</v>
      </c>
      <c r="G267" s="9" t="s">
        <v>1168</v>
      </c>
      <c r="H267" s="9" t="s">
        <v>8480</v>
      </c>
      <c r="I267" s="8">
        <f t="shared" si="26"/>
        <v>45345.743564814817</v>
      </c>
      <c r="J267" s="8">
        <f>DATEVALUE(MID(H267,49,8))+TIMEVALUE(_xlfn.CONCAT(MID(H267,80,2),":",MID(H267,82,2)))</f>
        <v>45345.743055555555</v>
      </c>
      <c r="K267" s="6" t="str">
        <f t="shared" si="27"/>
        <v>0:00</v>
      </c>
      <c r="L267" s="54" t="str">
        <f t="shared" si="28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10">
        <v>45346.490023148152</v>
      </c>
      <c r="B268" s="9" t="s">
        <v>120</v>
      </c>
      <c r="C268" s="9" t="s">
        <v>346</v>
      </c>
      <c r="D268" s="9" t="s">
        <v>78</v>
      </c>
      <c r="E268" s="9" t="s">
        <v>79</v>
      </c>
      <c r="F268" s="9" t="s">
        <v>1170</v>
      </c>
      <c r="G268" s="9" t="s">
        <v>1229</v>
      </c>
      <c r="H268" s="9" t="s">
        <v>1230</v>
      </c>
      <c r="I268" s="8">
        <f t="shared" si="26"/>
        <v>45346.490023148152</v>
      </c>
      <c r="J268" s="8">
        <f>DATEVALUE(MID(H268,29,8))+TIMEVALUE(_xlfn.CONCAT(MID(H268,64,2),":",MID(H268,66,2)))</f>
        <v>45346.487500000003</v>
      </c>
      <c r="K268" s="6" t="str">
        <f t="shared" si="27"/>
        <v>0:03</v>
      </c>
      <c r="L268" s="54" t="str">
        <f t="shared" si="28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10">
        <v>45346.62290509259</v>
      </c>
      <c r="B269" s="9" t="s">
        <v>120</v>
      </c>
      <c r="C269" s="9" t="s">
        <v>346</v>
      </c>
      <c r="D269" s="9" t="s">
        <v>78</v>
      </c>
      <c r="E269" s="9" t="s">
        <v>79</v>
      </c>
      <c r="F269" s="9" t="s">
        <v>1226</v>
      </c>
      <c r="G269" s="9" t="s">
        <v>1227</v>
      </c>
      <c r="H269" s="9" t="s">
        <v>1228</v>
      </c>
      <c r="I269" s="8">
        <f t="shared" si="26"/>
        <v>45346.62290509259</v>
      </c>
      <c r="J269" s="8">
        <f>DATEVALUE(MID(H269,29,8))+TIMEVALUE(_xlfn.CONCAT(MID(H269,64,2),":",MID(H269,66,2)))</f>
        <v>45346.621527777781</v>
      </c>
      <c r="K269" s="6" t="str">
        <f t="shared" si="27"/>
        <v>0:01</v>
      </c>
      <c r="L269" s="54" t="str">
        <f t="shared" si="28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10">
        <v>45346.624351851853</v>
      </c>
      <c r="B270" s="9" t="s">
        <v>120</v>
      </c>
      <c r="C270" s="9" t="s">
        <v>346</v>
      </c>
      <c r="D270" s="9" t="s">
        <v>78</v>
      </c>
      <c r="E270" s="9" t="s">
        <v>79</v>
      </c>
      <c r="F270" s="9" t="s">
        <v>1223</v>
      </c>
      <c r="G270" s="9" t="s">
        <v>1224</v>
      </c>
      <c r="H270" s="9" t="s">
        <v>1225</v>
      </c>
      <c r="I270" s="8">
        <f t="shared" si="26"/>
        <v>45346.624351851853</v>
      </c>
      <c r="J270" s="8">
        <f>DATEVALUE(MID(H270,29,8))+TIMEVALUE(_xlfn.CONCAT(MID(H270,64,2),":",MID(H270,66,2)))</f>
        <v>45346.622916666667</v>
      </c>
      <c r="K270" s="6" t="str">
        <f t="shared" si="27"/>
        <v>0:02</v>
      </c>
      <c r="L270" s="54" t="str">
        <f t="shared" si="28"/>
        <v>Ukončeno v den propuštění</v>
      </c>
      <c r="M270" s="54" t="str">
        <f>IF(A270-J270&gt;TIME(0,240,0),"Více než  4 hodiny",VLOOKUP(K270,Pásma!$H$4:$I$244,2))</f>
        <v>do 10 ti minut</v>
      </c>
    </row>
    <row r="271" spans="1:13" x14ac:dyDescent="0.25">
      <c r="A271" s="10">
        <v>45346.662824074076</v>
      </c>
      <c r="B271" s="9" t="s">
        <v>3259</v>
      </c>
      <c r="C271" s="9" t="s">
        <v>40</v>
      </c>
      <c r="D271" s="9" t="s">
        <v>78</v>
      </c>
      <c r="E271" s="9" t="s">
        <v>10</v>
      </c>
      <c r="F271" s="9" t="s">
        <v>1133</v>
      </c>
      <c r="G271" s="9" t="s">
        <v>1134</v>
      </c>
      <c r="H271" s="9" t="s">
        <v>8479</v>
      </c>
      <c r="I271" s="8">
        <f t="shared" si="26"/>
        <v>45346.662824074076</v>
      </c>
      <c r="J271" s="8">
        <f>DATEVALUE(MID(H271,49,8))+TIMEVALUE(_xlfn.CONCAT(MID(H271,80,2),":",MID(H271,82,2)))</f>
        <v>45346.662499999999</v>
      </c>
      <c r="K271" s="6" t="str">
        <f t="shared" si="27"/>
        <v>0:00</v>
      </c>
      <c r="L271" s="54" t="str">
        <f t="shared" si="28"/>
        <v>Ukončeno v den propuštění</v>
      </c>
      <c r="M271" s="54" t="str">
        <f>IF(A271-J271&gt;TIME(0,240,0),"Více než  4 hodiny",VLOOKUP(K271,Pásma!$H$4:$I$244,2))</f>
        <v>do 10 ti minut</v>
      </c>
    </row>
    <row r="272" spans="1:13" x14ac:dyDescent="0.25">
      <c r="A272" s="10">
        <v>45346.801562499997</v>
      </c>
      <c r="B272" s="9" t="s">
        <v>125</v>
      </c>
      <c r="C272" s="9" t="s">
        <v>126</v>
      </c>
      <c r="D272" s="9" t="s">
        <v>78</v>
      </c>
      <c r="E272" s="9" t="s">
        <v>79</v>
      </c>
      <c r="F272" s="9" t="s">
        <v>1135</v>
      </c>
      <c r="G272" s="9" t="s">
        <v>7411</v>
      </c>
      <c r="H272" s="9" t="s">
        <v>7412</v>
      </c>
      <c r="I272" s="8">
        <f t="shared" si="26"/>
        <v>45346.801562499997</v>
      </c>
      <c r="J272" s="8">
        <f>DATEVALUE(MID(H272,63,8))+TIMEVALUE(_xlfn.CONCAT(MID(H272,87,2),":",MID(H272,89,2)))</f>
        <v>45346.8</v>
      </c>
      <c r="K272" s="6" t="str">
        <f t="shared" si="27"/>
        <v>0:02</v>
      </c>
      <c r="L272" s="54" t="str">
        <f t="shared" si="28"/>
        <v>Ukončeno v den propuštění</v>
      </c>
      <c r="M272" s="54" t="str">
        <f>IF(A272-J272&gt;TIME(0,240,0),"Více než  4 hodiny",VLOOKUP(K272,Pásma!$H$4:$I$244,2))</f>
        <v>do 10 ti minut</v>
      </c>
    </row>
    <row r="273" spans="1:13" x14ac:dyDescent="0.25">
      <c r="A273" s="10">
        <v>45347.480104166665</v>
      </c>
      <c r="B273" s="9" t="s">
        <v>76</v>
      </c>
      <c r="C273" s="9" t="s">
        <v>281</v>
      </c>
      <c r="D273" s="9" t="s">
        <v>78</v>
      </c>
      <c r="E273" s="9" t="s">
        <v>79</v>
      </c>
      <c r="F273" s="9" t="s">
        <v>1220</v>
      </c>
      <c r="G273" s="9" t="s">
        <v>1221</v>
      </c>
      <c r="H273" s="9" t="s">
        <v>1222</v>
      </c>
      <c r="I273" s="8">
        <f t="shared" si="26"/>
        <v>45347.480104166665</v>
      </c>
      <c r="J273" s="8">
        <f>DATEVALUE(MID(H273,29,8))+TIMEVALUE(_xlfn.CONCAT(MID(H273,64,2),":",MID(H273,66,2)))</f>
        <v>45347.479861111111</v>
      </c>
      <c r="K273" s="6" t="str">
        <f t="shared" si="27"/>
        <v>0:00</v>
      </c>
      <c r="L273" s="54" t="str">
        <f t="shared" si="28"/>
        <v>Ukončeno v den propuštění</v>
      </c>
      <c r="M273" s="54" t="str">
        <f>IF(A273-J273&gt;TIME(0,240,0),"Více než  4 hodiny",VLOOKUP(K273,Pásma!$H$4:$I$244,2))</f>
        <v>do 10 ti minut</v>
      </c>
    </row>
    <row r="274" spans="1:13" x14ac:dyDescent="0.25">
      <c r="A274" s="10">
        <v>45347.48096064815</v>
      </c>
      <c r="B274" s="9" t="s">
        <v>76</v>
      </c>
      <c r="C274" s="9" t="s">
        <v>281</v>
      </c>
      <c r="D274" s="9" t="s">
        <v>78</v>
      </c>
      <c r="E274" s="9" t="s">
        <v>79</v>
      </c>
      <c r="F274" s="9" t="s">
        <v>1218</v>
      </c>
      <c r="G274" s="9" t="s">
        <v>1219</v>
      </c>
      <c r="H274" s="9" t="s">
        <v>1217</v>
      </c>
      <c r="I274" s="8">
        <f t="shared" si="26"/>
        <v>45347.48096064815</v>
      </c>
      <c r="J274" s="8">
        <f>DATEVALUE(MID(H274,29,8))+TIMEVALUE(_xlfn.CONCAT(MID(H274,64,2),":",MID(H274,66,2)))</f>
        <v>45347.480555555558</v>
      </c>
      <c r="K274" s="6" t="str">
        <f t="shared" si="27"/>
        <v>0:00</v>
      </c>
      <c r="L274" s="54" t="str">
        <f t="shared" si="28"/>
        <v>Ukončeno v den propuštění</v>
      </c>
      <c r="M274" s="54" t="str">
        <f>IF(A274-J274&gt;TIME(0,240,0),"Více než  4 hodiny",VLOOKUP(K274,Pásma!$H$4:$I$244,2))</f>
        <v>do 10 ti minut</v>
      </c>
    </row>
    <row r="275" spans="1:13" x14ac:dyDescent="0.25">
      <c r="A275" s="10">
        <v>45347.481261574074</v>
      </c>
      <c r="B275" s="9" t="s">
        <v>76</v>
      </c>
      <c r="C275" s="9" t="s">
        <v>281</v>
      </c>
      <c r="D275" s="9" t="s">
        <v>78</v>
      </c>
      <c r="E275" s="9" t="s">
        <v>79</v>
      </c>
      <c r="F275" s="9" t="s">
        <v>1215</v>
      </c>
      <c r="G275" s="9" t="s">
        <v>1216</v>
      </c>
      <c r="H275" s="9" t="s">
        <v>1217</v>
      </c>
      <c r="I275" s="8">
        <f t="shared" si="26"/>
        <v>45347.481261574074</v>
      </c>
      <c r="J275" s="8">
        <f>DATEVALUE(MID(H275,29,8))+TIMEVALUE(_xlfn.CONCAT(MID(H275,64,2),":",MID(H275,66,2)))</f>
        <v>45347.480555555558</v>
      </c>
      <c r="K275" s="6" t="str">
        <f t="shared" si="27"/>
        <v>0:01</v>
      </c>
      <c r="L275" s="54" t="str">
        <f t="shared" si="28"/>
        <v>Ukončeno v den propuštění</v>
      </c>
      <c r="M275" s="54" t="str">
        <f>IF(A275-J275&gt;TIME(0,240,0),"Více než  4 hodiny",VLOOKUP(K275,Pásma!$H$4:$I$244,2))</f>
        <v>do 10 ti minut</v>
      </c>
    </row>
    <row r="276" spans="1:13" x14ac:dyDescent="0.25">
      <c r="A276" s="10">
        <v>45348.423217592594</v>
      </c>
      <c r="B276" s="9" t="s">
        <v>11</v>
      </c>
      <c r="C276" s="9" t="s">
        <v>21</v>
      </c>
      <c r="D276" s="9" t="s">
        <v>78</v>
      </c>
      <c r="E276" s="9" t="s">
        <v>10</v>
      </c>
      <c r="F276" s="9" t="s">
        <v>1141</v>
      </c>
      <c r="G276" s="9" t="s">
        <v>1142</v>
      </c>
      <c r="H276" s="9" t="s">
        <v>8478</v>
      </c>
      <c r="I276" s="8">
        <f t="shared" si="26"/>
        <v>45348.423217592594</v>
      </c>
      <c r="J276" s="8">
        <f>DATEVALUE(MID(H276,49,8))+TIMEVALUE(_xlfn.CONCAT(MID(H276,80,2),":",MID(H276,82,2)))</f>
        <v>45348.42291666667</v>
      </c>
      <c r="K276" s="6" t="str">
        <f t="shared" si="27"/>
        <v>0:00</v>
      </c>
      <c r="L276" s="54" t="str">
        <f t="shared" si="28"/>
        <v>Ukončeno v den propuštění</v>
      </c>
      <c r="M276" s="54" t="str">
        <f>IF(A276-J276&gt;TIME(0,240,0),"Více než  4 hodiny",VLOOKUP(K276,Pásma!$H$4:$I$244,2))</f>
        <v>do 10 ti minut</v>
      </c>
    </row>
    <row r="277" spans="1:13" x14ac:dyDescent="0.25">
      <c r="A277" s="10">
        <v>45348.485520833332</v>
      </c>
      <c r="B277" s="9" t="s">
        <v>76</v>
      </c>
      <c r="C277" s="9" t="s">
        <v>77</v>
      </c>
      <c r="D277" s="9" t="s">
        <v>78</v>
      </c>
      <c r="E277" s="9" t="s">
        <v>79</v>
      </c>
      <c r="F277" s="9" t="s">
        <v>1212</v>
      </c>
      <c r="G277" s="9" t="s">
        <v>1213</v>
      </c>
      <c r="H277" s="9" t="s">
        <v>1214</v>
      </c>
      <c r="I277" s="8">
        <f t="shared" si="26"/>
        <v>45348.485520833332</v>
      </c>
      <c r="J277" s="8">
        <f t="shared" ref="J277:J284" si="29">DATEVALUE(MID(H277,29,8))+TIMEVALUE(_xlfn.CONCAT(MID(H277,64,2),":",MID(H277,66,2)))</f>
        <v>45348.484722222223</v>
      </c>
      <c r="K277" s="6" t="str">
        <f t="shared" si="27"/>
        <v>0:01</v>
      </c>
      <c r="L277" s="54" t="str">
        <f t="shared" si="28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10">
        <v>45348.485659722224</v>
      </c>
      <c r="B278" s="9" t="s">
        <v>76</v>
      </c>
      <c r="C278" s="9" t="s">
        <v>77</v>
      </c>
      <c r="D278" s="9" t="s">
        <v>78</v>
      </c>
      <c r="E278" s="9" t="s">
        <v>79</v>
      </c>
      <c r="F278" s="9" t="s">
        <v>1210</v>
      </c>
      <c r="G278" s="9" t="s">
        <v>1211</v>
      </c>
      <c r="H278" s="9" t="s">
        <v>1209</v>
      </c>
      <c r="I278" s="8">
        <f t="shared" si="26"/>
        <v>45348.485659722224</v>
      </c>
      <c r="J278" s="8">
        <f t="shared" si="29"/>
        <v>45348.48541666667</v>
      </c>
      <c r="K278" s="6" t="str">
        <f t="shared" si="27"/>
        <v>0:00</v>
      </c>
      <c r="L278" s="54" t="str">
        <f t="shared" si="28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10">
        <v>45348.486319444448</v>
      </c>
      <c r="B279" s="9" t="s">
        <v>76</v>
      </c>
      <c r="C279" s="9" t="s">
        <v>77</v>
      </c>
      <c r="D279" s="9" t="s">
        <v>78</v>
      </c>
      <c r="E279" s="9" t="s">
        <v>79</v>
      </c>
      <c r="F279" s="9" t="s">
        <v>665</v>
      </c>
      <c r="G279" s="9" t="s">
        <v>1208</v>
      </c>
      <c r="H279" s="9" t="s">
        <v>1209</v>
      </c>
      <c r="I279" s="8">
        <f t="shared" si="26"/>
        <v>45348.486319444448</v>
      </c>
      <c r="J279" s="8">
        <f t="shared" si="29"/>
        <v>45348.48541666667</v>
      </c>
      <c r="K279" s="6" t="str">
        <f t="shared" si="27"/>
        <v>0:01</v>
      </c>
      <c r="L279" s="54" t="str">
        <f t="shared" si="28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10">
        <v>45348.486435185187</v>
      </c>
      <c r="B280" s="9" t="s">
        <v>76</v>
      </c>
      <c r="C280" s="9" t="s">
        <v>77</v>
      </c>
      <c r="D280" s="9" t="s">
        <v>78</v>
      </c>
      <c r="E280" s="9" t="s">
        <v>79</v>
      </c>
      <c r="F280" s="9" t="s">
        <v>1205</v>
      </c>
      <c r="G280" s="9" t="s">
        <v>1206</v>
      </c>
      <c r="H280" s="9" t="s">
        <v>1207</v>
      </c>
      <c r="I280" s="8">
        <f t="shared" si="26"/>
        <v>45348.486435185187</v>
      </c>
      <c r="J280" s="8">
        <f t="shared" si="29"/>
        <v>45348.486111111109</v>
      </c>
      <c r="K280" s="6" t="str">
        <f t="shared" si="27"/>
        <v>0:00</v>
      </c>
      <c r="L280" s="54" t="str">
        <f t="shared" si="28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10">
        <v>45348.486875000002</v>
      </c>
      <c r="B281" s="9" t="s">
        <v>76</v>
      </c>
      <c r="C281" s="9" t="s">
        <v>77</v>
      </c>
      <c r="D281" s="9" t="s">
        <v>78</v>
      </c>
      <c r="E281" s="9" t="s">
        <v>79</v>
      </c>
      <c r="F281" s="9" t="s">
        <v>67</v>
      </c>
      <c r="G281" s="9" t="s">
        <v>1203</v>
      </c>
      <c r="H281" s="9" t="s">
        <v>1204</v>
      </c>
      <c r="I281" s="8">
        <f t="shared" si="26"/>
        <v>45348.486875000002</v>
      </c>
      <c r="J281" s="8">
        <f t="shared" si="29"/>
        <v>45348.486111111109</v>
      </c>
      <c r="K281" s="6" t="str">
        <f t="shared" si="27"/>
        <v>0:01</v>
      </c>
      <c r="L281" s="54" t="str">
        <f t="shared" si="28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10">
        <v>45348.487210648149</v>
      </c>
      <c r="B282" s="9" t="s">
        <v>76</v>
      </c>
      <c r="C282" s="9" t="s">
        <v>77</v>
      </c>
      <c r="D282" s="9" t="s">
        <v>78</v>
      </c>
      <c r="E282" s="9" t="s">
        <v>79</v>
      </c>
      <c r="F282" s="9" t="s">
        <v>1201</v>
      </c>
      <c r="G282" s="9" t="s">
        <v>1202</v>
      </c>
      <c r="H282" s="9" t="s">
        <v>1200</v>
      </c>
      <c r="I282" s="8">
        <f t="shared" si="26"/>
        <v>45348.487210648149</v>
      </c>
      <c r="J282" s="8">
        <f t="shared" si="29"/>
        <v>45348.486805555556</v>
      </c>
      <c r="K282" s="6" t="str">
        <f t="shared" si="27"/>
        <v>0:00</v>
      </c>
      <c r="L282" s="54" t="str">
        <f t="shared" si="28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10">
        <v>45348.487592592595</v>
      </c>
      <c r="B283" s="9" t="s">
        <v>76</v>
      </c>
      <c r="C283" s="9" t="s">
        <v>77</v>
      </c>
      <c r="D283" s="9" t="s">
        <v>78</v>
      </c>
      <c r="E283" s="9" t="s">
        <v>79</v>
      </c>
      <c r="F283" s="9" t="s">
        <v>1198</v>
      </c>
      <c r="G283" s="9" t="s">
        <v>1199</v>
      </c>
      <c r="H283" s="9" t="s">
        <v>1200</v>
      </c>
      <c r="I283" s="8">
        <f t="shared" si="26"/>
        <v>45348.487592592595</v>
      </c>
      <c r="J283" s="8">
        <f t="shared" si="29"/>
        <v>45348.486805555556</v>
      </c>
      <c r="K283" s="6" t="str">
        <f t="shared" si="27"/>
        <v>0:01</v>
      </c>
      <c r="L283" s="54" t="str">
        <f t="shared" si="28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10">
        <v>45348.527812499997</v>
      </c>
      <c r="B284" s="9" t="s">
        <v>76</v>
      </c>
      <c r="C284" s="9" t="s">
        <v>77</v>
      </c>
      <c r="D284" s="9" t="s">
        <v>78</v>
      </c>
      <c r="E284" s="9" t="s">
        <v>79</v>
      </c>
      <c r="F284" s="9" t="s">
        <v>1195</v>
      </c>
      <c r="G284" s="9" t="s">
        <v>1196</v>
      </c>
      <c r="H284" s="9" t="s">
        <v>1197</v>
      </c>
      <c r="I284" s="8">
        <f t="shared" si="26"/>
        <v>45348.527812499997</v>
      </c>
      <c r="J284" s="8">
        <f t="shared" si="29"/>
        <v>45348.527083333334</v>
      </c>
      <c r="K284" s="6" t="str">
        <f t="shared" si="27"/>
        <v>0:01</v>
      </c>
      <c r="L284" s="54" t="str">
        <f t="shared" si="28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10">
        <v>45348.547233796293</v>
      </c>
      <c r="B285" s="9" t="s">
        <v>11</v>
      </c>
      <c r="C285" s="9" t="s">
        <v>21</v>
      </c>
      <c r="D285" s="9" t="s">
        <v>78</v>
      </c>
      <c r="E285" s="9" t="s">
        <v>10</v>
      </c>
      <c r="F285" s="9" t="s">
        <v>1144</v>
      </c>
      <c r="G285" s="9" t="s">
        <v>1145</v>
      </c>
      <c r="H285" s="9" t="s">
        <v>8477</v>
      </c>
      <c r="I285" s="8">
        <f t="shared" si="26"/>
        <v>45348.547233796293</v>
      </c>
      <c r="J285" s="8">
        <f>DATEVALUE(MID(H285,49,8))+TIMEVALUE(_xlfn.CONCAT(MID(H285,80,2),":",MID(H285,82,2)))</f>
        <v>45348.546527777777</v>
      </c>
      <c r="K285" s="6" t="str">
        <f t="shared" si="27"/>
        <v>0:01</v>
      </c>
      <c r="L285" s="54" t="str">
        <f t="shared" si="28"/>
        <v>Ukončeno v den propuštění</v>
      </c>
      <c r="M285" s="54" t="str">
        <f>IF(A285-J285&gt;TIME(0,240,0),"Více než  4 hodiny",VLOOKUP(K285,Pásma!$H$4:$I$244,2))</f>
        <v>do 10 ti minut</v>
      </c>
    </row>
    <row r="286" spans="1:13" x14ac:dyDescent="0.25">
      <c r="A286" s="10">
        <v>45348.651099537034</v>
      </c>
      <c r="B286" s="9" t="s">
        <v>11</v>
      </c>
      <c r="C286" s="9" t="s">
        <v>17</v>
      </c>
      <c r="D286" s="9" t="s">
        <v>78</v>
      </c>
      <c r="E286" s="9" t="s">
        <v>10</v>
      </c>
      <c r="F286" s="9" t="s">
        <v>1125</v>
      </c>
      <c r="G286" s="9" t="s">
        <v>1126</v>
      </c>
      <c r="H286" s="9" t="s">
        <v>8476</v>
      </c>
      <c r="I286" s="8">
        <f t="shared" si="26"/>
        <v>45348.651099537034</v>
      </c>
      <c r="J286" s="8">
        <f>DATEVALUE(MID(H286,49,8))+TIMEVALUE(_xlfn.CONCAT(MID(H286,80,2),":",MID(H286,82,2)))</f>
        <v>45348.650694444441</v>
      </c>
      <c r="K286" s="6" t="str">
        <f t="shared" si="27"/>
        <v>0:00</v>
      </c>
      <c r="L286" s="54" t="str">
        <f t="shared" si="28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10">
        <v>45348.667986111112</v>
      </c>
      <c r="B287" s="9" t="s">
        <v>11</v>
      </c>
      <c r="C287" s="9" t="s">
        <v>17</v>
      </c>
      <c r="D287" s="9" t="s">
        <v>78</v>
      </c>
      <c r="E287" s="9" t="s">
        <v>10</v>
      </c>
      <c r="F287" s="9" t="s">
        <v>418</v>
      </c>
      <c r="G287" s="9" t="s">
        <v>1128</v>
      </c>
      <c r="H287" s="9" t="s">
        <v>8475</v>
      </c>
      <c r="I287" s="8">
        <f t="shared" si="26"/>
        <v>45348.667986111112</v>
      </c>
      <c r="J287" s="8">
        <f>DATEVALUE(MID(H287,49,8))+TIMEVALUE(_xlfn.CONCAT(MID(H287,80,2),":",MID(H287,82,2)))</f>
        <v>45348.667361111111</v>
      </c>
      <c r="K287" s="6" t="str">
        <f t="shared" si="27"/>
        <v>0:00</v>
      </c>
      <c r="L287" s="54" t="str">
        <f t="shared" si="28"/>
        <v>Ukončeno v den propuštění</v>
      </c>
      <c r="M287" s="54" t="str">
        <f>IF(A287-J287&gt;TIME(0,240,0),"Více než  4 hodiny",VLOOKUP(K287,Pásma!$H$4:$I$244,2))</f>
        <v>do 10 ti minut</v>
      </c>
    </row>
    <row r="288" spans="1:13" x14ac:dyDescent="0.25">
      <c r="A288" s="10">
        <v>45349.582974537036</v>
      </c>
      <c r="B288" s="9" t="s">
        <v>11</v>
      </c>
      <c r="C288" s="9" t="s">
        <v>21</v>
      </c>
      <c r="D288" s="9" t="s">
        <v>78</v>
      </c>
      <c r="E288" s="9" t="s">
        <v>10</v>
      </c>
      <c r="F288" s="9" t="s">
        <v>1058</v>
      </c>
      <c r="G288" s="9" t="s">
        <v>1059</v>
      </c>
      <c r="H288" s="9" t="s">
        <v>8474</v>
      </c>
      <c r="I288" s="8">
        <f t="shared" si="26"/>
        <v>45349.582974537036</v>
      </c>
      <c r="J288" s="8">
        <f>DATEVALUE(MID(H288,49,8))+TIMEVALUE(_xlfn.CONCAT(MID(H288,80,2),":",MID(H288,82,2)))</f>
        <v>45349.582638888889</v>
      </c>
      <c r="K288" s="6" t="str">
        <f t="shared" si="27"/>
        <v>0:00</v>
      </c>
      <c r="L288" s="54" t="str">
        <f t="shared" si="28"/>
        <v>Ukončeno v den propuštění</v>
      </c>
      <c r="M288" s="54" t="str">
        <f>IF(A288-J288&gt;TIME(0,240,0),"Více než  4 hodiny",VLOOKUP(K288,Pásma!$H$4:$I$244,2))</f>
        <v>do 10 ti minut</v>
      </c>
    </row>
    <row r="289" spans="1:13" x14ac:dyDescent="0.25">
      <c r="A289" s="10">
        <v>45349.601979166669</v>
      </c>
      <c r="B289" s="9" t="s">
        <v>76</v>
      </c>
      <c r="C289" s="9" t="s">
        <v>77</v>
      </c>
      <c r="D289" s="9" t="s">
        <v>78</v>
      </c>
      <c r="E289" s="9" t="s">
        <v>79</v>
      </c>
      <c r="F289" s="9" t="s">
        <v>1193</v>
      </c>
      <c r="G289" s="9" t="s">
        <v>1194</v>
      </c>
      <c r="H289" s="9" t="s">
        <v>1192</v>
      </c>
      <c r="I289" s="8">
        <f t="shared" si="26"/>
        <v>45349.601979166669</v>
      </c>
      <c r="J289" s="8">
        <f>DATEVALUE(MID(H289,29,8))+TIMEVALUE(_xlfn.CONCAT(MID(H289,64,2),":",MID(H289,66,2)))</f>
        <v>45349.601388888892</v>
      </c>
      <c r="K289" s="6" t="str">
        <f t="shared" si="27"/>
        <v>0:00</v>
      </c>
      <c r="L289" s="54" t="str">
        <f t="shared" si="28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10">
        <v>45349.602210648147</v>
      </c>
      <c r="B290" s="9" t="s">
        <v>76</v>
      </c>
      <c r="C290" s="9" t="s">
        <v>77</v>
      </c>
      <c r="D290" s="9" t="s">
        <v>78</v>
      </c>
      <c r="E290" s="9" t="s">
        <v>79</v>
      </c>
      <c r="F290" s="9" t="s">
        <v>1190</v>
      </c>
      <c r="G290" s="9" t="s">
        <v>1191</v>
      </c>
      <c r="H290" s="9" t="s">
        <v>1192</v>
      </c>
      <c r="I290" s="8">
        <f t="shared" si="26"/>
        <v>45349.602210648147</v>
      </c>
      <c r="J290" s="8">
        <f>DATEVALUE(MID(H290,29,8))+TIMEVALUE(_xlfn.CONCAT(MID(H290,64,2),":",MID(H290,66,2)))</f>
        <v>45349.601388888892</v>
      </c>
      <c r="K290" s="6" t="str">
        <f t="shared" si="27"/>
        <v>0:01</v>
      </c>
      <c r="L290" s="54" t="str">
        <f t="shared" si="28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10">
        <v>45349.602361111109</v>
      </c>
      <c r="B291" s="9" t="s">
        <v>76</v>
      </c>
      <c r="C291" s="9" t="s">
        <v>77</v>
      </c>
      <c r="D291" s="9" t="s">
        <v>78</v>
      </c>
      <c r="E291" s="9" t="s">
        <v>79</v>
      </c>
      <c r="F291" s="9" t="s">
        <v>1188</v>
      </c>
      <c r="G291" s="9" t="s">
        <v>1189</v>
      </c>
      <c r="H291" s="9" t="s">
        <v>1187</v>
      </c>
      <c r="I291" s="8">
        <f t="shared" si="26"/>
        <v>45349.602361111109</v>
      </c>
      <c r="J291" s="8">
        <f>DATEVALUE(MID(H291,29,8))+TIMEVALUE(_xlfn.CONCAT(MID(H291,64,2),":",MID(H291,66,2)))</f>
        <v>45349.602083333331</v>
      </c>
      <c r="K291" s="6" t="str">
        <f t="shared" si="27"/>
        <v>0:00</v>
      </c>
      <c r="L291" s="54" t="str">
        <f t="shared" si="28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10">
        <v>45349.60255787037</v>
      </c>
      <c r="B292" s="9" t="s">
        <v>76</v>
      </c>
      <c r="C292" s="9" t="s">
        <v>77</v>
      </c>
      <c r="D292" s="9" t="s">
        <v>78</v>
      </c>
      <c r="E292" s="9" t="s">
        <v>79</v>
      </c>
      <c r="F292" s="9" t="s">
        <v>1185</v>
      </c>
      <c r="G292" s="9" t="s">
        <v>1186</v>
      </c>
      <c r="H292" s="9" t="s">
        <v>1187</v>
      </c>
      <c r="I292" s="8">
        <f t="shared" si="26"/>
        <v>45349.60255787037</v>
      </c>
      <c r="J292" s="8">
        <f>DATEVALUE(MID(H292,29,8))+TIMEVALUE(_xlfn.CONCAT(MID(H292,64,2),":",MID(H292,66,2)))</f>
        <v>45349.602083333331</v>
      </c>
      <c r="K292" s="6" t="str">
        <f t="shared" si="27"/>
        <v>0:00</v>
      </c>
      <c r="L292" s="54" t="str">
        <f t="shared" si="28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10">
        <v>45349.847511574073</v>
      </c>
      <c r="B293" s="9" t="s">
        <v>11</v>
      </c>
      <c r="C293" s="9" t="s">
        <v>12</v>
      </c>
      <c r="D293" s="9" t="s">
        <v>78</v>
      </c>
      <c r="E293" s="9" t="s">
        <v>10</v>
      </c>
      <c r="F293" s="9" t="s">
        <v>1130</v>
      </c>
      <c r="G293" s="9" t="s">
        <v>1131</v>
      </c>
      <c r="H293" s="9" t="s">
        <v>8473</v>
      </c>
      <c r="I293" s="8">
        <f t="shared" si="26"/>
        <v>45349.847511574073</v>
      </c>
      <c r="J293" s="8">
        <f>DATEVALUE(MID(H293,49,8))+TIMEVALUE(_xlfn.CONCAT(MID(H293,80,2),":",MID(H293,82,2)))</f>
        <v>45349.847222222219</v>
      </c>
      <c r="K293" s="6" t="str">
        <f t="shared" si="27"/>
        <v>0:00</v>
      </c>
      <c r="L293" s="54" t="str">
        <f t="shared" si="28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10">
        <v>45350.481979166667</v>
      </c>
      <c r="B294" s="9" t="s">
        <v>76</v>
      </c>
      <c r="C294" s="9" t="s">
        <v>77</v>
      </c>
      <c r="D294" s="9" t="s">
        <v>78</v>
      </c>
      <c r="E294" s="9" t="s">
        <v>79</v>
      </c>
      <c r="F294" s="9" t="s">
        <v>1182</v>
      </c>
      <c r="G294" s="9" t="s">
        <v>1183</v>
      </c>
      <c r="H294" s="9" t="s">
        <v>1184</v>
      </c>
      <c r="I294" s="8">
        <f t="shared" si="26"/>
        <v>45350.481979166667</v>
      </c>
      <c r="J294" s="8">
        <f>DATEVALUE(MID(H294,29,8))+TIMEVALUE(_xlfn.CONCAT(MID(H294,64,2),":",MID(H294,66,2)))</f>
        <v>45350.481249999997</v>
      </c>
      <c r="K294" s="6" t="str">
        <f t="shared" si="27"/>
        <v>0:01</v>
      </c>
      <c r="L294" s="54" t="str">
        <f t="shared" si="28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10">
        <v>45350.563784722224</v>
      </c>
      <c r="B295" s="9" t="s">
        <v>11</v>
      </c>
      <c r="C295" s="9" t="s">
        <v>21</v>
      </c>
      <c r="D295" s="9" t="s">
        <v>78</v>
      </c>
      <c r="E295" s="9" t="s">
        <v>10</v>
      </c>
      <c r="F295" s="9" t="s">
        <v>792</v>
      </c>
      <c r="G295" s="9" t="s">
        <v>1085</v>
      </c>
      <c r="H295" s="9" t="s">
        <v>8472</v>
      </c>
      <c r="I295" s="8">
        <f t="shared" si="26"/>
        <v>45350.563784722224</v>
      </c>
      <c r="J295" s="8">
        <f>DATEVALUE(MID(H295,49,8))+TIMEVALUE(_xlfn.CONCAT(MID(H295,80,2),":",MID(H295,82,2)))</f>
        <v>45350.563194444447</v>
      </c>
      <c r="K295" s="6" t="str">
        <f t="shared" si="27"/>
        <v>0:00</v>
      </c>
      <c r="L295" s="54" t="str">
        <f t="shared" si="28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10">
        <v>45350.590844907405</v>
      </c>
      <c r="B296" s="9" t="s">
        <v>11</v>
      </c>
      <c r="C296" s="9" t="s">
        <v>21</v>
      </c>
      <c r="D296" s="9" t="s">
        <v>78</v>
      </c>
      <c r="E296" s="9" t="s">
        <v>10</v>
      </c>
      <c r="F296" s="9" t="s">
        <v>1152</v>
      </c>
      <c r="G296" s="9" t="s">
        <v>1153</v>
      </c>
      <c r="H296" s="9" t="s">
        <v>8471</v>
      </c>
      <c r="I296" s="8">
        <f t="shared" si="26"/>
        <v>45350.590844907405</v>
      </c>
      <c r="J296" s="8">
        <f>DATEVALUE(MID(H296,49,8))+TIMEVALUE(_xlfn.CONCAT(MID(H296,80,2),":",MID(H296,82,2)))</f>
        <v>45350.590277777781</v>
      </c>
      <c r="K296" s="6" t="str">
        <f t="shared" si="27"/>
        <v>0:00</v>
      </c>
      <c r="L296" s="54" t="str">
        <f t="shared" si="28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10">
        <v>45350.606909722221</v>
      </c>
      <c r="B297" s="9" t="s">
        <v>120</v>
      </c>
      <c r="C297" s="9" t="s">
        <v>242</v>
      </c>
      <c r="D297" s="9" t="s">
        <v>78</v>
      </c>
      <c r="E297" s="9" t="s">
        <v>79</v>
      </c>
      <c r="F297" s="9" t="s">
        <v>1179</v>
      </c>
      <c r="G297" s="9" t="s">
        <v>1180</v>
      </c>
      <c r="H297" s="9" t="s">
        <v>1181</v>
      </c>
      <c r="I297" s="8">
        <f t="shared" si="26"/>
        <v>45350.606909722221</v>
      </c>
      <c r="J297" s="8">
        <f>DATEVALUE(MID(H297,29,8))+TIMEVALUE(_xlfn.CONCAT(MID(H297,64,2),":",MID(H297,66,2)))</f>
        <v>45350.604861111111</v>
      </c>
      <c r="K297" s="6" t="str">
        <f t="shared" si="27"/>
        <v>0:02</v>
      </c>
      <c r="L297" s="54" t="str">
        <f t="shared" si="28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10">
        <v>45350.621504629627</v>
      </c>
      <c r="B298" s="9" t="s">
        <v>76</v>
      </c>
      <c r="C298" s="9" t="s">
        <v>242</v>
      </c>
      <c r="D298" s="9" t="s">
        <v>78</v>
      </c>
      <c r="E298" s="9" t="s">
        <v>79</v>
      </c>
      <c r="F298" s="9" t="s">
        <v>1176</v>
      </c>
      <c r="G298" s="9" t="s">
        <v>1177</v>
      </c>
      <c r="H298" s="9" t="s">
        <v>1178</v>
      </c>
      <c r="I298" s="8">
        <f t="shared" si="26"/>
        <v>45350.621504629627</v>
      </c>
      <c r="J298" s="8">
        <f>DATEVALUE(MID(H298,29,8))+TIMEVALUE(_xlfn.CONCAT(MID(H298,64,2),":",MID(H298,66,2)))</f>
        <v>45350.586111111108</v>
      </c>
      <c r="K298" s="6" t="str">
        <f t="shared" si="27"/>
        <v>0:50</v>
      </c>
      <c r="L298" s="54" t="str">
        <f t="shared" si="28"/>
        <v>Ukončeno v den propuštění</v>
      </c>
      <c r="M298" s="54" t="str">
        <f>IF(A298-J298&gt;TIME(0,240,0),"Více než  4 hodiny",VLOOKUP(K298,Pásma!$H$4:$I$244,2))</f>
        <v>50-60</v>
      </c>
    </row>
    <row r="299" spans="1:13" x14ac:dyDescent="0.25">
      <c r="A299" s="10">
        <v>45350.760763888888</v>
      </c>
      <c r="B299" s="9" t="s">
        <v>11</v>
      </c>
      <c r="C299" s="9" t="s">
        <v>8441</v>
      </c>
      <c r="D299" s="9" t="s">
        <v>78</v>
      </c>
      <c r="E299" s="9" t="s">
        <v>10</v>
      </c>
      <c r="F299" s="9" t="s">
        <v>1176</v>
      </c>
      <c r="G299" s="9" t="s">
        <v>7302</v>
      </c>
      <c r="H299" s="9" t="s">
        <v>8470</v>
      </c>
      <c r="I299" s="8">
        <f t="shared" si="26"/>
        <v>45350.760763888888</v>
      </c>
      <c r="J299" s="8">
        <f>DATEVALUE(MID(H299,49,8))+TIMEVALUE(_xlfn.CONCAT(MID(H299,80,2),":",MID(H299,82,2)))</f>
        <v>45350.760416666664</v>
      </c>
      <c r="K299" s="6" t="str">
        <f t="shared" si="27"/>
        <v>0:00</v>
      </c>
      <c r="L299" s="54" t="str">
        <f t="shared" si="28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10">
        <v>45351.54283564815</v>
      </c>
      <c r="B300" s="9" t="s">
        <v>76</v>
      </c>
      <c r="C300" s="9" t="s">
        <v>77</v>
      </c>
      <c r="D300" s="9" t="s">
        <v>78</v>
      </c>
      <c r="E300" s="9" t="s">
        <v>79</v>
      </c>
      <c r="F300" s="9" t="s">
        <v>1173</v>
      </c>
      <c r="G300" s="9" t="s">
        <v>1174</v>
      </c>
      <c r="H300" s="9" t="s">
        <v>1175</v>
      </c>
      <c r="I300" s="8">
        <f t="shared" si="26"/>
        <v>45351.54283564815</v>
      </c>
      <c r="J300" s="8">
        <f>DATEVALUE(MID(H300,29,8))+TIMEVALUE(_xlfn.CONCAT(MID(H300,64,2),":",MID(H300,66,2)))</f>
        <v>45351.542361111111</v>
      </c>
      <c r="K300" s="6" t="str">
        <f t="shared" si="27"/>
        <v>0:00</v>
      </c>
      <c r="L300" s="54" t="str">
        <f t="shared" si="28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10">
        <v>45351.542986111112</v>
      </c>
      <c r="B301" s="9" t="s">
        <v>76</v>
      </c>
      <c r="C301" s="9" t="s">
        <v>77</v>
      </c>
      <c r="D301" s="9" t="s">
        <v>78</v>
      </c>
      <c r="E301" s="9" t="s">
        <v>79</v>
      </c>
      <c r="F301" s="9" t="s">
        <v>1170</v>
      </c>
      <c r="G301" s="9" t="s">
        <v>1171</v>
      </c>
      <c r="H301" s="9" t="s">
        <v>1172</v>
      </c>
      <c r="I301" s="8">
        <f t="shared" si="26"/>
        <v>45351.542986111112</v>
      </c>
      <c r="J301" s="8">
        <f>DATEVALUE(MID(H301,29,8))+TIMEVALUE(_xlfn.CONCAT(MID(H301,64,2),":",MID(H301,66,2)))</f>
        <v>45351.542361111111</v>
      </c>
      <c r="K301" s="6" t="str">
        <f t="shared" si="27"/>
        <v>0:00</v>
      </c>
      <c r="L301" s="54" t="str">
        <f t="shared" si="28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10">
        <v>45351.543113425927</v>
      </c>
      <c r="B302" s="9" t="s">
        <v>76</v>
      </c>
      <c r="C302" s="9" t="s">
        <v>77</v>
      </c>
      <c r="D302" s="9" t="s">
        <v>78</v>
      </c>
      <c r="E302" s="9" t="s">
        <v>79</v>
      </c>
      <c r="F302" s="9" t="s">
        <v>1167</v>
      </c>
      <c r="G302" s="9" t="s">
        <v>1168</v>
      </c>
      <c r="H302" s="9" t="s">
        <v>1169</v>
      </c>
      <c r="I302" s="8">
        <f t="shared" si="26"/>
        <v>45351.543113425927</v>
      </c>
      <c r="J302" s="8">
        <f>DATEVALUE(MID(H302,29,8))+TIMEVALUE(_xlfn.CONCAT(MID(H302,64,2),":",MID(H302,66,2)))</f>
        <v>45351.543055555558</v>
      </c>
      <c r="K302" s="6" t="str">
        <f t="shared" si="27"/>
        <v>0:00</v>
      </c>
      <c r="L302" s="54" t="str">
        <f t="shared" si="28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10">
        <v>45351.639780092592</v>
      </c>
      <c r="B303" s="9" t="s">
        <v>11</v>
      </c>
      <c r="C303" s="9" t="s">
        <v>1721</v>
      </c>
      <c r="D303" s="9" t="s">
        <v>78</v>
      </c>
      <c r="E303" s="9" t="s">
        <v>10</v>
      </c>
      <c r="F303" s="9" t="s">
        <v>1090</v>
      </c>
      <c r="G303" s="9" t="s">
        <v>1091</v>
      </c>
      <c r="H303" s="9" t="s">
        <v>8469</v>
      </c>
      <c r="I303" s="8">
        <f t="shared" si="26"/>
        <v>45351.639780092592</v>
      </c>
      <c r="J303" s="8">
        <f>DATEVALUE(MID(H303,49,8))+TIMEVALUE(_xlfn.CONCAT(MID(H303,80,2),":",MID(H303,82,2)))</f>
        <v>45351.63958333333</v>
      </c>
      <c r="K303" s="6" t="str">
        <f t="shared" si="27"/>
        <v>0:00</v>
      </c>
      <c r="L303" s="54" t="str">
        <f t="shared" si="28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10">
        <v>45351.841226851851</v>
      </c>
      <c r="B304" s="9" t="s">
        <v>7298</v>
      </c>
      <c r="C304" s="9" t="s">
        <v>1721</v>
      </c>
      <c r="D304" s="9" t="s">
        <v>78</v>
      </c>
      <c r="E304" s="9" t="s">
        <v>10</v>
      </c>
      <c r="F304" s="9" t="s">
        <v>1047</v>
      </c>
      <c r="G304" s="9" t="s">
        <v>1048</v>
      </c>
      <c r="H304" s="9" t="s">
        <v>8468</v>
      </c>
      <c r="I304" s="8">
        <f t="shared" si="26"/>
        <v>45351.841226851851</v>
      </c>
      <c r="J304" s="8">
        <f>DATEVALUE(MID(H304,49,8))+TIMEVALUE(_xlfn.CONCAT(MID(H304,80,2),":",MID(H304,82,2)))</f>
        <v>45351.84097222222</v>
      </c>
      <c r="K304" s="6" t="str">
        <f t="shared" si="27"/>
        <v>0:00</v>
      </c>
      <c r="L304" s="54" t="str">
        <f t="shared" si="28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10">
        <v>45352.471851851849</v>
      </c>
      <c r="B305" s="9" t="s">
        <v>76</v>
      </c>
      <c r="C305" s="9" t="s">
        <v>77</v>
      </c>
      <c r="D305" s="9" t="s">
        <v>78</v>
      </c>
      <c r="E305" s="9" t="s">
        <v>79</v>
      </c>
      <c r="F305" s="9" t="s">
        <v>1135</v>
      </c>
      <c r="G305" s="9" t="s">
        <v>1165</v>
      </c>
      <c r="H305" s="9" t="s">
        <v>1166</v>
      </c>
      <c r="I305" s="8">
        <f t="shared" si="26"/>
        <v>45352.471851851849</v>
      </c>
      <c r="J305" s="8">
        <f t="shared" ref="J305:J315" si="30">DATEVALUE(MID(H305,29,8))+TIMEVALUE(_xlfn.CONCAT(MID(H305,64,2),":",MID(H305,66,2)))</f>
        <v>45352.4375</v>
      </c>
      <c r="K305" s="6" t="str">
        <f t="shared" si="27"/>
        <v>0:49</v>
      </c>
      <c r="L305" s="54" t="str">
        <f t="shared" si="28"/>
        <v>Ukončeno v den propuštění</v>
      </c>
      <c r="M305" s="54" t="str">
        <f>IF(A305-J305&gt;TIME(0,240,0),"Více než  4 hodiny",VLOOKUP(K305,Pásma!$H$4:$I$244,2))</f>
        <v>40-50</v>
      </c>
    </row>
    <row r="306" spans="1:13" x14ac:dyDescent="0.25">
      <c r="A306" s="10">
        <v>45352.58488425926</v>
      </c>
      <c r="B306" s="9" t="s">
        <v>76</v>
      </c>
      <c r="C306" s="9" t="s">
        <v>77</v>
      </c>
      <c r="D306" s="9" t="s">
        <v>78</v>
      </c>
      <c r="E306" s="9" t="s">
        <v>79</v>
      </c>
      <c r="F306" s="9" t="s">
        <v>1162</v>
      </c>
      <c r="G306" s="9" t="s">
        <v>1163</v>
      </c>
      <c r="H306" s="9" t="s">
        <v>1164</v>
      </c>
      <c r="I306" s="8">
        <f t="shared" si="26"/>
        <v>45352.58488425926</v>
      </c>
      <c r="J306" s="8">
        <f t="shared" si="30"/>
        <v>45352.584722222222</v>
      </c>
      <c r="K306" s="6" t="str">
        <f t="shared" si="27"/>
        <v>0:00</v>
      </c>
      <c r="L306" s="54" t="str">
        <f t="shared" si="28"/>
        <v>Ukončeno v den propuštění</v>
      </c>
      <c r="M306" s="54" t="str">
        <f>IF(A306-J306&gt;TIME(0,240,0),"Více než  4 hodiny",VLOOKUP(K306,Pásma!$H$4:$I$244,2))</f>
        <v>do 10 ti minut</v>
      </c>
    </row>
    <row r="307" spans="1:13" x14ac:dyDescent="0.25">
      <c r="A307" s="10">
        <v>45353.610092592593</v>
      </c>
      <c r="B307" s="9" t="s">
        <v>76</v>
      </c>
      <c r="C307" s="9" t="s">
        <v>157</v>
      </c>
      <c r="D307" s="9" t="s">
        <v>78</v>
      </c>
      <c r="E307" s="9" t="s">
        <v>79</v>
      </c>
      <c r="F307" s="9" t="s">
        <v>1159</v>
      </c>
      <c r="G307" s="9" t="s">
        <v>1160</v>
      </c>
      <c r="H307" s="9" t="s">
        <v>1161</v>
      </c>
      <c r="I307" s="8">
        <f t="shared" si="26"/>
        <v>45353.610092592593</v>
      </c>
      <c r="J307" s="8">
        <f t="shared" si="30"/>
        <v>45353.609722222223</v>
      </c>
      <c r="K307" s="6" t="str">
        <f t="shared" si="27"/>
        <v>0:00</v>
      </c>
      <c r="L307" s="54" t="str">
        <f t="shared" si="28"/>
        <v>Ukončeno v den propuštění</v>
      </c>
      <c r="M307" s="54" t="str">
        <f>IF(A307-J307&gt;TIME(0,240,0),"Více než  4 hodiny",VLOOKUP(K307,Pásma!$H$4:$I$244,2))</f>
        <v>do 10 ti minut</v>
      </c>
    </row>
    <row r="308" spans="1:13" x14ac:dyDescent="0.25">
      <c r="A308" s="10">
        <v>45353.610694444447</v>
      </c>
      <c r="B308" s="9" t="s">
        <v>76</v>
      </c>
      <c r="C308" s="9" t="s">
        <v>157</v>
      </c>
      <c r="D308" s="9" t="s">
        <v>78</v>
      </c>
      <c r="E308" s="9" t="s">
        <v>79</v>
      </c>
      <c r="F308" s="9" t="s">
        <v>1157</v>
      </c>
      <c r="G308" s="9" t="s">
        <v>1158</v>
      </c>
      <c r="H308" s="9" t="s">
        <v>1156</v>
      </c>
      <c r="I308" s="8">
        <f t="shared" si="26"/>
        <v>45353.610694444447</v>
      </c>
      <c r="J308" s="8">
        <f t="shared" si="30"/>
        <v>45353.61041666667</v>
      </c>
      <c r="K308" s="6" t="str">
        <f t="shared" si="27"/>
        <v>0:00</v>
      </c>
      <c r="L308" s="54" t="str">
        <f t="shared" si="28"/>
        <v>Ukončeno v den propuštění</v>
      </c>
      <c r="M308" s="54" t="str">
        <f>IF(A308-J308&gt;TIME(0,240,0),"Více než  4 hodiny",VLOOKUP(K308,Pásma!$H$4:$I$244,2))</f>
        <v>do 10 ti minut</v>
      </c>
    </row>
    <row r="309" spans="1:13" x14ac:dyDescent="0.25">
      <c r="A309" s="10">
        <v>45353.611527777779</v>
      </c>
      <c r="B309" s="9" t="s">
        <v>76</v>
      </c>
      <c r="C309" s="9" t="s">
        <v>157</v>
      </c>
      <c r="D309" s="9" t="s">
        <v>78</v>
      </c>
      <c r="E309" s="9" t="s">
        <v>79</v>
      </c>
      <c r="F309" s="9" t="s">
        <v>130</v>
      </c>
      <c r="G309" s="9" t="s">
        <v>1155</v>
      </c>
      <c r="H309" s="9" t="s">
        <v>1156</v>
      </c>
      <c r="I309" s="8">
        <f t="shared" si="26"/>
        <v>45353.611527777779</v>
      </c>
      <c r="J309" s="8">
        <f t="shared" si="30"/>
        <v>45353.61041666667</v>
      </c>
      <c r="K309" s="6" t="str">
        <f t="shared" si="27"/>
        <v>0:01</v>
      </c>
      <c r="L309" s="54" t="str">
        <f t="shared" si="28"/>
        <v>Ukončeno v den propuštění</v>
      </c>
      <c r="M309" s="54" t="str">
        <f>IF(A309-J309&gt;TIME(0,240,0),"Více než  4 hodiny",VLOOKUP(K309,Pásma!$H$4:$I$244,2))</f>
        <v>do 10 ti minut</v>
      </c>
    </row>
    <row r="310" spans="1:13" x14ac:dyDescent="0.25">
      <c r="A310" s="10">
        <v>45354.500590277778</v>
      </c>
      <c r="B310" s="9" t="s">
        <v>76</v>
      </c>
      <c r="C310" s="9" t="s">
        <v>242</v>
      </c>
      <c r="D310" s="9" t="s">
        <v>78</v>
      </c>
      <c r="E310" s="9" t="s">
        <v>79</v>
      </c>
      <c r="F310" s="9" t="s">
        <v>1152</v>
      </c>
      <c r="G310" s="9" t="s">
        <v>1153</v>
      </c>
      <c r="H310" s="9" t="s">
        <v>1154</v>
      </c>
      <c r="I310" s="8">
        <f t="shared" si="26"/>
        <v>45354.500590277778</v>
      </c>
      <c r="J310" s="8">
        <f t="shared" si="30"/>
        <v>45354.5</v>
      </c>
      <c r="K310" s="6" t="str">
        <f t="shared" si="27"/>
        <v>0:00</v>
      </c>
      <c r="L310" s="54" t="str">
        <f t="shared" si="28"/>
        <v>Ukončeno v den propuštění</v>
      </c>
      <c r="M310" s="54" t="str">
        <f>IF(A310-J310&gt;TIME(0,240,0),"Více než  4 hodiny",VLOOKUP(K310,Pásma!$H$4:$I$244,2))</f>
        <v>do 10 ti minut</v>
      </c>
    </row>
    <row r="311" spans="1:13" x14ac:dyDescent="0.25">
      <c r="A311" s="10">
        <v>45354.742025462961</v>
      </c>
      <c r="B311" s="9" t="s">
        <v>76</v>
      </c>
      <c r="C311" s="9" t="s">
        <v>242</v>
      </c>
      <c r="D311" s="9" t="s">
        <v>78</v>
      </c>
      <c r="E311" s="9" t="s">
        <v>79</v>
      </c>
      <c r="F311" s="9" t="s">
        <v>1150</v>
      </c>
      <c r="G311" s="9" t="s">
        <v>1151</v>
      </c>
      <c r="H311" s="9" t="s">
        <v>1149</v>
      </c>
      <c r="I311" s="8">
        <f t="shared" si="26"/>
        <v>45354.742025462961</v>
      </c>
      <c r="J311" s="8">
        <f t="shared" si="30"/>
        <v>45354.741666666669</v>
      </c>
      <c r="K311" s="6" t="str">
        <f t="shared" si="27"/>
        <v>0:00</v>
      </c>
      <c r="L311" s="54" t="str">
        <f t="shared" si="28"/>
        <v>Ukončeno v den propuštění</v>
      </c>
      <c r="M311" s="54" t="str">
        <f>IF(A311-J311&gt;TIME(0,240,0),"Více než  4 hodiny",VLOOKUP(K311,Pásma!$H$4:$I$244,2))</f>
        <v>do 10 ti minut</v>
      </c>
    </row>
    <row r="312" spans="1:13" x14ac:dyDescent="0.25">
      <c r="A312" s="10">
        <v>45354.742534722223</v>
      </c>
      <c r="B312" s="9" t="s">
        <v>76</v>
      </c>
      <c r="C312" s="9" t="s">
        <v>242</v>
      </c>
      <c r="D312" s="9" t="s">
        <v>78</v>
      </c>
      <c r="E312" s="9" t="s">
        <v>79</v>
      </c>
      <c r="F312" s="9" t="s">
        <v>1147</v>
      </c>
      <c r="G312" s="9" t="s">
        <v>1148</v>
      </c>
      <c r="H312" s="9" t="s">
        <v>1149</v>
      </c>
      <c r="I312" s="8">
        <f t="shared" si="26"/>
        <v>45354.742534722223</v>
      </c>
      <c r="J312" s="8">
        <f t="shared" si="30"/>
        <v>45354.741666666669</v>
      </c>
      <c r="K312" s="6" t="str">
        <f t="shared" si="27"/>
        <v>0:01</v>
      </c>
      <c r="L312" s="54" t="str">
        <f t="shared" si="28"/>
        <v>Ukončeno v den propuštění</v>
      </c>
      <c r="M312" s="54" t="str">
        <f>IF(A312-J312&gt;TIME(0,240,0),"Více než  4 hodiny",VLOOKUP(K312,Pásma!$H$4:$I$244,2))</f>
        <v>do 10 ti minut</v>
      </c>
    </row>
    <row r="313" spans="1:13" x14ac:dyDescent="0.25">
      <c r="A313" s="10">
        <v>45354.743344907409</v>
      </c>
      <c r="B313" s="9" t="s">
        <v>76</v>
      </c>
      <c r="C313" s="9" t="s">
        <v>242</v>
      </c>
      <c r="D313" s="9" t="s">
        <v>78</v>
      </c>
      <c r="E313" s="9" t="s">
        <v>79</v>
      </c>
      <c r="F313" s="9" t="s">
        <v>1144</v>
      </c>
      <c r="G313" s="9" t="s">
        <v>1145</v>
      </c>
      <c r="H313" s="9" t="s">
        <v>1146</v>
      </c>
      <c r="I313" s="8">
        <f t="shared" si="26"/>
        <v>45354.743344907409</v>
      </c>
      <c r="J313" s="8">
        <f t="shared" si="30"/>
        <v>45354.742361111108</v>
      </c>
      <c r="K313" s="6" t="str">
        <f t="shared" si="27"/>
        <v>0:01</v>
      </c>
      <c r="L313" s="54" t="str">
        <f t="shared" si="28"/>
        <v>Ukončeno v den propuštění</v>
      </c>
      <c r="M313" s="54" t="str">
        <f>IF(A313-J313&gt;TIME(0,240,0),"Více než  4 hodiny",VLOOKUP(K313,Pásma!$H$4:$I$244,2))</f>
        <v>do 10 ti minut</v>
      </c>
    </row>
    <row r="314" spans="1:13" x14ac:dyDescent="0.25">
      <c r="A314" s="10">
        <v>45355.556435185186</v>
      </c>
      <c r="B314" s="9" t="s">
        <v>76</v>
      </c>
      <c r="C314" s="9" t="s">
        <v>77</v>
      </c>
      <c r="D314" s="9" t="s">
        <v>78</v>
      </c>
      <c r="E314" s="9" t="s">
        <v>79</v>
      </c>
      <c r="F314" s="9" t="s">
        <v>1141</v>
      </c>
      <c r="G314" s="9" t="s">
        <v>1142</v>
      </c>
      <c r="H314" s="9" t="s">
        <v>1143</v>
      </c>
      <c r="I314" s="8">
        <f t="shared" si="26"/>
        <v>45355.556435185186</v>
      </c>
      <c r="J314" s="8">
        <f t="shared" si="30"/>
        <v>45355.555555555555</v>
      </c>
      <c r="K314" s="6" t="str">
        <f t="shared" si="27"/>
        <v>0:01</v>
      </c>
      <c r="L314" s="54" t="str">
        <f t="shared" si="28"/>
        <v>Ukončeno v den propuštění</v>
      </c>
      <c r="M314" s="54" t="str">
        <f>IF(A314-J314&gt;TIME(0,240,0),"Více než  4 hodiny",VLOOKUP(K314,Pásma!$H$4:$I$244,2))</f>
        <v>do 10 ti minut</v>
      </c>
    </row>
    <row r="315" spans="1:13" x14ac:dyDescent="0.25">
      <c r="A315" s="10">
        <v>45355.557303240741</v>
      </c>
      <c r="B315" s="9" t="s">
        <v>76</v>
      </c>
      <c r="C315" s="9" t="s">
        <v>77</v>
      </c>
      <c r="D315" s="9" t="s">
        <v>78</v>
      </c>
      <c r="E315" s="9" t="s">
        <v>79</v>
      </c>
      <c r="F315" s="9" t="s">
        <v>1138</v>
      </c>
      <c r="G315" s="9" t="s">
        <v>1139</v>
      </c>
      <c r="H315" s="9" t="s">
        <v>1140</v>
      </c>
      <c r="I315" s="8">
        <f t="shared" si="26"/>
        <v>45355.557303240741</v>
      </c>
      <c r="J315" s="8">
        <f t="shared" si="30"/>
        <v>45355.556250000001</v>
      </c>
      <c r="K315" s="6" t="str">
        <f t="shared" si="27"/>
        <v>0:01</v>
      </c>
      <c r="L315" s="54" t="str">
        <f t="shared" si="28"/>
        <v>Ukončeno v den propuštění</v>
      </c>
      <c r="M315" s="54" t="str">
        <f>IF(A315-J315&gt;TIME(0,240,0),"Více než  4 hodiny",VLOOKUP(K315,Pásma!$H$4:$I$244,2))</f>
        <v>do 10 ti minut</v>
      </c>
    </row>
    <row r="316" spans="1:13" x14ac:dyDescent="0.25">
      <c r="A316" s="10">
        <v>45355.596875000003</v>
      </c>
      <c r="B316" s="9" t="s">
        <v>11</v>
      </c>
      <c r="C316" s="9" t="s">
        <v>12</v>
      </c>
      <c r="D316" s="9" t="s">
        <v>78</v>
      </c>
      <c r="E316" s="9" t="s">
        <v>10</v>
      </c>
      <c r="F316" s="9" t="s">
        <v>1093</v>
      </c>
      <c r="G316" s="9" t="s">
        <v>1094</v>
      </c>
      <c r="H316" s="9" t="s">
        <v>8467</v>
      </c>
      <c r="I316" s="8">
        <f t="shared" si="26"/>
        <v>45355.596875000003</v>
      </c>
      <c r="J316" s="8">
        <f>DATEVALUE(MID(H316,49,8))+TIMEVALUE(_xlfn.CONCAT(MID(H316,80,2),":",MID(H316,82,2)))</f>
        <v>45355.595833333333</v>
      </c>
      <c r="K316" s="6" t="str">
        <f t="shared" si="27"/>
        <v>0:01</v>
      </c>
      <c r="L316" s="54" t="str">
        <f t="shared" si="28"/>
        <v>Ukončeno v den propuštění</v>
      </c>
      <c r="M316" s="54" t="str">
        <f>IF(A316-J316&gt;TIME(0,240,0),"Více než  4 hodiny",VLOOKUP(K316,Pásma!$H$4:$I$244,2))</f>
        <v>do 10 ti minut</v>
      </c>
    </row>
    <row r="317" spans="1:13" x14ac:dyDescent="0.25">
      <c r="A317" s="10">
        <v>45356.555659722224</v>
      </c>
      <c r="B317" s="9" t="s">
        <v>76</v>
      </c>
      <c r="C317" s="9" t="s">
        <v>77</v>
      </c>
      <c r="D317" s="9" t="s">
        <v>78</v>
      </c>
      <c r="E317" s="9" t="s">
        <v>79</v>
      </c>
      <c r="F317" s="9" t="s">
        <v>1135</v>
      </c>
      <c r="G317" s="9" t="s">
        <v>1136</v>
      </c>
      <c r="H317" s="9" t="s">
        <v>1137</v>
      </c>
      <c r="I317" s="8">
        <f t="shared" si="26"/>
        <v>45356.555659722224</v>
      </c>
      <c r="J317" s="8">
        <f>DATEVALUE(MID(H317,29,8))+TIMEVALUE(_xlfn.CONCAT(MID(H317,64,2),":",MID(H317,66,2)))</f>
        <v>45356.554861111108</v>
      </c>
      <c r="K317" s="6" t="str">
        <f t="shared" si="27"/>
        <v>0:01</v>
      </c>
      <c r="L317" s="54" t="str">
        <f t="shared" si="28"/>
        <v>Ukončeno v den propuštění</v>
      </c>
      <c r="M317" s="54" t="str">
        <f>IF(A317-J317&gt;TIME(0,240,0),"Více než  4 hodiny",VLOOKUP(K317,Pásma!$H$4:$I$244,2))</f>
        <v>do 10 ti minut</v>
      </c>
    </row>
    <row r="318" spans="1:13" x14ac:dyDescent="0.25">
      <c r="A318" s="10">
        <v>45356.55572916667</v>
      </c>
      <c r="B318" s="9" t="s">
        <v>76</v>
      </c>
      <c r="C318" s="9" t="s">
        <v>77</v>
      </c>
      <c r="D318" s="9" t="s">
        <v>78</v>
      </c>
      <c r="E318" s="9" t="s">
        <v>79</v>
      </c>
      <c r="F318" s="9" t="s">
        <v>1133</v>
      </c>
      <c r="G318" s="9" t="s">
        <v>1134</v>
      </c>
      <c r="H318" s="9" t="s">
        <v>1132</v>
      </c>
      <c r="I318" s="8">
        <f t="shared" si="26"/>
        <v>45356.55572916667</v>
      </c>
      <c r="J318" s="8">
        <f>DATEVALUE(MID(H318,29,8))+TIMEVALUE(_xlfn.CONCAT(MID(H318,64,2),":",MID(H318,66,2)))</f>
        <v>45356.555555555555</v>
      </c>
      <c r="K318" s="6" t="str">
        <f t="shared" si="27"/>
        <v>0:00</v>
      </c>
      <c r="L318" s="54" t="str">
        <f t="shared" si="28"/>
        <v>Ukončeno v den propuštění</v>
      </c>
      <c r="M318" s="54" t="str">
        <f>IF(A318-J318&gt;TIME(0,240,0),"Více než  4 hodiny",VLOOKUP(K318,Pásma!$H$4:$I$244,2))</f>
        <v>do 10 ti minut</v>
      </c>
    </row>
    <row r="319" spans="1:13" x14ac:dyDescent="0.25">
      <c r="A319" s="10">
        <v>45356.555844907409</v>
      </c>
      <c r="B319" s="9" t="s">
        <v>76</v>
      </c>
      <c r="C319" s="9" t="s">
        <v>77</v>
      </c>
      <c r="D319" s="9" t="s">
        <v>78</v>
      </c>
      <c r="E319" s="9" t="s">
        <v>79</v>
      </c>
      <c r="F319" s="9" t="s">
        <v>1130</v>
      </c>
      <c r="G319" s="9" t="s">
        <v>1131</v>
      </c>
      <c r="H319" s="9" t="s">
        <v>1132</v>
      </c>
      <c r="I319" s="8">
        <f t="shared" si="26"/>
        <v>45356.555844907409</v>
      </c>
      <c r="J319" s="8">
        <f>DATEVALUE(MID(H319,29,8))+TIMEVALUE(_xlfn.CONCAT(MID(H319,64,2),":",MID(H319,66,2)))</f>
        <v>45356.555555555555</v>
      </c>
      <c r="K319" s="6" t="str">
        <f t="shared" si="27"/>
        <v>0:00</v>
      </c>
      <c r="L319" s="54" t="str">
        <f t="shared" si="28"/>
        <v>Ukončeno v den propuštění</v>
      </c>
      <c r="M319" s="54" t="str">
        <f>IF(A319-J319&gt;TIME(0,240,0),"Více než  4 hodiny",VLOOKUP(K319,Pásma!$H$4:$I$244,2))</f>
        <v>do 10 ti minut</v>
      </c>
    </row>
    <row r="320" spans="1:13" x14ac:dyDescent="0.25">
      <c r="A320" s="10">
        <v>45356.555983796294</v>
      </c>
      <c r="B320" s="9" t="s">
        <v>76</v>
      </c>
      <c r="C320" s="9" t="s">
        <v>77</v>
      </c>
      <c r="D320" s="9" t="s">
        <v>78</v>
      </c>
      <c r="E320" s="9" t="s">
        <v>79</v>
      </c>
      <c r="F320" s="9" t="s">
        <v>418</v>
      </c>
      <c r="G320" s="9" t="s">
        <v>1128</v>
      </c>
      <c r="H320" s="9" t="s">
        <v>1129</v>
      </c>
      <c r="I320" s="8">
        <f t="shared" si="26"/>
        <v>45356.555983796294</v>
      </c>
      <c r="J320" s="8">
        <f>DATEVALUE(MID(H320,29,8))+TIMEVALUE(_xlfn.CONCAT(MID(H320,64,2),":",MID(H320,66,2)))</f>
        <v>45356.555555555555</v>
      </c>
      <c r="K320" s="6" t="str">
        <f t="shared" si="27"/>
        <v>0:00</v>
      </c>
      <c r="L320" s="54" t="str">
        <f t="shared" si="28"/>
        <v>Ukončeno v den propuštění</v>
      </c>
      <c r="M320" s="54" t="str">
        <f>IF(A320-J320&gt;TIME(0,240,0),"Více než  4 hodiny",VLOOKUP(K320,Pásma!$H$4:$I$244,2))</f>
        <v>do 10 ti minut</v>
      </c>
    </row>
    <row r="321" spans="1:13" x14ac:dyDescent="0.25">
      <c r="A321" s="10">
        <v>45356.556550925925</v>
      </c>
      <c r="B321" s="9" t="s">
        <v>76</v>
      </c>
      <c r="C321" s="9" t="s">
        <v>77</v>
      </c>
      <c r="D321" s="9" t="s">
        <v>78</v>
      </c>
      <c r="E321" s="9" t="s">
        <v>79</v>
      </c>
      <c r="F321" s="9" t="s">
        <v>1125</v>
      </c>
      <c r="G321" s="9" t="s">
        <v>1126</v>
      </c>
      <c r="H321" s="9" t="s">
        <v>1127</v>
      </c>
      <c r="I321" s="8">
        <f t="shared" si="26"/>
        <v>45356.556550925925</v>
      </c>
      <c r="J321" s="8">
        <f>DATEVALUE(MID(H321,29,8))+TIMEVALUE(_xlfn.CONCAT(MID(H321,64,2),":",MID(H321,66,2)))</f>
        <v>45356.556250000001</v>
      </c>
      <c r="K321" s="6" t="str">
        <f t="shared" si="27"/>
        <v>0:00</v>
      </c>
      <c r="L321" s="54" t="str">
        <f t="shared" si="28"/>
        <v>Ukončeno v den propuštění</v>
      </c>
      <c r="M321" s="54" t="str">
        <f>IF(A321-J321&gt;TIME(0,240,0),"Více než  4 hodiny",VLOOKUP(K321,Pásma!$H$4:$I$244,2))</f>
        <v>do 10 ti minut</v>
      </c>
    </row>
    <row r="322" spans="1:13" x14ac:dyDescent="0.25">
      <c r="A322" s="10">
        <v>45356.924375000002</v>
      </c>
      <c r="B322" s="9" t="s">
        <v>11</v>
      </c>
      <c r="C322" s="9" t="s">
        <v>12</v>
      </c>
      <c r="D322" s="9" t="s">
        <v>78</v>
      </c>
      <c r="E322" s="9" t="s">
        <v>10</v>
      </c>
      <c r="F322" s="9" t="s">
        <v>1044</v>
      </c>
      <c r="G322" s="9" t="s">
        <v>1045</v>
      </c>
      <c r="H322" s="9" t="s">
        <v>8466</v>
      </c>
      <c r="I322" s="8">
        <f t="shared" ref="I322:I385" si="31">A322</f>
        <v>45356.924375000002</v>
      </c>
      <c r="J322" s="8">
        <f>DATEVALUE(MID(H322,49,8))+TIMEVALUE(_xlfn.CONCAT(MID(H322,80,2),":",MID(H322,82,2)))</f>
        <v>45356.924305555556</v>
      </c>
      <c r="K322" s="6" t="str">
        <f t="shared" ref="K322:K385" si="32">TEXT(A322-J322,"h:mm")</f>
        <v>0:00</v>
      </c>
      <c r="L322" s="54" t="str">
        <f t="shared" si="28"/>
        <v>Ukončeno v den propuštění</v>
      </c>
      <c r="M322" s="54" t="str">
        <f>IF(A322-J322&gt;TIME(0,240,0),"Více než  4 hodiny",VLOOKUP(K322,Pásma!$H$4:$I$244,2))</f>
        <v>do 10 ti minut</v>
      </c>
    </row>
    <row r="323" spans="1:13" x14ac:dyDescent="0.25">
      <c r="A323" s="10">
        <v>45357.436990740738</v>
      </c>
      <c r="B323" s="9" t="s">
        <v>76</v>
      </c>
      <c r="C323" s="9" t="s">
        <v>77</v>
      </c>
      <c r="D323" s="9" t="s">
        <v>78</v>
      </c>
      <c r="E323" s="9" t="s">
        <v>79</v>
      </c>
      <c r="F323" s="9" t="s">
        <v>1122</v>
      </c>
      <c r="G323" s="9" t="s">
        <v>1123</v>
      </c>
      <c r="H323" s="9" t="s">
        <v>1124</v>
      </c>
      <c r="I323" s="8">
        <f t="shared" si="31"/>
        <v>45357.436990740738</v>
      </c>
      <c r="J323" s="8">
        <f>DATEVALUE(MID(H323,29,8))+TIMEVALUE(_xlfn.CONCAT(MID(H323,64,2),":",MID(H323,66,2)))</f>
        <v>45357.435416666667</v>
      </c>
      <c r="K323" s="6" t="str">
        <f t="shared" si="32"/>
        <v>0:02</v>
      </c>
      <c r="L323" s="54" t="str">
        <f t="shared" ref="L323:L386" si="33">IF(DAY(I323)&lt;&gt;DAY(J323),"Ukončeno o den a více později","Ukončeno v den propuštění")</f>
        <v>Ukončeno v den propuštění</v>
      </c>
      <c r="M323" s="54" t="str">
        <f>IF(A323-J323&gt;TIME(0,240,0),"Více než  4 hodiny",VLOOKUP(K323,Pásma!$H$4:$I$244,2))</f>
        <v>do 10 ti minut</v>
      </c>
    </row>
    <row r="324" spans="1:13" x14ac:dyDescent="0.25">
      <c r="A324" s="10">
        <v>45357.438113425924</v>
      </c>
      <c r="B324" s="9" t="s">
        <v>76</v>
      </c>
      <c r="C324" s="9" t="s">
        <v>77</v>
      </c>
      <c r="D324" s="9" t="s">
        <v>78</v>
      </c>
      <c r="E324" s="9" t="s">
        <v>79</v>
      </c>
      <c r="F324" s="9" t="s">
        <v>692</v>
      </c>
      <c r="G324" s="9" t="s">
        <v>1120</v>
      </c>
      <c r="H324" s="9" t="s">
        <v>1121</v>
      </c>
      <c r="I324" s="8">
        <f t="shared" si="31"/>
        <v>45357.438113425924</v>
      </c>
      <c r="J324" s="8">
        <f>DATEVALUE(MID(H324,29,8))+TIMEVALUE(_xlfn.CONCAT(MID(H324,64,2),":",MID(H324,66,2)))</f>
        <v>45357.436805555553</v>
      </c>
      <c r="K324" s="6" t="str">
        <f t="shared" si="32"/>
        <v>0:01</v>
      </c>
      <c r="L324" s="54" t="str">
        <f t="shared" si="33"/>
        <v>Ukončeno v den propuštění</v>
      </c>
      <c r="M324" s="54" t="str">
        <f>IF(A324-J324&gt;TIME(0,240,0),"Více než  4 hodiny",VLOOKUP(K324,Pásma!$H$4:$I$244,2))</f>
        <v>do 10 ti minut</v>
      </c>
    </row>
    <row r="325" spans="1:13" x14ac:dyDescent="0.25">
      <c r="A325" s="10">
        <v>45357.539467592593</v>
      </c>
      <c r="B325" s="9" t="s">
        <v>76</v>
      </c>
      <c r="C325" s="9" t="s">
        <v>77</v>
      </c>
      <c r="D325" s="9" t="s">
        <v>78</v>
      </c>
      <c r="E325" s="9" t="s">
        <v>79</v>
      </c>
      <c r="F325" s="9" t="s">
        <v>1099</v>
      </c>
      <c r="G325" s="9" t="s">
        <v>1118</v>
      </c>
      <c r="H325" s="9" t="s">
        <v>1119</v>
      </c>
      <c r="I325" s="8">
        <f t="shared" si="31"/>
        <v>45357.539467592593</v>
      </c>
      <c r="J325" s="8">
        <f>DATEVALUE(MID(H325,29,8))+TIMEVALUE(_xlfn.CONCAT(MID(H325,64,2),":",MID(H325,66,2)))</f>
        <v>45357.538194444445</v>
      </c>
      <c r="K325" s="6" t="str">
        <f t="shared" si="32"/>
        <v>0:01</v>
      </c>
      <c r="L325" s="54" t="str">
        <f t="shared" si="33"/>
        <v>Ukončeno v den propuštění</v>
      </c>
      <c r="M325" s="54" t="str">
        <f>IF(A325-J325&gt;TIME(0,240,0),"Více než  4 hodiny",VLOOKUP(K325,Pásma!$H$4:$I$244,2))</f>
        <v>do 10 ti minut</v>
      </c>
    </row>
    <row r="326" spans="1:13" x14ac:dyDescent="0.25">
      <c r="A326" s="10">
        <v>45357.546655092592</v>
      </c>
      <c r="B326" s="9" t="s">
        <v>76</v>
      </c>
      <c r="C326" s="9" t="s">
        <v>77</v>
      </c>
      <c r="D326" s="9" t="s">
        <v>78</v>
      </c>
      <c r="E326" s="9" t="s">
        <v>79</v>
      </c>
      <c r="F326" s="9" t="s">
        <v>1115</v>
      </c>
      <c r="G326" s="9" t="s">
        <v>1116</v>
      </c>
      <c r="H326" s="9" t="s">
        <v>1117</v>
      </c>
      <c r="I326" s="8">
        <f t="shared" si="31"/>
        <v>45357.546655092592</v>
      </c>
      <c r="J326" s="8">
        <f>DATEVALUE(MID(H326,29,8))+TIMEVALUE(_xlfn.CONCAT(MID(H326,64,2),":",MID(H326,66,2)))</f>
        <v>45357.546527777777</v>
      </c>
      <c r="K326" s="6" t="str">
        <f t="shared" si="32"/>
        <v>0:00</v>
      </c>
      <c r="L326" s="54" t="str">
        <f t="shared" si="33"/>
        <v>Ukončeno v den propuštění</v>
      </c>
      <c r="M326" s="54" t="str">
        <f>IF(A326-J326&gt;TIME(0,240,0),"Více než  4 hodiny",VLOOKUP(K326,Pásma!$H$4:$I$244,2))</f>
        <v>do 10 ti minut</v>
      </c>
    </row>
    <row r="327" spans="1:13" x14ac:dyDescent="0.25">
      <c r="A327" s="10">
        <v>45358.466562499998</v>
      </c>
      <c r="B327" s="9" t="s">
        <v>76</v>
      </c>
      <c r="C327" s="9" t="s">
        <v>77</v>
      </c>
      <c r="D327" s="9" t="s">
        <v>78</v>
      </c>
      <c r="E327" s="9" t="s">
        <v>79</v>
      </c>
      <c r="F327" s="9" t="s">
        <v>676</v>
      </c>
      <c r="G327" s="9" t="s">
        <v>1113</v>
      </c>
      <c r="H327" s="9" t="s">
        <v>1114</v>
      </c>
      <c r="I327" s="8">
        <f t="shared" si="31"/>
        <v>45358.466562499998</v>
      </c>
      <c r="J327" s="8">
        <f>DATEVALUE(MID(H327,29,8))+TIMEVALUE(_xlfn.CONCAT(MID(H327,64,2),":",MID(H327,66,2)))</f>
        <v>45358.356944444444</v>
      </c>
      <c r="K327" s="6" t="str">
        <f t="shared" si="32"/>
        <v>2:37</v>
      </c>
      <c r="L327" s="54" t="str">
        <f t="shared" si="33"/>
        <v>Ukončeno v den propuštění</v>
      </c>
      <c r="M327" s="54" t="str">
        <f>IF(A327-J327&gt;TIME(0,240,0),"Více než  4 hodiny",VLOOKUP(K327,Pásma!$H$4:$I$244,2))</f>
        <v>150-160</v>
      </c>
    </row>
    <row r="328" spans="1:13" x14ac:dyDescent="0.25">
      <c r="A328" s="10">
        <v>45358.489641203705</v>
      </c>
      <c r="B328" s="9" t="s">
        <v>11</v>
      </c>
      <c r="C328" s="9" t="s">
        <v>12</v>
      </c>
      <c r="D328" s="9" t="s">
        <v>78</v>
      </c>
      <c r="E328" s="9" t="s">
        <v>10</v>
      </c>
      <c r="F328" s="9" t="s">
        <v>1074</v>
      </c>
      <c r="G328" s="9" t="s">
        <v>1075</v>
      </c>
      <c r="H328" s="9" t="s">
        <v>8465</v>
      </c>
      <c r="I328" s="8">
        <f t="shared" si="31"/>
        <v>45358.489641203705</v>
      </c>
      <c r="J328" s="8">
        <f>DATEVALUE(MID(H328,49,8))+TIMEVALUE(_xlfn.CONCAT(MID(H328,80,2),":",MID(H328,82,2)))</f>
        <v>45358.488888888889</v>
      </c>
      <c r="K328" s="6" t="str">
        <f t="shared" si="32"/>
        <v>0:01</v>
      </c>
      <c r="L328" s="54" t="str">
        <f t="shared" si="33"/>
        <v>Ukončeno v den propuštění</v>
      </c>
      <c r="M328" s="54" t="str">
        <f>IF(A328-J328&gt;TIME(0,240,0),"Více než  4 hodiny",VLOOKUP(K328,Pásma!$H$4:$I$244,2))</f>
        <v>do 10 ti minut</v>
      </c>
    </row>
    <row r="329" spans="1:13" x14ac:dyDescent="0.25">
      <c r="A329" s="10">
        <v>45358.573136574072</v>
      </c>
      <c r="B329" s="9" t="s">
        <v>76</v>
      </c>
      <c r="C329" s="9" t="s">
        <v>77</v>
      </c>
      <c r="D329" s="9" t="s">
        <v>78</v>
      </c>
      <c r="E329" s="9" t="s">
        <v>79</v>
      </c>
      <c r="F329" s="9" t="s">
        <v>1110</v>
      </c>
      <c r="G329" s="9" t="s">
        <v>1111</v>
      </c>
      <c r="H329" s="9" t="s">
        <v>1112</v>
      </c>
      <c r="I329" s="8">
        <f t="shared" si="31"/>
        <v>45358.573136574072</v>
      </c>
      <c r="J329" s="8">
        <f>DATEVALUE(MID(H329,29,8))+TIMEVALUE(_xlfn.CONCAT(MID(H329,64,2),":",MID(H329,66,2)))</f>
        <v>45358.572916666664</v>
      </c>
      <c r="K329" s="6" t="str">
        <f t="shared" si="32"/>
        <v>0:00</v>
      </c>
      <c r="L329" s="54" t="str">
        <f t="shared" si="33"/>
        <v>Ukončeno v den propuštění</v>
      </c>
      <c r="M329" s="54" t="str">
        <f>IF(A329-J329&gt;TIME(0,240,0),"Více než  4 hodiny",VLOOKUP(K329,Pásma!$H$4:$I$244,2))</f>
        <v>do 10 ti minut</v>
      </c>
    </row>
    <row r="330" spans="1:13" x14ac:dyDescent="0.25">
      <c r="A330" s="10">
        <v>45358.57366898148</v>
      </c>
      <c r="B330" s="9" t="s">
        <v>76</v>
      </c>
      <c r="C330" s="9" t="s">
        <v>77</v>
      </c>
      <c r="D330" s="9" t="s">
        <v>78</v>
      </c>
      <c r="E330" s="9" t="s">
        <v>79</v>
      </c>
      <c r="F330" s="9" t="s">
        <v>1107</v>
      </c>
      <c r="G330" s="9" t="s">
        <v>1108</v>
      </c>
      <c r="H330" s="9" t="s">
        <v>1109</v>
      </c>
      <c r="I330" s="8">
        <f t="shared" si="31"/>
        <v>45358.57366898148</v>
      </c>
      <c r="J330" s="8">
        <f>DATEVALUE(MID(H330,29,8))+TIMEVALUE(_xlfn.CONCAT(MID(H330,64,2),":",MID(H330,66,2)))</f>
        <v>45358.572916666664</v>
      </c>
      <c r="K330" s="6" t="str">
        <f t="shared" si="32"/>
        <v>0:01</v>
      </c>
      <c r="L330" s="54" t="str">
        <f t="shared" si="33"/>
        <v>Ukončeno v den propuštění</v>
      </c>
      <c r="M330" s="54" t="str">
        <f>IF(A330-J330&gt;TIME(0,240,0),"Více než  4 hodiny",VLOOKUP(K330,Pásma!$H$4:$I$244,2))</f>
        <v>do 10 ti minut</v>
      </c>
    </row>
    <row r="331" spans="1:13" x14ac:dyDescent="0.25">
      <c r="A331" s="10">
        <v>45358.573993055557</v>
      </c>
      <c r="B331" s="9" t="s">
        <v>76</v>
      </c>
      <c r="C331" s="9" t="s">
        <v>77</v>
      </c>
      <c r="D331" s="9" t="s">
        <v>78</v>
      </c>
      <c r="E331" s="9" t="s">
        <v>79</v>
      </c>
      <c r="F331" s="9" t="s">
        <v>25</v>
      </c>
      <c r="G331" s="9" t="s">
        <v>1105</v>
      </c>
      <c r="H331" s="9" t="s">
        <v>1106</v>
      </c>
      <c r="I331" s="8">
        <f t="shared" si="31"/>
        <v>45358.573993055557</v>
      </c>
      <c r="J331" s="8">
        <f>DATEVALUE(MID(H331,29,8))+TIMEVALUE(_xlfn.CONCAT(MID(H331,64,2),":",MID(H331,66,2)))</f>
        <v>45358.573611111111</v>
      </c>
      <c r="K331" s="6" t="str">
        <f t="shared" si="32"/>
        <v>0:00</v>
      </c>
      <c r="L331" s="54" t="str">
        <f t="shared" si="33"/>
        <v>Ukončeno v den propuštění</v>
      </c>
      <c r="M331" s="54" t="str">
        <f>IF(A331-J331&gt;TIME(0,240,0),"Více než  4 hodiny",VLOOKUP(K331,Pásma!$H$4:$I$244,2))</f>
        <v>do 10 ti minut</v>
      </c>
    </row>
    <row r="332" spans="1:13" x14ac:dyDescent="0.25">
      <c r="A332" s="10">
        <v>45358.671331018515</v>
      </c>
      <c r="B332" s="9" t="s">
        <v>1720</v>
      </c>
      <c r="C332" s="9" t="s">
        <v>1729</v>
      </c>
      <c r="D332" s="9" t="s">
        <v>78</v>
      </c>
      <c r="E332" s="9" t="s">
        <v>79</v>
      </c>
      <c r="F332" s="9" t="s">
        <v>1087</v>
      </c>
      <c r="G332" s="9" t="s">
        <v>1088</v>
      </c>
      <c r="H332" s="9" t="s">
        <v>8464</v>
      </c>
      <c r="I332" s="8">
        <f t="shared" si="31"/>
        <v>45358.671331018515</v>
      </c>
      <c r="J332" s="8">
        <f>DATEVALUE(MID(H332,49,8))+TIMEVALUE(_xlfn.CONCAT(MID(H332,80,2),":",MID(H332,82,2)))</f>
        <v>45358.67083333333</v>
      </c>
      <c r="K332" s="6" t="str">
        <f t="shared" si="32"/>
        <v>0:00</v>
      </c>
      <c r="L332" s="54" t="str">
        <f t="shared" si="33"/>
        <v>Ukončeno v den propuštění</v>
      </c>
      <c r="M332" s="54" t="str">
        <f>IF(A332-J332&gt;TIME(0,240,0),"Více než  4 hodiny",VLOOKUP(K332,Pásma!$H$4:$I$244,2))</f>
        <v>do 10 ti minut</v>
      </c>
    </row>
    <row r="333" spans="1:13" x14ac:dyDescent="0.25">
      <c r="A333" s="10">
        <v>45358.745613425926</v>
      </c>
      <c r="B333" s="9" t="s">
        <v>76</v>
      </c>
      <c r="C333" s="9" t="s">
        <v>281</v>
      </c>
      <c r="D333" s="9" t="s">
        <v>78</v>
      </c>
      <c r="E333" s="9" t="s">
        <v>79</v>
      </c>
      <c r="F333" s="9" t="s">
        <v>1099</v>
      </c>
      <c r="G333" s="9" t="s">
        <v>1100</v>
      </c>
      <c r="H333" s="9" t="s">
        <v>8463</v>
      </c>
      <c r="I333" s="8">
        <f t="shared" si="31"/>
        <v>45358.745613425926</v>
      </c>
      <c r="J333" s="8">
        <f>DATEVALUE(MID(H333,49,8))+TIMEVALUE(_xlfn.CONCAT(MID(H333,80,2),":",MID(H333,82,2)))</f>
        <v>45358.745138888888</v>
      </c>
      <c r="K333" s="6" t="str">
        <f t="shared" si="32"/>
        <v>0:00</v>
      </c>
      <c r="L333" s="54" t="str">
        <f t="shared" si="33"/>
        <v>Ukončeno v den propuštění</v>
      </c>
      <c r="M333" s="54" t="str">
        <f>IF(A333-J333&gt;TIME(0,240,0),"Více než  4 hodiny",VLOOKUP(K333,Pásma!$H$4:$I$244,2))</f>
        <v>do 10 ti minut</v>
      </c>
    </row>
    <row r="334" spans="1:13" x14ac:dyDescent="0.25">
      <c r="A334" s="10">
        <v>45359.419259259259</v>
      </c>
      <c r="B334" s="9" t="s">
        <v>11</v>
      </c>
      <c r="C334" s="9" t="s">
        <v>12</v>
      </c>
      <c r="D334" s="9" t="s">
        <v>78</v>
      </c>
      <c r="E334" s="9" t="s">
        <v>10</v>
      </c>
      <c r="F334" s="9" t="s">
        <v>676</v>
      </c>
      <c r="G334" s="9" t="s">
        <v>677</v>
      </c>
      <c r="H334" s="9" t="s">
        <v>8462</v>
      </c>
      <c r="I334" s="8">
        <f t="shared" si="31"/>
        <v>45359.419259259259</v>
      </c>
      <c r="J334" s="8">
        <f>DATEVALUE(MID(H334,49,8))+TIMEVALUE(_xlfn.CONCAT(MID(H334,80,2),":",MID(H334,82,2)))</f>
        <v>45359.418749999997</v>
      </c>
      <c r="K334" s="6" t="str">
        <f t="shared" si="32"/>
        <v>0:00</v>
      </c>
      <c r="L334" s="54" t="str">
        <f t="shared" si="33"/>
        <v>Ukončeno v den propuštění</v>
      </c>
      <c r="M334" s="54" t="str">
        <f>IF(A334-J334&gt;TIME(0,240,0),"Více než  4 hodiny",VLOOKUP(K334,Pásma!$H$4:$I$244,2))</f>
        <v>do 10 ti minut</v>
      </c>
    </row>
    <row r="335" spans="1:13" x14ac:dyDescent="0.25">
      <c r="A335" s="10">
        <v>45359.432280092595</v>
      </c>
      <c r="B335" s="9" t="s">
        <v>76</v>
      </c>
      <c r="C335" s="9" t="s">
        <v>77</v>
      </c>
      <c r="D335" s="9" t="s">
        <v>78</v>
      </c>
      <c r="E335" s="9" t="s">
        <v>79</v>
      </c>
      <c r="F335" s="9" t="s">
        <v>1102</v>
      </c>
      <c r="G335" s="9" t="s">
        <v>1103</v>
      </c>
      <c r="H335" s="9" t="s">
        <v>1104</v>
      </c>
      <c r="I335" s="8">
        <f t="shared" si="31"/>
        <v>45359.432280092595</v>
      </c>
      <c r="J335" s="8">
        <f>DATEVALUE(MID(H335,29,8))+TIMEVALUE(_xlfn.CONCAT(MID(H335,64,2),":",MID(H335,66,2)))</f>
        <v>45359.431250000001</v>
      </c>
      <c r="K335" s="6" t="str">
        <f t="shared" si="32"/>
        <v>0:01</v>
      </c>
      <c r="L335" s="54" t="str">
        <f t="shared" si="33"/>
        <v>Ukončeno v den propuštění</v>
      </c>
      <c r="M335" s="54" t="str">
        <f>IF(A335-J335&gt;TIME(0,240,0),"Více než  4 hodiny",VLOOKUP(K335,Pásma!$H$4:$I$244,2))</f>
        <v>do 10 ti minut</v>
      </c>
    </row>
    <row r="336" spans="1:13" x14ac:dyDescent="0.25">
      <c r="A336" s="10">
        <v>45361.510057870371</v>
      </c>
      <c r="B336" s="9" t="s">
        <v>125</v>
      </c>
      <c r="C336" s="9" t="s">
        <v>281</v>
      </c>
      <c r="D336" s="9" t="s">
        <v>78</v>
      </c>
      <c r="E336" s="9" t="s">
        <v>79</v>
      </c>
      <c r="F336" s="9" t="s">
        <v>1099</v>
      </c>
      <c r="G336" s="9" t="s">
        <v>1100</v>
      </c>
      <c r="H336" s="9" t="s">
        <v>1101</v>
      </c>
      <c r="I336" s="8">
        <f t="shared" si="31"/>
        <v>45361.510057870371</v>
      </c>
      <c r="J336" s="8">
        <f>DATEVALUE(MID(H336,29,8))+TIMEVALUE(_xlfn.CONCAT(MID(H336,64,2),":",MID(H336,66,2)))</f>
        <v>45361.509027777778</v>
      </c>
      <c r="K336" s="6" t="str">
        <f t="shared" si="32"/>
        <v>0:01</v>
      </c>
      <c r="L336" s="54" t="str">
        <f t="shared" si="33"/>
        <v>Ukončeno v den propuštění</v>
      </c>
      <c r="M336" s="54" t="str">
        <f>IF(A336-J336&gt;TIME(0,240,0),"Více než  4 hodiny",VLOOKUP(K336,Pásma!$H$4:$I$244,2))</f>
        <v>do 10 ti minut</v>
      </c>
    </row>
    <row r="337" spans="1:13" x14ac:dyDescent="0.25">
      <c r="A337" s="10">
        <v>45361.510300925926</v>
      </c>
      <c r="B337" s="9" t="s">
        <v>76</v>
      </c>
      <c r="C337" s="9" t="s">
        <v>627</v>
      </c>
      <c r="D337" s="9" t="s">
        <v>78</v>
      </c>
      <c r="E337" s="9" t="s">
        <v>79</v>
      </c>
      <c r="F337" s="9" t="s">
        <v>1096</v>
      </c>
      <c r="G337" s="9" t="s">
        <v>1097</v>
      </c>
      <c r="H337" s="9" t="s">
        <v>1098</v>
      </c>
      <c r="I337" s="8">
        <f t="shared" si="31"/>
        <v>45361.510300925926</v>
      </c>
      <c r="J337" s="8">
        <f>DATEVALUE(MID(H337,29,8))+TIMEVALUE(_xlfn.CONCAT(MID(H337,64,2),":",MID(H337,66,2)))</f>
        <v>45361.509722222225</v>
      </c>
      <c r="K337" s="6" t="str">
        <f t="shared" si="32"/>
        <v>0:00</v>
      </c>
      <c r="L337" s="54" t="str">
        <f t="shared" si="33"/>
        <v>Ukončeno v den propuštění</v>
      </c>
      <c r="M337" s="54" t="str">
        <f>IF(A337-J337&gt;TIME(0,240,0),"Více než  4 hodiny",VLOOKUP(K337,Pásma!$H$4:$I$244,2))</f>
        <v>do 10 ti minut</v>
      </c>
    </row>
    <row r="338" spans="1:13" x14ac:dyDescent="0.25">
      <c r="A338" s="10">
        <v>45361.587592592594</v>
      </c>
      <c r="B338" s="9" t="s">
        <v>125</v>
      </c>
      <c r="C338" s="9" t="s">
        <v>281</v>
      </c>
      <c r="D338" s="9" t="s">
        <v>78</v>
      </c>
      <c r="E338" s="9" t="s">
        <v>79</v>
      </c>
      <c r="F338" s="9" t="s">
        <v>1093</v>
      </c>
      <c r="G338" s="9" t="s">
        <v>1094</v>
      </c>
      <c r="H338" s="9" t="s">
        <v>1095</v>
      </c>
      <c r="I338" s="8">
        <f t="shared" si="31"/>
        <v>45361.587592592594</v>
      </c>
      <c r="J338" s="8">
        <f>DATEVALUE(MID(H338,29,8))+TIMEVALUE(_xlfn.CONCAT(MID(H338,64,2),":",MID(H338,66,2)))</f>
        <v>45361.586805555555</v>
      </c>
      <c r="K338" s="6" t="str">
        <f t="shared" si="32"/>
        <v>0:01</v>
      </c>
      <c r="L338" s="54" t="str">
        <f t="shared" si="33"/>
        <v>Ukončeno v den propuštění</v>
      </c>
      <c r="M338" s="54" t="str">
        <f>IF(A338-J338&gt;TIME(0,240,0),"Více než  4 hodiny",VLOOKUP(K338,Pásma!$H$4:$I$244,2))</f>
        <v>do 10 ti minut</v>
      </c>
    </row>
    <row r="339" spans="1:13" x14ac:dyDescent="0.25">
      <c r="A339" s="10">
        <v>45361.845636574071</v>
      </c>
      <c r="B339" s="9" t="s">
        <v>11</v>
      </c>
      <c r="C339" s="9" t="s">
        <v>12</v>
      </c>
      <c r="D339" s="9" t="s">
        <v>78</v>
      </c>
      <c r="E339" s="9" t="s">
        <v>10</v>
      </c>
      <c r="F339" s="9" t="s">
        <v>1027</v>
      </c>
      <c r="G339" s="9" t="s">
        <v>1028</v>
      </c>
      <c r="H339" s="9" t="s">
        <v>8461</v>
      </c>
      <c r="I339" s="8">
        <f t="shared" si="31"/>
        <v>45361.845636574071</v>
      </c>
      <c r="J339" s="8">
        <f>DATEVALUE(MID(H339,49,8))+TIMEVALUE(_xlfn.CONCAT(MID(H339,80,2),":",MID(H339,82,2)))</f>
        <v>45361.845138888886</v>
      </c>
      <c r="K339" s="6" t="str">
        <f t="shared" si="32"/>
        <v>0:00</v>
      </c>
      <c r="L339" s="54" t="str">
        <f t="shared" si="33"/>
        <v>Ukončeno v den propuštění</v>
      </c>
      <c r="M339" s="54" t="str">
        <f>IF(A339-J339&gt;TIME(0,240,0),"Více než  4 hodiny",VLOOKUP(K339,Pásma!$H$4:$I$244,2))</f>
        <v>do 10 ti minut</v>
      </c>
    </row>
    <row r="340" spans="1:13" x14ac:dyDescent="0.25">
      <c r="A340" s="10">
        <v>45362.414687500001</v>
      </c>
      <c r="B340" s="9" t="s">
        <v>11</v>
      </c>
      <c r="C340" s="9" t="s">
        <v>21</v>
      </c>
      <c r="D340" s="9" t="s">
        <v>78</v>
      </c>
      <c r="E340" s="9" t="s">
        <v>10</v>
      </c>
      <c r="F340" s="9" t="s">
        <v>1019</v>
      </c>
      <c r="G340" s="9" t="s">
        <v>1020</v>
      </c>
      <c r="H340" s="9" t="s">
        <v>8460</v>
      </c>
      <c r="I340" s="8">
        <f t="shared" si="31"/>
        <v>45362.414687500001</v>
      </c>
      <c r="J340" s="8">
        <f>DATEVALUE(MID(H340,49,8))+TIMEVALUE(_xlfn.CONCAT(MID(H340,80,2),":",MID(H340,82,2)))</f>
        <v>45362.414583333331</v>
      </c>
      <c r="K340" s="6" t="str">
        <f t="shared" si="32"/>
        <v>0:00</v>
      </c>
      <c r="L340" s="54" t="str">
        <f t="shared" si="33"/>
        <v>Ukončeno v den propuštění</v>
      </c>
      <c r="M340" s="54" t="str">
        <f>IF(A340-J340&gt;TIME(0,240,0),"Více než  4 hodiny",VLOOKUP(K340,Pásma!$H$4:$I$244,2))</f>
        <v>do 10 ti minut</v>
      </c>
    </row>
    <row r="341" spans="1:13" x14ac:dyDescent="0.25">
      <c r="A341" s="10">
        <v>45362.48333333333</v>
      </c>
      <c r="B341" s="9" t="s">
        <v>76</v>
      </c>
      <c r="C341" s="9" t="s">
        <v>91</v>
      </c>
      <c r="D341" s="9" t="s">
        <v>78</v>
      </c>
      <c r="E341" s="9" t="s">
        <v>13</v>
      </c>
      <c r="F341" s="9" t="s">
        <v>1090</v>
      </c>
      <c r="G341" s="9" t="s">
        <v>1091</v>
      </c>
      <c r="H341" s="9" t="s">
        <v>1092</v>
      </c>
      <c r="I341" s="8">
        <f t="shared" si="31"/>
        <v>45362.48333333333</v>
      </c>
      <c r="J341" s="8">
        <f>DATEVALUE(MID(H341,29,8))+TIMEVALUE(_xlfn.CONCAT(MID(H341,64,2),":",MID(H341,66,2)))</f>
        <v>45362.482638888891</v>
      </c>
      <c r="K341" s="6" t="str">
        <f t="shared" si="32"/>
        <v>0:01</v>
      </c>
      <c r="L341" s="54" t="str">
        <f t="shared" si="33"/>
        <v>Ukončeno v den propuštění</v>
      </c>
      <c r="M341" s="54" t="str">
        <f>IF(A341-J341&gt;TIME(0,240,0),"Více než  4 hodiny",VLOOKUP(K341,Pásma!$H$4:$I$244,2))</f>
        <v>do 10 ti minut</v>
      </c>
    </row>
    <row r="342" spans="1:13" x14ac:dyDescent="0.25">
      <c r="A342" s="10">
        <v>45362.517685185187</v>
      </c>
      <c r="B342" s="9" t="s">
        <v>11</v>
      </c>
      <c r="C342" s="9" t="s">
        <v>21</v>
      </c>
      <c r="D342" s="9" t="s">
        <v>78</v>
      </c>
      <c r="E342" s="9" t="s">
        <v>10</v>
      </c>
      <c r="F342" s="9" t="s">
        <v>1041</v>
      </c>
      <c r="G342" s="9" t="s">
        <v>1042</v>
      </c>
      <c r="H342" s="9" t="s">
        <v>8459</v>
      </c>
      <c r="I342" s="8">
        <f t="shared" si="31"/>
        <v>45362.517685185187</v>
      </c>
      <c r="J342" s="8">
        <f>DATEVALUE(MID(H342,49,8))+TIMEVALUE(_xlfn.CONCAT(MID(H342,80,2),":",MID(H342,82,2)))</f>
        <v>45362.517361111109</v>
      </c>
      <c r="K342" s="6" t="str">
        <f t="shared" si="32"/>
        <v>0:00</v>
      </c>
      <c r="L342" s="54" t="str">
        <f t="shared" si="33"/>
        <v>Ukončeno v den propuštění</v>
      </c>
      <c r="M342" s="54" t="str">
        <f>IF(A342-J342&gt;TIME(0,240,0),"Více než  4 hodiny",VLOOKUP(K342,Pásma!$H$4:$I$244,2))</f>
        <v>do 10 ti minut</v>
      </c>
    </row>
    <row r="343" spans="1:13" x14ac:dyDescent="0.25">
      <c r="A343" s="10">
        <v>45362.630798611113</v>
      </c>
      <c r="B343" s="9" t="s">
        <v>125</v>
      </c>
      <c r="C343" s="9" t="s">
        <v>225</v>
      </c>
      <c r="D343" s="9" t="s">
        <v>78</v>
      </c>
      <c r="E343" s="9" t="s">
        <v>79</v>
      </c>
      <c r="F343" s="9" t="s">
        <v>777</v>
      </c>
      <c r="G343" s="9" t="s">
        <v>7409</v>
      </c>
      <c r="H343" s="9" t="s">
        <v>7410</v>
      </c>
      <c r="I343" s="8">
        <f t="shared" si="31"/>
        <v>45362.630798611113</v>
      </c>
      <c r="J343" s="8">
        <f>DATEVALUE(MID(H343,63,8))+TIMEVALUE(_xlfn.CONCAT(MID(H343,87,2),":",MID(H343,89,2)))</f>
        <v>45362.628472222219</v>
      </c>
      <c r="K343" s="6" t="str">
        <f t="shared" si="32"/>
        <v>0:03</v>
      </c>
      <c r="L343" s="54" t="str">
        <f t="shared" si="33"/>
        <v>Ukončeno v den propuštění</v>
      </c>
      <c r="M343" s="54" t="str">
        <f>IF(A343-J343&gt;TIME(0,240,0),"Více než  4 hodiny",VLOOKUP(K343,Pásma!$H$4:$I$244,2))</f>
        <v>do 10 ti minut</v>
      </c>
    </row>
    <row r="344" spans="1:13" x14ac:dyDescent="0.25">
      <c r="A344" s="10">
        <v>45362.727407407408</v>
      </c>
      <c r="B344" s="9" t="s">
        <v>1694</v>
      </c>
      <c r="C344" s="9" t="s">
        <v>2086</v>
      </c>
      <c r="D344" s="9" t="s">
        <v>78</v>
      </c>
      <c r="E344" s="9" t="s">
        <v>79</v>
      </c>
      <c r="F344" s="9" t="s">
        <v>1071</v>
      </c>
      <c r="G344" s="9" t="s">
        <v>1072</v>
      </c>
      <c r="H344" s="9" t="s">
        <v>8458</v>
      </c>
      <c r="I344" s="8">
        <f t="shared" si="31"/>
        <v>45362.727407407408</v>
      </c>
      <c r="J344" s="8">
        <f>DATEVALUE(MID(H344,49,8))+TIMEVALUE(_xlfn.CONCAT(MID(H344,80,2),":",MID(H344,82,2)))</f>
        <v>45362.727083333331</v>
      </c>
      <c r="K344" s="6" t="str">
        <f t="shared" si="32"/>
        <v>0:00</v>
      </c>
      <c r="L344" s="54" t="str">
        <f t="shared" si="33"/>
        <v>Ukončeno v den propuštění</v>
      </c>
      <c r="M344" s="54" t="str">
        <f>IF(A344-J344&gt;TIME(0,240,0),"Více než  4 hodiny",VLOOKUP(K344,Pásma!$H$4:$I$244,2))</f>
        <v>do 10 ti minut</v>
      </c>
    </row>
    <row r="345" spans="1:13" x14ac:dyDescent="0.25">
      <c r="A345" s="10">
        <v>45362.72761574074</v>
      </c>
      <c r="B345" s="9" t="s">
        <v>1694</v>
      </c>
      <c r="C345" s="9" t="s">
        <v>2086</v>
      </c>
      <c r="D345" s="9" t="s">
        <v>78</v>
      </c>
      <c r="E345" s="9" t="s">
        <v>79</v>
      </c>
      <c r="F345" s="9" t="s">
        <v>1035</v>
      </c>
      <c r="G345" s="9" t="s">
        <v>1036</v>
      </c>
      <c r="H345" s="9" t="s">
        <v>8458</v>
      </c>
      <c r="I345" s="8">
        <f t="shared" si="31"/>
        <v>45362.72761574074</v>
      </c>
      <c r="J345" s="8">
        <f>DATEVALUE(MID(H345,49,8))+TIMEVALUE(_xlfn.CONCAT(MID(H345,80,2),":",MID(H345,82,2)))</f>
        <v>45362.727083333331</v>
      </c>
      <c r="K345" s="6" t="str">
        <f t="shared" si="32"/>
        <v>0:00</v>
      </c>
      <c r="L345" s="54" t="str">
        <f t="shared" si="33"/>
        <v>Ukončeno v den propuštění</v>
      </c>
      <c r="M345" s="54" t="str">
        <f>IF(A345-J345&gt;TIME(0,240,0),"Více než  4 hodiny",VLOOKUP(K345,Pásma!$H$4:$I$244,2))</f>
        <v>do 10 ti minut</v>
      </c>
    </row>
    <row r="346" spans="1:13" x14ac:dyDescent="0.25">
      <c r="A346" s="10">
        <v>45363.743495370371</v>
      </c>
      <c r="B346" s="9" t="s">
        <v>120</v>
      </c>
      <c r="C346" s="9" t="s">
        <v>614</v>
      </c>
      <c r="D346" s="9" t="s">
        <v>78</v>
      </c>
      <c r="E346" s="9" t="s">
        <v>79</v>
      </c>
      <c r="F346" s="9" t="s">
        <v>552</v>
      </c>
      <c r="G346" s="9" t="s">
        <v>7407</v>
      </c>
      <c r="H346" s="9" t="s">
        <v>7408</v>
      </c>
      <c r="I346" s="8">
        <f t="shared" si="31"/>
        <v>45363.743495370371</v>
      </c>
      <c r="J346" s="8">
        <f>DATEVALUE(MID(H346,63,8))+TIMEVALUE(_xlfn.CONCAT(MID(H346,87,2),":",MID(H346,89,2)))</f>
        <v>45363.742361111108</v>
      </c>
      <c r="K346" s="6" t="str">
        <f t="shared" si="32"/>
        <v>0:01</v>
      </c>
      <c r="L346" s="54" t="str">
        <f t="shared" si="33"/>
        <v>Ukončeno v den propuštění</v>
      </c>
      <c r="M346" s="54" t="str">
        <f>IF(A346-J346&gt;TIME(0,240,0),"Více než  4 hodiny",VLOOKUP(K346,Pásma!$H$4:$I$244,2))</f>
        <v>do 10 ti minut</v>
      </c>
    </row>
    <row r="347" spans="1:13" x14ac:dyDescent="0.25">
      <c r="A347" s="10">
        <v>45363.894444444442</v>
      </c>
      <c r="B347" s="9" t="s">
        <v>76</v>
      </c>
      <c r="C347" s="9" t="s">
        <v>157</v>
      </c>
      <c r="D347" s="9" t="s">
        <v>78</v>
      </c>
      <c r="E347" s="9" t="s">
        <v>79</v>
      </c>
      <c r="F347" s="9" t="s">
        <v>46</v>
      </c>
      <c r="G347" s="9" t="s">
        <v>7405</v>
      </c>
      <c r="H347" s="9" t="s">
        <v>7406</v>
      </c>
      <c r="I347" s="8">
        <f t="shared" si="31"/>
        <v>45363.894444444442</v>
      </c>
      <c r="J347" s="8">
        <f>DATEVALUE(MID(H347,63,8))+TIMEVALUE(_xlfn.CONCAT(MID(H347,87,2),":",MID(H347,89,2)))</f>
        <v>45363.893750000003</v>
      </c>
      <c r="K347" s="6" t="str">
        <f t="shared" si="32"/>
        <v>0:01</v>
      </c>
      <c r="L347" s="54" t="str">
        <f t="shared" si="33"/>
        <v>Ukončeno v den propuštění</v>
      </c>
      <c r="M347" s="54" t="str">
        <f>IF(A347-J347&gt;TIME(0,240,0),"Více než  4 hodiny",VLOOKUP(K347,Pásma!$H$4:$I$244,2))</f>
        <v>do 10 ti minut</v>
      </c>
    </row>
    <row r="348" spans="1:13" x14ac:dyDescent="0.25">
      <c r="A348" s="10">
        <v>45363.938587962963</v>
      </c>
      <c r="B348" s="9" t="s">
        <v>76</v>
      </c>
      <c r="C348" s="9" t="s">
        <v>157</v>
      </c>
      <c r="D348" s="9" t="s">
        <v>78</v>
      </c>
      <c r="E348" s="9" t="s">
        <v>79</v>
      </c>
      <c r="F348" s="9" t="s">
        <v>1008</v>
      </c>
      <c r="G348" s="9" t="s">
        <v>7403</v>
      </c>
      <c r="H348" s="9" t="s">
        <v>7404</v>
      </c>
      <c r="I348" s="8">
        <f t="shared" si="31"/>
        <v>45363.938587962963</v>
      </c>
      <c r="J348" s="8">
        <f>DATEVALUE(MID(H348,63,8))+TIMEVALUE(_xlfn.CONCAT(MID(H348,87,2),":",MID(H348,89,2)))</f>
        <v>45363.9375</v>
      </c>
      <c r="K348" s="6" t="str">
        <f t="shared" si="32"/>
        <v>0:01</v>
      </c>
      <c r="L348" s="54" t="str">
        <f t="shared" si="33"/>
        <v>Ukončeno v den propuštění</v>
      </c>
      <c r="M348" s="54" t="str">
        <f>IF(A348-J348&gt;TIME(0,240,0),"Více než  4 hodiny",VLOOKUP(K348,Pásma!$H$4:$I$244,2))</f>
        <v>do 10 ti minut</v>
      </c>
    </row>
    <row r="349" spans="1:13" x14ac:dyDescent="0.25">
      <c r="A349" s="10">
        <v>45364.412546296298</v>
      </c>
      <c r="B349" s="9" t="s">
        <v>11</v>
      </c>
      <c r="C349" s="9" t="s">
        <v>21</v>
      </c>
      <c r="D349" s="9" t="s">
        <v>78</v>
      </c>
      <c r="E349" s="9" t="s">
        <v>10</v>
      </c>
      <c r="F349" s="9" t="s">
        <v>991</v>
      </c>
      <c r="G349" s="9" t="s">
        <v>992</v>
      </c>
      <c r="H349" s="9" t="s">
        <v>8457</v>
      </c>
      <c r="I349" s="8">
        <f t="shared" si="31"/>
        <v>45364.412546296298</v>
      </c>
      <c r="J349" s="8">
        <f>DATEVALUE(MID(H349,49,8))+TIMEVALUE(_xlfn.CONCAT(MID(H349,80,2),":",MID(H349,82,2)))</f>
        <v>45364.411805555559</v>
      </c>
      <c r="K349" s="6" t="str">
        <f t="shared" si="32"/>
        <v>0:01</v>
      </c>
      <c r="L349" s="54" t="str">
        <f t="shared" si="33"/>
        <v>Ukončeno v den propuštění</v>
      </c>
      <c r="M349" s="54" t="str">
        <f>IF(A349-J349&gt;TIME(0,240,0),"Více než  4 hodiny",VLOOKUP(K349,Pásma!$H$4:$I$244,2))</f>
        <v>do 10 ti minut</v>
      </c>
    </row>
    <row r="350" spans="1:13" x14ac:dyDescent="0.25">
      <c r="A350" s="10">
        <v>45364.471886574072</v>
      </c>
      <c r="B350" s="9" t="s">
        <v>76</v>
      </c>
      <c r="C350" s="9" t="s">
        <v>77</v>
      </c>
      <c r="D350" s="9" t="s">
        <v>78</v>
      </c>
      <c r="E350" s="9" t="s">
        <v>79</v>
      </c>
      <c r="F350" s="9" t="s">
        <v>1087</v>
      </c>
      <c r="G350" s="9" t="s">
        <v>1088</v>
      </c>
      <c r="H350" s="9" t="s">
        <v>1089</v>
      </c>
      <c r="I350" s="8">
        <f t="shared" si="31"/>
        <v>45364.471886574072</v>
      </c>
      <c r="J350" s="8">
        <f>DATEVALUE(MID(H350,29,8))+TIMEVALUE(_xlfn.CONCAT(MID(H350,64,2),":",MID(H350,66,2)))</f>
        <v>45364.47152777778</v>
      </c>
      <c r="K350" s="6" t="str">
        <f t="shared" si="32"/>
        <v>0:00</v>
      </c>
      <c r="L350" s="54" t="str">
        <f t="shared" si="33"/>
        <v>Ukončeno v den propuštění</v>
      </c>
      <c r="M350" s="54" t="str">
        <f>IF(A350-J350&gt;TIME(0,240,0),"Více než  4 hodiny",VLOOKUP(K350,Pásma!$H$4:$I$244,2))</f>
        <v>do 10 ti minut</v>
      </c>
    </row>
    <row r="351" spans="1:13" x14ac:dyDescent="0.25">
      <c r="A351" s="10">
        <v>45364.47246527778</v>
      </c>
      <c r="B351" s="9" t="s">
        <v>76</v>
      </c>
      <c r="C351" s="9" t="s">
        <v>77</v>
      </c>
      <c r="D351" s="9" t="s">
        <v>78</v>
      </c>
      <c r="E351" s="9" t="s">
        <v>79</v>
      </c>
      <c r="F351" s="9" t="s">
        <v>792</v>
      </c>
      <c r="G351" s="9" t="s">
        <v>1085</v>
      </c>
      <c r="H351" s="9" t="s">
        <v>1086</v>
      </c>
      <c r="I351" s="8">
        <f t="shared" si="31"/>
        <v>45364.47246527778</v>
      </c>
      <c r="J351" s="8">
        <f>DATEVALUE(MID(H351,29,8))+TIMEVALUE(_xlfn.CONCAT(MID(H351,64,2),":",MID(H351,66,2)))</f>
        <v>45364.47152777778</v>
      </c>
      <c r="K351" s="6" t="str">
        <f t="shared" si="32"/>
        <v>0:01</v>
      </c>
      <c r="L351" s="54" t="str">
        <f t="shared" si="33"/>
        <v>Ukončeno v den propuštění</v>
      </c>
      <c r="M351" s="54" t="str">
        <f>IF(A351-J351&gt;TIME(0,240,0),"Více než  4 hodiny",VLOOKUP(K351,Pásma!$H$4:$I$244,2))</f>
        <v>do 10 ti minut</v>
      </c>
    </row>
    <row r="352" spans="1:13" x14ac:dyDescent="0.25">
      <c r="A352" s="10">
        <v>45364.472638888888</v>
      </c>
      <c r="B352" s="9" t="s">
        <v>76</v>
      </c>
      <c r="C352" s="9" t="s">
        <v>77</v>
      </c>
      <c r="D352" s="9" t="s">
        <v>78</v>
      </c>
      <c r="E352" s="9" t="s">
        <v>79</v>
      </c>
      <c r="F352" s="9" t="s">
        <v>127</v>
      </c>
      <c r="G352" s="9" t="s">
        <v>1083</v>
      </c>
      <c r="H352" s="9" t="s">
        <v>1084</v>
      </c>
      <c r="I352" s="8">
        <f t="shared" si="31"/>
        <v>45364.472638888888</v>
      </c>
      <c r="J352" s="8">
        <f>DATEVALUE(MID(H352,29,8))+TIMEVALUE(_xlfn.CONCAT(MID(H352,64,2),":",MID(H352,66,2)))</f>
        <v>45364.472222222219</v>
      </c>
      <c r="K352" s="6" t="str">
        <f t="shared" si="32"/>
        <v>0:00</v>
      </c>
      <c r="L352" s="54" t="str">
        <f t="shared" si="33"/>
        <v>Ukončeno v den propuštění</v>
      </c>
      <c r="M352" s="54" t="str">
        <f>IF(A352-J352&gt;TIME(0,240,0),"Více než  4 hodiny",VLOOKUP(K352,Pásma!$H$4:$I$244,2))</f>
        <v>do 10 ti minut</v>
      </c>
    </row>
    <row r="353" spans="1:13" x14ac:dyDescent="0.25">
      <c r="A353" s="10">
        <v>45364.472800925927</v>
      </c>
      <c r="B353" s="9" t="s">
        <v>76</v>
      </c>
      <c r="C353" s="9" t="s">
        <v>77</v>
      </c>
      <c r="D353" s="9" t="s">
        <v>78</v>
      </c>
      <c r="E353" s="9" t="s">
        <v>79</v>
      </c>
      <c r="F353" s="9" t="s">
        <v>1080</v>
      </c>
      <c r="G353" s="9" t="s">
        <v>1081</v>
      </c>
      <c r="H353" s="9" t="s">
        <v>1082</v>
      </c>
      <c r="I353" s="8">
        <f t="shared" si="31"/>
        <v>45364.472800925927</v>
      </c>
      <c r="J353" s="8">
        <f>DATEVALUE(MID(H353,29,8))+TIMEVALUE(_xlfn.CONCAT(MID(H353,64,2),":",MID(H353,66,2)))</f>
        <v>45364.472222222219</v>
      </c>
      <c r="K353" s="6" t="str">
        <f t="shared" si="32"/>
        <v>0:00</v>
      </c>
      <c r="L353" s="54" t="str">
        <f t="shared" si="33"/>
        <v>Ukončeno v den propuštění</v>
      </c>
      <c r="M353" s="54" t="str">
        <f>IF(A353-J353&gt;TIME(0,240,0),"Více než  4 hodiny",VLOOKUP(K353,Pásma!$H$4:$I$244,2))</f>
        <v>do 10 ti minut</v>
      </c>
    </row>
    <row r="354" spans="1:13" x14ac:dyDescent="0.25">
      <c r="A354" s="10">
        <v>45364.473020833335</v>
      </c>
      <c r="B354" s="9" t="s">
        <v>76</v>
      </c>
      <c r="C354" s="9" t="s">
        <v>77</v>
      </c>
      <c r="D354" s="9" t="s">
        <v>78</v>
      </c>
      <c r="E354" s="9" t="s">
        <v>79</v>
      </c>
      <c r="F354" s="9" t="s">
        <v>777</v>
      </c>
      <c r="G354" s="9" t="s">
        <v>1078</v>
      </c>
      <c r="H354" s="9" t="s">
        <v>1079</v>
      </c>
      <c r="I354" s="8">
        <f t="shared" si="31"/>
        <v>45364.473020833335</v>
      </c>
      <c r="J354" s="8">
        <f>DATEVALUE(MID(H354,29,8))+TIMEVALUE(_xlfn.CONCAT(MID(H354,64,2),":",MID(H354,66,2)))</f>
        <v>45364.458333333336</v>
      </c>
      <c r="K354" s="6" t="str">
        <f t="shared" si="32"/>
        <v>0:21</v>
      </c>
      <c r="L354" s="54" t="str">
        <f t="shared" si="33"/>
        <v>Ukončeno v den propuštění</v>
      </c>
      <c r="M354" s="54" t="str">
        <f>IF(A354-J354&gt;TIME(0,240,0),"Více než  4 hodiny",VLOOKUP(K354,Pásma!$H$4:$I$244,2))</f>
        <v>20-30</v>
      </c>
    </row>
    <row r="355" spans="1:13" x14ac:dyDescent="0.25">
      <c r="A355" s="10">
        <v>45364.534756944442</v>
      </c>
      <c r="B355" s="9" t="s">
        <v>11</v>
      </c>
      <c r="C355" s="9" t="s">
        <v>21</v>
      </c>
      <c r="D355" s="9" t="s">
        <v>78</v>
      </c>
      <c r="E355" s="9" t="s">
        <v>10</v>
      </c>
      <c r="F355" s="9" t="s">
        <v>995</v>
      </c>
      <c r="G355" s="9" t="s">
        <v>996</v>
      </c>
      <c r="H355" s="9" t="s">
        <v>8456</v>
      </c>
      <c r="I355" s="8">
        <f t="shared" si="31"/>
        <v>45364.534756944442</v>
      </c>
      <c r="J355" s="8">
        <f>DATEVALUE(MID(H355,49,8))+TIMEVALUE(_xlfn.CONCAT(MID(H355,80,2),":",MID(H355,82,2)))</f>
        <v>45364.53402777778</v>
      </c>
      <c r="K355" s="6" t="str">
        <f t="shared" si="32"/>
        <v>0:01</v>
      </c>
      <c r="L355" s="54" t="str">
        <f t="shared" si="33"/>
        <v>Ukončeno v den propuštění</v>
      </c>
      <c r="M355" s="54" t="str">
        <f>IF(A355-J355&gt;TIME(0,240,0),"Více než  4 hodiny",VLOOKUP(K355,Pásma!$H$4:$I$244,2))</f>
        <v>do 10 ti minut</v>
      </c>
    </row>
    <row r="356" spans="1:13" x14ac:dyDescent="0.25">
      <c r="A356" s="10">
        <v>45364.734155092592</v>
      </c>
      <c r="B356" s="9" t="s">
        <v>76</v>
      </c>
      <c r="C356" s="9" t="s">
        <v>281</v>
      </c>
      <c r="D356" s="9" t="s">
        <v>78</v>
      </c>
      <c r="E356" s="9" t="s">
        <v>79</v>
      </c>
      <c r="F356" s="9" t="s">
        <v>1000</v>
      </c>
      <c r="G356" s="9" t="s">
        <v>7401</v>
      </c>
      <c r="H356" s="9" t="s">
        <v>7402</v>
      </c>
      <c r="I356" s="8">
        <f t="shared" si="31"/>
        <v>45364.734155092592</v>
      </c>
      <c r="J356" s="8">
        <f>DATEVALUE(MID(H356,63,8))+TIMEVALUE(_xlfn.CONCAT(MID(H356,87,2),":",MID(H356,89,2)))</f>
        <v>45364.729861111111</v>
      </c>
      <c r="K356" s="6" t="str">
        <f t="shared" si="32"/>
        <v>0:06</v>
      </c>
      <c r="L356" s="54" t="str">
        <f t="shared" si="33"/>
        <v>Ukončeno v den propuštění</v>
      </c>
      <c r="M356" s="54" t="str">
        <f>IF(A356-J356&gt;TIME(0,240,0),"Více než  4 hodiny",VLOOKUP(K356,Pásma!$H$4:$I$244,2))</f>
        <v>do 10 ti minut</v>
      </c>
    </row>
    <row r="357" spans="1:13" x14ac:dyDescent="0.25">
      <c r="A357" s="10">
        <v>45364.736539351848</v>
      </c>
      <c r="B357" s="9" t="s">
        <v>7398</v>
      </c>
      <c r="C357" s="9" t="s">
        <v>281</v>
      </c>
      <c r="D357" s="9" t="s">
        <v>78</v>
      </c>
      <c r="E357" s="9" t="s">
        <v>79</v>
      </c>
      <c r="F357" s="9" t="s">
        <v>777</v>
      </c>
      <c r="G357" s="9" t="s">
        <v>7399</v>
      </c>
      <c r="H357" s="9" t="s">
        <v>7400</v>
      </c>
      <c r="I357" s="8">
        <f t="shared" si="31"/>
        <v>45364.736539351848</v>
      </c>
      <c r="J357" s="8">
        <f>DATEVALUE(MID(H357,63,8))+TIMEVALUE(_xlfn.CONCAT(MID(H357,87,2),":",MID(H357,89,2)))</f>
        <v>45364.736111111109</v>
      </c>
      <c r="K357" s="6" t="str">
        <f t="shared" si="32"/>
        <v>0:00</v>
      </c>
      <c r="L357" s="54" t="str">
        <f t="shared" si="33"/>
        <v>Ukončeno v den propuštění</v>
      </c>
      <c r="M357" s="54" t="str">
        <f>IF(A357-J357&gt;TIME(0,240,0),"Více než  4 hodiny",VLOOKUP(K357,Pásma!$H$4:$I$244,2))</f>
        <v>do 10 ti minut</v>
      </c>
    </row>
    <row r="358" spans="1:13" x14ac:dyDescent="0.25">
      <c r="A358" s="10">
        <v>45364.942245370374</v>
      </c>
      <c r="B358" s="9" t="s">
        <v>76</v>
      </c>
      <c r="C358" s="9" t="s">
        <v>281</v>
      </c>
      <c r="D358" s="9" t="s">
        <v>78</v>
      </c>
      <c r="E358" s="9" t="s">
        <v>79</v>
      </c>
      <c r="F358" s="9" t="s">
        <v>917</v>
      </c>
      <c r="G358" s="9" t="s">
        <v>7396</v>
      </c>
      <c r="H358" s="9" t="s">
        <v>7397</v>
      </c>
      <c r="I358" s="8">
        <f t="shared" si="31"/>
        <v>45364.942245370374</v>
      </c>
      <c r="J358" s="8">
        <f>DATEVALUE(MID(H358,63,8))+TIMEVALUE(_xlfn.CONCAT(MID(H358,87,2),":",MID(H358,89,2)))</f>
        <v>45364.940972222219</v>
      </c>
      <c r="K358" s="6" t="str">
        <f t="shared" si="32"/>
        <v>0:01</v>
      </c>
      <c r="L358" s="54" t="str">
        <f t="shared" si="33"/>
        <v>Ukončeno v den propuštění</v>
      </c>
      <c r="M358" s="54" t="str">
        <f>IF(A358-J358&gt;TIME(0,240,0),"Více než  4 hodiny",VLOOKUP(K358,Pásma!$H$4:$I$244,2))</f>
        <v>do 10 ti minut</v>
      </c>
    </row>
    <row r="359" spans="1:13" x14ac:dyDescent="0.25">
      <c r="A359" s="10">
        <v>45365.446423611109</v>
      </c>
      <c r="B359" s="9" t="s">
        <v>44</v>
      </c>
      <c r="C359" s="9" t="s">
        <v>45</v>
      </c>
      <c r="D359" s="9" t="s">
        <v>78</v>
      </c>
      <c r="E359" s="9" t="s">
        <v>10</v>
      </c>
      <c r="F359" s="9" t="s">
        <v>1003</v>
      </c>
      <c r="G359" s="9" t="s">
        <v>1004</v>
      </c>
      <c r="H359" s="9" t="s">
        <v>8455</v>
      </c>
      <c r="I359" s="8">
        <f t="shared" si="31"/>
        <v>45365.446423611109</v>
      </c>
      <c r="J359" s="8">
        <f>DATEVALUE(MID(H359,49,8))+TIMEVALUE(_xlfn.CONCAT(MID(H359,80,2),":",MID(H359,82,2)))</f>
        <v>45365.445833333331</v>
      </c>
      <c r="K359" s="6" t="str">
        <f t="shared" si="32"/>
        <v>0:00</v>
      </c>
      <c r="L359" s="54" t="str">
        <f t="shared" si="33"/>
        <v>Ukončeno v den propuštění</v>
      </c>
      <c r="M359" s="54" t="str">
        <f>IF(A359-J359&gt;TIME(0,240,0),"Více než  4 hodiny",VLOOKUP(K359,Pásma!$H$4:$I$244,2))</f>
        <v>do 10 ti minut</v>
      </c>
    </row>
    <row r="360" spans="1:13" x14ac:dyDescent="0.25">
      <c r="A360" s="10">
        <v>45365.485196759262</v>
      </c>
      <c r="B360" s="9" t="s">
        <v>76</v>
      </c>
      <c r="C360" s="9" t="s">
        <v>77</v>
      </c>
      <c r="D360" s="9" t="s">
        <v>78</v>
      </c>
      <c r="E360" s="9" t="s">
        <v>79</v>
      </c>
      <c r="F360" s="9" t="s">
        <v>1008</v>
      </c>
      <c r="G360" s="9" t="s">
        <v>1076</v>
      </c>
      <c r="H360" s="9" t="s">
        <v>1077</v>
      </c>
      <c r="I360" s="8">
        <f t="shared" si="31"/>
        <v>45365.485196759262</v>
      </c>
      <c r="J360" s="8">
        <f t="shared" ref="J360:J365" si="34">DATEVALUE(MID(H360,29,8))+TIMEVALUE(_xlfn.CONCAT(MID(H360,64,2),":",MID(H360,66,2)))</f>
        <v>45365.474305555559</v>
      </c>
      <c r="K360" s="6" t="str">
        <f t="shared" si="32"/>
        <v>0:15</v>
      </c>
      <c r="L360" s="54" t="str">
        <f t="shared" si="33"/>
        <v>Ukončeno v den propuštění</v>
      </c>
      <c r="M360" s="54" t="str">
        <f>IF(A360-J360&gt;TIME(0,240,0),"Více než  4 hodiny",VLOOKUP(K360,Pásma!$H$4:$I$244,2))</f>
        <v>10-20</v>
      </c>
    </row>
    <row r="361" spans="1:13" x14ac:dyDescent="0.25">
      <c r="A361" s="10">
        <v>45365.498981481483</v>
      </c>
      <c r="B361" s="9" t="s">
        <v>76</v>
      </c>
      <c r="C361" s="9" t="s">
        <v>77</v>
      </c>
      <c r="D361" s="9" t="s">
        <v>78</v>
      </c>
      <c r="E361" s="9" t="s">
        <v>79</v>
      </c>
      <c r="F361" s="9" t="s">
        <v>1074</v>
      </c>
      <c r="G361" s="9" t="s">
        <v>1075</v>
      </c>
      <c r="H361" s="9" t="s">
        <v>1073</v>
      </c>
      <c r="I361" s="8">
        <f t="shared" si="31"/>
        <v>45365.498981481483</v>
      </c>
      <c r="J361" s="8">
        <f t="shared" si="34"/>
        <v>45365.498611111114</v>
      </c>
      <c r="K361" s="6" t="str">
        <f t="shared" si="32"/>
        <v>0:00</v>
      </c>
      <c r="L361" s="54" t="str">
        <f t="shared" si="33"/>
        <v>Ukončeno v den propuštění</v>
      </c>
      <c r="M361" s="54" t="str">
        <f>IF(A361-J361&gt;TIME(0,240,0),"Více než  4 hodiny",VLOOKUP(K361,Pásma!$H$4:$I$244,2))</f>
        <v>do 10 ti minut</v>
      </c>
    </row>
    <row r="362" spans="1:13" x14ac:dyDescent="0.25">
      <c r="A362" s="10">
        <v>45365.499143518522</v>
      </c>
      <c r="B362" s="9" t="s">
        <v>76</v>
      </c>
      <c r="C362" s="9" t="s">
        <v>77</v>
      </c>
      <c r="D362" s="9" t="s">
        <v>78</v>
      </c>
      <c r="E362" s="9" t="s">
        <v>79</v>
      </c>
      <c r="F362" s="9" t="s">
        <v>1071</v>
      </c>
      <c r="G362" s="9" t="s">
        <v>1072</v>
      </c>
      <c r="H362" s="9" t="s">
        <v>1073</v>
      </c>
      <c r="I362" s="8">
        <f t="shared" si="31"/>
        <v>45365.499143518522</v>
      </c>
      <c r="J362" s="8">
        <f t="shared" si="34"/>
        <v>45365.498611111114</v>
      </c>
      <c r="K362" s="6" t="str">
        <f t="shared" si="32"/>
        <v>0:00</v>
      </c>
      <c r="L362" s="54" t="str">
        <f t="shared" si="33"/>
        <v>Ukončeno v den propuštění</v>
      </c>
      <c r="M362" s="54" t="str">
        <f>IF(A362-J362&gt;TIME(0,240,0),"Více než  4 hodiny",VLOOKUP(K362,Pásma!$H$4:$I$244,2))</f>
        <v>do 10 ti minut</v>
      </c>
    </row>
    <row r="363" spans="1:13" x14ac:dyDescent="0.25">
      <c r="A363" s="10">
        <v>45365.499293981484</v>
      </c>
      <c r="B363" s="9" t="s">
        <v>76</v>
      </c>
      <c r="C363" s="9" t="s">
        <v>77</v>
      </c>
      <c r="D363" s="9" t="s">
        <v>78</v>
      </c>
      <c r="E363" s="9" t="s">
        <v>79</v>
      </c>
      <c r="F363" s="9" t="s">
        <v>1068</v>
      </c>
      <c r="G363" s="9" t="s">
        <v>1069</v>
      </c>
      <c r="H363" s="9" t="s">
        <v>1070</v>
      </c>
      <c r="I363" s="8">
        <f t="shared" si="31"/>
        <v>45365.499293981484</v>
      </c>
      <c r="J363" s="8">
        <f t="shared" si="34"/>
        <v>45365.498611111114</v>
      </c>
      <c r="K363" s="6" t="str">
        <f t="shared" si="32"/>
        <v>0:00</v>
      </c>
      <c r="L363" s="54" t="str">
        <f t="shared" si="33"/>
        <v>Ukončeno v den propuštění</v>
      </c>
      <c r="M363" s="54" t="str">
        <f>IF(A363-J363&gt;TIME(0,240,0),"Více než  4 hodiny",VLOOKUP(K363,Pásma!$H$4:$I$244,2))</f>
        <v>do 10 ti minut</v>
      </c>
    </row>
    <row r="364" spans="1:13" x14ac:dyDescent="0.25">
      <c r="A364" s="10">
        <v>45365.54614583333</v>
      </c>
      <c r="B364" s="9" t="s">
        <v>76</v>
      </c>
      <c r="C364" s="9" t="s">
        <v>77</v>
      </c>
      <c r="D364" s="9" t="s">
        <v>78</v>
      </c>
      <c r="E364" s="9" t="s">
        <v>79</v>
      </c>
      <c r="F364" s="9" t="s">
        <v>1065</v>
      </c>
      <c r="G364" s="9" t="s">
        <v>1066</v>
      </c>
      <c r="H364" s="9" t="s">
        <v>1067</v>
      </c>
      <c r="I364" s="8">
        <f t="shared" si="31"/>
        <v>45365.54614583333</v>
      </c>
      <c r="J364" s="8">
        <f t="shared" si="34"/>
        <v>45365.545138888891</v>
      </c>
      <c r="K364" s="6" t="str">
        <f t="shared" si="32"/>
        <v>0:01</v>
      </c>
      <c r="L364" s="54" t="str">
        <f t="shared" si="33"/>
        <v>Ukončeno v den propuštění</v>
      </c>
      <c r="M364" s="54" t="str">
        <f>IF(A364-J364&gt;TIME(0,240,0),"Více než  4 hodiny",VLOOKUP(K364,Pásma!$H$4:$I$244,2))</f>
        <v>do 10 ti minut</v>
      </c>
    </row>
    <row r="365" spans="1:13" x14ac:dyDescent="0.25">
      <c r="A365" s="10">
        <v>45365.582905092589</v>
      </c>
      <c r="B365" s="9" t="s">
        <v>76</v>
      </c>
      <c r="C365" s="9" t="s">
        <v>77</v>
      </c>
      <c r="D365" s="9" t="s">
        <v>78</v>
      </c>
      <c r="E365" s="9" t="s">
        <v>79</v>
      </c>
      <c r="F365" s="9" t="s">
        <v>1062</v>
      </c>
      <c r="G365" s="9" t="s">
        <v>1063</v>
      </c>
      <c r="H365" s="9" t="s">
        <v>1064</v>
      </c>
      <c r="I365" s="8">
        <f t="shared" si="31"/>
        <v>45365.582905092589</v>
      </c>
      <c r="J365" s="8">
        <f t="shared" si="34"/>
        <v>45365.582638888889</v>
      </c>
      <c r="K365" s="6" t="str">
        <f t="shared" si="32"/>
        <v>0:00</v>
      </c>
      <c r="L365" s="54" t="str">
        <f t="shared" si="33"/>
        <v>Ukončeno v den propuštění</v>
      </c>
      <c r="M365" s="54" t="str">
        <f>IF(A365-J365&gt;TIME(0,240,0),"Více než  4 hodiny",VLOOKUP(K365,Pásma!$H$4:$I$244,2))</f>
        <v>do 10 ti minut</v>
      </c>
    </row>
    <row r="366" spans="1:13" x14ac:dyDescent="0.25">
      <c r="A366" s="10">
        <v>45365.590636574074</v>
      </c>
      <c r="B366" s="9" t="s">
        <v>11</v>
      </c>
      <c r="C366" s="9" t="s">
        <v>21</v>
      </c>
      <c r="D366" s="9" t="s">
        <v>78</v>
      </c>
      <c r="E366" s="9" t="s">
        <v>10</v>
      </c>
      <c r="F366" s="9" t="s">
        <v>914</v>
      </c>
      <c r="G366" s="9" t="s">
        <v>915</v>
      </c>
      <c r="H366" s="9" t="s">
        <v>8454</v>
      </c>
      <c r="I366" s="8">
        <f t="shared" si="31"/>
        <v>45365.590636574074</v>
      </c>
      <c r="J366" s="8">
        <f>DATEVALUE(MID(H366,49,8))+TIMEVALUE(_xlfn.CONCAT(MID(H366,80,2),":",MID(H366,82,2)))</f>
        <v>45365.590277777781</v>
      </c>
      <c r="K366" s="6" t="str">
        <f t="shared" si="32"/>
        <v>0:00</v>
      </c>
      <c r="L366" s="54" t="str">
        <f t="shared" si="33"/>
        <v>Ukončeno v den propuštění</v>
      </c>
      <c r="M366" s="54" t="str">
        <f>IF(A366-J366&gt;TIME(0,240,0),"Více než  4 hodiny",VLOOKUP(K366,Pásma!$H$4:$I$244,2))</f>
        <v>do 10 ti minut</v>
      </c>
    </row>
    <row r="367" spans="1:13" x14ac:dyDescent="0.25">
      <c r="A367" s="10">
        <v>45366.458032407405</v>
      </c>
      <c r="B367" s="9" t="s">
        <v>76</v>
      </c>
      <c r="C367" s="9" t="s">
        <v>77</v>
      </c>
      <c r="D367" s="9" t="s">
        <v>78</v>
      </c>
      <c r="E367" s="9" t="s">
        <v>79</v>
      </c>
      <c r="F367" s="9" t="s">
        <v>1000</v>
      </c>
      <c r="G367" s="9" t="s">
        <v>1060</v>
      </c>
      <c r="H367" s="9" t="s">
        <v>1061</v>
      </c>
      <c r="I367" s="8">
        <f t="shared" si="31"/>
        <v>45366.458032407405</v>
      </c>
      <c r="J367" s="8">
        <f>DATEVALUE(MID(H367,29,8))+TIMEVALUE(_xlfn.CONCAT(MID(H367,64,2),":",MID(H367,66,2)))</f>
        <v>45366.4375</v>
      </c>
      <c r="K367" s="6" t="str">
        <f t="shared" si="32"/>
        <v>0:29</v>
      </c>
      <c r="L367" s="54" t="str">
        <f t="shared" si="33"/>
        <v>Ukončeno v den propuštění</v>
      </c>
      <c r="M367" s="54" t="str">
        <f>IF(A367-J367&gt;TIME(0,240,0),"Více než  4 hodiny",VLOOKUP(K367,Pásma!$H$4:$I$244,2))</f>
        <v>20-30</v>
      </c>
    </row>
    <row r="368" spans="1:13" x14ac:dyDescent="0.25">
      <c r="A368" s="10">
        <v>45366.498425925929</v>
      </c>
      <c r="B368" s="9" t="s">
        <v>11</v>
      </c>
      <c r="C368" s="9" t="s">
        <v>21</v>
      </c>
      <c r="D368" s="9" t="s">
        <v>78</v>
      </c>
      <c r="E368" s="9" t="s">
        <v>10</v>
      </c>
      <c r="F368" s="9" t="s">
        <v>1006</v>
      </c>
      <c r="G368" s="9" t="s">
        <v>1007</v>
      </c>
      <c r="H368" s="9" t="s">
        <v>8453</v>
      </c>
      <c r="I368" s="8">
        <f t="shared" si="31"/>
        <v>45366.498425925929</v>
      </c>
      <c r="J368" s="8">
        <f>DATEVALUE(MID(H368,49,8))+TIMEVALUE(_xlfn.CONCAT(MID(H368,80,2),":",MID(H368,82,2)))</f>
        <v>45366.497916666667</v>
      </c>
      <c r="K368" s="6" t="str">
        <f t="shared" si="32"/>
        <v>0:00</v>
      </c>
      <c r="L368" s="54" t="str">
        <f t="shared" si="33"/>
        <v>Ukončeno v den propuštění</v>
      </c>
      <c r="M368" s="54" t="str">
        <f>IF(A368-J368&gt;TIME(0,240,0),"Více než  4 hodiny",VLOOKUP(K368,Pásma!$H$4:$I$244,2))</f>
        <v>do 10 ti minut</v>
      </c>
    </row>
    <row r="369" spans="1:13" x14ac:dyDescent="0.25">
      <c r="A369" s="10">
        <v>45366.521064814813</v>
      </c>
      <c r="B369" s="9" t="s">
        <v>76</v>
      </c>
      <c r="C369" s="9" t="s">
        <v>77</v>
      </c>
      <c r="D369" s="9" t="s">
        <v>78</v>
      </c>
      <c r="E369" s="9" t="s">
        <v>79</v>
      </c>
      <c r="F369" s="9" t="s">
        <v>1058</v>
      </c>
      <c r="G369" s="9" t="s">
        <v>1059</v>
      </c>
      <c r="H369" s="9" t="s">
        <v>1055</v>
      </c>
      <c r="I369" s="8">
        <f t="shared" si="31"/>
        <v>45366.521064814813</v>
      </c>
      <c r="J369" s="8">
        <f t="shared" ref="J369:J374" si="35">DATEVALUE(MID(H369,29,8))+TIMEVALUE(_xlfn.CONCAT(MID(H369,64,2),":",MID(H369,66,2)))</f>
        <v>45366.520833333336</v>
      </c>
      <c r="K369" s="6" t="str">
        <f t="shared" si="32"/>
        <v>0:00</v>
      </c>
      <c r="L369" s="54" t="str">
        <f t="shared" si="33"/>
        <v>Ukončeno v den propuštění</v>
      </c>
      <c r="M369" s="54" t="str">
        <f>IF(A369-J369&gt;TIME(0,240,0),"Více než  4 hodiny",VLOOKUP(K369,Pásma!$H$4:$I$244,2))</f>
        <v>do 10 ti minut</v>
      </c>
    </row>
    <row r="370" spans="1:13" x14ac:dyDescent="0.25">
      <c r="A370" s="10">
        <v>45366.521296296298</v>
      </c>
      <c r="B370" s="9" t="s">
        <v>76</v>
      </c>
      <c r="C370" s="9" t="s">
        <v>77</v>
      </c>
      <c r="D370" s="9" t="s">
        <v>78</v>
      </c>
      <c r="E370" s="9" t="s">
        <v>79</v>
      </c>
      <c r="F370" s="9" t="s">
        <v>1056</v>
      </c>
      <c r="G370" s="9" t="s">
        <v>1057</v>
      </c>
      <c r="H370" s="9" t="s">
        <v>1055</v>
      </c>
      <c r="I370" s="8">
        <f t="shared" si="31"/>
        <v>45366.521296296298</v>
      </c>
      <c r="J370" s="8">
        <f t="shared" si="35"/>
        <v>45366.520833333336</v>
      </c>
      <c r="K370" s="6" t="str">
        <f t="shared" si="32"/>
        <v>0:00</v>
      </c>
      <c r="L370" s="54" t="str">
        <f t="shared" si="33"/>
        <v>Ukončeno v den propuštění</v>
      </c>
      <c r="M370" s="54" t="str">
        <f>IF(A370-J370&gt;TIME(0,240,0),"Více než  4 hodiny",VLOOKUP(K370,Pásma!$H$4:$I$244,2))</f>
        <v>do 10 ti minut</v>
      </c>
    </row>
    <row r="371" spans="1:13" x14ac:dyDescent="0.25">
      <c r="A371" s="10">
        <v>45366.521504629629</v>
      </c>
      <c r="B371" s="9" t="s">
        <v>76</v>
      </c>
      <c r="C371" s="9" t="s">
        <v>77</v>
      </c>
      <c r="D371" s="9" t="s">
        <v>78</v>
      </c>
      <c r="E371" s="9" t="s">
        <v>79</v>
      </c>
      <c r="F371" s="9" t="s">
        <v>1053</v>
      </c>
      <c r="G371" s="9" t="s">
        <v>1054</v>
      </c>
      <c r="H371" s="9" t="s">
        <v>1055</v>
      </c>
      <c r="I371" s="8">
        <f t="shared" si="31"/>
        <v>45366.521504629629</v>
      </c>
      <c r="J371" s="8">
        <f t="shared" si="35"/>
        <v>45366.520833333336</v>
      </c>
      <c r="K371" s="6" t="str">
        <f t="shared" si="32"/>
        <v>0:00</v>
      </c>
      <c r="L371" s="54" t="str">
        <f t="shared" si="33"/>
        <v>Ukončeno v den propuštění</v>
      </c>
      <c r="M371" s="54" t="str">
        <f>IF(A371-J371&gt;TIME(0,240,0),"Více než  4 hodiny",VLOOKUP(K371,Pásma!$H$4:$I$244,2))</f>
        <v>do 10 ti minut</v>
      </c>
    </row>
    <row r="372" spans="1:13" x14ac:dyDescent="0.25">
      <c r="A372" s="10">
        <v>45366.521886574075</v>
      </c>
      <c r="B372" s="9" t="s">
        <v>76</v>
      </c>
      <c r="C372" s="9" t="s">
        <v>77</v>
      </c>
      <c r="D372" s="9" t="s">
        <v>78</v>
      </c>
      <c r="E372" s="9" t="s">
        <v>79</v>
      </c>
      <c r="F372" s="9" t="s">
        <v>1050</v>
      </c>
      <c r="G372" s="9" t="s">
        <v>1051</v>
      </c>
      <c r="H372" s="9" t="s">
        <v>1052</v>
      </c>
      <c r="I372" s="8">
        <f t="shared" si="31"/>
        <v>45366.521886574075</v>
      </c>
      <c r="J372" s="8">
        <f t="shared" si="35"/>
        <v>45366.521527777775</v>
      </c>
      <c r="K372" s="6" t="str">
        <f t="shared" si="32"/>
        <v>0:00</v>
      </c>
      <c r="L372" s="54" t="str">
        <f t="shared" si="33"/>
        <v>Ukončeno v den propuštění</v>
      </c>
      <c r="M372" s="54" t="str">
        <f>IF(A372-J372&gt;TIME(0,240,0),"Více než  4 hodiny",VLOOKUP(K372,Pásma!$H$4:$I$244,2))</f>
        <v>do 10 ti minut</v>
      </c>
    </row>
    <row r="373" spans="1:13" x14ac:dyDescent="0.25">
      <c r="A373" s="10">
        <v>45366.522766203707</v>
      </c>
      <c r="B373" s="9" t="s">
        <v>76</v>
      </c>
      <c r="C373" s="9" t="s">
        <v>77</v>
      </c>
      <c r="D373" s="9" t="s">
        <v>78</v>
      </c>
      <c r="E373" s="9" t="s">
        <v>79</v>
      </c>
      <c r="F373" s="9" t="s">
        <v>1047</v>
      </c>
      <c r="G373" s="9" t="s">
        <v>1048</v>
      </c>
      <c r="H373" s="9" t="s">
        <v>1049</v>
      </c>
      <c r="I373" s="8">
        <f t="shared" si="31"/>
        <v>45366.522766203707</v>
      </c>
      <c r="J373" s="8">
        <f t="shared" si="35"/>
        <v>45366.522222222222</v>
      </c>
      <c r="K373" s="6" t="str">
        <f t="shared" si="32"/>
        <v>0:00</v>
      </c>
      <c r="L373" s="54" t="str">
        <f t="shared" si="33"/>
        <v>Ukončeno v den propuštění</v>
      </c>
      <c r="M373" s="54" t="str">
        <f>IF(A373-J373&gt;TIME(0,240,0),"Více než  4 hodiny",VLOOKUP(K373,Pásma!$H$4:$I$244,2))</f>
        <v>do 10 ti minut</v>
      </c>
    </row>
    <row r="374" spans="1:13" x14ac:dyDescent="0.25">
      <c r="A374" s="10">
        <v>45366.602835648147</v>
      </c>
      <c r="B374" s="9" t="s">
        <v>76</v>
      </c>
      <c r="C374" s="9" t="s">
        <v>157</v>
      </c>
      <c r="D374" s="9" t="s">
        <v>78</v>
      </c>
      <c r="E374" s="9" t="s">
        <v>79</v>
      </c>
      <c r="F374" s="9" t="s">
        <v>1044</v>
      </c>
      <c r="G374" s="9" t="s">
        <v>1045</v>
      </c>
      <c r="H374" s="9" t="s">
        <v>1046</v>
      </c>
      <c r="I374" s="8">
        <f t="shared" si="31"/>
        <v>45366.602835648147</v>
      </c>
      <c r="J374" s="8">
        <f t="shared" si="35"/>
        <v>45366.602083333331</v>
      </c>
      <c r="K374" s="6" t="str">
        <f t="shared" si="32"/>
        <v>0:01</v>
      </c>
      <c r="L374" s="54" t="str">
        <f t="shared" si="33"/>
        <v>Ukončeno v den propuštění</v>
      </c>
      <c r="M374" s="54" t="str">
        <f>IF(A374-J374&gt;TIME(0,240,0),"Více než  4 hodiny",VLOOKUP(K374,Pásma!$H$4:$I$244,2))</f>
        <v>do 10 ti minut</v>
      </c>
    </row>
    <row r="375" spans="1:13" x14ac:dyDescent="0.25">
      <c r="A375" s="10">
        <v>45366.612951388888</v>
      </c>
      <c r="B375" s="9" t="s">
        <v>1720</v>
      </c>
      <c r="C375" s="9" t="s">
        <v>2423</v>
      </c>
      <c r="D375" s="9" t="s">
        <v>78</v>
      </c>
      <c r="E375" s="9" t="s">
        <v>79</v>
      </c>
      <c r="F375" s="9" t="s">
        <v>2758</v>
      </c>
      <c r="G375" s="9" t="s">
        <v>2759</v>
      </c>
      <c r="H375" s="9" t="s">
        <v>8452</v>
      </c>
      <c r="I375" s="8">
        <f t="shared" si="31"/>
        <v>45366.612951388888</v>
      </c>
      <c r="J375" s="8">
        <f>DATEVALUE(MID(H375,49,8))+TIMEVALUE(_xlfn.CONCAT(MID(H375,80,2),":",MID(H375,82,2)))</f>
        <v>45366.612500000003</v>
      </c>
      <c r="K375" s="6" t="str">
        <f t="shared" si="32"/>
        <v>0:00</v>
      </c>
      <c r="L375" s="54" t="str">
        <f t="shared" si="33"/>
        <v>Ukončeno v den propuštění</v>
      </c>
      <c r="M375" s="54" t="str">
        <f>IF(A375-J375&gt;TIME(0,240,0),"Více než  4 hodiny",VLOOKUP(K375,Pásma!$H$4:$I$244,2))</f>
        <v>do 10 ti minut</v>
      </c>
    </row>
    <row r="376" spans="1:13" x14ac:dyDescent="0.25">
      <c r="A376" s="10">
        <v>45367.649560185186</v>
      </c>
      <c r="B376" s="9" t="s">
        <v>76</v>
      </c>
      <c r="C376" s="9" t="s">
        <v>570</v>
      </c>
      <c r="D376" s="9" t="s">
        <v>78</v>
      </c>
      <c r="E376" s="9" t="s">
        <v>79</v>
      </c>
      <c r="F376" s="9" t="s">
        <v>1041</v>
      </c>
      <c r="G376" s="9" t="s">
        <v>1042</v>
      </c>
      <c r="H376" s="9" t="s">
        <v>1043</v>
      </c>
      <c r="I376" s="8">
        <f t="shared" si="31"/>
        <v>45367.649560185186</v>
      </c>
      <c r="J376" s="8">
        <f t="shared" ref="J376:J384" si="36">DATEVALUE(MID(H376,29,8))+TIMEVALUE(_xlfn.CONCAT(MID(H376,64,2),":",MID(H376,66,2)))</f>
        <v>45367.647916666669</v>
      </c>
      <c r="K376" s="6" t="str">
        <f t="shared" si="32"/>
        <v>0:02</v>
      </c>
      <c r="L376" s="54" t="str">
        <f t="shared" si="33"/>
        <v>Ukončeno v den propuštění</v>
      </c>
      <c r="M376" s="54" t="str">
        <f>IF(A376-J376&gt;TIME(0,240,0),"Více než  4 hodiny",VLOOKUP(K376,Pásma!$H$4:$I$244,2))</f>
        <v>do 10 ti minut</v>
      </c>
    </row>
    <row r="377" spans="1:13" x14ac:dyDescent="0.25">
      <c r="A377" s="10">
        <v>45367.650185185186</v>
      </c>
      <c r="B377" s="9" t="s">
        <v>76</v>
      </c>
      <c r="C377" s="9" t="s">
        <v>570</v>
      </c>
      <c r="D377" s="9" t="s">
        <v>78</v>
      </c>
      <c r="E377" s="9" t="s">
        <v>79</v>
      </c>
      <c r="F377" s="9" t="s">
        <v>1038</v>
      </c>
      <c r="G377" s="9" t="s">
        <v>1039</v>
      </c>
      <c r="H377" s="9" t="s">
        <v>1040</v>
      </c>
      <c r="I377" s="8">
        <f t="shared" si="31"/>
        <v>45367.650185185186</v>
      </c>
      <c r="J377" s="8">
        <f t="shared" si="36"/>
        <v>45367.649305555555</v>
      </c>
      <c r="K377" s="6" t="str">
        <f t="shared" si="32"/>
        <v>0:01</v>
      </c>
      <c r="L377" s="54" t="str">
        <f t="shared" si="33"/>
        <v>Ukončeno v den propuštění</v>
      </c>
      <c r="M377" s="54" t="str">
        <f>IF(A377-J377&gt;TIME(0,240,0),"Více než  4 hodiny",VLOOKUP(K377,Pásma!$H$4:$I$244,2))</f>
        <v>do 10 ti minut</v>
      </c>
    </row>
    <row r="378" spans="1:13" x14ac:dyDescent="0.25">
      <c r="A378" s="10">
        <v>45367.651226851849</v>
      </c>
      <c r="B378" s="9" t="s">
        <v>76</v>
      </c>
      <c r="C378" s="9" t="s">
        <v>570</v>
      </c>
      <c r="D378" s="9" t="s">
        <v>78</v>
      </c>
      <c r="E378" s="9" t="s">
        <v>79</v>
      </c>
      <c r="F378" s="9" t="s">
        <v>1035</v>
      </c>
      <c r="G378" s="9" t="s">
        <v>1036</v>
      </c>
      <c r="H378" s="9" t="s">
        <v>1037</v>
      </c>
      <c r="I378" s="8">
        <f t="shared" si="31"/>
        <v>45367.651226851849</v>
      </c>
      <c r="J378" s="8">
        <f t="shared" si="36"/>
        <v>45367.65</v>
      </c>
      <c r="K378" s="6" t="str">
        <f t="shared" si="32"/>
        <v>0:01</v>
      </c>
      <c r="L378" s="54" t="str">
        <f t="shared" si="33"/>
        <v>Ukončeno v den propuštění</v>
      </c>
      <c r="M378" s="54" t="str">
        <f>IF(A378-J378&gt;TIME(0,240,0),"Více než  4 hodiny",VLOOKUP(K378,Pásma!$H$4:$I$244,2))</f>
        <v>do 10 ti minut</v>
      </c>
    </row>
    <row r="379" spans="1:13" x14ac:dyDescent="0.25">
      <c r="A379" s="10">
        <v>45367.652013888888</v>
      </c>
      <c r="B379" s="9" t="s">
        <v>76</v>
      </c>
      <c r="C379" s="9" t="s">
        <v>570</v>
      </c>
      <c r="D379" s="9" t="s">
        <v>78</v>
      </c>
      <c r="E379" s="9" t="s">
        <v>79</v>
      </c>
      <c r="F379" s="9" t="s">
        <v>1032</v>
      </c>
      <c r="G379" s="9" t="s">
        <v>1033</v>
      </c>
      <c r="H379" s="9" t="s">
        <v>1034</v>
      </c>
      <c r="I379" s="8">
        <f t="shared" si="31"/>
        <v>45367.652013888888</v>
      </c>
      <c r="J379" s="8">
        <f t="shared" si="36"/>
        <v>45367.651388888888</v>
      </c>
      <c r="K379" s="6" t="str">
        <f t="shared" si="32"/>
        <v>0:00</v>
      </c>
      <c r="L379" s="54" t="str">
        <f t="shared" si="33"/>
        <v>Ukončeno v den propuštění</v>
      </c>
      <c r="M379" s="54" t="str">
        <f>IF(A379-J379&gt;TIME(0,240,0),"Více než  4 hodiny",VLOOKUP(K379,Pásma!$H$4:$I$244,2))</f>
        <v>do 10 ti minut</v>
      </c>
    </row>
    <row r="380" spans="1:13" x14ac:dyDescent="0.25">
      <c r="A380" s="10">
        <v>45368.468252314815</v>
      </c>
      <c r="B380" s="9" t="s">
        <v>125</v>
      </c>
      <c r="C380" s="9" t="s">
        <v>285</v>
      </c>
      <c r="D380" s="9" t="s">
        <v>78</v>
      </c>
      <c r="E380" s="9" t="s">
        <v>79</v>
      </c>
      <c r="F380" s="9" t="s">
        <v>552</v>
      </c>
      <c r="G380" s="9" t="s">
        <v>1030</v>
      </c>
      <c r="H380" s="9" t="s">
        <v>1031</v>
      </c>
      <c r="I380" s="8">
        <f t="shared" si="31"/>
        <v>45368.468252314815</v>
      </c>
      <c r="J380" s="8">
        <f t="shared" si="36"/>
        <v>45368.450694444444</v>
      </c>
      <c r="K380" s="6" t="str">
        <f t="shared" si="32"/>
        <v>0:25</v>
      </c>
      <c r="L380" s="54" t="str">
        <f t="shared" si="33"/>
        <v>Ukončeno v den propuštění</v>
      </c>
      <c r="M380" s="54" t="str">
        <f>IF(A380-J380&gt;TIME(0,240,0),"Více než  4 hodiny",VLOOKUP(K380,Pásma!$H$4:$I$244,2))</f>
        <v>20-30</v>
      </c>
    </row>
    <row r="381" spans="1:13" x14ac:dyDescent="0.25">
      <c r="A381" s="10">
        <v>45368.57309027778</v>
      </c>
      <c r="B381" s="9" t="s">
        <v>76</v>
      </c>
      <c r="C381" s="9" t="s">
        <v>411</v>
      </c>
      <c r="D381" s="9" t="s">
        <v>78</v>
      </c>
      <c r="E381" s="9" t="s">
        <v>79</v>
      </c>
      <c r="F381" s="9" t="s">
        <v>1027</v>
      </c>
      <c r="G381" s="9" t="s">
        <v>1028</v>
      </c>
      <c r="H381" s="9" t="s">
        <v>1029</v>
      </c>
      <c r="I381" s="8">
        <f t="shared" si="31"/>
        <v>45368.57309027778</v>
      </c>
      <c r="J381" s="8">
        <f t="shared" si="36"/>
        <v>45368.571527777778</v>
      </c>
      <c r="K381" s="6" t="str">
        <f t="shared" si="32"/>
        <v>0:02</v>
      </c>
      <c r="L381" s="54" t="str">
        <f t="shared" si="33"/>
        <v>Ukončeno v den propuštění</v>
      </c>
      <c r="M381" s="54" t="str">
        <f>IF(A381-J381&gt;TIME(0,240,0),"Více než  4 hodiny",VLOOKUP(K381,Pásma!$H$4:$I$244,2))</f>
        <v>do 10 ti minut</v>
      </c>
    </row>
    <row r="382" spans="1:13" x14ac:dyDescent="0.25">
      <c r="A382" s="10">
        <v>45368.573483796295</v>
      </c>
      <c r="B382" s="9" t="s">
        <v>76</v>
      </c>
      <c r="C382" s="9" t="s">
        <v>411</v>
      </c>
      <c r="D382" s="9" t="s">
        <v>78</v>
      </c>
      <c r="E382" s="9" t="s">
        <v>79</v>
      </c>
      <c r="F382" s="9" t="s">
        <v>1024</v>
      </c>
      <c r="G382" s="9" t="s">
        <v>1025</v>
      </c>
      <c r="H382" s="9" t="s">
        <v>1026</v>
      </c>
      <c r="I382" s="8">
        <f t="shared" si="31"/>
        <v>45368.573483796295</v>
      </c>
      <c r="J382" s="8">
        <f t="shared" si="36"/>
        <v>45368.572916666664</v>
      </c>
      <c r="K382" s="6" t="str">
        <f t="shared" si="32"/>
        <v>0:00</v>
      </c>
      <c r="L382" s="54" t="str">
        <f t="shared" si="33"/>
        <v>Ukončeno v den propuštění</v>
      </c>
      <c r="M382" s="54" t="str">
        <f>IF(A382-J382&gt;TIME(0,240,0),"Více než  4 hodiny",VLOOKUP(K382,Pásma!$H$4:$I$244,2))</f>
        <v>do 10 ti minut</v>
      </c>
    </row>
    <row r="383" spans="1:13" x14ac:dyDescent="0.25">
      <c r="A383" s="10">
        <v>45368.573865740742</v>
      </c>
      <c r="B383" s="9" t="s">
        <v>76</v>
      </c>
      <c r="C383" s="9" t="s">
        <v>411</v>
      </c>
      <c r="D383" s="9" t="s">
        <v>78</v>
      </c>
      <c r="E383" s="9" t="s">
        <v>79</v>
      </c>
      <c r="F383" s="9" t="s">
        <v>1022</v>
      </c>
      <c r="G383" s="9" t="s">
        <v>1023</v>
      </c>
      <c r="H383" s="9" t="s">
        <v>1021</v>
      </c>
      <c r="I383" s="8">
        <f t="shared" si="31"/>
        <v>45368.573865740742</v>
      </c>
      <c r="J383" s="8">
        <f t="shared" si="36"/>
        <v>45368.573611111111</v>
      </c>
      <c r="K383" s="6" t="str">
        <f t="shared" si="32"/>
        <v>0:00</v>
      </c>
      <c r="L383" s="54" t="str">
        <f t="shared" si="33"/>
        <v>Ukončeno v den propuštění</v>
      </c>
      <c r="M383" s="54" t="str">
        <f>IF(A383-J383&gt;TIME(0,240,0),"Více než  4 hodiny",VLOOKUP(K383,Pásma!$H$4:$I$244,2))</f>
        <v>do 10 ti minut</v>
      </c>
    </row>
    <row r="384" spans="1:13" x14ac:dyDescent="0.25">
      <c r="A384" s="10">
        <v>45368.574502314812</v>
      </c>
      <c r="B384" s="9" t="s">
        <v>76</v>
      </c>
      <c r="C384" s="9" t="s">
        <v>411</v>
      </c>
      <c r="D384" s="9" t="s">
        <v>78</v>
      </c>
      <c r="E384" s="9" t="s">
        <v>79</v>
      </c>
      <c r="F384" s="9" t="s">
        <v>1019</v>
      </c>
      <c r="G384" s="9" t="s">
        <v>1020</v>
      </c>
      <c r="H384" s="9" t="s">
        <v>1021</v>
      </c>
      <c r="I384" s="8">
        <f t="shared" si="31"/>
        <v>45368.574502314812</v>
      </c>
      <c r="J384" s="8">
        <f t="shared" si="36"/>
        <v>45368.573611111111</v>
      </c>
      <c r="K384" s="6" t="str">
        <f t="shared" si="32"/>
        <v>0:01</v>
      </c>
      <c r="L384" s="54" t="str">
        <f t="shared" si="33"/>
        <v>Ukončeno v den propuštění</v>
      </c>
      <c r="M384" s="54" t="str">
        <f>IF(A384-J384&gt;TIME(0,240,0),"Více než  4 hodiny",VLOOKUP(K384,Pásma!$H$4:$I$244,2))</f>
        <v>do 10 ti minut</v>
      </c>
    </row>
    <row r="385" spans="1:13" x14ac:dyDescent="0.25">
      <c r="A385" s="10">
        <v>45368.675763888888</v>
      </c>
      <c r="B385" s="9" t="s">
        <v>11</v>
      </c>
      <c r="C385" s="9" t="s">
        <v>1721</v>
      </c>
      <c r="D385" s="9" t="s">
        <v>78</v>
      </c>
      <c r="E385" s="9" t="s">
        <v>10</v>
      </c>
      <c r="F385" s="9" t="s">
        <v>948</v>
      </c>
      <c r="G385" s="9" t="s">
        <v>949</v>
      </c>
      <c r="H385" s="9" t="s">
        <v>8451</v>
      </c>
      <c r="I385" s="8">
        <f t="shared" si="31"/>
        <v>45368.675763888888</v>
      </c>
      <c r="J385" s="8">
        <f>DATEVALUE(MID(H385,49,8))+TIMEVALUE(_xlfn.CONCAT(MID(H385,80,2),":",MID(H385,82,2)))</f>
        <v>45368.675000000003</v>
      </c>
      <c r="K385" s="6" t="str">
        <f t="shared" si="32"/>
        <v>0:01</v>
      </c>
      <c r="L385" s="54" t="str">
        <f t="shared" si="33"/>
        <v>Ukončeno v den propuštění</v>
      </c>
      <c r="M385" s="54" t="str">
        <f>IF(A385-J385&gt;TIME(0,240,0),"Více než  4 hodiny",VLOOKUP(K385,Pásma!$H$4:$I$244,2))</f>
        <v>do 10 ti minut</v>
      </c>
    </row>
    <row r="386" spans="1:13" x14ac:dyDescent="0.25">
      <c r="A386" s="10">
        <v>45369.129907407405</v>
      </c>
      <c r="B386" s="9" t="s">
        <v>11</v>
      </c>
      <c r="C386" s="9" t="s">
        <v>7261</v>
      </c>
      <c r="D386" s="9" t="s">
        <v>78</v>
      </c>
      <c r="E386" s="9" t="s">
        <v>10</v>
      </c>
      <c r="F386" s="9" t="s">
        <v>2601</v>
      </c>
      <c r="G386" s="9" t="s">
        <v>2673</v>
      </c>
      <c r="H386" s="9" t="s">
        <v>8450</v>
      </c>
      <c r="I386" s="8">
        <f t="shared" ref="I386:I449" si="37">A386</f>
        <v>45369.129907407405</v>
      </c>
      <c r="J386" s="8">
        <f>DATEVALUE(MID(H386,49,8))+TIMEVALUE(_xlfn.CONCAT(MID(H386,80,2),":",MID(H386,82,2)))</f>
        <v>45369.129166666666</v>
      </c>
      <c r="K386" s="6" t="str">
        <f t="shared" ref="K386:K449" si="38">TEXT(A386-J386,"h:mm")</f>
        <v>0:01</v>
      </c>
      <c r="L386" s="54" t="str">
        <f t="shared" si="33"/>
        <v>Ukončeno v den propuštění</v>
      </c>
      <c r="M386" s="54" t="str">
        <f>IF(A386-J386&gt;TIME(0,240,0),"Více než  4 hodiny",VLOOKUP(K386,Pásma!$H$4:$I$244,2))</f>
        <v>do 10 ti minut</v>
      </c>
    </row>
    <row r="387" spans="1:13" x14ac:dyDescent="0.25">
      <c r="A387" s="10">
        <v>45369.452777777777</v>
      </c>
      <c r="B387" s="9" t="s">
        <v>76</v>
      </c>
      <c r="C387" s="9" t="s">
        <v>77</v>
      </c>
      <c r="D387" s="9" t="s">
        <v>78</v>
      </c>
      <c r="E387" s="9" t="s">
        <v>79</v>
      </c>
      <c r="F387" s="9" t="s">
        <v>917</v>
      </c>
      <c r="G387" s="9" t="s">
        <v>1017</v>
      </c>
      <c r="H387" s="9" t="s">
        <v>1018</v>
      </c>
      <c r="I387" s="8">
        <f t="shared" si="37"/>
        <v>45369.452777777777</v>
      </c>
      <c r="J387" s="8">
        <f>DATEVALUE(MID(H387,29,8))+TIMEVALUE(_xlfn.CONCAT(MID(H387,64,2),":",MID(H387,66,2)))</f>
        <v>45369.441666666666</v>
      </c>
      <c r="K387" s="6" t="str">
        <f t="shared" si="38"/>
        <v>0:16</v>
      </c>
      <c r="L387" s="54" t="str">
        <f t="shared" ref="L387:L450" si="39">IF(DAY(I387)&lt;&gt;DAY(J387),"Ukončeno o den a více později","Ukončeno v den propuštění")</f>
        <v>Ukončeno v den propuštění</v>
      </c>
      <c r="M387" s="54" t="str">
        <f>IF(A387-J387&gt;TIME(0,240,0),"Více než  4 hodiny",VLOOKUP(K387,Pásma!$H$4:$I$244,2))</f>
        <v>10-20</v>
      </c>
    </row>
    <row r="388" spans="1:13" x14ac:dyDescent="0.25">
      <c r="A388" s="10">
        <v>45369.470914351848</v>
      </c>
      <c r="B388" s="9" t="s">
        <v>11</v>
      </c>
      <c r="C388" s="9" t="s">
        <v>12</v>
      </c>
      <c r="D388" s="9" t="s">
        <v>78</v>
      </c>
      <c r="E388" s="9" t="s">
        <v>10</v>
      </c>
      <c r="F388" s="9" t="s">
        <v>951</v>
      </c>
      <c r="G388" s="9" t="s">
        <v>952</v>
      </c>
      <c r="H388" s="9" t="s">
        <v>8449</v>
      </c>
      <c r="I388" s="8">
        <f t="shared" si="37"/>
        <v>45369.470914351848</v>
      </c>
      <c r="J388" s="8">
        <f>DATEVALUE(MID(H388,49,8))+TIMEVALUE(_xlfn.CONCAT(MID(H388,80,2),":",MID(H388,82,2)))</f>
        <v>45369.470138888886</v>
      </c>
      <c r="K388" s="6" t="str">
        <f t="shared" si="38"/>
        <v>0:01</v>
      </c>
      <c r="L388" s="54" t="str">
        <f t="shared" si="39"/>
        <v>Ukončeno v den propuštění</v>
      </c>
      <c r="M388" s="54" t="str">
        <f>IF(A388-J388&gt;TIME(0,240,0),"Více než  4 hodiny",VLOOKUP(K388,Pásma!$H$4:$I$244,2))</f>
        <v>do 10 ti minut</v>
      </c>
    </row>
    <row r="389" spans="1:13" x14ac:dyDescent="0.25">
      <c r="A389" s="10">
        <v>45369.478391203702</v>
      </c>
      <c r="B389" s="9" t="s">
        <v>76</v>
      </c>
      <c r="C389" s="9" t="s">
        <v>77</v>
      </c>
      <c r="D389" s="9" t="s">
        <v>78</v>
      </c>
      <c r="E389" s="9" t="s">
        <v>79</v>
      </c>
      <c r="F389" s="9" t="s">
        <v>1014</v>
      </c>
      <c r="G389" s="9" t="s">
        <v>1015</v>
      </c>
      <c r="H389" s="9" t="s">
        <v>1016</v>
      </c>
      <c r="I389" s="8">
        <f t="shared" si="37"/>
        <v>45369.478391203702</v>
      </c>
      <c r="J389" s="8">
        <f>DATEVALUE(MID(H389,29,8))+TIMEVALUE(_xlfn.CONCAT(MID(H389,64,2),":",MID(H389,66,2)))</f>
        <v>45369.477777777778</v>
      </c>
      <c r="K389" s="6" t="str">
        <f t="shared" si="38"/>
        <v>0:00</v>
      </c>
      <c r="L389" s="54" t="str">
        <f t="shared" si="39"/>
        <v>Ukončeno v den propuštění</v>
      </c>
      <c r="M389" s="54" t="str">
        <f>IF(A389-J389&gt;TIME(0,240,0),"Více než  4 hodiny",VLOOKUP(K389,Pásma!$H$4:$I$244,2))</f>
        <v>do 10 ti minut</v>
      </c>
    </row>
    <row r="390" spans="1:13" x14ac:dyDescent="0.25">
      <c r="A390" s="10">
        <v>45369.478530092594</v>
      </c>
      <c r="B390" s="9" t="s">
        <v>76</v>
      </c>
      <c r="C390" s="9" t="s">
        <v>77</v>
      </c>
      <c r="D390" s="9" t="s">
        <v>78</v>
      </c>
      <c r="E390" s="9" t="s">
        <v>79</v>
      </c>
      <c r="F390" s="9" t="s">
        <v>1011</v>
      </c>
      <c r="G390" s="9" t="s">
        <v>1012</v>
      </c>
      <c r="H390" s="9" t="s">
        <v>1013</v>
      </c>
      <c r="I390" s="8">
        <f t="shared" si="37"/>
        <v>45369.478530092594</v>
      </c>
      <c r="J390" s="8">
        <f>DATEVALUE(MID(H390,29,8))+TIMEVALUE(_xlfn.CONCAT(MID(H390,64,2),":",MID(H390,66,2)))</f>
        <v>45369.478472222225</v>
      </c>
      <c r="K390" s="6" t="str">
        <f t="shared" si="38"/>
        <v>0:00</v>
      </c>
      <c r="L390" s="54" t="str">
        <f t="shared" si="39"/>
        <v>Ukončeno v den propuštění</v>
      </c>
      <c r="M390" s="54" t="str">
        <f>IF(A390-J390&gt;TIME(0,240,0),"Více než  4 hodiny",VLOOKUP(K390,Pásma!$H$4:$I$244,2))</f>
        <v>do 10 ti minut</v>
      </c>
    </row>
    <row r="391" spans="1:13" x14ac:dyDescent="0.25">
      <c r="A391" s="10">
        <v>45369.597060185188</v>
      </c>
      <c r="B391" s="9" t="s">
        <v>11</v>
      </c>
      <c r="C391" s="9" t="s">
        <v>21</v>
      </c>
      <c r="D391" s="9" t="s">
        <v>78</v>
      </c>
      <c r="E391" s="9" t="s">
        <v>10</v>
      </c>
      <c r="F391" s="9" t="s">
        <v>967</v>
      </c>
      <c r="G391" s="9" t="s">
        <v>968</v>
      </c>
      <c r="H391" s="9" t="s">
        <v>8448</v>
      </c>
      <c r="I391" s="8">
        <f t="shared" si="37"/>
        <v>45369.597060185188</v>
      </c>
      <c r="J391" s="8">
        <f>DATEVALUE(MID(H391,49,8))+TIMEVALUE(_xlfn.CONCAT(MID(H391,80,2),":",MID(H391,82,2)))</f>
        <v>45369.59652777778</v>
      </c>
      <c r="K391" s="6" t="str">
        <f t="shared" si="38"/>
        <v>0:00</v>
      </c>
      <c r="L391" s="54" t="str">
        <f t="shared" si="39"/>
        <v>Ukončeno v den propuštění</v>
      </c>
      <c r="M391" s="54" t="str">
        <f>IF(A391-J391&gt;TIME(0,240,0),"Více než  4 hodiny",VLOOKUP(K391,Pásma!$H$4:$I$244,2))</f>
        <v>do 10 ti minut</v>
      </c>
    </row>
    <row r="392" spans="1:13" x14ac:dyDescent="0.25">
      <c r="A392" s="10">
        <v>45369.641331018516</v>
      </c>
      <c r="B392" s="9" t="s">
        <v>11</v>
      </c>
      <c r="C392" s="9" t="s">
        <v>21</v>
      </c>
      <c r="D392" s="9" t="s">
        <v>78</v>
      </c>
      <c r="E392" s="9" t="s">
        <v>10</v>
      </c>
      <c r="F392" s="9" t="s">
        <v>41</v>
      </c>
      <c r="G392" s="9" t="s">
        <v>7299</v>
      </c>
      <c r="H392" s="9" t="s">
        <v>8447</v>
      </c>
      <c r="I392" s="8">
        <f t="shared" si="37"/>
        <v>45369.641331018516</v>
      </c>
      <c r="J392" s="8">
        <f>DATEVALUE(MID(H392,49,8))+TIMEVALUE(_xlfn.CONCAT(MID(H392,80,2),":",MID(H392,82,2)))</f>
        <v>45369.640972222223</v>
      </c>
      <c r="K392" s="6" t="str">
        <f t="shared" si="38"/>
        <v>0:00</v>
      </c>
      <c r="L392" s="54" t="str">
        <f t="shared" si="39"/>
        <v>Ukončeno v den propuštění</v>
      </c>
      <c r="M392" s="54" t="str">
        <f>IF(A392-J392&gt;TIME(0,240,0),"Více než  4 hodiny",VLOOKUP(K392,Pásma!$H$4:$I$244,2))</f>
        <v>do 10 ti minut</v>
      </c>
    </row>
    <row r="393" spans="1:13" x14ac:dyDescent="0.25">
      <c r="A393" s="10">
        <v>45370.502858796295</v>
      </c>
      <c r="B393" s="9" t="s">
        <v>76</v>
      </c>
      <c r="C393" s="9" t="s">
        <v>77</v>
      </c>
      <c r="D393" s="9" t="s">
        <v>78</v>
      </c>
      <c r="E393" s="9" t="s">
        <v>79</v>
      </c>
      <c r="F393" s="9" t="s">
        <v>1008</v>
      </c>
      <c r="G393" s="9" t="s">
        <v>1009</v>
      </c>
      <c r="H393" s="9" t="s">
        <v>1010</v>
      </c>
      <c r="I393" s="8">
        <f t="shared" si="37"/>
        <v>45370.502858796295</v>
      </c>
      <c r="J393" s="8">
        <f>DATEVALUE(MID(H393,29,8))+TIMEVALUE(_xlfn.CONCAT(MID(H393,64,2),":",MID(H393,66,2)))</f>
        <v>45370.502083333333</v>
      </c>
      <c r="K393" s="6" t="str">
        <f t="shared" si="38"/>
        <v>0:01</v>
      </c>
      <c r="L393" s="54" t="str">
        <f t="shared" si="39"/>
        <v>Ukončeno v den propuštění</v>
      </c>
      <c r="M393" s="54" t="str">
        <f>IF(A393-J393&gt;TIME(0,240,0),"Více než  4 hodiny",VLOOKUP(K393,Pásma!$H$4:$I$244,2))</f>
        <v>do 10 ti minut</v>
      </c>
    </row>
    <row r="394" spans="1:13" x14ac:dyDescent="0.25">
      <c r="A394" s="10">
        <v>45370.502986111111</v>
      </c>
      <c r="B394" s="9" t="s">
        <v>76</v>
      </c>
      <c r="C394" s="9" t="s">
        <v>77</v>
      </c>
      <c r="D394" s="9" t="s">
        <v>78</v>
      </c>
      <c r="E394" s="9" t="s">
        <v>79</v>
      </c>
      <c r="F394" s="9" t="s">
        <v>1006</v>
      </c>
      <c r="G394" s="9" t="s">
        <v>1007</v>
      </c>
      <c r="H394" s="9" t="s">
        <v>1005</v>
      </c>
      <c r="I394" s="8">
        <f t="shared" si="37"/>
        <v>45370.502986111111</v>
      </c>
      <c r="J394" s="8">
        <f>DATEVALUE(MID(H394,29,8))+TIMEVALUE(_xlfn.CONCAT(MID(H394,64,2),":",MID(H394,66,2)))</f>
        <v>45370.50277777778</v>
      </c>
      <c r="K394" s="6" t="str">
        <f t="shared" si="38"/>
        <v>0:00</v>
      </c>
      <c r="L394" s="54" t="str">
        <f t="shared" si="39"/>
        <v>Ukončeno v den propuštění</v>
      </c>
      <c r="M394" s="54" t="str">
        <f>IF(A394-J394&gt;TIME(0,240,0),"Více než  4 hodiny",VLOOKUP(K394,Pásma!$H$4:$I$244,2))</f>
        <v>do 10 ti minut</v>
      </c>
    </row>
    <row r="395" spans="1:13" x14ac:dyDescent="0.25">
      <c r="A395" s="10">
        <v>45370.503553240742</v>
      </c>
      <c r="B395" s="9" t="s">
        <v>76</v>
      </c>
      <c r="C395" s="9" t="s">
        <v>77</v>
      </c>
      <c r="D395" s="9" t="s">
        <v>78</v>
      </c>
      <c r="E395" s="9" t="s">
        <v>79</v>
      </c>
      <c r="F395" s="9" t="s">
        <v>1003</v>
      </c>
      <c r="G395" s="9" t="s">
        <v>1004</v>
      </c>
      <c r="H395" s="9" t="s">
        <v>1005</v>
      </c>
      <c r="I395" s="8">
        <f t="shared" si="37"/>
        <v>45370.503553240742</v>
      </c>
      <c r="J395" s="8">
        <f>DATEVALUE(MID(H395,29,8))+TIMEVALUE(_xlfn.CONCAT(MID(H395,64,2),":",MID(H395,66,2)))</f>
        <v>45370.50277777778</v>
      </c>
      <c r="K395" s="6" t="str">
        <f t="shared" si="38"/>
        <v>0:01</v>
      </c>
      <c r="L395" s="54" t="str">
        <f t="shared" si="39"/>
        <v>Ukončeno v den propuštění</v>
      </c>
      <c r="M395" s="54" t="str">
        <f>IF(A395-J395&gt;TIME(0,240,0),"Více než  4 hodiny",VLOOKUP(K395,Pásma!$H$4:$I$244,2))</f>
        <v>do 10 ti minut</v>
      </c>
    </row>
    <row r="396" spans="1:13" x14ac:dyDescent="0.25">
      <c r="A396" s="10">
        <v>45370.610810185186</v>
      </c>
      <c r="B396" s="9" t="s">
        <v>125</v>
      </c>
      <c r="C396" s="9" t="s">
        <v>225</v>
      </c>
      <c r="D396" s="9" t="s">
        <v>78</v>
      </c>
      <c r="E396" s="9" t="s">
        <v>79</v>
      </c>
      <c r="F396" s="9" t="s">
        <v>939</v>
      </c>
      <c r="G396" s="9" t="s">
        <v>7394</v>
      </c>
      <c r="H396" s="9" t="s">
        <v>7395</v>
      </c>
      <c r="I396" s="8">
        <f t="shared" si="37"/>
        <v>45370.610810185186</v>
      </c>
      <c r="J396" s="8">
        <f>DATEVALUE(MID(H396,63,8))+TIMEVALUE(_xlfn.CONCAT(MID(H396,87,2),":",MID(H396,89,2)))</f>
        <v>45370.609722222223</v>
      </c>
      <c r="K396" s="6" t="str">
        <f t="shared" si="38"/>
        <v>0:01</v>
      </c>
      <c r="L396" s="54" t="str">
        <f t="shared" si="39"/>
        <v>Ukončeno v den propuštění</v>
      </c>
      <c r="M396" s="54" t="str">
        <f>IF(A396-J396&gt;TIME(0,240,0),"Více než  4 hodiny",VLOOKUP(K396,Pásma!$H$4:$I$244,2))</f>
        <v>do 10 ti minut</v>
      </c>
    </row>
    <row r="397" spans="1:13" x14ac:dyDescent="0.25">
      <c r="A397" s="10">
        <v>45370.783715277779</v>
      </c>
      <c r="B397" s="9" t="s">
        <v>76</v>
      </c>
      <c r="C397" s="9" t="s">
        <v>509</v>
      </c>
      <c r="D397" s="9" t="s">
        <v>78</v>
      </c>
      <c r="E397" s="9" t="s">
        <v>79</v>
      </c>
      <c r="F397" s="9" t="s">
        <v>920</v>
      </c>
      <c r="G397" s="9" t="s">
        <v>7392</v>
      </c>
      <c r="H397" s="9" t="s">
        <v>7393</v>
      </c>
      <c r="I397" s="8">
        <f t="shared" si="37"/>
        <v>45370.783715277779</v>
      </c>
      <c r="J397" s="8">
        <f>DATEVALUE(MID(H397,63,8))+TIMEVALUE(_xlfn.CONCAT(MID(H397,87,2),":",MID(H397,89,2)))</f>
        <v>45370.782638888886</v>
      </c>
      <c r="K397" s="6" t="str">
        <f t="shared" si="38"/>
        <v>0:01</v>
      </c>
      <c r="L397" s="54" t="str">
        <f t="shared" si="39"/>
        <v>Ukončeno v den propuštění</v>
      </c>
      <c r="M397" s="54" t="str">
        <f>IF(A397-J397&gt;TIME(0,240,0),"Více než  4 hodiny",VLOOKUP(K397,Pásma!$H$4:$I$244,2))</f>
        <v>do 10 ti minut</v>
      </c>
    </row>
    <row r="398" spans="1:13" x14ac:dyDescent="0.25">
      <c r="A398" s="10">
        <v>45371.42119212963</v>
      </c>
      <c r="B398" s="9" t="s">
        <v>11</v>
      </c>
      <c r="C398" s="9" t="s">
        <v>21</v>
      </c>
      <c r="D398" s="9" t="s">
        <v>78</v>
      </c>
      <c r="E398" s="9" t="s">
        <v>10</v>
      </c>
      <c r="F398" s="9" t="s">
        <v>932</v>
      </c>
      <c r="G398" s="9" t="s">
        <v>933</v>
      </c>
      <c r="H398" s="9" t="s">
        <v>8446</v>
      </c>
      <c r="I398" s="8">
        <f t="shared" si="37"/>
        <v>45371.42119212963</v>
      </c>
      <c r="J398" s="8">
        <f>DATEVALUE(MID(H398,49,8))+TIMEVALUE(_xlfn.CONCAT(MID(H398,80,2),":",MID(H398,82,2)))</f>
        <v>45371.42083333333</v>
      </c>
      <c r="K398" s="6" t="str">
        <f t="shared" si="38"/>
        <v>0:00</v>
      </c>
      <c r="L398" s="54" t="str">
        <f t="shared" si="39"/>
        <v>Ukončeno v den propuštění</v>
      </c>
      <c r="M398" s="54" t="str">
        <f>IF(A398-J398&gt;TIME(0,240,0),"Více než  4 hodiny",VLOOKUP(K398,Pásma!$H$4:$I$244,2))</f>
        <v>do 10 ti minut</v>
      </c>
    </row>
    <row r="399" spans="1:13" x14ac:dyDescent="0.25">
      <c r="A399" s="10">
        <v>45371.500960648147</v>
      </c>
      <c r="B399" s="9" t="s">
        <v>76</v>
      </c>
      <c r="C399" s="9" t="s">
        <v>77</v>
      </c>
      <c r="D399" s="9" t="s">
        <v>78</v>
      </c>
      <c r="E399" s="9" t="s">
        <v>79</v>
      </c>
      <c r="F399" s="9" t="s">
        <v>1000</v>
      </c>
      <c r="G399" s="9" t="s">
        <v>1001</v>
      </c>
      <c r="H399" s="9" t="s">
        <v>1002</v>
      </c>
      <c r="I399" s="8">
        <f t="shared" si="37"/>
        <v>45371.500960648147</v>
      </c>
      <c r="J399" s="8">
        <f>DATEVALUE(MID(H399,29,8))+TIMEVALUE(_xlfn.CONCAT(MID(H399,64,2),":",MID(H399,66,2)))</f>
        <v>45371.5</v>
      </c>
      <c r="K399" s="6" t="str">
        <f t="shared" si="38"/>
        <v>0:01</v>
      </c>
      <c r="L399" s="54" t="str">
        <f t="shared" si="39"/>
        <v>Ukončeno v den propuštění</v>
      </c>
      <c r="M399" s="54" t="str">
        <f>IF(A399-J399&gt;TIME(0,240,0),"Více než  4 hodiny",VLOOKUP(K399,Pásma!$H$4:$I$244,2))</f>
        <v>do 10 ti minut</v>
      </c>
    </row>
    <row r="400" spans="1:13" x14ac:dyDescent="0.25">
      <c r="A400" s="10">
        <v>45371.50172453704</v>
      </c>
      <c r="B400" s="9" t="s">
        <v>76</v>
      </c>
      <c r="C400" s="9" t="s">
        <v>77</v>
      </c>
      <c r="D400" s="9" t="s">
        <v>78</v>
      </c>
      <c r="E400" s="9" t="s">
        <v>79</v>
      </c>
      <c r="F400" s="9" t="s">
        <v>652</v>
      </c>
      <c r="G400" s="9" t="s">
        <v>998</v>
      </c>
      <c r="H400" s="9" t="s">
        <v>999</v>
      </c>
      <c r="I400" s="8">
        <f t="shared" si="37"/>
        <v>45371.50172453704</v>
      </c>
      <c r="J400" s="8">
        <f>DATEVALUE(MID(H400,29,8))+TIMEVALUE(_xlfn.CONCAT(MID(H400,64,2),":",MID(H400,66,2)))</f>
        <v>45371.500694444447</v>
      </c>
      <c r="K400" s="6" t="str">
        <f t="shared" si="38"/>
        <v>0:01</v>
      </c>
      <c r="L400" s="54" t="str">
        <f t="shared" si="39"/>
        <v>Ukončeno v den propuštění</v>
      </c>
      <c r="M400" s="54" t="str">
        <f>IF(A400-J400&gt;TIME(0,240,0),"Více než  4 hodiny",VLOOKUP(K400,Pásma!$H$4:$I$244,2))</f>
        <v>do 10 ti minut</v>
      </c>
    </row>
    <row r="401" spans="1:13" x14ac:dyDescent="0.25">
      <c r="A401" s="10">
        <v>45371.502025462964</v>
      </c>
      <c r="B401" s="9" t="s">
        <v>76</v>
      </c>
      <c r="C401" s="9" t="s">
        <v>77</v>
      </c>
      <c r="D401" s="9" t="s">
        <v>78</v>
      </c>
      <c r="E401" s="9" t="s">
        <v>79</v>
      </c>
      <c r="F401" s="9" t="s">
        <v>995</v>
      </c>
      <c r="G401" s="9" t="s">
        <v>996</v>
      </c>
      <c r="H401" s="9" t="s">
        <v>997</v>
      </c>
      <c r="I401" s="8">
        <f t="shared" si="37"/>
        <v>45371.502025462964</v>
      </c>
      <c r="J401" s="8">
        <f>DATEVALUE(MID(H401,29,8))+TIMEVALUE(_xlfn.CONCAT(MID(H401,64,2),":",MID(H401,66,2)))</f>
        <v>45371.501388888886</v>
      </c>
      <c r="K401" s="6" t="str">
        <f t="shared" si="38"/>
        <v>0:00</v>
      </c>
      <c r="L401" s="54" t="str">
        <f t="shared" si="39"/>
        <v>Ukončeno v den propuštění</v>
      </c>
      <c r="M401" s="54" t="str">
        <f>IF(A401-J401&gt;TIME(0,240,0),"Více než  4 hodiny",VLOOKUP(K401,Pásma!$H$4:$I$244,2))</f>
        <v>do 10 ti minut</v>
      </c>
    </row>
    <row r="402" spans="1:13" x14ac:dyDescent="0.25">
      <c r="A402" s="10">
        <v>45371.502222222225</v>
      </c>
      <c r="B402" s="9" t="s">
        <v>76</v>
      </c>
      <c r="C402" s="9" t="s">
        <v>77</v>
      </c>
      <c r="D402" s="9" t="s">
        <v>78</v>
      </c>
      <c r="E402" s="9" t="s">
        <v>79</v>
      </c>
      <c r="F402" s="9" t="s">
        <v>552</v>
      </c>
      <c r="G402" s="9" t="s">
        <v>994</v>
      </c>
      <c r="H402" s="9" t="s">
        <v>993</v>
      </c>
      <c r="I402" s="8">
        <f t="shared" si="37"/>
        <v>45371.502222222225</v>
      </c>
      <c r="J402" s="8">
        <f>DATEVALUE(MID(H402,29,8))+TIMEVALUE(_xlfn.CONCAT(MID(H402,64,2),":",MID(H402,66,2)))</f>
        <v>45371.502083333333</v>
      </c>
      <c r="K402" s="6" t="str">
        <f t="shared" si="38"/>
        <v>0:00</v>
      </c>
      <c r="L402" s="54" t="str">
        <f t="shared" si="39"/>
        <v>Ukončeno v den propuštění</v>
      </c>
      <c r="M402" s="54" t="str">
        <f>IF(A402-J402&gt;TIME(0,240,0),"Více než  4 hodiny",VLOOKUP(K402,Pásma!$H$4:$I$244,2))</f>
        <v>do 10 ti minut</v>
      </c>
    </row>
    <row r="403" spans="1:13" x14ac:dyDescent="0.25">
      <c r="A403" s="10">
        <v>45371.502314814818</v>
      </c>
      <c r="B403" s="9" t="s">
        <v>76</v>
      </c>
      <c r="C403" s="9" t="s">
        <v>77</v>
      </c>
      <c r="D403" s="9" t="s">
        <v>78</v>
      </c>
      <c r="E403" s="9" t="s">
        <v>79</v>
      </c>
      <c r="F403" s="9" t="s">
        <v>991</v>
      </c>
      <c r="G403" s="9" t="s">
        <v>992</v>
      </c>
      <c r="H403" s="9" t="s">
        <v>993</v>
      </c>
      <c r="I403" s="8">
        <f t="shared" si="37"/>
        <v>45371.502314814818</v>
      </c>
      <c r="J403" s="8">
        <f>DATEVALUE(MID(H403,29,8))+TIMEVALUE(_xlfn.CONCAT(MID(H403,64,2),":",MID(H403,66,2)))</f>
        <v>45371.502083333333</v>
      </c>
      <c r="K403" s="6" t="str">
        <f t="shared" si="38"/>
        <v>0:00</v>
      </c>
      <c r="L403" s="54" t="str">
        <f t="shared" si="39"/>
        <v>Ukončeno v den propuštění</v>
      </c>
      <c r="M403" s="54" t="str">
        <f>IF(A403-J403&gt;TIME(0,240,0),"Více než  4 hodiny",VLOOKUP(K403,Pásma!$H$4:$I$244,2))</f>
        <v>do 10 ti minut</v>
      </c>
    </row>
    <row r="404" spans="1:13" x14ac:dyDescent="0.25">
      <c r="A404" s="10">
        <v>45371.56144675926</v>
      </c>
      <c r="B404" s="9" t="s">
        <v>76</v>
      </c>
      <c r="C404" s="9" t="s">
        <v>91</v>
      </c>
      <c r="D404" s="9" t="s">
        <v>78</v>
      </c>
      <c r="E404" s="9" t="s">
        <v>13</v>
      </c>
      <c r="F404" s="9" t="s">
        <v>929</v>
      </c>
      <c r="G404" s="9" t="s">
        <v>7390</v>
      </c>
      <c r="H404" s="9" t="s">
        <v>7391</v>
      </c>
      <c r="I404" s="8">
        <f t="shared" si="37"/>
        <v>45371.56144675926</v>
      </c>
      <c r="J404" s="8">
        <f>DATEVALUE(MID(H404,63,8))+TIMEVALUE(_xlfn.CONCAT(MID(H404,87,2),":",MID(H404,89,2)))</f>
        <v>45371.560416666667</v>
      </c>
      <c r="K404" s="6" t="str">
        <f t="shared" si="38"/>
        <v>0:01</v>
      </c>
      <c r="L404" s="54" t="str">
        <f t="shared" si="39"/>
        <v>Ukončeno v den propuštění</v>
      </c>
      <c r="M404" s="54" t="str">
        <f>IF(A404-J404&gt;TIME(0,240,0),"Více než  4 hodiny",VLOOKUP(K404,Pásma!$H$4:$I$244,2))</f>
        <v>do 10 ti minut</v>
      </c>
    </row>
    <row r="405" spans="1:13" x14ac:dyDescent="0.25">
      <c r="A405" s="10">
        <v>45371.638182870367</v>
      </c>
      <c r="B405" s="9" t="s">
        <v>11</v>
      </c>
      <c r="C405" s="9" t="s">
        <v>40</v>
      </c>
      <c r="D405" s="9" t="s">
        <v>78</v>
      </c>
      <c r="E405" s="9" t="s">
        <v>10</v>
      </c>
      <c r="F405" s="9" t="s">
        <v>945</v>
      </c>
      <c r="G405" s="9" t="s">
        <v>946</v>
      </c>
      <c r="H405" s="9" t="s">
        <v>8445</v>
      </c>
      <c r="I405" s="8">
        <f t="shared" si="37"/>
        <v>45371.638182870367</v>
      </c>
      <c r="J405" s="8">
        <f>DATEVALUE(MID(H405,49,8))+TIMEVALUE(_xlfn.CONCAT(MID(H405,80,2),":",MID(H405,82,2)))</f>
        <v>45371.637499999997</v>
      </c>
      <c r="K405" s="6" t="str">
        <f t="shared" si="38"/>
        <v>0:00</v>
      </c>
      <c r="L405" s="54" t="str">
        <f t="shared" si="39"/>
        <v>Ukončeno v den propuštění</v>
      </c>
      <c r="M405" s="54" t="str">
        <f>IF(A405-J405&gt;TIME(0,240,0),"Více než  4 hodiny",VLOOKUP(K405,Pásma!$H$4:$I$244,2))</f>
        <v>do 10 ti minut</v>
      </c>
    </row>
    <row r="406" spans="1:13" x14ac:dyDescent="0.25">
      <c r="A406" s="10">
        <v>45371.828310185185</v>
      </c>
      <c r="B406" s="9" t="s">
        <v>11</v>
      </c>
      <c r="C406" s="9" t="s">
        <v>40</v>
      </c>
      <c r="D406" s="9" t="s">
        <v>78</v>
      </c>
      <c r="E406" s="9" t="s">
        <v>10</v>
      </c>
      <c r="F406" s="9" t="s">
        <v>910</v>
      </c>
      <c r="G406" s="9" t="s">
        <v>911</v>
      </c>
      <c r="H406" s="9" t="s">
        <v>8444</v>
      </c>
      <c r="I406" s="8">
        <f t="shared" si="37"/>
        <v>45371.828310185185</v>
      </c>
      <c r="J406" s="8">
        <f>DATEVALUE(MID(H406,49,8))+TIMEVALUE(_xlfn.CONCAT(MID(H406,80,2),":",MID(H406,82,2)))</f>
        <v>45371.827777777777</v>
      </c>
      <c r="K406" s="6" t="str">
        <f t="shared" si="38"/>
        <v>0:00</v>
      </c>
      <c r="L406" s="54" t="str">
        <f t="shared" si="39"/>
        <v>Ukončeno v den propuštění</v>
      </c>
      <c r="M406" s="54" t="str">
        <f>IF(A406-J406&gt;TIME(0,240,0),"Více než  4 hodiny",VLOOKUP(K406,Pásma!$H$4:$I$244,2))</f>
        <v>do 10 ti minut</v>
      </c>
    </row>
    <row r="407" spans="1:13" x14ac:dyDescent="0.25">
      <c r="A407" s="10">
        <v>45372.42527777778</v>
      </c>
      <c r="B407" s="9" t="s">
        <v>120</v>
      </c>
      <c r="C407" s="9" t="s">
        <v>346</v>
      </c>
      <c r="D407" s="9" t="s">
        <v>78</v>
      </c>
      <c r="E407" s="9" t="s">
        <v>79</v>
      </c>
      <c r="F407" s="9" t="s">
        <v>920</v>
      </c>
      <c r="G407" s="9" t="s">
        <v>989</v>
      </c>
      <c r="H407" s="9" t="s">
        <v>990</v>
      </c>
      <c r="I407" s="8">
        <f t="shared" si="37"/>
        <v>45372.42527777778</v>
      </c>
      <c r="J407" s="8">
        <f t="shared" ref="J407:J414" si="40">DATEVALUE(MID(H407,29,8))+TIMEVALUE(_xlfn.CONCAT(MID(H407,64,2),":",MID(H407,66,2)))</f>
        <v>45372.408333333333</v>
      </c>
      <c r="K407" s="6" t="str">
        <f t="shared" si="38"/>
        <v>0:24</v>
      </c>
      <c r="L407" s="54" t="str">
        <f t="shared" si="39"/>
        <v>Ukončeno v den propuštění</v>
      </c>
      <c r="M407" s="54" t="str">
        <f>IF(A407-J407&gt;TIME(0,240,0),"Více než  4 hodiny",VLOOKUP(K407,Pásma!$H$4:$I$244,2))</f>
        <v>20-30</v>
      </c>
    </row>
    <row r="408" spans="1:13" x14ac:dyDescent="0.25">
      <c r="A408" s="10">
        <v>45372.436863425923</v>
      </c>
      <c r="B408" s="9" t="s">
        <v>76</v>
      </c>
      <c r="C408" s="9" t="s">
        <v>77</v>
      </c>
      <c r="D408" s="9" t="s">
        <v>78</v>
      </c>
      <c r="E408" s="9" t="s">
        <v>79</v>
      </c>
      <c r="F408" s="9" t="s">
        <v>986</v>
      </c>
      <c r="G408" s="9" t="s">
        <v>987</v>
      </c>
      <c r="H408" s="9" t="s">
        <v>988</v>
      </c>
      <c r="I408" s="8">
        <f t="shared" si="37"/>
        <v>45372.436863425923</v>
      </c>
      <c r="J408" s="8">
        <f t="shared" si="40"/>
        <v>45372.416666666664</v>
      </c>
      <c r="K408" s="6" t="str">
        <f t="shared" si="38"/>
        <v>0:29</v>
      </c>
      <c r="L408" s="54" t="str">
        <f t="shared" si="39"/>
        <v>Ukončeno v den propuštění</v>
      </c>
      <c r="M408" s="54" t="str">
        <f>IF(A408-J408&gt;TIME(0,240,0),"Více než  4 hodiny",VLOOKUP(K408,Pásma!$H$4:$I$244,2))</f>
        <v>20-30</v>
      </c>
    </row>
    <row r="409" spans="1:13" x14ac:dyDescent="0.25">
      <c r="A409" s="10">
        <v>45372.467719907407</v>
      </c>
      <c r="B409" s="9" t="s">
        <v>76</v>
      </c>
      <c r="C409" s="9" t="s">
        <v>77</v>
      </c>
      <c r="D409" s="9" t="s">
        <v>78</v>
      </c>
      <c r="E409" s="9" t="s">
        <v>79</v>
      </c>
      <c r="F409" s="9" t="s">
        <v>777</v>
      </c>
      <c r="G409" s="9" t="s">
        <v>984</v>
      </c>
      <c r="H409" s="9" t="s">
        <v>985</v>
      </c>
      <c r="I409" s="8">
        <f t="shared" si="37"/>
        <v>45372.467719907407</v>
      </c>
      <c r="J409" s="8">
        <f t="shared" si="40"/>
        <v>45372.458333333336</v>
      </c>
      <c r="K409" s="6" t="str">
        <f t="shared" si="38"/>
        <v>0:13</v>
      </c>
      <c r="L409" s="54" t="str">
        <f t="shared" si="39"/>
        <v>Ukončeno v den propuštění</v>
      </c>
      <c r="M409" s="54" t="str">
        <f>IF(A409-J409&gt;TIME(0,240,0),"Více než  4 hodiny",VLOOKUP(K409,Pásma!$H$4:$I$244,2))</f>
        <v>10-20</v>
      </c>
    </row>
    <row r="410" spans="1:13" x14ac:dyDescent="0.25">
      <c r="A410" s="10">
        <v>45372.504363425927</v>
      </c>
      <c r="B410" s="9" t="s">
        <v>76</v>
      </c>
      <c r="C410" s="9" t="s">
        <v>77</v>
      </c>
      <c r="D410" s="9" t="s">
        <v>78</v>
      </c>
      <c r="E410" s="9" t="s">
        <v>79</v>
      </c>
      <c r="F410" s="9" t="s">
        <v>982</v>
      </c>
      <c r="G410" s="9" t="s">
        <v>983</v>
      </c>
      <c r="H410" s="9" t="s">
        <v>981</v>
      </c>
      <c r="I410" s="8">
        <f t="shared" si="37"/>
        <v>45372.504363425927</v>
      </c>
      <c r="J410" s="8">
        <f t="shared" si="40"/>
        <v>45372.504166666666</v>
      </c>
      <c r="K410" s="6" t="str">
        <f t="shared" si="38"/>
        <v>0:00</v>
      </c>
      <c r="L410" s="54" t="str">
        <f t="shared" si="39"/>
        <v>Ukončeno v den propuštění</v>
      </c>
      <c r="M410" s="54" t="str">
        <f>IF(A410-J410&gt;TIME(0,240,0),"Více než  4 hodiny",VLOOKUP(K410,Pásma!$H$4:$I$244,2))</f>
        <v>do 10 ti minut</v>
      </c>
    </row>
    <row r="411" spans="1:13" x14ac:dyDescent="0.25">
      <c r="A411" s="10">
        <v>45372.504537037035</v>
      </c>
      <c r="B411" s="9" t="s">
        <v>76</v>
      </c>
      <c r="C411" s="9" t="s">
        <v>77</v>
      </c>
      <c r="D411" s="9" t="s">
        <v>78</v>
      </c>
      <c r="E411" s="9" t="s">
        <v>79</v>
      </c>
      <c r="F411" s="9" t="s">
        <v>979</v>
      </c>
      <c r="G411" s="9" t="s">
        <v>980</v>
      </c>
      <c r="H411" s="9" t="s">
        <v>981</v>
      </c>
      <c r="I411" s="8">
        <f t="shared" si="37"/>
        <v>45372.504537037035</v>
      </c>
      <c r="J411" s="8">
        <f t="shared" si="40"/>
        <v>45372.504166666666</v>
      </c>
      <c r="K411" s="6" t="str">
        <f t="shared" si="38"/>
        <v>0:00</v>
      </c>
      <c r="L411" s="54" t="str">
        <f t="shared" si="39"/>
        <v>Ukončeno v den propuštění</v>
      </c>
      <c r="M411" s="54" t="str">
        <f>IF(A411-J411&gt;TIME(0,240,0),"Více než  4 hodiny",VLOOKUP(K411,Pásma!$H$4:$I$244,2))</f>
        <v>do 10 ti minut</v>
      </c>
    </row>
    <row r="412" spans="1:13" x14ac:dyDescent="0.25">
      <c r="A412" s="10">
        <v>45372.504999999997</v>
      </c>
      <c r="B412" s="9" t="s">
        <v>76</v>
      </c>
      <c r="C412" s="9" t="s">
        <v>77</v>
      </c>
      <c r="D412" s="9" t="s">
        <v>78</v>
      </c>
      <c r="E412" s="9" t="s">
        <v>79</v>
      </c>
      <c r="F412" s="9" t="s">
        <v>976</v>
      </c>
      <c r="G412" s="9" t="s">
        <v>977</v>
      </c>
      <c r="H412" s="9" t="s">
        <v>978</v>
      </c>
      <c r="I412" s="8">
        <f t="shared" si="37"/>
        <v>45372.504999999997</v>
      </c>
      <c r="J412" s="8">
        <f t="shared" si="40"/>
        <v>45372.504166666666</v>
      </c>
      <c r="K412" s="6" t="str">
        <f t="shared" si="38"/>
        <v>0:01</v>
      </c>
      <c r="L412" s="54" t="str">
        <f t="shared" si="39"/>
        <v>Ukončeno v den propuštění</v>
      </c>
      <c r="M412" s="54" t="str">
        <f>IF(A412-J412&gt;TIME(0,240,0),"Více než  4 hodiny",VLOOKUP(K412,Pásma!$H$4:$I$244,2))</f>
        <v>do 10 ti minut</v>
      </c>
    </row>
    <row r="413" spans="1:13" x14ac:dyDescent="0.25">
      <c r="A413" s="10">
        <v>45372.505196759259</v>
      </c>
      <c r="B413" s="9" t="s">
        <v>76</v>
      </c>
      <c r="C413" s="9" t="s">
        <v>77</v>
      </c>
      <c r="D413" s="9" t="s">
        <v>78</v>
      </c>
      <c r="E413" s="9" t="s">
        <v>79</v>
      </c>
      <c r="F413" s="9" t="s">
        <v>974</v>
      </c>
      <c r="G413" s="9" t="s">
        <v>975</v>
      </c>
      <c r="H413" s="9" t="s">
        <v>973</v>
      </c>
      <c r="I413" s="8">
        <f t="shared" si="37"/>
        <v>45372.505196759259</v>
      </c>
      <c r="J413" s="8">
        <f t="shared" si="40"/>
        <v>45372.504861111112</v>
      </c>
      <c r="K413" s="6" t="str">
        <f t="shared" si="38"/>
        <v>0:00</v>
      </c>
      <c r="L413" s="54" t="str">
        <f t="shared" si="39"/>
        <v>Ukončeno v den propuštění</v>
      </c>
      <c r="M413" s="54" t="str">
        <f>IF(A413-J413&gt;TIME(0,240,0),"Více než  4 hodiny",VLOOKUP(K413,Pásma!$H$4:$I$244,2))</f>
        <v>do 10 ti minut</v>
      </c>
    </row>
    <row r="414" spans="1:13" x14ac:dyDescent="0.25">
      <c r="A414" s="10">
        <v>45372.505798611113</v>
      </c>
      <c r="B414" s="9" t="s">
        <v>76</v>
      </c>
      <c r="C414" s="9" t="s">
        <v>77</v>
      </c>
      <c r="D414" s="9" t="s">
        <v>78</v>
      </c>
      <c r="E414" s="9" t="s">
        <v>79</v>
      </c>
      <c r="F414" s="9" t="s">
        <v>46</v>
      </c>
      <c r="G414" s="9" t="s">
        <v>972</v>
      </c>
      <c r="H414" s="9" t="s">
        <v>973</v>
      </c>
      <c r="I414" s="8">
        <f t="shared" si="37"/>
        <v>45372.505798611113</v>
      </c>
      <c r="J414" s="8">
        <f t="shared" si="40"/>
        <v>45372.504861111112</v>
      </c>
      <c r="K414" s="6" t="str">
        <f t="shared" si="38"/>
        <v>0:01</v>
      </c>
      <c r="L414" s="54" t="str">
        <f t="shared" si="39"/>
        <v>Ukončeno v den propuštění</v>
      </c>
      <c r="M414" s="54" t="str">
        <f>IF(A414-J414&gt;TIME(0,240,0),"Více než  4 hodiny",VLOOKUP(K414,Pásma!$H$4:$I$244,2))</f>
        <v>do 10 ti minut</v>
      </c>
    </row>
    <row r="415" spans="1:13" x14ac:dyDescent="0.25">
      <c r="A415" s="10">
        <v>45372.509259259263</v>
      </c>
      <c r="B415" s="9" t="s">
        <v>11</v>
      </c>
      <c r="C415" s="9" t="s">
        <v>21</v>
      </c>
      <c r="D415" s="9" t="s">
        <v>78</v>
      </c>
      <c r="E415" s="9" t="s">
        <v>10</v>
      </c>
      <c r="F415" s="9" t="s">
        <v>907</v>
      </c>
      <c r="G415" s="9" t="s">
        <v>908</v>
      </c>
      <c r="H415" s="9" t="s">
        <v>8443</v>
      </c>
      <c r="I415" s="8">
        <f t="shared" si="37"/>
        <v>45372.509259259263</v>
      </c>
      <c r="J415" s="8">
        <f>DATEVALUE(MID(H415,49,8))+TIMEVALUE(_xlfn.CONCAT(MID(H415,80,2),":",MID(H415,82,2)))</f>
        <v>45372.509027777778</v>
      </c>
      <c r="K415" s="6" t="str">
        <f t="shared" si="38"/>
        <v>0:00</v>
      </c>
      <c r="L415" s="54" t="str">
        <f t="shared" si="39"/>
        <v>Ukončeno v den propuštění</v>
      </c>
      <c r="M415" s="54" t="str">
        <f>IF(A415-J415&gt;TIME(0,240,0),"Více než  4 hodiny",VLOOKUP(K415,Pásma!$H$4:$I$244,2))</f>
        <v>do 10 ti minut</v>
      </c>
    </row>
    <row r="416" spans="1:13" x14ac:dyDescent="0.25">
      <c r="A416" s="10">
        <v>45372.63685185185</v>
      </c>
      <c r="B416" s="9" t="s">
        <v>120</v>
      </c>
      <c r="C416" s="9" t="s">
        <v>486</v>
      </c>
      <c r="D416" s="9" t="s">
        <v>78</v>
      </c>
      <c r="E416" s="9" t="s">
        <v>79</v>
      </c>
      <c r="F416" s="9" t="s">
        <v>875</v>
      </c>
      <c r="G416" s="9" t="s">
        <v>7388</v>
      </c>
      <c r="H416" s="9" t="s">
        <v>7389</v>
      </c>
      <c r="I416" s="8">
        <f t="shared" si="37"/>
        <v>45372.63685185185</v>
      </c>
      <c r="J416" s="8">
        <f>DATEVALUE(MID(H416,63,8))+TIMEVALUE(_xlfn.CONCAT(MID(H416,87,2),":",MID(H416,89,2)))</f>
        <v>45372.635416666664</v>
      </c>
      <c r="K416" s="6" t="str">
        <f t="shared" si="38"/>
        <v>0:02</v>
      </c>
      <c r="L416" s="54" t="str">
        <f t="shared" si="39"/>
        <v>Ukončeno v den propuštění</v>
      </c>
      <c r="M416" s="54" t="str">
        <f>IF(A416-J416&gt;TIME(0,240,0),"Více než  4 hodiny",VLOOKUP(K416,Pásma!$H$4:$I$244,2))</f>
        <v>do 10 ti minut</v>
      </c>
    </row>
    <row r="417" spans="1:13" x14ac:dyDescent="0.25">
      <c r="A417" s="10">
        <v>45372.647361111114</v>
      </c>
      <c r="B417" s="9" t="s">
        <v>11</v>
      </c>
      <c r="C417" s="9" t="s">
        <v>8441</v>
      </c>
      <c r="D417" s="9" t="s">
        <v>78</v>
      </c>
      <c r="E417" s="9" t="s">
        <v>10</v>
      </c>
      <c r="F417" s="9" t="s">
        <v>886</v>
      </c>
      <c r="G417" s="9" t="s">
        <v>887</v>
      </c>
      <c r="H417" s="9" t="s">
        <v>8442</v>
      </c>
      <c r="I417" s="8">
        <f t="shared" si="37"/>
        <v>45372.647361111114</v>
      </c>
      <c r="J417" s="8">
        <f>DATEVALUE(MID(H417,49,8))+TIMEVALUE(_xlfn.CONCAT(MID(H417,80,2),":",MID(H417,82,2)))</f>
        <v>45372.646527777775</v>
      </c>
      <c r="K417" s="6" t="str">
        <f t="shared" si="38"/>
        <v>0:01</v>
      </c>
      <c r="L417" s="54" t="str">
        <f t="shared" si="39"/>
        <v>Ukončeno v den propuštění</v>
      </c>
      <c r="M417" s="54" t="str">
        <f>IF(A417-J417&gt;TIME(0,240,0),"Více než  4 hodiny",VLOOKUP(K417,Pásma!$H$4:$I$244,2))</f>
        <v>do 10 ti minut</v>
      </c>
    </row>
    <row r="418" spans="1:13" x14ac:dyDescent="0.25">
      <c r="A418" s="10">
        <v>45372.812048611115</v>
      </c>
      <c r="B418" s="9" t="s">
        <v>76</v>
      </c>
      <c r="C418" s="9" t="s">
        <v>411</v>
      </c>
      <c r="D418" s="9" t="s">
        <v>78</v>
      </c>
      <c r="E418" s="9" t="s">
        <v>79</v>
      </c>
      <c r="F418" s="9" t="s">
        <v>920</v>
      </c>
      <c r="G418" s="9" t="s">
        <v>7386</v>
      </c>
      <c r="H418" s="9" t="s">
        <v>7387</v>
      </c>
      <c r="I418" s="8">
        <f t="shared" si="37"/>
        <v>45372.812048611115</v>
      </c>
      <c r="J418" s="8">
        <f>DATEVALUE(MID(H418,63,8))+TIMEVALUE(_xlfn.CONCAT(MID(H418,87,2),":",MID(H418,89,2)))</f>
        <v>45372.810416666667</v>
      </c>
      <c r="K418" s="6" t="str">
        <f t="shared" si="38"/>
        <v>0:02</v>
      </c>
      <c r="L418" s="54" t="str">
        <f t="shared" si="39"/>
        <v>Ukončeno v den propuštění</v>
      </c>
      <c r="M418" s="54" t="str">
        <f>IF(A418-J418&gt;TIME(0,240,0),"Více než  4 hodiny",VLOOKUP(K418,Pásma!$H$4:$I$244,2))</f>
        <v>do 10 ti minut</v>
      </c>
    </row>
    <row r="419" spans="1:13" x14ac:dyDescent="0.25">
      <c r="A419" s="10">
        <v>45373.432997685188</v>
      </c>
      <c r="B419" s="9" t="s">
        <v>76</v>
      </c>
      <c r="C419" s="9" t="s">
        <v>77</v>
      </c>
      <c r="D419" s="9" t="s">
        <v>78</v>
      </c>
      <c r="E419" s="9" t="s">
        <v>79</v>
      </c>
      <c r="F419" s="9" t="s">
        <v>929</v>
      </c>
      <c r="G419" s="9" t="s">
        <v>970</v>
      </c>
      <c r="H419" s="9" t="s">
        <v>971</v>
      </c>
      <c r="I419" s="8">
        <f t="shared" si="37"/>
        <v>45373.432997685188</v>
      </c>
      <c r="J419" s="8">
        <f>DATEVALUE(MID(H419,29,8))+TIMEVALUE(_xlfn.CONCAT(MID(H419,64,2),":",MID(H419,66,2)))</f>
        <v>45373.42083333333</v>
      </c>
      <c r="K419" s="6" t="str">
        <f t="shared" si="38"/>
        <v>0:17</v>
      </c>
      <c r="L419" s="54" t="str">
        <f t="shared" si="39"/>
        <v>Ukončeno v den propuštění</v>
      </c>
      <c r="M419" s="54" t="str">
        <f>IF(A419-J419&gt;TIME(0,240,0),"Více než  4 hodiny",VLOOKUP(K419,Pásma!$H$4:$I$244,2))</f>
        <v>10-20</v>
      </c>
    </row>
    <row r="420" spans="1:13" x14ac:dyDescent="0.25">
      <c r="A420" s="10">
        <v>45373.975057870368</v>
      </c>
      <c r="B420" s="9" t="s">
        <v>7298</v>
      </c>
      <c r="C420" s="9" t="s">
        <v>17</v>
      </c>
      <c r="D420" s="9" t="s">
        <v>78</v>
      </c>
      <c r="E420" s="9" t="s">
        <v>10</v>
      </c>
      <c r="F420" s="9" t="s">
        <v>894</v>
      </c>
      <c r="G420" s="9" t="s">
        <v>895</v>
      </c>
      <c r="H420" s="9" t="s">
        <v>8440</v>
      </c>
      <c r="I420" s="8">
        <f t="shared" si="37"/>
        <v>45373.975057870368</v>
      </c>
      <c r="J420" s="8">
        <f>DATEVALUE(MID(H420,49,8))+TIMEVALUE(_xlfn.CONCAT(MID(H420,80,2),":",MID(H420,82,2)))</f>
        <v>45373.974305555559</v>
      </c>
      <c r="K420" s="6" t="str">
        <f t="shared" si="38"/>
        <v>0:01</v>
      </c>
      <c r="L420" s="54" t="str">
        <f t="shared" si="39"/>
        <v>Ukončeno v den propuštění</v>
      </c>
      <c r="M420" s="54" t="str">
        <f>IF(A420-J420&gt;TIME(0,240,0),"Více než  4 hodiny",VLOOKUP(K420,Pásma!$H$4:$I$244,2))</f>
        <v>do 10 ti minut</v>
      </c>
    </row>
    <row r="421" spans="1:13" x14ac:dyDescent="0.25">
      <c r="A421" s="10">
        <v>45374.462071759262</v>
      </c>
      <c r="B421" s="9" t="s">
        <v>1720</v>
      </c>
      <c r="C421" s="9" t="s">
        <v>1933</v>
      </c>
      <c r="D421" s="9" t="s">
        <v>78</v>
      </c>
      <c r="E421" s="9" t="s">
        <v>79</v>
      </c>
      <c r="F421" s="9" t="s">
        <v>777</v>
      </c>
      <c r="G421" s="9" t="s">
        <v>778</v>
      </c>
      <c r="H421" s="9" t="s">
        <v>8439</v>
      </c>
      <c r="I421" s="8">
        <f t="shared" si="37"/>
        <v>45374.462071759262</v>
      </c>
      <c r="J421" s="8">
        <f>DATEVALUE(MID(H421,49,8))+TIMEVALUE(_xlfn.CONCAT(MID(H421,80,2),":",MID(H421,82,2)))</f>
        <v>45374.461805555555</v>
      </c>
      <c r="K421" s="6" t="str">
        <f t="shared" si="38"/>
        <v>0:00</v>
      </c>
      <c r="L421" s="54" t="str">
        <f t="shared" si="39"/>
        <v>Ukončeno v den propuštění</v>
      </c>
      <c r="M421" s="54" t="str">
        <f>IF(A421-J421&gt;TIME(0,240,0),"Více než  4 hodiny",VLOOKUP(K421,Pásma!$H$4:$I$244,2))</f>
        <v>do 10 ti minut</v>
      </c>
    </row>
    <row r="422" spans="1:13" x14ac:dyDescent="0.25">
      <c r="A422" s="10">
        <v>45374.4996875</v>
      </c>
      <c r="B422" s="9" t="s">
        <v>125</v>
      </c>
      <c r="C422" s="9" t="s">
        <v>614</v>
      </c>
      <c r="D422" s="9" t="s">
        <v>78</v>
      </c>
      <c r="E422" s="9" t="s">
        <v>79</v>
      </c>
      <c r="F422" s="9" t="s">
        <v>967</v>
      </c>
      <c r="G422" s="9" t="s">
        <v>968</v>
      </c>
      <c r="H422" s="9" t="s">
        <v>969</v>
      </c>
      <c r="I422" s="8">
        <f t="shared" si="37"/>
        <v>45374.4996875</v>
      </c>
      <c r="J422" s="8">
        <f t="shared" ref="J422:J427" si="41">DATEVALUE(MID(H422,29,8))+TIMEVALUE(_xlfn.CONCAT(MID(H422,64,2),":",MID(H422,66,2)))</f>
        <v>45374.499305555553</v>
      </c>
      <c r="K422" s="6" t="str">
        <f t="shared" si="38"/>
        <v>0:00</v>
      </c>
      <c r="L422" s="54" t="str">
        <f t="shared" si="39"/>
        <v>Ukončeno v den propuštění</v>
      </c>
      <c r="M422" s="54" t="str">
        <f>IF(A422-J422&gt;TIME(0,240,0),"Více než  4 hodiny",VLOOKUP(K422,Pásma!$H$4:$I$244,2))</f>
        <v>do 10 ti minut</v>
      </c>
    </row>
    <row r="423" spans="1:13" x14ac:dyDescent="0.25">
      <c r="A423" s="10">
        <v>45374.500497685185</v>
      </c>
      <c r="B423" s="9" t="s">
        <v>125</v>
      </c>
      <c r="C423" s="9" t="s">
        <v>614</v>
      </c>
      <c r="D423" s="9" t="s">
        <v>78</v>
      </c>
      <c r="E423" s="9" t="s">
        <v>79</v>
      </c>
      <c r="F423" s="9" t="s">
        <v>665</v>
      </c>
      <c r="G423" s="9" t="s">
        <v>965</v>
      </c>
      <c r="H423" s="9" t="s">
        <v>966</v>
      </c>
      <c r="I423" s="8">
        <f t="shared" si="37"/>
        <v>45374.500497685185</v>
      </c>
      <c r="J423" s="8">
        <f t="shared" si="41"/>
        <v>45374.5</v>
      </c>
      <c r="K423" s="6" t="str">
        <f t="shared" si="38"/>
        <v>0:00</v>
      </c>
      <c r="L423" s="54" t="str">
        <f t="shared" si="39"/>
        <v>Ukončeno v den propuštění</v>
      </c>
      <c r="M423" s="54" t="str">
        <f>IF(A423-J423&gt;TIME(0,240,0),"Více než  4 hodiny",VLOOKUP(K423,Pásma!$H$4:$I$244,2))</f>
        <v>do 10 ti minut</v>
      </c>
    </row>
    <row r="424" spans="1:13" x14ac:dyDescent="0.25">
      <c r="A424" s="10">
        <v>45374.556087962963</v>
      </c>
      <c r="B424" s="9" t="s">
        <v>961</v>
      </c>
      <c r="C424" s="9" t="s">
        <v>60</v>
      </c>
      <c r="D424" s="9" t="s">
        <v>78</v>
      </c>
      <c r="E424" s="9" t="s">
        <v>10</v>
      </c>
      <c r="F424" s="9" t="s">
        <v>962</v>
      </c>
      <c r="G424" s="9" t="s">
        <v>963</v>
      </c>
      <c r="H424" s="9" t="s">
        <v>964</v>
      </c>
      <c r="I424" s="8">
        <f t="shared" si="37"/>
        <v>45374.556087962963</v>
      </c>
      <c r="J424" s="8">
        <f t="shared" si="41"/>
        <v>45374.554861111108</v>
      </c>
      <c r="K424" s="6" t="str">
        <f t="shared" si="38"/>
        <v>0:01</v>
      </c>
      <c r="L424" s="54" t="str">
        <f t="shared" si="39"/>
        <v>Ukončeno v den propuštění</v>
      </c>
      <c r="M424" s="54" t="str">
        <f>IF(A424-J424&gt;TIME(0,240,0),"Více než  4 hodiny",VLOOKUP(K424,Pásma!$H$4:$I$244,2))</f>
        <v>do 10 ti minut</v>
      </c>
    </row>
    <row r="425" spans="1:13" x14ac:dyDescent="0.25">
      <c r="A425" s="10">
        <v>45374.55841435185</v>
      </c>
      <c r="B425" s="9" t="s">
        <v>125</v>
      </c>
      <c r="C425" s="9" t="s">
        <v>614</v>
      </c>
      <c r="D425" s="9" t="s">
        <v>78</v>
      </c>
      <c r="E425" s="9" t="s">
        <v>79</v>
      </c>
      <c r="F425" s="9" t="s">
        <v>920</v>
      </c>
      <c r="G425" s="9" t="s">
        <v>959</v>
      </c>
      <c r="H425" s="9" t="s">
        <v>960</v>
      </c>
      <c r="I425" s="8">
        <f t="shared" si="37"/>
        <v>45374.55841435185</v>
      </c>
      <c r="J425" s="8">
        <f t="shared" si="41"/>
        <v>45374.55</v>
      </c>
      <c r="K425" s="6" t="str">
        <f t="shared" si="38"/>
        <v>0:12</v>
      </c>
      <c r="L425" s="54" t="str">
        <f t="shared" si="39"/>
        <v>Ukončeno v den propuštění</v>
      </c>
      <c r="M425" s="54" t="str">
        <f>IF(A425-J425&gt;TIME(0,240,0),"Více než  4 hodiny",VLOOKUP(K425,Pásma!$H$4:$I$244,2))</f>
        <v>10-20</v>
      </c>
    </row>
    <row r="426" spans="1:13" x14ac:dyDescent="0.25">
      <c r="A426" s="10">
        <v>45374.565821759257</v>
      </c>
      <c r="B426" s="9" t="s">
        <v>76</v>
      </c>
      <c r="C426" s="9" t="s">
        <v>126</v>
      </c>
      <c r="D426" s="9" t="s">
        <v>78</v>
      </c>
      <c r="E426" s="9" t="s">
        <v>79</v>
      </c>
      <c r="F426" s="9" t="s">
        <v>939</v>
      </c>
      <c r="G426" s="9" t="s">
        <v>957</v>
      </c>
      <c r="H426" s="9" t="s">
        <v>958</v>
      </c>
      <c r="I426" s="8">
        <f t="shared" si="37"/>
        <v>45374.565821759257</v>
      </c>
      <c r="J426" s="8">
        <f t="shared" si="41"/>
        <v>45374.550694444442</v>
      </c>
      <c r="K426" s="6" t="str">
        <f t="shared" si="38"/>
        <v>0:21</v>
      </c>
      <c r="L426" s="54" t="str">
        <f t="shared" si="39"/>
        <v>Ukončeno v den propuštění</v>
      </c>
      <c r="M426" s="54" t="str">
        <f>IF(A426-J426&gt;TIME(0,240,0),"Více než  4 hodiny",VLOOKUP(K426,Pásma!$H$4:$I$244,2))</f>
        <v>20-30</v>
      </c>
    </row>
    <row r="427" spans="1:13" x14ac:dyDescent="0.25">
      <c r="A427" s="10">
        <v>45375.422615740739</v>
      </c>
      <c r="B427" s="9" t="s">
        <v>76</v>
      </c>
      <c r="C427" s="9" t="s">
        <v>509</v>
      </c>
      <c r="D427" s="9" t="s">
        <v>78</v>
      </c>
      <c r="E427" s="9" t="s">
        <v>79</v>
      </c>
      <c r="F427" s="9" t="s">
        <v>954</v>
      </c>
      <c r="G427" s="9" t="s">
        <v>955</v>
      </c>
      <c r="H427" s="9" t="s">
        <v>956</v>
      </c>
      <c r="I427" s="8">
        <f t="shared" si="37"/>
        <v>45375.422615740739</v>
      </c>
      <c r="J427" s="8">
        <f t="shared" si="41"/>
        <v>45375.421527777777</v>
      </c>
      <c r="K427" s="6" t="str">
        <f t="shared" si="38"/>
        <v>0:01</v>
      </c>
      <c r="L427" s="54" t="str">
        <f t="shared" si="39"/>
        <v>Ukončeno v den propuštění</v>
      </c>
      <c r="M427" s="54" t="str">
        <f>IF(A427-J427&gt;TIME(0,240,0),"Více než  4 hodiny",VLOOKUP(K427,Pásma!$H$4:$I$244,2))</f>
        <v>do 10 ti minut</v>
      </c>
    </row>
    <row r="428" spans="1:13" x14ac:dyDescent="0.25">
      <c r="A428" s="10">
        <v>45376.454108796293</v>
      </c>
      <c r="B428" s="9" t="s">
        <v>1694</v>
      </c>
      <c r="C428" s="9" t="s">
        <v>1695</v>
      </c>
      <c r="D428" s="9" t="s">
        <v>78</v>
      </c>
      <c r="E428" s="9" t="s">
        <v>79</v>
      </c>
      <c r="F428" s="9" t="s">
        <v>926</v>
      </c>
      <c r="G428" s="9" t="s">
        <v>927</v>
      </c>
      <c r="H428" s="9" t="s">
        <v>8438</v>
      </c>
      <c r="I428" s="8">
        <f t="shared" si="37"/>
        <v>45376.454108796293</v>
      </c>
      <c r="J428" s="8">
        <f>DATEVALUE(MID(H428,49,8))+TIMEVALUE(_xlfn.CONCAT(MID(H428,80,2),":",MID(H428,82,2)))</f>
        <v>45376.453472222223</v>
      </c>
      <c r="K428" s="6" t="str">
        <f t="shared" si="38"/>
        <v>0:00</v>
      </c>
      <c r="L428" s="54" t="str">
        <f t="shared" si="39"/>
        <v>Ukončeno v den propuštění</v>
      </c>
      <c r="M428" s="54" t="str">
        <f>IF(A428-J428&gt;TIME(0,240,0),"Více než  4 hodiny",VLOOKUP(K428,Pásma!$H$4:$I$244,2))</f>
        <v>do 10 ti minut</v>
      </c>
    </row>
    <row r="429" spans="1:13" x14ac:dyDescent="0.25">
      <c r="A429" s="10">
        <v>45376.477314814816</v>
      </c>
      <c r="B429" s="9" t="s">
        <v>76</v>
      </c>
      <c r="C429" s="9" t="s">
        <v>77</v>
      </c>
      <c r="D429" s="9" t="s">
        <v>78</v>
      </c>
      <c r="E429" s="9" t="s">
        <v>79</v>
      </c>
      <c r="F429" s="9" t="s">
        <v>951</v>
      </c>
      <c r="G429" s="9" t="s">
        <v>952</v>
      </c>
      <c r="H429" s="9" t="s">
        <v>953</v>
      </c>
      <c r="I429" s="8">
        <f t="shared" si="37"/>
        <v>45376.477314814816</v>
      </c>
      <c r="J429" s="8">
        <f>DATEVALUE(MID(H429,29,8))+TIMEVALUE(_xlfn.CONCAT(MID(H429,64,2),":",MID(H429,66,2)))</f>
        <v>45376.475694444445</v>
      </c>
      <c r="K429" s="6" t="str">
        <f t="shared" si="38"/>
        <v>0:02</v>
      </c>
      <c r="L429" s="54" t="str">
        <f t="shared" si="39"/>
        <v>Ukončeno v den propuštění</v>
      </c>
      <c r="M429" s="54" t="str">
        <f>IF(A429-J429&gt;TIME(0,240,0),"Více než  4 hodiny",VLOOKUP(K429,Pásma!$H$4:$I$244,2))</f>
        <v>do 10 ti minut</v>
      </c>
    </row>
    <row r="430" spans="1:13" x14ac:dyDescent="0.25">
      <c r="A430" s="10">
        <v>45376.478275462963</v>
      </c>
      <c r="B430" s="9" t="s">
        <v>76</v>
      </c>
      <c r="C430" s="9" t="s">
        <v>77</v>
      </c>
      <c r="D430" s="9" t="s">
        <v>78</v>
      </c>
      <c r="E430" s="9" t="s">
        <v>79</v>
      </c>
      <c r="F430" s="9" t="s">
        <v>948</v>
      </c>
      <c r="G430" s="9" t="s">
        <v>949</v>
      </c>
      <c r="H430" s="9" t="s">
        <v>950</v>
      </c>
      <c r="I430" s="8">
        <f t="shared" si="37"/>
        <v>45376.478275462963</v>
      </c>
      <c r="J430" s="8">
        <f>DATEVALUE(MID(H430,29,8))+TIMEVALUE(_xlfn.CONCAT(MID(H430,64,2),":",MID(H430,66,2)))</f>
        <v>45376.477083333331</v>
      </c>
      <c r="K430" s="6" t="str">
        <f t="shared" si="38"/>
        <v>0:01</v>
      </c>
      <c r="L430" s="54" t="str">
        <f t="shared" si="39"/>
        <v>Ukončeno v den propuštění</v>
      </c>
      <c r="M430" s="54" t="str">
        <f>IF(A430-J430&gt;TIME(0,240,0),"Více než  4 hodiny",VLOOKUP(K430,Pásma!$H$4:$I$244,2))</f>
        <v>do 10 ti minut</v>
      </c>
    </row>
    <row r="431" spans="1:13" x14ac:dyDescent="0.25">
      <c r="A431" s="10">
        <v>45376.825428240743</v>
      </c>
      <c r="B431" s="9" t="s">
        <v>76</v>
      </c>
      <c r="C431" s="9" t="s">
        <v>285</v>
      </c>
      <c r="D431" s="9" t="s">
        <v>78</v>
      </c>
      <c r="E431" s="9" t="s">
        <v>79</v>
      </c>
      <c r="F431" s="9" t="s">
        <v>892</v>
      </c>
      <c r="G431" s="9" t="s">
        <v>7384</v>
      </c>
      <c r="H431" s="9" t="s">
        <v>7385</v>
      </c>
      <c r="I431" s="8">
        <f t="shared" si="37"/>
        <v>45376.825428240743</v>
      </c>
      <c r="J431" s="8">
        <f>DATEVALUE(MID(H431,63,8))+TIMEVALUE(_xlfn.CONCAT(MID(H431,87,2),":",MID(H431,89,2)))</f>
        <v>45376.824999999997</v>
      </c>
      <c r="K431" s="6" t="str">
        <f t="shared" si="38"/>
        <v>0:00</v>
      </c>
      <c r="L431" s="54" t="str">
        <f t="shared" si="39"/>
        <v>Ukončeno v den propuštění</v>
      </c>
      <c r="M431" s="54" t="str">
        <f>IF(A431-J431&gt;TIME(0,240,0),"Více než  4 hodiny",VLOOKUP(K431,Pásma!$H$4:$I$244,2))</f>
        <v>do 10 ti minut</v>
      </c>
    </row>
    <row r="432" spans="1:13" x14ac:dyDescent="0.25">
      <c r="A432" s="10">
        <v>45377.404513888891</v>
      </c>
      <c r="B432" s="9" t="s">
        <v>76</v>
      </c>
      <c r="C432" s="9" t="s">
        <v>77</v>
      </c>
      <c r="D432" s="9" t="s">
        <v>78</v>
      </c>
      <c r="E432" s="9" t="s">
        <v>79</v>
      </c>
      <c r="F432" s="9" t="s">
        <v>986</v>
      </c>
      <c r="G432" s="9" t="s">
        <v>7382</v>
      </c>
      <c r="H432" s="9" t="s">
        <v>7383</v>
      </c>
      <c r="I432" s="8">
        <f t="shared" si="37"/>
        <v>45377.404513888891</v>
      </c>
      <c r="J432" s="8">
        <f>DATEVALUE(MID(H432,63,8))+TIMEVALUE(_xlfn.CONCAT(MID(H432,87,2),":",MID(H432,89,2)))</f>
        <v>45377.404166666667</v>
      </c>
      <c r="K432" s="6" t="str">
        <f t="shared" si="38"/>
        <v>0:00</v>
      </c>
      <c r="L432" s="54" t="str">
        <f t="shared" si="39"/>
        <v>Ukončeno v den propuštění</v>
      </c>
      <c r="M432" s="54" t="str">
        <f>IF(A432-J432&gt;TIME(0,240,0),"Více než  4 hodiny",VLOOKUP(K432,Pásma!$H$4:$I$244,2))</f>
        <v>do 10 ti minut</v>
      </c>
    </row>
    <row r="433" spans="1:13" x14ac:dyDescent="0.25">
      <c r="A433" s="10">
        <v>45377.54078703704</v>
      </c>
      <c r="B433" s="9" t="s">
        <v>76</v>
      </c>
      <c r="C433" s="9" t="s">
        <v>77</v>
      </c>
      <c r="D433" s="9" t="s">
        <v>78</v>
      </c>
      <c r="E433" s="9" t="s">
        <v>79</v>
      </c>
      <c r="F433" s="9" t="s">
        <v>945</v>
      </c>
      <c r="G433" s="9" t="s">
        <v>946</v>
      </c>
      <c r="H433" s="9" t="s">
        <v>947</v>
      </c>
      <c r="I433" s="8">
        <f t="shared" si="37"/>
        <v>45377.54078703704</v>
      </c>
      <c r="J433" s="8">
        <f>DATEVALUE(MID(H433,29,8))+TIMEVALUE(_xlfn.CONCAT(MID(H433,64,2),":",MID(H433,66,2)))</f>
        <v>45377.540277777778</v>
      </c>
      <c r="K433" s="6" t="str">
        <f t="shared" si="38"/>
        <v>0:00</v>
      </c>
      <c r="L433" s="54" t="str">
        <f t="shared" si="39"/>
        <v>Ukončeno v den propuštění</v>
      </c>
      <c r="M433" s="54" t="str">
        <f>IF(A433-J433&gt;TIME(0,240,0),"Více než  4 hodiny",VLOOKUP(K433,Pásma!$H$4:$I$244,2))</f>
        <v>do 10 ti minut</v>
      </c>
    </row>
    <row r="434" spans="1:13" x14ac:dyDescent="0.25">
      <c r="A434" s="10">
        <v>45377.541724537034</v>
      </c>
      <c r="B434" s="9" t="s">
        <v>76</v>
      </c>
      <c r="C434" s="9" t="s">
        <v>77</v>
      </c>
      <c r="D434" s="9" t="s">
        <v>78</v>
      </c>
      <c r="E434" s="9" t="s">
        <v>79</v>
      </c>
      <c r="F434" s="9" t="s">
        <v>942</v>
      </c>
      <c r="G434" s="9" t="s">
        <v>943</v>
      </c>
      <c r="H434" s="9" t="s">
        <v>944</v>
      </c>
      <c r="I434" s="8">
        <f t="shared" si="37"/>
        <v>45377.541724537034</v>
      </c>
      <c r="J434" s="8">
        <f>DATEVALUE(MID(H434,29,8))+TIMEVALUE(_xlfn.CONCAT(MID(H434,64,2),":",MID(H434,66,2)))</f>
        <v>45377.540277777778</v>
      </c>
      <c r="K434" s="6" t="str">
        <f t="shared" si="38"/>
        <v>0:02</v>
      </c>
      <c r="L434" s="54" t="str">
        <f t="shared" si="39"/>
        <v>Ukončeno v den propuštění</v>
      </c>
      <c r="M434" s="54" t="str">
        <f>IF(A434-J434&gt;TIME(0,240,0),"Více než  4 hodiny",VLOOKUP(K434,Pásma!$H$4:$I$244,2))</f>
        <v>do 10 ti minut</v>
      </c>
    </row>
    <row r="435" spans="1:13" x14ac:dyDescent="0.25">
      <c r="A435" s="10">
        <v>45377.541956018518</v>
      </c>
      <c r="B435" s="9" t="s">
        <v>76</v>
      </c>
      <c r="C435" s="9" t="s">
        <v>77</v>
      </c>
      <c r="D435" s="9" t="s">
        <v>78</v>
      </c>
      <c r="E435" s="9" t="s">
        <v>79</v>
      </c>
      <c r="F435" s="9" t="s">
        <v>939</v>
      </c>
      <c r="G435" s="9" t="s">
        <v>940</v>
      </c>
      <c r="H435" s="9" t="s">
        <v>941</v>
      </c>
      <c r="I435" s="8">
        <f t="shared" si="37"/>
        <v>45377.541956018518</v>
      </c>
      <c r="J435" s="8">
        <f>DATEVALUE(MID(H435,29,8))+TIMEVALUE(_xlfn.CONCAT(MID(H435,64,2),":",MID(H435,66,2)))</f>
        <v>45377.541666666664</v>
      </c>
      <c r="K435" s="6" t="str">
        <f t="shared" si="38"/>
        <v>0:00</v>
      </c>
      <c r="L435" s="54" t="str">
        <f t="shared" si="39"/>
        <v>Ukončeno v den propuštění</v>
      </c>
      <c r="M435" s="54" t="str">
        <f>IF(A435-J435&gt;TIME(0,240,0),"Více než  4 hodiny",VLOOKUP(K435,Pásma!$H$4:$I$244,2))</f>
        <v>do 10 ti minut</v>
      </c>
    </row>
    <row r="436" spans="1:13" x14ac:dyDescent="0.25">
      <c r="A436" s="10">
        <v>45377.629976851851</v>
      </c>
      <c r="B436" s="9" t="s">
        <v>11</v>
      </c>
      <c r="C436" s="9" t="s">
        <v>12</v>
      </c>
      <c r="D436" s="9" t="s">
        <v>78</v>
      </c>
      <c r="E436" s="9" t="s">
        <v>10</v>
      </c>
      <c r="F436" s="9" t="s">
        <v>889</v>
      </c>
      <c r="G436" s="9" t="s">
        <v>890</v>
      </c>
      <c r="H436" s="9" t="s">
        <v>8437</v>
      </c>
      <c r="I436" s="8">
        <f t="shared" si="37"/>
        <v>45377.629976851851</v>
      </c>
      <c r="J436" s="8">
        <f>DATEVALUE(MID(H436,49,8))+TIMEVALUE(_xlfn.CONCAT(MID(H436,80,2),":",MID(H436,82,2)))</f>
        <v>45377.629861111112</v>
      </c>
      <c r="K436" s="6" t="str">
        <f t="shared" si="38"/>
        <v>0:00</v>
      </c>
      <c r="L436" s="54" t="str">
        <f t="shared" si="39"/>
        <v>Ukončeno v den propuštění</v>
      </c>
      <c r="M436" s="54" t="str">
        <f>IF(A436-J436&gt;TIME(0,240,0),"Více než  4 hodiny",VLOOKUP(K436,Pásma!$H$4:$I$244,2))</f>
        <v>do 10 ti minut</v>
      </c>
    </row>
    <row r="437" spans="1:13" x14ac:dyDescent="0.25">
      <c r="A437" s="10">
        <v>45377.699259259258</v>
      </c>
      <c r="B437" s="9" t="s">
        <v>76</v>
      </c>
      <c r="C437" s="9" t="s">
        <v>843</v>
      </c>
      <c r="D437" s="9" t="s">
        <v>78</v>
      </c>
      <c r="E437" s="9" t="s">
        <v>79</v>
      </c>
      <c r="F437" s="9" t="s">
        <v>936</v>
      </c>
      <c r="G437" s="9" t="s">
        <v>937</v>
      </c>
      <c r="H437" s="9" t="s">
        <v>938</v>
      </c>
      <c r="I437" s="8">
        <f t="shared" si="37"/>
        <v>45377.699259259258</v>
      </c>
      <c r="J437" s="8">
        <f>DATEVALUE(MID(H437,29,8))+TIMEVALUE(_xlfn.CONCAT(MID(H437,64,2),":",MID(H437,66,2)))</f>
        <v>45377.698611111111</v>
      </c>
      <c r="K437" s="6" t="str">
        <f t="shared" si="38"/>
        <v>0:00</v>
      </c>
      <c r="L437" s="54" t="str">
        <f t="shared" si="39"/>
        <v>Ukončeno v den propuštění</v>
      </c>
      <c r="M437" s="54" t="str">
        <f>IF(A437-J437&gt;TIME(0,240,0),"Více než  4 hodiny",VLOOKUP(K437,Pásma!$H$4:$I$244,2))</f>
        <v>do 10 ti minut</v>
      </c>
    </row>
    <row r="438" spans="1:13" x14ac:dyDescent="0.25">
      <c r="A438" s="10">
        <v>45378.438842592594</v>
      </c>
      <c r="B438" s="9" t="s">
        <v>76</v>
      </c>
      <c r="C438" s="9" t="s">
        <v>157</v>
      </c>
      <c r="D438" s="9" t="s">
        <v>78</v>
      </c>
      <c r="E438" s="9" t="s">
        <v>79</v>
      </c>
      <c r="F438" s="9" t="s">
        <v>892</v>
      </c>
      <c r="G438" s="9" t="s">
        <v>934</v>
      </c>
      <c r="H438" s="9" t="s">
        <v>935</v>
      </c>
      <c r="I438" s="8">
        <f t="shared" si="37"/>
        <v>45378.438842592594</v>
      </c>
      <c r="J438" s="8">
        <f>DATEVALUE(MID(H438,29,8))+TIMEVALUE(_xlfn.CONCAT(MID(H438,64,2),":",MID(H438,66,2)))</f>
        <v>45378.365972222222</v>
      </c>
      <c r="K438" s="6" t="str">
        <f t="shared" si="38"/>
        <v>1:44</v>
      </c>
      <c r="L438" s="54" t="str">
        <f t="shared" si="39"/>
        <v>Ukončeno v den propuštění</v>
      </c>
      <c r="M438" s="54" t="str">
        <f>IF(A438-J438&gt;TIME(0,240,0),"Více než  4 hodiny",VLOOKUP(K438,Pásma!$H$4:$I$244,2))</f>
        <v>100-110</v>
      </c>
    </row>
    <row r="439" spans="1:13" x14ac:dyDescent="0.25">
      <c r="A439" s="10">
        <v>45378.476018518515</v>
      </c>
      <c r="B439" s="9" t="s">
        <v>11</v>
      </c>
      <c r="C439" s="9" t="s">
        <v>12</v>
      </c>
      <c r="D439" s="9" t="s">
        <v>78</v>
      </c>
      <c r="E439" s="9" t="s">
        <v>10</v>
      </c>
      <c r="F439" s="9" t="s">
        <v>870</v>
      </c>
      <c r="G439" s="9" t="s">
        <v>871</v>
      </c>
      <c r="H439" s="9" t="s">
        <v>8436</v>
      </c>
      <c r="I439" s="8">
        <f t="shared" si="37"/>
        <v>45378.476018518515</v>
      </c>
      <c r="J439" s="8">
        <f>DATEVALUE(MID(H439,49,8))+TIMEVALUE(_xlfn.CONCAT(MID(H439,80,2),":",MID(H439,82,2)))</f>
        <v>45378.474999999999</v>
      </c>
      <c r="K439" s="6" t="str">
        <f t="shared" si="38"/>
        <v>0:01</v>
      </c>
      <c r="L439" s="54" t="str">
        <f t="shared" si="39"/>
        <v>Ukončeno v den propuštění</v>
      </c>
      <c r="M439" s="54" t="str">
        <f>IF(A439-J439&gt;TIME(0,240,0),"Více než  4 hodiny",VLOOKUP(K439,Pásma!$H$4:$I$244,2))</f>
        <v>do 10 ti minut</v>
      </c>
    </row>
    <row r="440" spans="1:13" x14ac:dyDescent="0.25">
      <c r="A440" s="10">
        <v>45378.54283564815</v>
      </c>
      <c r="B440" s="9" t="s">
        <v>76</v>
      </c>
      <c r="C440" s="9" t="s">
        <v>157</v>
      </c>
      <c r="D440" s="9" t="s">
        <v>78</v>
      </c>
      <c r="E440" s="9" t="s">
        <v>79</v>
      </c>
      <c r="F440" s="9" t="s">
        <v>932</v>
      </c>
      <c r="G440" s="9" t="s">
        <v>933</v>
      </c>
      <c r="H440" s="9" t="s">
        <v>931</v>
      </c>
      <c r="I440" s="8">
        <f t="shared" si="37"/>
        <v>45378.54283564815</v>
      </c>
      <c r="J440" s="8">
        <f>DATEVALUE(MID(H440,29,8))+TIMEVALUE(_xlfn.CONCAT(MID(H440,64,2),":",MID(H440,66,2)))</f>
        <v>45378.542361111111</v>
      </c>
      <c r="K440" s="6" t="str">
        <f t="shared" si="38"/>
        <v>0:00</v>
      </c>
      <c r="L440" s="54" t="str">
        <f t="shared" si="39"/>
        <v>Ukončeno v den propuštění</v>
      </c>
      <c r="M440" s="54" t="str">
        <f>IF(A440-J440&gt;TIME(0,240,0),"Více než  4 hodiny",VLOOKUP(K440,Pásma!$H$4:$I$244,2))</f>
        <v>do 10 ti minut</v>
      </c>
    </row>
    <row r="441" spans="1:13" x14ac:dyDescent="0.25">
      <c r="A441" s="10">
        <v>45378.543252314812</v>
      </c>
      <c r="B441" s="9" t="s">
        <v>76</v>
      </c>
      <c r="C441" s="9" t="s">
        <v>157</v>
      </c>
      <c r="D441" s="9" t="s">
        <v>78</v>
      </c>
      <c r="E441" s="9" t="s">
        <v>79</v>
      </c>
      <c r="F441" s="9" t="s">
        <v>929</v>
      </c>
      <c r="G441" s="9" t="s">
        <v>930</v>
      </c>
      <c r="H441" s="9" t="s">
        <v>931</v>
      </c>
      <c r="I441" s="8">
        <f t="shared" si="37"/>
        <v>45378.543252314812</v>
      </c>
      <c r="J441" s="8">
        <f>DATEVALUE(MID(H441,29,8))+TIMEVALUE(_xlfn.CONCAT(MID(H441,64,2),":",MID(H441,66,2)))</f>
        <v>45378.542361111111</v>
      </c>
      <c r="K441" s="6" t="str">
        <f t="shared" si="38"/>
        <v>0:01</v>
      </c>
      <c r="L441" s="54" t="str">
        <f t="shared" si="39"/>
        <v>Ukončeno v den propuštění</v>
      </c>
      <c r="M441" s="54" t="str">
        <f>IF(A441-J441&gt;TIME(0,240,0),"Více než  4 hodiny",VLOOKUP(K441,Pásma!$H$4:$I$244,2))</f>
        <v>do 10 ti minut</v>
      </c>
    </row>
    <row r="442" spans="1:13" x14ac:dyDescent="0.25">
      <c r="A442" s="10">
        <v>45378.54351851852</v>
      </c>
      <c r="B442" s="9" t="s">
        <v>76</v>
      </c>
      <c r="C442" s="9" t="s">
        <v>157</v>
      </c>
      <c r="D442" s="9" t="s">
        <v>78</v>
      </c>
      <c r="E442" s="9" t="s">
        <v>79</v>
      </c>
      <c r="F442" s="9" t="s">
        <v>926</v>
      </c>
      <c r="G442" s="9" t="s">
        <v>927</v>
      </c>
      <c r="H442" s="9" t="s">
        <v>928</v>
      </c>
      <c r="I442" s="8">
        <f t="shared" si="37"/>
        <v>45378.54351851852</v>
      </c>
      <c r="J442" s="8">
        <f>DATEVALUE(MID(H442,29,8))+TIMEVALUE(_xlfn.CONCAT(MID(H442,64,2),":",MID(H442,66,2)))</f>
        <v>45378.543055555558</v>
      </c>
      <c r="K442" s="6" t="str">
        <f t="shared" si="38"/>
        <v>0:00</v>
      </c>
      <c r="L442" s="54" t="str">
        <f t="shared" si="39"/>
        <v>Ukončeno v den propuštění</v>
      </c>
      <c r="M442" s="54" t="str">
        <f>IF(A442-J442&gt;TIME(0,240,0),"Více než  4 hodiny",VLOOKUP(K442,Pásma!$H$4:$I$244,2))</f>
        <v>do 10 ti minut</v>
      </c>
    </row>
    <row r="443" spans="1:13" x14ac:dyDescent="0.25">
      <c r="A443" s="10">
        <v>45378.544224537036</v>
      </c>
      <c r="B443" s="9" t="s">
        <v>76</v>
      </c>
      <c r="C443" s="9" t="s">
        <v>157</v>
      </c>
      <c r="D443" s="9" t="s">
        <v>78</v>
      </c>
      <c r="E443" s="9" t="s">
        <v>79</v>
      </c>
      <c r="F443" s="9" t="s">
        <v>923</v>
      </c>
      <c r="G443" s="9" t="s">
        <v>924</v>
      </c>
      <c r="H443" s="9" t="s">
        <v>925</v>
      </c>
      <c r="I443" s="8">
        <f t="shared" si="37"/>
        <v>45378.544224537036</v>
      </c>
      <c r="J443" s="8">
        <f>DATEVALUE(MID(H443,29,8))+TIMEVALUE(_xlfn.CONCAT(MID(H443,64,2),":",MID(H443,66,2)))</f>
        <v>45378.543749999997</v>
      </c>
      <c r="K443" s="6" t="str">
        <f t="shared" si="38"/>
        <v>0:00</v>
      </c>
      <c r="L443" s="54" t="str">
        <f t="shared" si="39"/>
        <v>Ukončeno v den propuštění</v>
      </c>
      <c r="M443" s="54" t="str">
        <f>IF(A443-J443&gt;TIME(0,240,0),"Více než  4 hodiny",VLOOKUP(K443,Pásma!$H$4:$I$244,2))</f>
        <v>do 10 ti minut</v>
      </c>
    </row>
    <row r="444" spans="1:13" x14ac:dyDescent="0.25">
      <c r="A444" s="10">
        <v>45378.564398148148</v>
      </c>
      <c r="B444" s="9" t="s">
        <v>76</v>
      </c>
      <c r="C444" s="9" t="s">
        <v>157</v>
      </c>
      <c r="D444" s="9" t="s">
        <v>78</v>
      </c>
      <c r="E444" s="9" t="s">
        <v>79</v>
      </c>
      <c r="F444" s="9" t="s">
        <v>920</v>
      </c>
      <c r="G444" s="9" t="s">
        <v>921</v>
      </c>
      <c r="H444" s="9" t="s">
        <v>922</v>
      </c>
      <c r="I444" s="8">
        <f t="shared" si="37"/>
        <v>45378.564398148148</v>
      </c>
      <c r="J444" s="8">
        <f>DATEVALUE(MID(H444,29,8))+TIMEVALUE(_xlfn.CONCAT(MID(H444,64,2),":",MID(H444,66,2)))</f>
        <v>45378.563888888886</v>
      </c>
      <c r="K444" s="6" t="str">
        <f t="shared" si="38"/>
        <v>0:00</v>
      </c>
      <c r="L444" s="54" t="str">
        <f t="shared" si="39"/>
        <v>Ukončeno v den propuštění</v>
      </c>
      <c r="M444" s="54" t="str">
        <f>IF(A444-J444&gt;TIME(0,240,0),"Více než  4 hodiny",VLOOKUP(K444,Pásma!$H$4:$I$244,2))</f>
        <v>do 10 ti minut</v>
      </c>
    </row>
    <row r="445" spans="1:13" x14ac:dyDescent="0.25">
      <c r="A445" s="10">
        <v>45378.697372685187</v>
      </c>
      <c r="B445" s="9" t="s">
        <v>1720</v>
      </c>
      <c r="C445" s="9" t="s">
        <v>2761</v>
      </c>
      <c r="D445" s="9" t="s">
        <v>78</v>
      </c>
      <c r="E445" s="9" t="s">
        <v>79</v>
      </c>
      <c r="F445" s="9" t="s">
        <v>777</v>
      </c>
      <c r="G445" s="9" t="s">
        <v>778</v>
      </c>
      <c r="H445" s="9" t="s">
        <v>8435</v>
      </c>
      <c r="I445" s="8">
        <f t="shared" si="37"/>
        <v>45378.697372685187</v>
      </c>
      <c r="J445" s="8">
        <f>DATEVALUE(MID(H445,49,8))+TIMEVALUE(_xlfn.CONCAT(MID(H445,80,2),":",MID(H445,82,2)))</f>
        <v>45378.697222222225</v>
      </c>
      <c r="K445" s="6" t="str">
        <f t="shared" si="38"/>
        <v>0:00</v>
      </c>
      <c r="L445" s="54" t="str">
        <f t="shared" si="39"/>
        <v>Ukončeno v den propuštění</v>
      </c>
      <c r="M445" s="54" t="str">
        <f>IF(A445-J445&gt;TIME(0,240,0),"Více než  4 hodiny",VLOOKUP(K445,Pásma!$H$4:$I$244,2))</f>
        <v>do 10 ti minut</v>
      </c>
    </row>
    <row r="446" spans="1:13" x14ac:dyDescent="0.25">
      <c r="A446" s="10">
        <v>45379.488576388889</v>
      </c>
      <c r="B446" s="9" t="s">
        <v>76</v>
      </c>
      <c r="C446" s="9" t="s">
        <v>157</v>
      </c>
      <c r="D446" s="9" t="s">
        <v>78</v>
      </c>
      <c r="E446" s="9" t="s">
        <v>79</v>
      </c>
      <c r="F446" s="9" t="s">
        <v>917</v>
      </c>
      <c r="G446" s="9" t="s">
        <v>918</v>
      </c>
      <c r="H446" s="9" t="s">
        <v>919</v>
      </c>
      <c r="I446" s="8">
        <f t="shared" si="37"/>
        <v>45379.488576388889</v>
      </c>
      <c r="J446" s="8">
        <f t="shared" ref="J446:J455" si="42">DATEVALUE(MID(H446,29,8))+TIMEVALUE(_xlfn.CONCAT(MID(H446,64,2),":",MID(H446,66,2)))</f>
        <v>45379.487500000003</v>
      </c>
      <c r="K446" s="6" t="str">
        <f t="shared" si="38"/>
        <v>0:01</v>
      </c>
      <c r="L446" s="54" t="str">
        <f t="shared" si="39"/>
        <v>Ukončeno v den propuštění</v>
      </c>
      <c r="M446" s="54" t="str">
        <f>IF(A446-J446&gt;TIME(0,240,0),"Více než  4 hodiny",VLOOKUP(K446,Pásma!$H$4:$I$244,2))</f>
        <v>do 10 ti minut</v>
      </c>
    </row>
    <row r="447" spans="1:13" x14ac:dyDescent="0.25">
      <c r="A447" s="10">
        <v>45379.488854166666</v>
      </c>
      <c r="B447" s="9" t="s">
        <v>76</v>
      </c>
      <c r="C447" s="9" t="s">
        <v>157</v>
      </c>
      <c r="D447" s="9" t="s">
        <v>78</v>
      </c>
      <c r="E447" s="9" t="s">
        <v>79</v>
      </c>
      <c r="F447" s="9" t="s">
        <v>914</v>
      </c>
      <c r="G447" s="9" t="s">
        <v>915</v>
      </c>
      <c r="H447" s="9" t="s">
        <v>916</v>
      </c>
      <c r="I447" s="8">
        <f t="shared" si="37"/>
        <v>45379.488854166666</v>
      </c>
      <c r="J447" s="8">
        <f t="shared" si="42"/>
        <v>45379.488194444442</v>
      </c>
      <c r="K447" s="6" t="str">
        <f t="shared" si="38"/>
        <v>0:00</v>
      </c>
      <c r="L447" s="54" t="str">
        <f t="shared" si="39"/>
        <v>Ukončeno v den propuštění</v>
      </c>
      <c r="M447" s="54" t="str">
        <f>IF(A447-J447&gt;TIME(0,240,0),"Více než  4 hodiny",VLOOKUP(K447,Pásma!$H$4:$I$244,2))</f>
        <v>do 10 ti minut</v>
      </c>
    </row>
    <row r="448" spans="1:13" x14ac:dyDescent="0.25">
      <c r="A448" s="10">
        <v>45379.48946759259</v>
      </c>
      <c r="B448" s="9" t="s">
        <v>76</v>
      </c>
      <c r="C448" s="9" t="s">
        <v>157</v>
      </c>
      <c r="D448" s="9" t="s">
        <v>78</v>
      </c>
      <c r="E448" s="9" t="s">
        <v>79</v>
      </c>
      <c r="F448" s="9" t="s">
        <v>110</v>
      </c>
      <c r="G448" s="9" t="s">
        <v>912</v>
      </c>
      <c r="H448" s="9" t="s">
        <v>913</v>
      </c>
      <c r="I448" s="8">
        <f t="shared" si="37"/>
        <v>45379.48946759259</v>
      </c>
      <c r="J448" s="8">
        <f t="shared" si="42"/>
        <v>45379.488888888889</v>
      </c>
      <c r="K448" s="6" t="str">
        <f t="shared" si="38"/>
        <v>0:00</v>
      </c>
      <c r="L448" s="54" t="str">
        <f t="shared" si="39"/>
        <v>Ukončeno v den propuštění</v>
      </c>
      <c r="M448" s="54" t="str">
        <f>IF(A448-J448&gt;TIME(0,240,0),"Více než  4 hodiny",VLOOKUP(K448,Pásma!$H$4:$I$244,2))</f>
        <v>do 10 ti minut</v>
      </c>
    </row>
    <row r="449" spans="1:13" x14ac:dyDescent="0.25">
      <c r="A449" s="10">
        <v>45379.489629629628</v>
      </c>
      <c r="B449" s="9" t="s">
        <v>76</v>
      </c>
      <c r="C449" s="9" t="s">
        <v>157</v>
      </c>
      <c r="D449" s="9" t="s">
        <v>78</v>
      </c>
      <c r="E449" s="9" t="s">
        <v>79</v>
      </c>
      <c r="F449" s="9" t="s">
        <v>910</v>
      </c>
      <c r="G449" s="9" t="s">
        <v>911</v>
      </c>
      <c r="H449" s="9" t="s">
        <v>909</v>
      </c>
      <c r="I449" s="8">
        <f t="shared" si="37"/>
        <v>45379.489629629628</v>
      </c>
      <c r="J449" s="8">
        <f t="shared" si="42"/>
        <v>45379.489583333336</v>
      </c>
      <c r="K449" s="6" t="str">
        <f t="shared" si="38"/>
        <v>0:00</v>
      </c>
      <c r="L449" s="54" t="str">
        <f t="shared" si="39"/>
        <v>Ukončeno v den propuštění</v>
      </c>
      <c r="M449" s="54" t="str">
        <f>IF(A449-J449&gt;TIME(0,240,0),"Více než  4 hodiny",VLOOKUP(K449,Pásma!$H$4:$I$244,2))</f>
        <v>do 10 ti minut</v>
      </c>
    </row>
    <row r="450" spans="1:13" x14ac:dyDescent="0.25">
      <c r="A450" s="10">
        <v>45379.49015046296</v>
      </c>
      <c r="B450" s="9" t="s">
        <v>76</v>
      </c>
      <c r="C450" s="9" t="s">
        <v>157</v>
      </c>
      <c r="D450" s="9" t="s">
        <v>78</v>
      </c>
      <c r="E450" s="9" t="s">
        <v>79</v>
      </c>
      <c r="F450" s="9" t="s">
        <v>907</v>
      </c>
      <c r="G450" s="9" t="s">
        <v>908</v>
      </c>
      <c r="H450" s="9" t="s">
        <v>909</v>
      </c>
      <c r="I450" s="8">
        <f t="shared" ref="I450:I513" si="43">A450</f>
        <v>45379.49015046296</v>
      </c>
      <c r="J450" s="8">
        <f t="shared" si="42"/>
        <v>45379.489583333336</v>
      </c>
      <c r="K450" s="6" t="str">
        <f t="shared" ref="K450:K513" si="44">TEXT(A450-J450,"h:mm")</f>
        <v>0:00</v>
      </c>
      <c r="L450" s="54" t="str">
        <f t="shared" si="39"/>
        <v>Ukončeno v den propuštění</v>
      </c>
      <c r="M450" s="54" t="str">
        <f>IF(A450-J450&gt;TIME(0,240,0),"Více než  4 hodiny",VLOOKUP(K450,Pásma!$H$4:$I$244,2))</f>
        <v>do 10 ti minut</v>
      </c>
    </row>
    <row r="451" spans="1:13" x14ac:dyDescent="0.25">
      <c r="A451" s="10">
        <v>45379.490358796298</v>
      </c>
      <c r="B451" s="9" t="s">
        <v>76</v>
      </c>
      <c r="C451" s="9" t="s">
        <v>157</v>
      </c>
      <c r="D451" s="9" t="s">
        <v>78</v>
      </c>
      <c r="E451" s="9" t="s">
        <v>79</v>
      </c>
      <c r="F451" s="9" t="s">
        <v>904</v>
      </c>
      <c r="G451" s="9" t="s">
        <v>905</v>
      </c>
      <c r="H451" s="9" t="s">
        <v>906</v>
      </c>
      <c r="I451" s="8">
        <f t="shared" si="43"/>
        <v>45379.490358796298</v>
      </c>
      <c r="J451" s="8">
        <f t="shared" si="42"/>
        <v>45379.490277777775</v>
      </c>
      <c r="K451" s="6" t="str">
        <f t="shared" si="44"/>
        <v>0:00</v>
      </c>
      <c r="L451" s="54" t="str">
        <f t="shared" ref="L451:L514" si="45">IF(DAY(I451)&lt;&gt;DAY(J451),"Ukončeno o den a více později","Ukončeno v den propuštění")</f>
        <v>Ukončeno v den propuštění</v>
      </c>
      <c r="M451" s="54" t="str">
        <f>IF(A451-J451&gt;TIME(0,240,0),"Více než  4 hodiny",VLOOKUP(K451,Pásma!$H$4:$I$244,2))</f>
        <v>do 10 ti minut</v>
      </c>
    </row>
    <row r="452" spans="1:13" x14ac:dyDescent="0.25">
      <c r="A452" s="10">
        <v>45380.581643518519</v>
      </c>
      <c r="B452" s="9" t="s">
        <v>125</v>
      </c>
      <c r="C452" s="9" t="s">
        <v>346</v>
      </c>
      <c r="D452" s="9" t="s">
        <v>78</v>
      </c>
      <c r="E452" s="9" t="s">
        <v>79</v>
      </c>
      <c r="F452" s="9" t="s">
        <v>901</v>
      </c>
      <c r="G452" s="9" t="s">
        <v>902</v>
      </c>
      <c r="H452" s="9" t="s">
        <v>903</v>
      </c>
      <c r="I452" s="8">
        <f t="shared" si="43"/>
        <v>45380.581643518519</v>
      </c>
      <c r="J452" s="8">
        <f t="shared" si="42"/>
        <v>45380.57916666667</v>
      </c>
      <c r="K452" s="6" t="str">
        <f t="shared" si="44"/>
        <v>0:03</v>
      </c>
      <c r="L452" s="54" t="str">
        <f t="shared" si="45"/>
        <v>Ukončeno v den propuštění</v>
      </c>
      <c r="M452" s="54" t="str">
        <f>IF(A452-J452&gt;TIME(0,240,0),"Více než  4 hodiny",VLOOKUP(K452,Pásma!$H$4:$I$244,2))</f>
        <v>do 10 ti minut</v>
      </c>
    </row>
    <row r="453" spans="1:13" x14ac:dyDescent="0.25">
      <c r="A453" s="10">
        <v>45381.479074074072</v>
      </c>
      <c r="B453" s="9" t="s">
        <v>76</v>
      </c>
      <c r="C453" s="9" t="s">
        <v>157</v>
      </c>
      <c r="D453" s="9" t="s">
        <v>78</v>
      </c>
      <c r="E453" s="9" t="s">
        <v>79</v>
      </c>
      <c r="F453" s="9" t="s">
        <v>899</v>
      </c>
      <c r="G453" s="9" t="s">
        <v>900</v>
      </c>
      <c r="H453" s="9" t="s">
        <v>898</v>
      </c>
      <c r="I453" s="8">
        <f t="shared" si="43"/>
        <v>45381.479074074072</v>
      </c>
      <c r="J453" s="8">
        <f t="shared" si="42"/>
        <v>45381.478472222225</v>
      </c>
      <c r="K453" s="6" t="str">
        <f t="shared" si="44"/>
        <v>0:00</v>
      </c>
      <c r="L453" s="54" t="str">
        <f t="shared" si="45"/>
        <v>Ukončeno v den propuštění</v>
      </c>
      <c r="M453" s="54" t="str">
        <f>IF(A453-J453&gt;TIME(0,240,0),"Více než  4 hodiny",VLOOKUP(K453,Pásma!$H$4:$I$244,2))</f>
        <v>do 10 ti minut</v>
      </c>
    </row>
    <row r="454" spans="1:13" x14ac:dyDescent="0.25">
      <c r="A454" s="10">
        <v>45381.479201388887</v>
      </c>
      <c r="B454" s="9" t="s">
        <v>125</v>
      </c>
      <c r="C454" s="9" t="s">
        <v>121</v>
      </c>
      <c r="D454" s="9" t="s">
        <v>78</v>
      </c>
      <c r="E454" s="9" t="s">
        <v>79</v>
      </c>
      <c r="F454" s="9" t="s">
        <v>476</v>
      </c>
      <c r="G454" s="9" t="s">
        <v>897</v>
      </c>
      <c r="H454" s="9" t="s">
        <v>898</v>
      </c>
      <c r="I454" s="8">
        <f t="shared" si="43"/>
        <v>45381.479201388887</v>
      </c>
      <c r="J454" s="8">
        <f t="shared" si="42"/>
        <v>45381.478472222225</v>
      </c>
      <c r="K454" s="6" t="str">
        <f t="shared" si="44"/>
        <v>0:01</v>
      </c>
      <c r="L454" s="54" t="str">
        <f t="shared" si="45"/>
        <v>Ukončeno v den propuštění</v>
      </c>
      <c r="M454" s="54" t="str">
        <f>IF(A454-J454&gt;TIME(0,240,0),"Více než  4 hodiny",VLOOKUP(K454,Pásma!$H$4:$I$244,2))</f>
        <v>do 10 ti minut</v>
      </c>
    </row>
    <row r="455" spans="1:13" x14ac:dyDescent="0.25">
      <c r="A455" s="10">
        <v>45382.59002314815</v>
      </c>
      <c r="B455" s="9" t="s">
        <v>120</v>
      </c>
      <c r="C455" s="9" t="s">
        <v>843</v>
      </c>
      <c r="D455" s="9" t="s">
        <v>78</v>
      </c>
      <c r="E455" s="9" t="s">
        <v>79</v>
      </c>
      <c r="F455" s="9" t="s">
        <v>894</v>
      </c>
      <c r="G455" s="9" t="s">
        <v>895</v>
      </c>
      <c r="H455" s="9" t="s">
        <v>896</v>
      </c>
      <c r="I455" s="8">
        <f t="shared" si="43"/>
        <v>45382.59002314815</v>
      </c>
      <c r="J455" s="8">
        <f t="shared" si="42"/>
        <v>45382.587500000001</v>
      </c>
      <c r="K455" s="6" t="str">
        <f t="shared" si="44"/>
        <v>0:03</v>
      </c>
      <c r="L455" s="54" t="str">
        <f t="shared" si="45"/>
        <v>Ukončeno v den propuštění</v>
      </c>
      <c r="M455" s="54" t="str">
        <f>IF(A455-J455&gt;TIME(0,240,0),"Více než  4 hodiny",VLOOKUP(K455,Pásma!$H$4:$I$244,2))</f>
        <v>do 10 ti minut</v>
      </c>
    </row>
    <row r="456" spans="1:13" x14ac:dyDescent="0.25">
      <c r="A456" s="10">
        <v>45383.950555555559</v>
      </c>
      <c r="B456" s="9" t="s">
        <v>76</v>
      </c>
      <c r="C456" s="9" t="s">
        <v>126</v>
      </c>
      <c r="D456" s="9" t="s">
        <v>78</v>
      </c>
      <c r="E456" s="9" t="s">
        <v>79</v>
      </c>
      <c r="F456" s="9" t="s">
        <v>652</v>
      </c>
      <c r="G456" s="9" t="s">
        <v>7380</v>
      </c>
      <c r="H456" s="9" t="s">
        <v>7381</v>
      </c>
      <c r="I456" s="8">
        <f t="shared" si="43"/>
        <v>45383.950555555559</v>
      </c>
      <c r="J456" s="8">
        <f>DATEVALUE(MID(H456,63,8))+TIMEVALUE(_xlfn.CONCAT(MID(H456,87,2),":",MID(H456,89,2)))</f>
        <v>45383.949305555558</v>
      </c>
      <c r="K456" s="6" t="str">
        <f t="shared" si="44"/>
        <v>0:01</v>
      </c>
      <c r="L456" s="54" t="str">
        <f t="shared" si="45"/>
        <v>Ukončeno v den propuštění</v>
      </c>
      <c r="M456" s="54" t="str">
        <f>IF(A456-J456&gt;TIME(0,240,0),"Více než  4 hodiny",VLOOKUP(K456,Pásma!$H$4:$I$244,2))</f>
        <v>do 10 ti minut</v>
      </c>
    </row>
    <row r="457" spans="1:13" x14ac:dyDescent="0.25">
      <c r="A457" s="10">
        <v>45384.589363425926</v>
      </c>
      <c r="B457" s="9" t="s">
        <v>76</v>
      </c>
      <c r="C457" s="9" t="s">
        <v>77</v>
      </c>
      <c r="D457" s="9" t="s">
        <v>78</v>
      </c>
      <c r="E457" s="9" t="s">
        <v>79</v>
      </c>
      <c r="F457" s="9" t="s">
        <v>892</v>
      </c>
      <c r="G457" s="9" t="s">
        <v>893</v>
      </c>
      <c r="H457" s="9" t="s">
        <v>891</v>
      </c>
      <c r="I457" s="8">
        <f t="shared" si="43"/>
        <v>45384.589363425926</v>
      </c>
      <c r="J457" s="8">
        <f>DATEVALUE(MID(H457,29,8))+TIMEVALUE(_xlfn.CONCAT(MID(H457,64,2),":",MID(H457,66,2)))</f>
        <v>45384.588888888888</v>
      </c>
      <c r="K457" s="6" t="str">
        <f t="shared" si="44"/>
        <v>0:00</v>
      </c>
      <c r="L457" s="54" t="str">
        <f t="shared" si="45"/>
        <v>Ukončeno v den propuštění</v>
      </c>
      <c r="M457" s="54" t="str">
        <f>IF(A457-J457&gt;TIME(0,240,0),"Více než  4 hodiny",VLOOKUP(K457,Pásma!$H$4:$I$244,2))</f>
        <v>do 10 ti minut</v>
      </c>
    </row>
    <row r="458" spans="1:13" x14ac:dyDescent="0.25">
      <c r="A458" s="10">
        <v>45384.589745370373</v>
      </c>
      <c r="B458" s="9" t="s">
        <v>76</v>
      </c>
      <c r="C458" s="9" t="s">
        <v>77</v>
      </c>
      <c r="D458" s="9" t="s">
        <v>78</v>
      </c>
      <c r="E458" s="9" t="s">
        <v>79</v>
      </c>
      <c r="F458" s="9" t="s">
        <v>889</v>
      </c>
      <c r="G458" s="9" t="s">
        <v>890</v>
      </c>
      <c r="H458" s="9" t="s">
        <v>891</v>
      </c>
      <c r="I458" s="8">
        <f t="shared" si="43"/>
        <v>45384.589745370373</v>
      </c>
      <c r="J458" s="8">
        <f>DATEVALUE(MID(H458,29,8))+TIMEVALUE(_xlfn.CONCAT(MID(H458,64,2),":",MID(H458,66,2)))</f>
        <v>45384.588888888888</v>
      </c>
      <c r="K458" s="6" t="str">
        <f t="shared" si="44"/>
        <v>0:01</v>
      </c>
      <c r="L458" s="54" t="str">
        <f t="shared" si="45"/>
        <v>Ukončeno v den propuštění</v>
      </c>
      <c r="M458" s="54" t="str">
        <f>IF(A458-J458&gt;TIME(0,240,0),"Více než  4 hodiny",VLOOKUP(K458,Pásma!$H$4:$I$244,2))</f>
        <v>do 10 ti minut</v>
      </c>
    </row>
    <row r="459" spans="1:13" x14ac:dyDescent="0.25">
      <c r="A459" s="10">
        <v>45384.590208333335</v>
      </c>
      <c r="B459" s="9" t="s">
        <v>76</v>
      </c>
      <c r="C459" s="9" t="s">
        <v>77</v>
      </c>
      <c r="D459" s="9" t="s">
        <v>78</v>
      </c>
      <c r="E459" s="9" t="s">
        <v>79</v>
      </c>
      <c r="F459" s="9" t="s">
        <v>886</v>
      </c>
      <c r="G459" s="9" t="s">
        <v>887</v>
      </c>
      <c r="H459" s="9" t="s">
        <v>888</v>
      </c>
      <c r="I459" s="8">
        <f t="shared" si="43"/>
        <v>45384.590208333335</v>
      </c>
      <c r="J459" s="8">
        <f>DATEVALUE(MID(H459,29,8))+TIMEVALUE(_xlfn.CONCAT(MID(H459,64,2),":",MID(H459,66,2)))</f>
        <v>45384.589583333334</v>
      </c>
      <c r="K459" s="6" t="str">
        <f t="shared" si="44"/>
        <v>0:00</v>
      </c>
      <c r="L459" s="54" t="str">
        <f t="shared" si="45"/>
        <v>Ukončeno v den propuštění</v>
      </c>
      <c r="M459" s="54" t="str">
        <f>IF(A459-J459&gt;TIME(0,240,0),"Více než  4 hodiny",VLOOKUP(K459,Pásma!$H$4:$I$244,2))</f>
        <v>do 10 ti minut</v>
      </c>
    </row>
    <row r="460" spans="1:13" x14ac:dyDescent="0.25">
      <c r="A460" s="10">
        <v>45384.591180555559</v>
      </c>
      <c r="B460" s="9" t="s">
        <v>76</v>
      </c>
      <c r="C460" s="9" t="s">
        <v>77</v>
      </c>
      <c r="D460" s="9" t="s">
        <v>78</v>
      </c>
      <c r="E460" s="9" t="s">
        <v>79</v>
      </c>
      <c r="F460" s="9" t="s">
        <v>883</v>
      </c>
      <c r="G460" s="9" t="s">
        <v>884</v>
      </c>
      <c r="H460" s="9" t="s">
        <v>885</v>
      </c>
      <c r="I460" s="8">
        <f t="shared" si="43"/>
        <v>45384.591180555559</v>
      </c>
      <c r="J460" s="8">
        <f>DATEVALUE(MID(H460,29,8))+TIMEVALUE(_xlfn.CONCAT(MID(H460,64,2),":",MID(H460,66,2)))</f>
        <v>45384.590277777781</v>
      </c>
      <c r="K460" s="6" t="str">
        <f t="shared" si="44"/>
        <v>0:01</v>
      </c>
      <c r="L460" s="54" t="str">
        <f t="shared" si="45"/>
        <v>Ukončeno v den propuštění</v>
      </c>
      <c r="M460" s="54" t="str">
        <f>IF(A460-J460&gt;TIME(0,240,0),"Více než  4 hodiny",VLOOKUP(K460,Pásma!$H$4:$I$244,2))</f>
        <v>do 10 ti minut</v>
      </c>
    </row>
    <row r="461" spans="1:13" x14ac:dyDescent="0.25">
      <c r="A461" s="10">
        <v>45384.61886574074</v>
      </c>
      <c r="B461" s="9" t="s">
        <v>11</v>
      </c>
      <c r="C461" s="9" t="s">
        <v>21</v>
      </c>
      <c r="D461" s="9" t="s">
        <v>78</v>
      </c>
      <c r="E461" s="9" t="s">
        <v>10</v>
      </c>
      <c r="F461" s="9" t="s">
        <v>801</v>
      </c>
      <c r="G461" s="9" t="s">
        <v>802</v>
      </c>
      <c r="H461" s="9" t="s">
        <v>8434</v>
      </c>
      <c r="I461" s="8">
        <f t="shared" si="43"/>
        <v>45384.61886574074</v>
      </c>
      <c r="J461" s="8">
        <f>DATEVALUE(MID(H461,49,8))+TIMEVALUE(_xlfn.CONCAT(MID(H461,80,2),":",MID(H461,82,2)))</f>
        <v>45384.618750000001</v>
      </c>
      <c r="K461" s="6" t="str">
        <f t="shared" si="44"/>
        <v>0:00</v>
      </c>
      <c r="L461" s="54" t="str">
        <f t="shared" si="45"/>
        <v>Ukončeno v den propuštění</v>
      </c>
      <c r="M461" s="54" t="str">
        <f>IF(A461-J461&gt;TIME(0,240,0),"Více než  4 hodiny",VLOOKUP(K461,Pásma!$H$4:$I$244,2))</f>
        <v>do 10 ti minut</v>
      </c>
    </row>
    <row r="462" spans="1:13" x14ac:dyDescent="0.25">
      <c r="A462" s="10">
        <v>45384.639664351853</v>
      </c>
      <c r="B462" s="9" t="s">
        <v>11</v>
      </c>
      <c r="C462" s="9" t="s">
        <v>12</v>
      </c>
      <c r="D462" s="9" t="s">
        <v>78</v>
      </c>
      <c r="E462" s="9" t="s">
        <v>10</v>
      </c>
      <c r="F462" s="9" t="s">
        <v>856</v>
      </c>
      <c r="G462" s="9" t="s">
        <v>857</v>
      </c>
      <c r="H462" s="9" t="s">
        <v>8433</v>
      </c>
      <c r="I462" s="8">
        <f t="shared" si="43"/>
        <v>45384.639664351853</v>
      </c>
      <c r="J462" s="8">
        <f>DATEVALUE(MID(H462,49,8))+TIMEVALUE(_xlfn.CONCAT(MID(H462,80,2),":",MID(H462,82,2)))</f>
        <v>45384.638888888891</v>
      </c>
      <c r="K462" s="6" t="str">
        <f t="shared" si="44"/>
        <v>0:01</v>
      </c>
      <c r="L462" s="54" t="str">
        <f t="shared" si="45"/>
        <v>Ukončeno v den propuštění</v>
      </c>
      <c r="M462" s="54" t="str">
        <f>IF(A462-J462&gt;TIME(0,240,0),"Více než  4 hodiny",VLOOKUP(K462,Pásma!$H$4:$I$244,2))</f>
        <v>do 10 ti minut</v>
      </c>
    </row>
    <row r="463" spans="1:13" x14ac:dyDescent="0.25">
      <c r="A463" s="10">
        <v>45384.776516203703</v>
      </c>
      <c r="B463" s="9" t="s">
        <v>125</v>
      </c>
      <c r="C463" s="9" t="s">
        <v>346</v>
      </c>
      <c r="D463" s="9" t="s">
        <v>78</v>
      </c>
      <c r="E463" s="9" t="s">
        <v>79</v>
      </c>
      <c r="F463" s="9" t="s">
        <v>880</v>
      </c>
      <c r="G463" s="9" t="s">
        <v>881</v>
      </c>
      <c r="H463" s="9" t="s">
        <v>882</v>
      </c>
      <c r="I463" s="8">
        <f t="shared" si="43"/>
        <v>45384.776516203703</v>
      </c>
      <c r="J463" s="8">
        <f>DATEVALUE(MID(H463,29,8))+TIMEVALUE(_xlfn.CONCAT(MID(H463,64,2),":",MID(H463,66,2)))</f>
        <v>45384.775694444441</v>
      </c>
      <c r="K463" s="6" t="str">
        <f t="shared" si="44"/>
        <v>0:01</v>
      </c>
      <c r="L463" s="54" t="str">
        <f t="shared" si="45"/>
        <v>Ukončeno v den propuštění</v>
      </c>
      <c r="M463" s="54" t="str">
        <f>IF(A463-J463&gt;TIME(0,240,0),"Více než  4 hodiny",VLOOKUP(K463,Pásma!$H$4:$I$244,2))</f>
        <v>do 10 ti minut</v>
      </c>
    </row>
    <row r="464" spans="1:13" x14ac:dyDescent="0.25">
      <c r="A464" s="10">
        <v>45384.879664351851</v>
      </c>
      <c r="B464" s="9" t="s">
        <v>76</v>
      </c>
      <c r="C464" s="9" t="s">
        <v>285</v>
      </c>
      <c r="D464" s="9" t="s">
        <v>78</v>
      </c>
      <c r="E464" s="9" t="s">
        <v>79</v>
      </c>
      <c r="F464" s="9" t="s">
        <v>7377</v>
      </c>
      <c r="G464" s="9" t="s">
        <v>7378</v>
      </c>
      <c r="H464" s="9" t="s">
        <v>7379</v>
      </c>
      <c r="I464" s="8">
        <f t="shared" si="43"/>
        <v>45384.879664351851</v>
      </c>
      <c r="J464" s="8">
        <f>DATEVALUE(MID(H464,63,8))+TIMEVALUE(_xlfn.CONCAT(MID(H464,87,2),":",MID(H464,89,2)))</f>
        <v>45384.877083333333</v>
      </c>
      <c r="K464" s="6" t="str">
        <f t="shared" si="44"/>
        <v>0:03</v>
      </c>
      <c r="L464" s="54" t="str">
        <f t="shared" si="45"/>
        <v>Ukončeno v den propuštění</v>
      </c>
      <c r="M464" s="54" t="str">
        <f>IF(A464-J464&gt;TIME(0,240,0),"Více než  4 hodiny",VLOOKUP(K464,Pásma!$H$4:$I$244,2))</f>
        <v>do 10 ti minut</v>
      </c>
    </row>
    <row r="465" spans="1:13" x14ac:dyDescent="0.25">
      <c r="A465" s="10">
        <v>45385.439467592594</v>
      </c>
      <c r="B465" s="9" t="s">
        <v>76</v>
      </c>
      <c r="C465" s="9" t="s">
        <v>77</v>
      </c>
      <c r="D465" s="9" t="s">
        <v>78</v>
      </c>
      <c r="E465" s="9" t="s">
        <v>79</v>
      </c>
      <c r="F465" s="9" t="s">
        <v>814</v>
      </c>
      <c r="G465" s="9" t="s">
        <v>878</v>
      </c>
      <c r="H465" s="9" t="s">
        <v>879</v>
      </c>
      <c r="I465" s="8">
        <f t="shared" si="43"/>
        <v>45385.439467592594</v>
      </c>
      <c r="J465" s="8">
        <f>DATEVALUE(MID(H465,29,8))+TIMEVALUE(_xlfn.CONCAT(MID(H465,64,2),":",MID(H465,66,2)))</f>
        <v>45385.390277777777</v>
      </c>
      <c r="K465" s="6" t="str">
        <f t="shared" si="44"/>
        <v>1:10</v>
      </c>
      <c r="L465" s="54" t="str">
        <f t="shared" si="45"/>
        <v>Ukončeno v den propuštění</v>
      </c>
      <c r="M465" s="54" t="str">
        <f>IF(A465-J465&gt;TIME(0,240,0),"Více než  4 hodiny",VLOOKUP(K465,Pásma!$H$4:$I$244,2))</f>
        <v>70-80</v>
      </c>
    </row>
    <row r="466" spans="1:13" x14ac:dyDescent="0.25">
      <c r="A466" s="10">
        <v>45385.594768518517</v>
      </c>
      <c r="B466" s="9" t="s">
        <v>76</v>
      </c>
      <c r="C466" s="9" t="s">
        <v>77</v>
      </c>
      <c r="D466" s="9" t="s">
        <v>78</v>
      </c>
      <c r="E466" s="9" t="s">
        <v>79</v>
      </c>
      <c r="F466" s="9" t="s">
        <v>875</v>
      </c>
      <c r="G466" s="9" t="s">
        <v>876</v>
      </c>
      <c r="H466" s="9" t="s">
        <v>877</v>
      </c>
      <c r="I466" s="8">
        <f t="shared" si="43"/>
        <v>45385.594768518517</v>
      </c>
      <c r="J466" s="8">
        <f>DATEVALUE(MID(H466,29,8))+TIMEVALUE(_xlfn.CONCAT(MID(H466,64,2),":",MID(H466,66,2)))</f>
        <v>45385.594444444447</v>
      </c>
      <c r="K466" s="6" t="str">
        <f t="shared" si="44"/>
        <v>0:00</v>
      </c>
      <c r="L466" s="54" t="str">
        <f t="shared" si="45"/>
        <v>Ukončeno v den propuštění</v>
      </c>
      <c r="M466" s="54" t="str">
        <f>IF(A466-J466&gt;TIME(0,240,0),"Více než  4 hodiny",VLOOKUP(K466,Pásma!$H$4:$I$244,2))</f>
        <v>do 10 ti minut</v>
      </c>
    </row>
    <row r="467" spans="1:13" x14ac:dyDescent="0.25">
      <c r="A467" s="10">
        <v>45385.595254629632</v>
      </c>
      <c r="B467" s="9" t="s">
        <v>76</v>
      </c>
      <c r="C467" s="9" t="s">
        <v>77</v>
      </c>
      <c r="D467" s="9" t="s">
        <v>78</v>
      </c>
      <c r="E467" s="9" t="s">
        <v>79</v>
      </c>
      <c r="F467" s="9" t="s">
        <v>67</v>
      </c>
      <c r="G467" s="9" t="s">
        <v>873</v>
      </c>
      <c r="H467" s="9" t="s">
        <v>874</v>
      </c>
      <c r="I467" s="8">
        <f t="shared" si="43"/>
        <v>45385.595254629632</v>
      </c>
      <c r="J467" s="8">
        <f>DATEVALUE(MID(H467,29,8))+TIMEVALUE(_xlfn.CONCAT(MID(H467,64,2),":",MID(H467,66,2)))</f>
        <v>45385.594444444447</v>
      </c>
      <c r="K467" s="6" t="str">
        <f t="shared" si="44"/>
        <v>0:01</v>
      </c>
      <c r="L467" s="54" t="str">
        <f t="shared" si="45"/>
        <v>Ukončeno v den propuštění</v>
      </c>
      <c r="M467" s="54" t="str">
        <f>IF(A467-J467&gt;TIME(0,240,0),"Více než  4 hodiny",VLOOKUP(K467,Pásma!$H$4:$I$244,2))</f>
        <v>do 10 ti minut</v>
      </c>
    </row>
    <row r="468" spans="1:13" x14ac:dyDescent="0.25">
      <c r="A468" s="10">
        <v>45385.59542824074</v>
      </c>
      <c r="B468" s="9" t="s">
        <v>76</v>
      </c>
      <c r="C468" s="9" t="s">
        <v>77</v>
      </c>
      <c r="D468" s="9" t="s">
        <v>78</v>
      </c>
      <c r="E468" s="9" t="s">
        <v>79</v>
      </c>
      <c r="F468" s="9" t="s">
        <v>870</v>
      </c>
      <c r="G468" s="9" t="s">
        <v>871</v>
      </c>
      <c r="H468" s="9" t="s">
        <v>872</v>
      </c>
      <c r="I468" s="8">
        <f t="shared" si="43"/>
        <v>45385.59542824074</v>
      </c>
      <c r="J468" s="8">
        <f>DATEVALUE(MID(H468,29,8))+TIMEVALUE(_xlfn.CONCAT(MID(H468,64,2),":",MID(H468,66,2)))</f>
        <v>45385.595138888886</v>
      </c>
      <c r="K468" s="6" t="str">
        <f t="shared" si="44"/>
        <v>0:00</v>
      </c>
      <c r="L468" s="54" t="str">
        <f t="shared" si="45"/>
        <v>Ukončeno v den propuštění</v>
      </c>
      <c r="M468" s="54" t="str">
        <f>IF(A468-J468&gt;TIME(0,240,0),"Více než  4 hodiny",VLOOKUP(K468,Pásma!$H$4:$I$244,2))</f>
        <v>do 10 ti minut</v>
      </c>
    </row>
    <row r="469" spans="1:13" x14ac:dyDescent="0.25">
      <c r="A469" s="10">
        <v>45385.620451388888</v>
      </c>
      <c r="B469" s="9" t="s">
        <v>11</v>
      </c>
      <c r="C469" s="9" t="s">
        <v>21</v>
      </c>
      <c r="D469" s="9" t="s">
        <v>78</v>
      </c>
      <c r="E469" s="9" t="s">
        <v>10</v>
      </c>
      <c r="F469" s="9" t="s">
        <v>743</v>
      </c>
      <c r="G469" s="9" t="s">
        <v>744</v>
      </c>
      <c r="H469" s="9" t="s">
        <v>8432</v>
      </c>
      <c r="I469" s="8">
        <f t="shared" si="43"/>
        <v>45385.620451388888</v>
      </c>
      <c r="J469" s="8">
        <f>DATEVALUE(MID(H469,49,8))+TIMEVALUE(_xlfn.CONCAT(MID(H469,80,2),":",MID(H469,82,2)))</f>
        <v>45385.620138888888</v>
      </c>
      <c r="K469" s="6" t="str">
        <f t="shared" si="44"/>
        <v>0:00</v>
      </c>
      <c r="L469" s="54" t="str">
        <f t="shared" si="45"/>
        <v>Ukončeno v den propuštění</v>
      </c>
      <c r="M469" s="54" t="str">
        <f>IF(A469-J469&gt;TIME(0,240,0),"Více než  4 hodiny",VLOOKUP(K469,Pásma!$H$4:$I$244,2))</f>
        <v>do 10 ti minut</v>
      </c>
    </row>
    <row r="470" spans="1:13" x14ac:dyDescent="0.25">
      <c r="A470" s="10">
        <v>45385.843668981484</v>
      </c>
      <c r="B470" s="9" t="s">
        <v>11</v>
      </c>
      <c r="C470" s="9" t="s">
        <v>52</v>
      </c>
      <c r="D470" s="9" t="s">
        <v>78</v>
      </c>
      <c r="E470" s="9" t="s">
        <v>10</v>
      </c>
      <c r="F470" s="9" t="s">
        <v>746</v>
      </c>
      <c r="G470" s="9" t="s">
        <v>747</v>
      </c>
      <c r="H470" s="9" t="s">
        <v>8431</v>
      </c>
      <c r="I470" s="8">
        <f t="shared" si="43"/>
        <v>45385.843668981484</v>
      </c>
      <c r="J470" s="8">
        <f>DATEVALUE(MID(H470,49,8))+TIMEVALUE(_xlfn.CONCAT(MID(H470,80,2),":",MID(H470,82,2)))</f>
        <v>45385.843055555553</v>
      </c>
      <c r="K470" s="6" t="str">
        <f t="shared" si="44"/>
        <v>0:00</v>
      </c>
      <c r="L470" s="54" t="str">
        <f t="shared" si="45"/>
        <v>Ukončeno v den propuštění</v>
      </c>
      <c r="M470" s="54" t="str">
        <f>IF(A470-J470&gt;TIME(0,240,0),"Více než  4 hodiny",VLOOKUP(K470,Pásma!$H$4:$I$244,2))</f>
        <v>do 10 ti minut</v>
      </c>
    </row>
    <row r="471" spans="1:13" x14ac:dyDescent="0.25">
      <c r="A471" s="10">
        <v>45385.992442129631</v>
      </c>
      <c r="B471" s="9" t="s">
        <v>1694</v>
      </c>
      <c r="C471" s="9" t="s">
        <v>2001</v>
      </c>
      <c r="D471" s="9" t="s">
        <v>78</v>
      </c>
      <c r="E471" s="9" t="s">
        <v>79</v>
      </c>
      <c r="F471" s="9" t="s">
        <v>811</v>
      </c>
      <c r="G471" s="9" t="s">
        <v>812</v>
      </c>
      <c r="H471" s="9" t="s">
        <v>8430</v>
      </c>
      <c r="I471" s="8">
        <f t="shared" si="43"/>
        <v>45385.992442129631</v>
      </c>
      <c r="J471" s="8">
        <f>DATEVALUE(MID(H471,49,8))+TIMEVALUE(_xlfn.CONCAT(MID(H471,80,2),":",MID(H471,82,2)))</f>
        <v>45385.991666666669</v>
      </c>
      <c r="K471" s="6" t="str">
        <f t="shared" si="44"/>
        <v>0:01</v>
      </c>
      <c r="L471" s="54" t="str">
        <f t="shared" si="45"/>
        <v>Ukončeno v den propuštění</v>
      </c>
      <c r="M471" s="54" t="str">
        <f>IF(A471-J471&gt;TIME(0,240,0),"Více než  4 hodiny",VLOOKUP(K471,Pásma!$H$4:$I$244,2))</f>
        <v>do 10 ti minut</v>
      </c>
    </row>
    <row r="472" spans="1:13" x14ac:dyDescent="0.25">
      <c r="A472" s="10">
        <v>45386.488379629627</v>
      </c>
      <c r="B472" s="9" t="s">
        <v>76</v>
      </c>
      <c r="C472" s="9" t="s">
        <v>77</v>
      </c>
      <c r="D472" s="9" t="s">
        <v>78</v>
      </c>
      <c r="E472" s="9" t="s">
        <v>79</v>
      </c>
      <c r="F472" s="9" t="s">
        <v>867</v>
      </c>
      <c r="G472" s="9" t="s">
        <v>868</v>
      </c>
      <c r="H472" s="9" t="s">
        <v>869</v>
      </c>
      <c r="I472" s="8">
        <f t="shared" si="43"/>
        <v>45386.488379629627</v>
      </c>
      <c r="J472" s="8">
        <f>DATEVALUE(MID(H472,29,8))+TIMEVALUE(_xlfn.CONCAT(MID(H472,64,2),":",MID(H472,66,2)))</f>
        <v>45386.488194444442</v>
      </c>
      <c r="K472" s="6" t="str">
        <f t="shared" si="44"/>
        <v>0:00</v>
      </c>
      <c r="L472" s="54" t="str">
        <f t="shared" si="45"/>
        <v>Ukončeno v den propuštění</v>
      </c>
      <c r="M472" s="54" t="str">
        <f>IF(A472-J472&gt;TIME(0,240,0),"Více než  4 hodiny",VLOOKUP(K472,Pásma!$H$4:$I$244,2))</f>
        <v>do 10 ti minut</v>
      </c>
    </row>
    <row r="473" spans="1:13" x14ac:dyDescent="0.25">
      <c r="A473" s="10">
        <v>45386.488900462966</v>
      </c>
      <c r="B473" s="9" t="s">
        <v>76</v>
      </c>
      <c r="C473" s="9" t="s">
        <v>77</v>
      </c>
      <c r="D473" s="9" t="s">
        <v>78</v>
      </c>
      <c r="E473" s="9" t="s">
        <v>79</v>
      </c>
      <c r="F473" s="9" t="s">
        <v>864</v>
      </c>
      <c r="G473" s="9" t="s">
        <v>865</v>
      </c>
      <c r="H473" s="9" t="s">
        <v>866</v>
      </c>
      <c r="I473" s="8">
        <f t="shared" si="43"/>
        <v>45386.488900462966</v>
      </c>
      <c r="J473" s="8">
        <f>DATEVALUE(MID(H473,29,8))+TIMEVALUE(_xlfn.CONCAT(MID(H473,64,2),":",MID(H473,66,2)))</f>
        <v>45386.488194444442</v>
      </c>
      <c r="K473" s="6" t="str">
        <f t="shared" si="44"/>
        <v>0:01</v>
      </c>
      <c r="L473" s="54" t="str">
        <f t="shared" si="45"/>
        <v>Ukončeno v den propuštění</v>
      </c>
      <c r="M473" s="54" t="str">
        <f>IF(A473-J473&gt;TIME(0,240,0),"Více než  4 hodiny",VLOOKUP(K473,Pásma!$H$4:$I$244,2))</f>
        <v>do 10 ti minut</v>
      </c>
    </row>
    <row r="474" spans="1:13" x14ac:dyDescent="0.25">
      <c r="A474" s="10">
        <v>45386.489687499998</v>
      </c>
      <c r="B474" s="9" t="s">
        <v>76</v>
      </c>
      <c r="C474" s="9" t="s">
        <v>77</v>
      </c>
      <c r="D474" s="9" t="s">
        <v>78</v>
      </c>
      <c r="E474" s="9" t="s">
        <v>79</v>
      </c>
      <c r="F474" s="9" t="s">
        <v>861</v>
      </c>
      <c r="G474" s="9" t="s">
        <v>862</v>
      </c>
      <c r="H474" s="9" t="s">
        <v>863</v>
      </c>
      <c r="I474" s="8">
        <f t="shared" si="43"/>
        <v>45386.489687499998</v>
      </c>
      <c r="J474" s="8">
        <f>DATEVALUE(MID(H474,29,8))+TIMEVALUE(_xlfn.CONCAT(MID(H474,64,2),":",MID(H474,66,2)))</f>
        <v>45386.488888888889</v>
      </c>
      <c r="K474" s="6" t="str">
        <f t="shared" si="44"/>
        <v>0:01</v>
      </c>
      <c r="L474" s="54" t="str">
        <f t="shared" si="45"/>
        <v>Ukončeno v den propuštění</v>
      </c>
      <c r="M474" s="54" t="str">
        <f>IF(A474-J474&gt;TIME(0,240,0),"Více než  4 hodiny",VLOOKUP(K474,Pásma!$H$4:$I$244,2))</f>
        <v>do 10 ti minut</v>
      </c>
    </row>
    <row r="475" spans="1:13" x14ac:dyDescent="0.25">
      <c r="A475" s="10">
        <v>45386.653703703705</v>
      </c>
      <c r="B475" s="9" t="s">
        <v>11</v>
      </c>
      <c r="C475" s="9" t="s">
        <v>40</v>
      </c>
      <c r="D475" s="9" t="s">
        <v>78</v>
      </c>
      <c r="E475" s="9" t="s">
        <v>10</v>
      </c>
      <c r="F475" s="9" t="s">
        <v>726</v>
      </c>
      <c r="G475" s="9" t="s">
        <v>727</v>
      </c>
      <c r="H475" s="9" t="s">
        <v>8429</v>
      </c>
      <c r="I475" s="8">
        <f t="shared" si="43"/>
        <v>45386.653703703705</v>
      </c>
      <c r="J475" s="8">
        <f>DATEVALUE(MID(H475,49,8))+TIMEVALUE(_xlfn.CONCAT(MID(H475,80,2),":",MID(H475,82,2)))</f>
        <v>45386.65347222222</v>
      </c>
      <c r="K475" s="6" t="str">
        <f t="shared" si="44"/>
        <v>0:00</v>
      </c>
      <c r="L475" s="54" t="str">
        <f t="shared" si="45"/>
        <v>Ukončeno v den propuštění</v>
      </c>
      <c r="M475" s="54" t="str">
        <f>IF(A475-J475&gt;TIME(0,240,0),"Více než  4 hodiny",VLOOKUP(K475,Pásma!$H$4:$I$244,2))</f>
        <v>do 10 ti minut</v>
      </c>
    </row>
    <row r="476" spans="1:13" x14ac:dyDescent="0.25">
      <c r="A476" s="10">
        <v>45387.611435185187</v>
      </c>
      <c r="B476" s="9" t="s">
        <v>120</v>
      </c>
      <c r="C476" s="9" t="s">
        <v>843</v>
      </c>
      <c r="D476" s="9" t="s">
        <v>78</v>
      </c>
      <c r="E476" s="9" t="s">
        <v>79</v>
      </c>
      <c r="F476" s="9" t="s">
        <v>858</v>
      </c>
      <c r="G476" s="9" t="s">
        <v>859</v>
      </c>
      <c r="H476" s="9" t="s">
        <v>860</v>
      </c>
      <c r="I476" s="8">
        <f t="shared" si="43"/>
        <v>45387.611435185187</v>
      </c>
      <c r="J476" s="8">
        <f t="shared" ref="J476:J490" si="46">DATEVALUE(MID(H476,29,8))+TIMEVALUE(_xlfn.CONCAT(MID(H476,64,2),":",MID(H476,66,2)))</f>
        <v>45387.611111111109</v>
      </c>
      <c r="K476" s="6" t="str">
        <f t="shared" si="44"/>
        <v>0:00</v>
      </c>
      <c r="L476" s="54" t="str">
        <f t="shared" si="45"/>
        <v>Ukončeno v den propuštění</v>
      </c>
      <c r="M476" s="54" t="str">
        <f>IF(A476-J476&gt;TIME(0,240,0),"Více než  4 hodiny",VLOOKUP(K476,Pásma!$H$4:$I$244,2))</f>
        <v>do 10 ti minut</v>
      </c>
    </row>
    <row r="477" spans="1:13" x14ac:dyDescent="0.25">
      <c r="A477" s="10">
        <v>45387.61204861111</v>
      </c>
      <c r="B477" s="9" t="s">
        <v>120</v>
      </c>
      <c r="C477" s="9" t="s">
        <v>843</v>
      </c>
      <c r="D477" s="9" t="s">
        <v>78</v>
      </c>
      <c r="E477" s="9" t="s">
        <v>79</v>
      </c>
      <c r="F477" s="9" t="s">
        <v>856</v>
      </c>
      <c r="G477" s="9" t="s">
        <v>857</v>
      </c>
      <c r="H477" s="9" t="s">
        <v>855</v>
      </c>
      <c r="I477" s="8">
        <f t="shared" si="43"/>
        <v>45387.61204861111</v>
      </c>
      <c r="J477" s="8">
        <f t="shared" si="46"/>
        <v>45387.611805555556</v>
      </c>
      <c r="K477" s="6" t="str">
        <f t="shared" si="44"/>
        <v>0:00</v>
      </c>
      <c r="L477" s="54" t="str">
        <f t="shared" si="45"/>
        <v>Ukončeno v den propuštění</v>
      </c>
      <c r="M477" s="54" t="str">
        <f>IF(A477-J477&gt;TIME(0,240,0),"Více než  4 hodiny",VLOOKUP(K477,Pásma!$H$4:$I$244,2))</f>
        <v>do 10 ti minut</v>
      </c>
    </row>
    <row r="478" spans="1:13" x14ac:dyDescent="0.25">
      <c r="A478" s="10">
        <v>45387.612523148149</v>
      </c>
      <c r="B478" s="9" t="s">
        <v>120</v>
      </c>
      <c r="C478" s="9" t="s">
        <v>843</v>
      </c>
      <c r="D478" s="9" t="s">
        <v>78</v>
      </c>
      <c r="E478" s="9" t="s">
        <v>79</v>
      </c>
      <c r="F478" s="9" t="s">
        <v>853</v>
      </c>
      <c r="G478" s="9" t="s">
        <v>854</v>
      </c>
      <c r="H478" s="9" t="s">
        <v>855</v>
      </c>
      <c r="I478" s="8">
        <f t="shared" si="43"/>
        <v>45387.612523148149</v>
      </c>
      <c r="J478" s="8">
        <f t="shared" si="46"/>
        <v>45387.611805555556</v>
      </c>
      <c r="K478" s="6" t="str">
        <f t="shared" si="44"/>
        <v>0:01</v>
      </c>
      <c r="L478" s="54" t="str">
        <f t="shared" si="45"/>
        <v>Ukončeno v den propuštění</v>
      </c>
      <c r="M478" s="54" t="str">
        <f>IF(A478-J478&gt;TIME(0,240,0),"Více než  4 hodiny",VLOOKUP(K478,Pásma!$H$4:$I$244,2))</f>
        <v>do 10 ti minut</v>
      </c>
    </row>
    <row r="479" spans="1:13" x14ac:dyDescent="0.25">
      <c r="A479" s="10">
        <v>45387.612916666665</v>
      </c>
      <c r="B479" s="9" t="s">
        <v>120</v>
      </c>
      <c r="C479" s="9" t="s">
        <v>843</v>
      </c>
      <c r="D479" s="9" t="s">
        <v>78</v>
      </c>
      <c r="E479" s="9" t="s">
        <v>79</v>
      </c>
      <c r="F479" s="9" t="s">
        <v>850</v>
      </c>
      <c r="G479" s="9" t="s">
        <v>851</v>
      </c>
      <c r="H479" s="9" t="s">
        <v>852</v>
      </c>
      <c r="I479" s="8">
        <f t="shared" si="43"/>
        <v>45387.612916666665</v>
      </c>
      <c r="J479" s="8">
        <f t="shared" si="46"/>
        <v>45387.612500000003</v>
      </c>
      <c r="K479" s="6" t="str">
        <f t="shared" si="44"/>
        <v>0:00</v>
      </c>
      <c r="L479" s="54" t="str">
        <f t="shared" si="45"/>
        <v>Ukončeno v den propuštění</v>
      </c>
      <c r="M479" s="54" t="str">
        <f>IF(A479-J479&gt;TIME(0,240,0),"Více než  4 hodiny",VLOOKUP(K479,Pásma!$H$4:$I$244,2))</f>
        <v>do 10 ti minut</v>
      </c>
    </row>
    <row r="480" spans="1:13" x14ac:dyDescent="0.25">
      <c r="A480" s="10">
        <v>45387.614942129629</v>
      </c>
      <c r="B480" s="9" t="s">
        <v>120</v>
      </c>
      <c r="C480" s="9" t="s">
        <v>843</v>
      </c>
      <c r="D480" s="9" t="s">
        <v>78</v>
      </c>
      <c r="E480" s="9" t="s">
        <v>79</v>
      </c>
      <c r="F480" s="9" t="s">
        <v>847</v>
      </c>
      <c r="G480" s="9" t="s">
        <v>848</v>
      </c>
      <c r="H480" s="9" t="s">
        <v>849</v>
      </c>
      <c r="I480" s="8">
        <f t="shared" si="43"/>
        <v>45387.614942129629</v>
      </c>
      <c r="J480" s="8">
        <f t="shared" si="46"/>
        <v>45387.613194444442</v>
      </c>
      <c r="K480" s="6" t="str">
        <f t="shared" si="44"/>
        <v>0:02</v>
      </c>
      <c r="L480" s="54" t="str">
        <f t="shared" si="45"/>
        <v>Ukončeno v den propuštění</v>
      </c>
      <c r="M480" s="54" t="str">
        <f>IF(A480-J480&gt;TIME(0,240,0),"Více než  4 hodiny",VLOOKUP(K480,Pásma!$H$4:$I$244,2))</f>
        <v>do 10 ti minut</v>
      </c>
    </row>
    <row r="481" spans="1:13" x14ac:dyDescent="0.25">
      <c r="A481" s="10">
        <v>45387.636053240742</v>
      </c>
      <c r="B481" s="9" t="s">
        <v>120</v>
      </c>
      <c r="C481" s="9" t="s">
        <v>843</v>
      </c>
      <c r="D481" s="9" t="s">
        <v>78</v>
      </c>
      <c r="E481" s="9" t="s">
        <v>79</v>
      </c>
      <c r="F481" s="9" t="s">
        <v>844</v>
      </c>
      <c r="G481" s="9" t="s">
        <v>845</v>
      </c>
      <c r="H481" s="9" t="s">
        <v>846</v>
      </c>
      <c r="I481" s="8">
        <f t="shared" si="43"/>
        <v>45387.636053240742</v>
      </c>
      <c r="J481" s="8">
        <f t="shared" si="46"/>
        <v>45387.635416666664</v>
      </c>
      <c r="K481" s="6" t="str">
        <f t="shared" si="44"/>
        <v>0:00</v>
      </c>
      <c r="L481" s="54" t="str">
        <f t="shared" si="45"/>
        <v>Ukončeno v den propuštění</v>
      </c>
      <c r="M481" s="54" t="str">
        <f>IF(A481-J481&gt;TIME(0,240,0),"Více než  4 hodiny",VLOOKUP(K481,Pásma!$H$4:$I$244,2))</f>
        <v>do 10 ti minut</v>
      </c>
    </row>
    <row r="482" spans="1:13" x14ac:dyDescent="0.25">
      <c r="A482" s="10">
        <v>45388.550462962965</v>
      </c>
      <c r="B482" s="9" t="s">
        <v>125</v>
      </c>
      <c r="C482" s="9" t="s">
        <v>828</v>
      </c>
      <c r="D482" s="9" t="s">
        <v>78</v>
      </c>
      <c r="E482" s="9" t="s">
        <v>10</v>
      </c>
      <c r="F482" s="9" t="s">
        <v>840</v>
      </c>
      <c r="G482" s="9" t="s">
        <v>841</v>
      </c>
      <c r="H482" s="9" t="s">
        <v>842</v>
      </c>
      <c r="I482" s="8">
        <f t="shared" si="43"/>
        <v>45388.550462962965</v>
      </c>
      <c r="J482" s="8">
        <f t="shared" si="46"/>
        <v>45388.548611111109</v>
      </c>
      <c r="K482" s="6" t="str">
        <f t="shared" si="44"/>
        <v>0:02</v>
      </c>
      <c r="L482" s="54" t="str">
        <f t="shared" si="45"/>
        <v>Ukončeno v den propuštění</v>
      </c>
      <c r="M482" s="54" t="str">
        <f>IF(A482-J482&gt;TIME(0,240,0),"Více než  4 hodiny",VLOOKUP(K482,Pásma!$H$4:$I$244,2))</f>
        <v>do 10 ti minut</v>
      </c>
    </row>
    <row r="483" spans="1:13" x14ac:dyDescent="0.25">
      <c r="A483" s="10">
        <v>45388.553518518522</v>
      </c>
      <c r="B483" s="9" t="s">
        <v>125</v>
      </c>
      <c r="C483" s="9" t="s">
        <v>828</v>
      </c>
      <c r="D483" s="9" t="s">
        <v>78</v>
      </c>
      <c r="E483" s="9" t="s">
        <v>10</v>
      </c>
      <c r="F483" s="9" t="s">
        <v>459</v>
      </c>
      <c r="G483" s="9" t="s">
        <v>838</v>
      </c>
      <c r="H483" s="9" t="s">
        <v>839</v>
      </c>
      <c r="I483" s="8">
        <f t="shared" si="43"/>
        <v>45388.553518518522</v>
      </c>
      <c r="J483" s="8">
        <f t="shared" si="46"/>
        <v>45388.551388888889</v>
      </c>
      <c r="K483" s="6" t="str">
        <f t="shared" si="44"/>
        <v>0:03</v>
      </c>
      <c r="L483" s="54" t="str">
        <f t="shared" si="45"/>
        <v>Ukončeno v den propuštění</v>
      </c>
      <c r="M483" s="54" t="str">
        <f>IF(A483-J483&gt;TIME(0,240,0),"Více než  4 hodiny",VLOOKUP(K483,Pásma!$H$4:$I$244,2))</f>
        <v>do 10 ti minut</v>
      </c>
    </row>
    <row r="484" spans="1:13" x14ac:dyDescent="0.25">
      <c r="A484" s="10">
        <v>45388.555439814816</v>
      </c>
      <c r="B484" s="9" t="s">
        <v>125</v>
      </c>
      <c r="C484" s="9" t="s">
        <v>828</v>
      </c>
      <c r="D484" s="9" t="s">
        <v>78</v>
      </c>
      <c r="E484" s="9" t="s">
        <v>10</v>
      </c>
      <c r="F484" s="9" t="s">
        <v>835</v>
      </c>
      <c r="G484" s="9" t="s">
        <v>836</v>
      </c>
      <c r="H484" s="9" t="s">
        <v>837</v>
      </c>
      <c r="I484" s="8">
        <f t="shared" si="43"/>
        <v>45388.555439814816</v>
      </c>
      <c r="J484" s="8">
        <f t="shared" si="46"/>
        <v>45388.554166666669</v>
      </c>
      <c r="K484" s="6" t="str">
        <f t="shared" si="44"/>
        <v>0:01</v>
      </c>
      <c r="L484" s="54" t="str">
        <f t="shared" si="45"/>
        <v>Ukončeno v den propuštění</v>
      </c>
      <c r="M484" s="54" t="str">
        <f>IF(A484-J484&gt;TIME(0,240,0),"Více než  4 hodiny",VLOOKUP(K484,Pásma!$H$4:$I$244,2))</f>
        <v>do 10 ti minut</v>
      </c>
    </row>
    <row r="485" spans="1:13" x14ac:dyDescent="0.25">
      <c r="A485" s="10">
        <v>45388.556516203702</v>
      </c>
      <c r="B485" s="9" t="s">
        <v>125</v>
      </c>
      <c r="C485" s="9" t="s">
        <v>828</v>
      </c>
      <c r="D485" s="9" t="s">
        <v>78</v>
      </c>
      <c r="E485" s="9" t="s">
        <v>10</v>
      </c>
      <c r="F485" s="9" t="s">
        <v>832</v>
      </c>
      <c r="G485" s="9" t="s">
        <v>833</v>
      </c>
      <c r="H485" s="9" t="s">
        <v>834</v>
      </c>
      <c r="I485" s="8">
        <f t="shared" si="43"/>
        <v>45388.556516203702</v>
      </c>
      <c r="J485" s="8">
        <f t="shared" si="46"/>
        <v>45388.555555555555</v>
      </c>
      <c r="K485" s="6" t="str">
        <f t="shared" si="44"/>
        <v>0:01</v>
      </c>
      <c r="L485" s="54" t="str">
        <f t="shared" si="45"/>
        <v>Ukončeno v den propuštění</v>
      </c>
      <c r="M485" s="54" t="str">
        <f>IF(A485-J485&gt;TIME(0,240,0),"Více než  4 hodiny",VLOOKUP(K485,Pásma!$H$4:$I$244,2))</f>
        <v>do 10 ti minut</v>
      </c>
    </row>
    <row r="486" spans="1:13" x14ac:dyDescent="0.25">
      <c r="A486" s="10">
        <v>45388.557870370372</v>
      </c>
      <c r="B486" s="9" t="s">
        <v>125</v>
      </c>
      <c r="C486" s="9" t="s">
        <v>828</v>
      </c>
      <c r="D486" s="9" t="s">
        <v>78</v>
      </c>
      <c r="E486" s="9" t="s">
        <v>10</v>
      </c>
      <c r="F486" s="9" t="s">
        <v>829</v>
      </c>
      <c r="G486" s="9" t="s">
        <v>830</v>
      </c>
      <c r="H486" s="9" t="s">
        <v>831</v>
      </c>
      <c r="I486" s="8">
        <f t="shared" si="43"/>
        <v>45388.557870370372</v>
      </c>
      <c r="J486" s="8">
        <f t="shared" si="46"/>
        <v>45388.556250000001</v>
      </c>
      <c r="K486" s="6" t="str">
        <f t="shared" si="44"/>
        <v>0:02</v>
      </c>
      <c r="L486" s="54" t="str">
        <f t="shared" si="45"/>
        <v>Ukončeno v den propuštění</v>
      </c>
      <c r="M486" s="54" t="str">
        <f>IF(A486-J486&gt;TIME(0,240,0),"Více než  4 hodiny",VLOOKUP(K486,Pásma!$H$4:$I$244,2))</f>
        <v>do 10 ti minut</v>
      </c>
    </row>
    <row r="487" spans="1:13" x14ac:dyDescent="0.25">
      <c r="A487" s="10">
        <v>45389.470185185186</v>
      </c>
      <c r="B487" s="9" t="s">
        <v>120</v>
      </c>
      <c r="C487" s="9" t="s">
        <v>126</v>
      </c>
      <c r="D487" s="9" t="s">
        <v>78</v>
      </c>
      <c r="E487" s="9" t="s">
        <v>79</v>
      </c>
      <c r="F487" s="9" t="s">
        <v>652</v>
      </c>
      <c r="G487" s="9" t="s">
        <v>826</v>
      </c>
      <c r="H487" s="9" t="s">
        <v>827</v>
      </c>
      <c r="I487" s="8">
        <f t="shared" si="43"/>
        <v>45389.470185185186</v>
      </c>
      <c r="J487" s="8">
        <f t="shared" si="46"/>
        <v>45389.463888888888</v>
      </c>
      <c r="K487" s="6" t="str">
        <f t="shared" si="44"/>
        <v>0:09</v>
      </c>
      <c r="L487" s="54" t="str">
        <f t="shared" si="45"/>
        <v>Ukončeno v den propuštění</v>
      </c>
      <c r="M487" s="54" t="str">
        <f>IF(A487-J487&gt;TIME(0,240,0),"Více než  4 hodiny",VLOOKUP(K487,Pásma!$H$4:$I$244,2))</f>
        <v>do 10 ti minut</v>
      </c>
    </row>
    <row r="488" spans="1:13" x14ac:dyDescent="0.25">
      <c r="A488" s="10">
        <v>45389.700891203705</v>
      </c>
      <c r="B488" s="9" t="s">
        <v>125</v>
      </c>
      <c r="C488" s="9" t="s">
        <v>614</v>
      </c>
      <c r="D488" s="9" t="s">
        <v>78</v>
      </c>
      <c r="E488" s="9" t="s">
        <v>79</v>
      </c>
      <c r="F488" s="9" t="s">
        <v>823</v>
      </c>
      <c r="G488" s="9" t="s">
        <v>824</v>
      </c>
      <c r="H488" s="9" t="s">
        <v>825</v>
      </c>
      <c r="I488" s="8">
        <f t="shared" si="43"/>
        <v>45389.700891203705</v>
      </c>
      <c r="J488" s="8">
        <f t="shared" si="46"/>
        <v>45389.7</v>
      </c>
      <c r="K488" s="6" t="str">
        <f t="shared" si="44"/>
        <v>0:01</v>
      </c>
      <c r="L488" s="54" t="str">
        <f t="shared" si="45"/>
        <v>Ukončeno v den propuštění</v>
      </c>
      <c r="M488" s="54" t="str">
        <f>IF(A488-J488&gt;TIME(0,240,0),"Více než  4 hodiny",VLOOKUP(K488,Pásma!$H$4:$I$244,2))</f>
        <v>do 10 ti minut</v>
      </c>
    </row>
    <row r="489" spans="1:13" x14ac:dyDescent="0.25">
      <c r="A489" s="10">
        <v>45389.700995370367</v>
      </c>
      <c r="B489" s="9" t="s">
        <v>76</v>
      </c>
      <c r="C489" s="9" t="s">
        <v>570</v>
      </c>
      <c r="D489" s="9" t="s">
        <v>78</v>
      </c>
      <c r="E489" s="9" t="s">
        <v>79</v>
      </c>
      <c r="F489" s="9" t="s">
        <v>820</v>
      </c>
      <c r="G489" s="9" t="s">
        <v>821</v>
      </c>
      <c r="H489" s="9" t="s">
        <v>822</v>
      </c>
      <c r="I489" s="8">
        <f t="shared" si="43"/>
        <v>45389.700995370367</v>
      </c>
      <c r="J489" s="8">
        <f t="shared" si="46"/>
        <v>45389.7</v>
      </c>
      <c r="K489" s="6" t="str">
        <f t="shared" si="44"/>
        <v>0:01</v>
      </c>
      <c r="L489" s="54" t="str">
        <f t="shared" si="45"/>
        <v>Ukončeno v den propuštění</v>
      </c>
      <c r="M489" s="54" t="str">
        <f>IF(A489-J489&gt;TIME(0,240,0),"Více než  4 hodiny",VLOOKUP(K489,Pásma!$H$4:$I$244,2))</f>
        <v>do 10 ti minut</v>
      </c>
    </row>
    <row r="490" spans="1:13" x14ac:dyDescent="0.25">
      <c r="A490" s="10">
        <v>45389.716157407405</v>
      </c>
      <c r="B490" s="9" t="s">
        <v>76</v>
      </c>
      <c r="C490" s="9" t="s">
        <v>570</v>
      </c>
      <c r="D490" s="9" t="s">
        <v>78</v>
      </c>
      <c r="E490" s="9" t="s">
        <v>79</v>
      </c>
      <c r="F490" s="9" t="s">
        <v>817</v>
      </c>
      <c r="G490" s="9" t="s">
        <v>818</v>
      </c>
      <c r="H490" s="9" t="s">
        <v>819</v>
      </c>
      <c r="I490" s="8">
        <f t="shared" si="43"/>
        <v>45389.716157407405</v>
      </c>
      <c r="J490" s="8">
        <f t="shared" si="46"/>
        <v>45389.715277777781</v>
      </c>
      <c r="K490" s="6" t="str">
        <f t="shared" si="44"/>
        <v>0:01</v>
      </c>
      <c r="L490" s="54" t="str">
        <f t="shared" si="45"/>
        <v>Ukončeno v den propuštění</v>
      </c>
      <c r="M490" s="54" t="str">
        <f>IF(A490-J490&gt;TIME(0,240,0),"Více než  4 hodiny",VLOOKUP(K490,Pásma!$H$4:$I$244,2))</f>
        <v>do 10 ti minut</v>
      </c>
    </row>
    <row r="491" spans="1:13" x14ac:dyDescent="0.25">
      <c r="A491" s="10">
        <v>45390.451296296298</v>
      </c>
      <c r="B491" s="9" t="s">
        <v>11</v>
      </c>
      <c r="C491" s="9" t="s">
        <v>12</v>
      </c>
      <c r="D491" s="9" t="s">
        <v>78</v>
      </c>
      <c r="E491" s="9" t="s">
        <v>10</v>
      </c>
      <c r="F491" s="9" t="s">
        <v>756</v>
      </c>
      <c r="G491" s="9" t="s">
        <v>757</v>
      </c>
      <c r="H491" s="9" t="s">
        <v>8428</v>
      </c>
      <c r="I491" s="8">
        <f t="shared" si="43"/>
        <v>45390.451296296298</v>
      </c>
      <c r="J491" s="8">
        <f>DATEVALUE(MID(H491,49,8))+TIMEVALUE(_xlfn.CONCAT(MID(H491,80,2),":",MID(H491,82,2)))</f>
        <v>45390.45</v>
      </c>
      <c r="K491" s="6" t="str">
        <f t="shared" si="44"/>
        <v>0:01</v>
      </c>
      <c r="L491" s="54" t="str">
        <f t="shared" si="45"/>
        <v>Ukončeno v den propuštění</v>
      </c>
      <c r="M491" s="54" t="str">
        <f>IF(A491-J491&gt;TIME(0,240,0),"Více než  4 hodiny",VLOOKUP(K491,Pásma!$H$4:$I$244,2))</f>
        <v>do 10 ti minut</v>
      </c>
    </row>
    <row r="492" spans="1:13" x14ac:dyDescent="0.25">
      <c r="A492" s="10">
        <v>45390.51290509259</v>
      </c>
      <c r="B492" s="9" t="s">
        <v>76</v>
      </c>
      <c r="C492" s="9" t="s">
        <v>77</v>
      </c>
      <c r="D492" s="9" t="s">
        <v>78</v>
      </c>
      <c r="E492" s="9" t="s">
        <v>79</v>
      </c>
      <c r="F492" s="9" t="s">
        <v>814</v>
      </c>
      <c r="G492" s="9" t="s">
        <v>815</v>
      </c>
      <c r="H492" s="9" t="s">
        <v>816</v>
      </c>
      <c r="I492" s="8">
        <f t="shared" si="43"/>
        <v>45390.51290509259</v>
      </c>
      <c r="J492" s="8">
        <f>DATEVALUE(MID(H492,29,8))+TIMEVALUE(_xlfn.CONCAT(MID(H492,64,2),":",MID(H492,66,2)))</f>
        <v>45390.512499999997</v>
      </c>
      <c r="K492" s="6" t="str">
        <f t="shared" si="44"/>
        <v>0:00</v>
      </c>
      <c r="L492" s="54" t="str">
        <f t="shared" si="45"/>
        <v>Ukončeno v den propuštění</v>
      </c>
      <c r="M492" s="54" t="str">
        <f>IF(A492-J492&gt;TIME(0,240,0),"Více než  4 hodiny",VLOOKUP(K492,Pásma!$H$4:$I$244,2))</f>
        <v>do 10 ti minut</v>
      </c>
    </row>
    <row r="493" spans="1:13" x14ac:dyDescent="0.25">
      <c r="A493" s="10">
        <v>45390.548125000001</v>
      </c>
      <c r="B493" s="9" t="s">
        <v>11</v>
      </c>
      <c r="C493" s="9" t="s">
        <v>12</v>
      </c>
      <c r="D493" s="9" t="s">
        <v>78</v>
      </c>
      <c r="E493" s="9" t="s">
        <v>10</v>
      </c>
      <c r="F493" s="9" t="s">
        <v>7292</v>
      </c>
      <c r="G493" s="9" t="s">
        <v>7293</v>
      </c>
      <c r="H493" s="9" t="s">
        <v>8427</v>
      </c>
      <c r="I493" s="8">
        <f t="shared" si="43"/>
        <v>45390.548125000001</v>
      </c>
      <c r="J493" s="8">
        <f>DATEVALUE(MID(H493,49,8))+TIMEVALUE(_xlfn.CONCAT(MID(H493,80,2),":",MID(H493,82,2)))</f>
        <v>45390.54791666667</v>
      </c>
      <c r="K493" s="6" t="str">
        <f t="shared" si="44"/>
        <v>0:00</v>
      </c>
      <c r="L493" s="54" t="str">
        <f t="shared" si="45"/>
        <v>Ukončeno v den propuštění</v>
      </c>
      <c r="M493" s="54" t="str">
        <f>IF(A493-J493&gt;TIME(0,240,0),"Více než  4 hodiny",VLOOKUP(K493,Pásma!$H$4:$I$244,2))</f>
        <v>do 10 ti minut</v>
      </c>
    </row>
    <row r="494" spans="1:13" x14ac:dyDescent="0.25">
      <c r="A494" s="10">
        <v>45390.679062499999</v>
      </c>
      <c r="B494" s="9" t="s">
        <v>11</v>
      </c>
      <c r="C494" s="9" t="s">
        <v>1633</v>
      </c>
      <c r="D494" s="9" t="s">
        <v>78</v>
      </c>
      <c r="E494" s="9" t="s">
        <v>13</v>
      </c>
      <c r="F494" s="9" t="s">
        <v>407</v>
      </c>
      <c r="G494" s="9" t="s">
        <v>735</v>
      </c>
      <c r="H494" s="9" t="s">
        <v>8426</v>
      </c>
      <c r="I494" s="8">
        <f t="shared" si="43"/>
        <v>45390.679062499999</v>
      </c>
      <c r="J494" s="8">
        <f>DATEVALUE(MID(H494,49,8))+TIMEVALUE(_xlfn.CONCAT(MID(H494,80,2),":",MID(H494,82,2)))</f>
        <v>45390.678472222222</v>
      </c>
      <c r="K494" s="6" t="str">
        <f t="shared" si="44"/>
        <v>0:00</v>
      </c>
      <c r="L494" s="54" t="str">
        <f t="shared" si="45"/>
        <v>Ukončeno v den propuštění</v>
      </c>
      <c r="M494" s="54" t="str">
        <f>IF(A494-J494&gt;TIME(0,240,0),"Více než  4 hodiny",VLOOKUP(K494,Pásma!$H$4:$I$244,2))</f>
        <v>do 10 ti minut</v>
      </c>
    </row>
    <row r="495" spans="1:13" x14ac:dyDescent="0.25">
      <c r="A495" s="10">
        <v>45390.9690162037</v>
      </c>
      <c r="B495" s="9" t="s">
        <v>76</v>
      </c>
      <c r="C495" s="9" t="s">
        <v>509</v>
      </c>
      <c r="D495" s="9" t="s">
        <v>78</v>
      </c>
      <c r="E495" s="9" t="s">
        <v>79</v>
      </c>
      <c r="F495" s="9" t="s">
        <v>719</v>
      </c>
      <c r="G495" s="9" t="s">
        <v>7375</v>
      </c>
      <c r="H495" s="9" t="s">
        <v>7376</v>
      </c>
      <c r="I495" s="8">
        <f t="shared" si="43"/>
        <v>45390.9690162037</v>
      </c>
      <c r="J495" s="8">
        <f>DATEVALUE(MID(H495,63,8))+TIMEVALUE(_xlfn.CONCAT(MID(H495,87,2),":",MID(H495,89,2)))</f>
        <v>45390.968055555553</v>
      </c>
      <c r="K495" s="6" t="str">
        <f t="shared" si="44"/>
        <v>0:01</v>
      </c>
      <c r="L495" s="54" t="str">
        <f t="shared" si="45"/>
        <v>Ukončeno v den propuštění</v>
      </c>
      <c r="M495" s="54" t="str">
        <f>IF(A495-J495&gt;TIME(0,240,0),"Více než  4 hodiny",VLOOKUP(K495,Pásma!$H$4:$I$244,2))</f>
        <v>do 10 ti minut</v>
      </c>
    </row>
    <row r="496" spans="1:13" x14ac:dyDescent="0.25">
      <c r="A496" s="10">
        <v>45391.505925925929</v>
      </c>
      <c r="B496" s="9" t="s">
        <v>76</v>
      </c>
      <c r="C496" s="9" t="s">
        <v>77</v>
      </c>
      <c r="D496" s="9" t="s">
        <v>78</v>
      </c>
      <c r="E496" s="9" t="s">
        <v>79</v>
      </c>
      <c r="F496" s="9" t="s">
        <v>811</v>
      </c>
      <c r="G496" s="9" t="s">
        <v>812</v>
      </c>
      <c r="H496" s="9" t="s">
        <v>813</v>
      </c>
      <c r="I496" s="8">
        <f t="shared" si="43"/>
        <v>45391.505925925929</v>
      </c>
      <c r="J496" s="8">
        <f>DATEVALUE(MID(H496,29,8))+TIMEVALUE(_xlfn.CONCAT(MID(H496,64,2),":",MID(H496,66,2)))</f>
        <v>45391.505555555559</v>
      </c>
      <c r="K496" s="6" t="str">
        <f t="shared" si="44"/>
        <v>0:00</v>
      </c>
      <c r="L496" s="54" t="str">
        <f t="shared" si="45"/>
        <v>Ukončeno v den propuštění</v>
      </c>
      <c r="M496" s="54" t="str">
        <f>IF(A496-J496&gt;TIME(0,240,0),"Více než  4 hodiny",VLOOKUP(K496,Pásma!$H$4:$I$244,2))</f>
        <v>do 10 ti minut</v>
      </c>
    </row>
    <row r="497" spans="1:13" x14ac:dyDescent="0.25">
      <c r="A497" s="10">
        <v>45391.506979166668</v>
      </c>
      <c r="B497" s="9" t="s">
        <v>76</v>
      </c>
      <c r="C497" s="9" t="s">
        <v>77</v>
      </c>
      <c r="D497" s="9" t="s">
        <v>78</v>
      </c>
      <c r="E497" s="9" t="s">
        <v>79</v>
      </c>
      <c r="F497" s="9" t="s">
        <v>808</v>
      </c>
      <c r="G497" s="9" t="s">
        <v>809</v>
      </c>
      <c r="H497" s="9" t="s">
        <v>810</v>
      </c>
      <c r="I497" s="8">
        <f t="shared" si="43"/>
        <v>45391.506979166668</v>
      </c>
      <c r="J497" s="8">
        <f>DATEVALUE(MID(H497,29,8))+TIMEVALUE(_xlfn.CONCAT(MID(H497,64,2),":",MID(H497,66,2)))</f>
        <v>45391.506249999999</v>
      </c>
      <c r="K497" s="6" t="str">
        <f t="shared" si="44"/>
        <v>0:01</v>
      </c>
      <c r="L497" s="54" t="str">
        <f t="shared" si="45"/>
        <v>Ukončeno v den propuštění</v>
      </c>
      <c r="M497" s="54" t="str">
        <f>IF(A497-J497&gt;TIME(0,240,0),"Více než  4 hodiny",VLOOKUP(K497,Pásma!$H$4:$I$244,2))</f>
        <v>do 10 ti minut</v>
      </c>
    </row>
    <row r="498" spans="1:13" x14ac:dyDescent="0.25">
      <c r="A498" s="10">
        <v>45391.507199074076</v>
      </c>
      <c r="B498" s="9" t="s">
        <v>76</v>
      </c>
      <c r="C498" s="9" t="s">
        <v>77</v>
      </c>
      <c r="D498" s="9" t="s">
        <v>78</v>
      </c>
      <c r="E498" s="9" t="s">
        <v>79</v>
      </c>
      <c r="F498" s="9" t="s">
        <v>49</v>
      </c>
      <c r="G498" s="9" t="s">
        <v>807</v>
      </c>
      <c r="H498" s="9" t="s">
        <v>806</v>
      </c>
      <c r="I498" s="8">
        <f t="shared" si="43"/>
        <v>45391.507199074076</v>
      </c>
      <c r="J498" s="8">
        <f>DATEVALUE(MID(H498,29,8))+TIMEVALUE(_xlfn.CONCAT(MID(H498,64,2),":",MID(H498,66,2)))</f>
        <v>45391.506944444445</v>
      </c>
      <c r="K498" s="6" t="str">
        <f t="shared" si="44"/>
        <v>0:00</v>
      </c>
      <c r="L498" s="54" t="str">
        <f t="shared" si="45"/>
        <v>Ukončeno v den propuštění</v>
      </c>
      <c r="M498" s="54" t="str">
        <f>IF(A498-J498&gt;TIME(0,240,0),"Více než  4 hodiny",VLOOKUP(K498,Pásma!$H$4:$I$244,2))</f>
        <v>do 10 ti minut</v>
      </c>
    </row>
    <row r="499" spans="1:13" x14ac:dyDescent="0.25">
      <c r="A499" s="10">
        <v>45391.507800925923</v>
      </c>
      <c r="B499" s="9" t="s">
        <v>76</v>
      </c>
      <c r="C499" s="9" t="s">
        <v>77</v>
      </c>
      <c r="D499" s="9" t="s">
        <v>78</v>
      </c>
      <c r="E499" s="9" t="s">
        <v>79</v>
      </c>
      <c r="F499" s="9" t="s">
        <v>804</v>
      </c>
      <c r="G499" s="9" t="s">
        <v>805</v>
      </c>
      <c r="H499" s="9" t="s">
        <v>806</v>
      </c>
      <c r="I499" s="8">
        <f t="shared" si="43"/>
        <v>45391.507800925923</v>
      </c>
      <c r="J499" s="8">
        <f>DATEVALUE(MID(H499,29,8))+TIMEVALUE(_xlfn.CONCAT(MID(H499,64,2),":",MID(H499,66,2)))</f>
        <v>45391.506944444445</v>
      </c>
      <c r="K499" s="6" t="str">
        <f t="shared" si="44"/>
        <v>0:01</v>
      </c>
      <c r="L499" s="54" t="str">
        <f t="shared" si="45"/>
        <v>Ukončeno v den propuštění</v>
      </c>
      <c r="M499" s="54" t="str">
        <f>IF(A499-J499&gt;TIME(0,240,0),"Více než  4 hodiny",VLOOKUP(K499,Pásma!$H$4:$I$244,2))</f>
        <v>do 10 ti minut</v>
      </c>
    </row>
    <row r="500" spans="1:13" x14ac:dyDescent="0.25">
      <c r="A500" s="10">
        <v>45391.507905092592</v>
      </c>
      <c r="B500" s="9" t="s">
        <v>76</v>
      </c>
      <c r="C500" s="9" t="s">
        <v>77</v>
      </c>
      <c r="D500" s="9" t="s">
        <v>78</v>
      </c>
      <c r="E500" s="9" t="s">
        <v>79</v>
      </c>
      <c r="F500" s="9" t="s">
        <v>801</v>
      </c>
      <c r="G500" s="9" t="s">
        <v>802</v>
      </c>
      <c r="H500" s="9" t="s">
        <v>803</v>
      </c>
      <c r="I500" s="8">
        <f t="shared" si="43"/>
        <v>45391.507905092592</v>
      </c>
      <c r="J500" s="8">
        <f>DATEVALUE(MID(H500,29,8))+TIMEVALUE(_xlfn.CONCAT(MID(H500,64,2),":",MID(H500,66,2)))</f>
        <v>45391.507638888892</v>
      </c>
      <c r="K500" s="6" t="str">
        <f t="shared" si="44"/>
        <v>0:00</v>
      </c>
      <c r="L500" s="54" t="str">
        <f t="shared" si="45"/>
        <v>Ukončeno v den propuštění</v>
      </c>
      <c r="M500" s="54" t="str">
        <f>IF(A500-J500&gt;TIME(0,240,0),"Více než  4 hodiny",VLOOKUP(K500,Pásma!$H$4:$I$244,2))</f>
        <v>do 10 ti minut</v>
      </c>
    </row>
    <row r="501" spans="1:13" x14ac:dyDescent="0.25">
      <c r="A501" s="10">
        <v>45391.548425925925</v>
      </c>
      <c r="B501" s="9" t="s">
        <v>11</v>
      </c>
      <c r="C501" s="9" t="s">
        <v>12</v>
      </c>
      <c r="D501" s="9" t="s">
        <v>78</v>
      </c>
      <c r="E501" s="9" t="s">
        <v>10</v>
      </c>
      <c r="F501" s="9" t="s">
        <v>729</v>
      </c>
      <c r="G501" s="9" t="s">
        <v>730</v>
      </c>
      <c r="H501" s="9" t="s">
        <v>8425</v>
      </c>
      <c r="I501" s="8">
        <f t="shared" si="43"/>
        <v>45391.548425925925</v>
      </c>
      <c r="J501" s="8">
        <f>DATEVALUE(MID(H501,49,8))+TIMEVALUE(_xlfn.CONCAT(MID(H501,80,2),":",MID(H501,82,2)))</f>
        <v>45391.547222222223</v>
      </c>
      <c r="K501" s="6" t="str">
        <f t="shared" si="44"/>
        <v>0:01</v>
      </c>
      <c r="L501" s="54" t="str">
        <f t="shared" si="45"/>
        <v>Ukončeno v den propuštění</v>
      </c>
      <c r="M501" s="54" t="str">
        <f>IF(A501-J501&gt;TIME(0,240,0),"Více než  4 hodiny",VLOOKUP(K501,Pásma!$H$4:$I$244,2))</f>
        <v>do 10 ti minut</v>
      </c>
    </row>
    <row r="502" spans="1:13" x14ac:dyDescent="0.25">
      <c r="A502" s="10">
        <v>45392.473854166667</v>
      </c>
      <c r="B502" s="9" t="s">
        <v>7260</v>
      </c>
      <c r="C502" s="9" t="s">
        <v>60</v>
      </c>
      <c r="D502" s="9" t="s">
        <v>78</v>
      </c>
      <c r="E502" s="9" t="s">
        <v>10</v>
      </c>
      <c r="F502" s="9" t="s">
        <v>468</v>
      </c>
      <c r="G502" s="9" t="s">
        <v>469</v>
      </c>
      <c r="H502" s="9" t="s">
        <v>8424</v>
      </c>
      <c r="I502" s="8">
        <f t="shared" si="43"/>
        <v>45392.473854166667</v>
      </c>
      <c r="J502" s="8">
        <f>DATEVALUE(MID(H502,49,8))+TIMEVALUE(_xlfn.CONCAT(MID(H502,80,2),":",MID(H502,82,2)))</f>
        <v>45392.473611111112</v>
      </c>
      <c r="K502" s="6" t="str">
        <f t="shared" si="44"/>
        <v>0:00</v>
      </c>
      <c r="L502" s="54" t="str">
        <f t="shared" si="45"/>
        <v>Ukončeno v den propuštění</v>
      </c>
      <c r="M502" s="54" t="str">
        <f>IF(A502-J502&gt;TIME(0,240,0),"Více než  4 hodiny",VLOOKUP(K502,Pásma!$H$4:$I$244,2))</f>
        <v>do 10 ti minut</v>
      </c>
    </row>
    <row r="503" spans="1:13" x14ac:dyDescent="0.25">
      <c r="A503" s="10">
        <v>45392.549895833334</v>
      </c>
      <c r="B503" s="9" t="s">
        <v>76</v>
      </c>
      <c r="C503" s="9" t="s">
        <v>77</v>
      </c>
      <c r="D503" s="9" t="s">
        <v>78</v>
      </c>
      <c r="E503" s="9" t="s">
        <v>79</v>
      </c>
      <c r="F503" s="9" t="s">
        <v>798</v>
      </c>
      <c r="G503" s="9" t="s">
        <v>799</v>
      </c>
      <c r="H503" s="9" t="s">
        <v>800</v>
      </c>
      <c r="I503" s="8">
        <f t="shared" si="43"/>
        <v>45392.549895833334</v>
      </c>
      <c r="J503" s="8">
        <f>DATEVALUE(MID(H503,29,8))+TIMEVALUE(_xlfn.CONCAT(MID(H503,64,2),":",MID(H503,66,2)))</f>
        <v>45392.549305555556</v>
      </c>
      <c r="K503" s="6" t="str">
        <f t="shared" si="44"/>
        <v>0:00</v>
      </c>
      <c r="L503" s="54" t="str">
        <f t="shared" si="45"/>
        <v>Ukončeno v den propuštění</v>
      </c>
      <c r="M503" s="54" t="str">
        <f>IF(A503-J503&gt;TIME(0,240,0),"Více než  4 hodiny",VLOOKUP(K503,Pásma!$H$4:$I$244,2))</f>
        <v>do 10 ti minut</v>
      </c>
    </row>
    <row r="504" spans="1:13" x14ac:dyDescent="0.25">
      <c r="A504" s="10">
        <v>45392.665231481478</v>
      </c>
      <c r="B504" s="9" t="s">
        <v>7260</v>
      </c>
      <c r="C504" s="9" t="s">
        <v>8095</v>
      </c>
      <c r="D504" s="9" t="s">
        <v>78</v>
      </c>
      <c r="E504" s="9" t="s">
        <v>79</v>
      </c>
      <c r="F504" s="9" t="s">
        <v>732</v>
      </c>
      <c r="G504" s="9" t="s">
        <v>733</v>
      </c>
      <c r="H504" s="9" t="s">
        <v>8423</v>
      </c>
      <c r="I504" s="8">
        <f t="shared" si="43"/>
        <v>45392.665231481478</v>
      </c>
      <c r="J504" s="8">
        <f>DATEVALUE(MID(H504,49,8))+TIMEVALUE(_xlfn.CONCAT(MID(H504,80,2),":",MID(H504,82,2)))</f>
        <v>45392.664583333331</v>
      </c>
      <c r="K504" s="6" t="str">
        <f t="shared" si="44"/>
        <v>0:00</v>
      </c>
      <c r="L504" s="54" t="str">
        <f t="shared" si="45"/>
        <v>Ukončeno v den propuštění</v>
      </c>
      <c r="M504" s="54" t="str">
        <f>IF(A504-J504&gt;TIME(0,240,0),"Více než  4 hodiny",VLOOKUP(K504,Pásma!$H$4:$I$244,2))</f>
        <v>do 10 ti minut</v>
      </c>
    </row>
    <row r="505" spans="1:13" x14ac:dyDescent="0.25">
      <c r="A505" s="10">
        <v>45392.66542824074</v>
      </c>
      <c r="B505" s="9" t="s">
        <v>7260</v>
      </c>
      <c r="C505" s="9" t="s">
        <v>8095</v>
      </c>
      <c r="D505" s="9" t="s">
        <v>78</v>
      </c>
      <c r="E505" s="9" t="s">
        <v>79</v>
      </c>
      <c r="F505" s="9" t="s">
        <v>722</v>
      </c>
      <c r="G505" s="9" t="s">
        <v>723</v>
      </c>
      <c r="H505" s="9" t="s">
        <v>8422</v>
      </c>
      <c r="I505" s="8">
        <f t="shared" si="43"/>
        <v>45392.66542824074</v>
      </c>
      <c r="J505" s="8">
        <f>DATEVALUE(MID(H505,49,8))+TIMEVALUE(_xlfn.CONCAT(MID(H505,80,2),":",MID(H505,82,2)))</f>
        <v>45392.665277777778</v>
      </c>
      <c r="K505" s="6" t="str">
        <f t="shared" si="44"/>
        <v>0:00</v>
      </c>
      <c r="L505" s="54" t="str">
        <f t="shared" si="45"/>
        <v>Ukončeno v den propuštění</v>
      </c>
      <c r="M505" s="54" t="str">
        <f>IF(A505-J505&gt;TIME(0,240,0),"Více než  4 hodiny",VLOOKUP(K505,Pásma!$H$4:$I$244,2))</f>
        <v>do 10 ti minut</v>
      </c>
    </row>
    <row r="506" spans="1:13" x14ac:dyDescent="0.25">
      <c r="A506" s="10">
        <v>45392.751354166663</v>
      </c>
      <c r="B506" s="9" t="s">
        <v>125</v>
      </c>
      <c r="C506" s="9" t="s">
        <v>614</v>
      </c>
      <c r="D506" s="9" t="s">
        <v>78</v>
      </c>
      <c r="E506" s="9" t="s">
        <v>79</v>
      </c>
      <c r="F506" s="9" t="s">
        <v>660</v>
      </c>
      <c r="G506" s="9" t="s">
        <v>7373</v>
      </c>
      <c r="H506" s="9" t="s">
        <v>7374</v>
      </c>
      <c r="I506" s="8">
        <f t="shared" si="43"/>
        <v>45392.751354166663</v>
      </c>
      <c r="J506" s="8">
        <f>DATEVALUE(MID(H506,63,8))+TIMEVALUE(_xlfn.CONCAT(MID(H506,87,2),":",MID(H506,89,2)))</f>
        <v>45392.750694444447</v>
      </c>
      <c r="K506" s="6" t="str">
        <f t="shared" si="44"/>
        <v>0:00</v>
      </c>
      <c r="L506" s="54" t="str">
        <f t="shared" si="45"/>
        <v>Ukončeno v den propuštění</v>
      </c>
      <c r="M506" s="54" t="str">
        <f>IF(A506-J506&gt;TIME(0,240,0),"Více než  4 hodiny",VLOOKUP(K506,Pásma!$H$4:$I$244,2))</f>
        <v>do 10 ti minut</v>
      </c>
    </row>
    <row r="507" spans="1:13" x14ac:dyDescent="0.25">
      <c r="A507" s="10">
        <v>45393.443645833337</v>
      </c>
      <c r="B507" s="9" t="s">
        <v>76</v>
      </c>
      <c r="C507" s="9" t="s">
        <v>157</v>
      </c>
      <c r="D507" s="9" t="s">
        <v>78</v>
      </c>
      <c r="E507" s="9" t="s">
        <v>79</v>
      </c>
      <c r="F507" s="9" t="s">
        <v>719</v>
      </c>
      <c r="G507" s="9" t="s">
        <v>796</v>
      </c>
      <c r="H507" s="9" t="s">
        <v>797</v>
      </c>
      <c r="I507" s="8">
        <f t="shared" si="43"/>
        <v>45393.443645833337</v>
      </c>
      <c r="J507" s="8">
        <f t="shared" ref="J507:J512" si="47">DATEVALUE(MID(H507,29,8))+TIMEVALUE(_xlfn.CONCAT(MID(H507,64,2),":",MID(H507,66,2)))</f>
        <v>45393.420138888891</v>
      </c>
      <c r="K507" s="6" t="str">
        <f t="shared" si="44"/>
        <v>0:33</v>
      </c>
      <c r="L507" s="54" t="str">
        <f t="shared" si="45"/>
        <v>Ukončeno v den propuštění</v>
      </c>
      <c r="M507" s="54" t="str">
        <f>IF(A507-J507&gt;TIME(0,240,0),"Více než  4 hodiny",VLOOKUP(K507,Pásma!$H$4:$I$244,2))</f>
        <v>30-40</v>
      </c>
    </row>
    <row r="508" spans="1:13" x14ac:dyDescent="0.25">
      <c r="A508" s="10">
        <v>45393.535555555558</v>
      </c>
      <c r="B508" s="9" t="s">
        <v>76</v>
      </c>
      <c r="C508" s="9" t="s">
        <v>157</v>
      </c>
      <c r="D508" s="9" t="s">
        <v>78</v>
      </c>
      <c r="E508" s="9" t="s">
        <v>79</v>
      </c>
      <c r="F508" s="9" t="s">
        <v>665</v>
      </c>
      <c r="G508" s="9" t="s">
        <v>794</v>
      </c>
      <c r="H508" s="9" t="s">
        <v>795</v>
      </c>
      <c r="I508" s="8">
        <f t="shared" si="43"/>
        <v>45393.535555555558</v>
      </c>
      <c r="J508" s="8" t="e">
        <f t="shared" si="47"/>
        <v>#VALUE!</v>
      </c>
      <c r="K508" s="6" t="e">
        <f t="shared" si="44"/>
        <v>#VALUE!</v>
      </c>
      <c r="L508" s="54" t="e">
        <f t="shared" si="45"/>
        <v>#VALUE!</v>
      </c>
      <c r="M508" s="54" t="e">
        <f>IF(A508-J508&gt;TIME(0,240,0),"Více než  4 hodiny",VLOOKUP(K508,Pásma!$H$4:$I$244,2))</f>
        <v>#VALUE!</v>
      </c>
    </row>
    <row r="509" spans="1:13" x14ac:dyDescent="0.25">
      <c r="A509" s="10">
        <v>45393.535775462966</v>
      </c>
      <c r="B509" s="9" t="s">
        <v>76</v>
      </c>
      <c r="C509" s="9" t="s">
        <v>157</v>
      </c>
      <c r="D509" s="9" t="s">
        <v>78</v>
      </c>
      <c r="E509" s="9" t="s">
        <v>79</v>
      </c>
      <c r="F509" s="9" t="s">
        <v>792</v>
      </c>
      <c r="G509" s="9" t="s">
        <v>793</v>
      </c>
      <c r="H509" s="9" t="s">
        <v>791</v>
      </c>
      <c r="I509" s="8">
        <f t="shared" si="43"/>
        <v>45393.535775462966</v>
      </c>
      <c r="J509" s="8">
        <f t="shared" si="47"/>
        <v>45393.535416666666</v>
      </c>
      <c r="K509" s="6" t="str">
        <f t="shared" si="44"/>
        <v>0:00</v>
      </c>
      <c r="L509" s="54" t="str">
        <f t="shared" si="45"/>
        <v>Ukončeno v den propuštění</v>
      </c>
      <c r="M509" s="54" t="str">
        <f>IF(A509-J509&gt;TIME(0,240,0),"Více než  4 hodiny",VLOOKUP(K509,Pásma!$H$4:$I$244,2))</f>
        <v>do 10 ti minut</v>
      </c>
    </row>
    <row r="510" spans="1:13" x14ac:dyDescent="0.25">
      <c r="A510" s="10">
        <v>45393.535937499997</v>
      </c>
      <c r="B510" s="9" t="s">
        <v>76</v>
      </c>
      <c r="C510" s="9" t="s">
        <v>157</v>
      </c>
      <c r="D510" s="9" t="s">
        <v>78</v>
      </c>
      <c r="E510" s="9" t="s">
        <v>79</v>
      </c>
      <c r="F510" s="9" t="s">
        <v>789</v>
      </c>
      <c r="G510" s="9" t="s">
        <v>790</v>
      </c>
      <c r="H510" s="9" t="s">
        <v>791</v>
      </c>
      <c r="I510" s="8">
        <f t="shared" si="43"/>
        <v>45393.535937499997</v>
      </c>
      <c r="J510" s="8">
        <f t="shared" si="47"/>
        <v>45393.535416666666</v>
      </c>
      <c r="K510" s="6" t="str">
        <f t="shared" si="44"/>
        <v>0:00</v>
      </c>
      <c r="L510" s="54" t="str">
        <f t="shared" si="45"/>
        <v>Ukončeno v den propuštění</v>
      </c>
      <c r="M510" s="54" t="str">
        <f>IF(A510-J510&gt;TIME(0,240,0),"Více než  4 hodiny",VLOOKUP(K510,Pásma!$H$4:$I$244,2))</f>
        <v>do 10 ti minut</v>
      </c>
    </row>
    <row r="511" spans="1:13" x14ac:dyDescent="0.25">
      <c r="A511" s="10">
        <v>45393.536145833335</v>
      </c>
      <c r="B511" s="9" t="s">
        <v>76</v>
      </c>
      <c r="C511" s="9" t="s">
        <v>157</v>
      </c>
      <c r="D511" s="9" t="s">
        <v>78</v>
      </c>
      <c r="E511" s="9" t="s">
        <v>79</v>
      </c>
      <c r="F511" s="9" t="s">
        <v>786</v>
      </c>
      <c r="G511" s="9" t="s">
        <v>787</v>
      </c>
      <c r="H511" s="9" t="s">
        <v>788</v>
      </c>
      <c r="I511" s="8">
        <f t="shared" si="43"/>
        <v>45393.536145833335</v>
      </c>
      <c r="J511" s="8">
        <f t="shared" si="47"/>
        <v>45393.535416666666</v>
      </c>
      <c r="K511" s="6" t="str">
        <f t="shared" si="44"/>
        <v>0:01</v>
      </c>
      <c r="L511" s="54" t="str">
        <f t="shared" si="45"/>
        <v>Ukončeno v den propuštění</v>
      </c>
      <c r="M511" s="54" t="str">
        <f>IF(A511-J511&gt;TIME(0,240,0),"Více než  4 hodiny",VLOOKUP(K511,Pásma!$H$4:$I$244,2))</f>
        <v>do 10 ti minut</v>
      </c>
    </row>
    <row r="512" spans="1:13" x14ac:dyDescent="0.25">
      <c r="A512" s="10">
        <v>45393.53634259259</v>
      </c>
      <c r="B512" s="9" t="s">
        <v>76</v>
      </c>
      <c r="C512" s="9" t="s">
        <v>157</v>
      </c>
      <c r="D512" s="9" t="s">
        <v>78</v>
      </c>
      <c r="E512" s="9" t="s">
        <v>79</v>
      </c>
      <c r="F512" s="9" t="s">
        <v>783</v>
      </c>
      <c r="G512" s="9" t="s">
        <v>784</v>
      </c>
      <c r="H512" s="9" t="s">
        <v>785</v>
      </c>
      <c r="I512" s="8">
        <f t="shared" si="43"/>
        <v>45393.53634259259</v>
      </c>
      <c r="J512" s="8">
        <f t="shared" si="47"/>
        <v>45393.536111111112</v>
      </c>
      <c r="K512" s="6" t="str">
        <f t="shared" si="44"/>
        <v>0:00</v>
      </c>
      <c r="L512" s="54" t="str">
        <f t="shared" si="45"/>
        <v>Ukončeno v den propuštění</v>
      </c>
      <c r="M512" s="54" t="str">
        <f>IF(A512-J512&gt;TIME(0,240,0),"Více než  4 hodiny",VLOOKUP(K512,Pásma!$H$4:$I$244,2))</f>
        <v>do 10 ti minut</v>
      </c>
    </row>
    <row r="513" spans="1:13" x14ac:dyDescent="0.25">
      <c r="A513" s="10">
        <v>45393.658634259256</v>
      </c>
      <c r="B513" s="9" t="s">
        <v>1720</v>
      </c>
      <c r="C513" s="9" t="s">
        <v>2001</v>
      </c>
      <c r="D513" s="9" t="s">
        <v>78</v>
      </c>
      <c r="E513" s="9" t="s">
        <v>79</v>
      </c>
      <c r="F513" s="9" t="s">
        <v>2440</v>
      </c>
      <c r="G513" s="9" t="s">
        <v>2441</v>
      </c>
      <c r="H513" s="9" t="s">
        <v>8421</v>
      </c>
      <c r="I513" s="8">
        <f t="shared" si="43"/>
        <v>45393.658634259256</v>
      </c>
      <c r="J513" s="8">
        <f>DATEVALUE(MID(H513,49,8))+TIMEVALUE(_xlfn.CONCAT(MID(H513,80,2),":",MID(H513,82,2)))</f>
        <v>45393.658333333333</v>
      </c>
      <c r="K513" s="6" t="str">
        <f t="shared" si="44"/>
        <v>0:00</v>
      </c>
      <c r="L513" s="54" t="str">
        <f t="shared" si="45"/>
        <v>Ukončeno v den propuštění</v>
      </c>
      <c r="M513" s="54" t="str">
        <f>IF(A513-J513&gt;TIME(0,240,0),"Více než  4 hodiny",VLOOKUP(K513,Pásma!$H$4:$I$244,2))</f>
        <v>do 10 ti minut</v>
      </c>
    </row>
    <row r="514" spans="1:13" x14ac:dyDescent="0.25">
      <c r="A514" s="10">
        <v>45393.679548611108</v>
      </c>
      <c r="B514" s="9" t="s">
        <v>1720</v>
      </c>
      <c r="C514" s="9" t="s">
        <v>2001</v>
      </c>
      <c r="D514" s="9" t="s">
        <v>78</v>
      </c>
      <c r="E514" s="9" t="s">
        <v>79</v>
      </c>
      <c r="F514" s="9" t="s">
        <v>754</v>
      </c>
      <c r="G514" s="9" t="s">
        <v>755</v>
      </c>
      <c r="H514" s="9" t="s">
        <v>8420</v>
      </c>
      <c r="I514" s="8">
        <f t="shared" ref="I514:I577" si="48">A514</f>
        <v>45393.679548611108</v>
      </c>
      <c r="J514" s="8">
        <f>DATEVALUE(MID(H514,49,8))+TIMEVALUE(_xlfn.CONCAT(MID(H514,80,2),":",MID(H514,82,2)))</f>
        <v>45393.679166666669</v>
      </c>
      <c r="K514" s="6" t="str">
        <f t="shared" ref="K514:K577" si="49">TEXT(A514-J514,"h:mm")</f>
        <v>0:00</v>
      </c>
      <c r="L514" s="54" t="str">
        <f t="shared" si="45"/>
        <v>Ukončeno v den propuštění</v>
      </c>
      <c r="M514" s="54" t="str">
        <f>IF(A514-J514&gt;TIME(0,240,0),"Více než  4 hodiny",VLOOKUP(K514,Pásma!$H$4:$I$244,2))</f>
        <v>do 10 ti minut</v>
      </c>
    </row>
    <row r="515" spans="1:13" x14ac:dyDescent="0.25">
      <c r="A515" s="10">
        <v>45393.865752314814</v>
      </c>
      <c r="B515" s="9" t="s">
        <v>7260</v>
      </c>
      <c r="C515" s="9" t="s">
        <v>8</v>
      </c>
      <c r="D515" s="9" t="s">
        <v>78</v>
      </c>
      <c r="E515" s="9" t="s">
        <v>10</v>
      </c>
      <c r="F515" s="9" t="s">
        <v>679</v>
      </c>
      <c r="G515" s="9" t="s">
        <v>680</v>
      </c>
      <c r="H515" s="9" t="s">
        <v>8419</v>
      </c>
      <c r="I515" s="8">
        <f t="shared" si="48"/>
        <v>45393.865752314814</v>
      </c>
      <c r="J515" s="8">
        <f>DATEVALUE(MID(H515,49,8))+TIMEVALUE(_xlfn.CONCAT(MID(H515,80,2),":",MID(H515,82,2)))</f>
        <v>45393.865277777775</v>
      </c>
      <c r="K515" s="6" t="str">
        <f t="shared" si="49"/>
        <v>0:00</v>
      </c>
      <c r="L515" s="54" t="str">
        <f t="shared" ref="L515:L578" si="50">IF(DAY(I515)&lt;&gt;DAY(J515),"Ukončeno o den a více později","Ukončeno v den propuštění")</f>
        <v>Ukončeno v den propuštění</v>
      </c>
      <c r="M515" s="54" t="str">
        <f>IF(A515-J515&gt;TIME(0,240,0),"Více než  4 hodiny",VLOOKUP(K515,Pásma!$H$4:$I$244,2))</f>
        <v>do 10 ti minut</v>
      </c>
    </row>
    <row r="516" spans="1:13" x14ac:dyDescent="0.25">
      <c r="A516" s="10">
        <v>45394.342650462961</v>
      </c>
      <c r="B516" s="9" t="s">
        <v>76</v>
      </c>
      <c r="C516" s="9" t="s">
        <v>77</v>
      </c>
      <c r="D516" s="9" t="s">
        <v>78</v>
      </c>
      <c r="E516" s="9" t="s">
        <v>79</v>
      </c>
      <c r="F516" s="9" t="s">
        <v>676</v>
      </c>
      <c r="G516" s="9" t="s">
        <v>677</v>
      </c>
      <c r="H516" s="9" t="s">
        <v>7372</v>
      </c>
      <c r="I516" s="8">
        <f t="shared" si="48"/>
        <v>45394.342650462961</v>
      </c>
      <c r="J516" s="8">
        <f>DATEVALUE(MID(H516,63,8))+TIMEVALUE(_xlfn.CONCAT(MID(H516,87,2),":",MID(H516,89,2)))</f>
        <v>45394.341666666667</v>
      </c>
      <c r="K516" s="6" t="str">
        <f t="shared" si="49"/>
        <v>0:01</v>
      </c>
      <c r="L516" s="54" t="str">
        <f t="shared" si="50"/>
        <v>Ukončeno v den propuštění</v>
      </c>
      <c r="M516" s="54" t="str">
        <f>IF(A516-J516&gt;TIME(0,240,0),"Více než  4 hodiny",VLOOKUP(K516,Pásma!$H$4:$I$244,2))</f>
        <v>do 10 ti minut</v>
      </c>
    </row>
    <row r="517" spans="1:13" x14ac:dyDescent="0.25">
      <c r="A517" s="10">
        <v>45394.466053240743</v>
      </c>
      <c r="B517" s="9" t="s">
        <v>76</v>
      </c>
      <c r="C517" s="9" t="s">
        <v>77</v>
      </c>
      <c r="D517" s="9" t="s">
        <v>78</v>
      </c>
      <c r="E517" s="9" t="s">
        <v>79</v>
      </c>
      <c r="F517" s="9" t="s">
        <v>780</v>
      </c>
      <c r="G517" s="9" t="s">
        <v>781</v>
      </c>
      <c r="H517" s="9" t="s">
        <v>782</v>
      </c>
      <c r="I517" s="8">
        <f t="shared" si="48"/>
        <v>45394.466053240743</v>
      </c>
      <c r="J517" s="8">
        <f t="shared" ref="J517:J529" si="51">DATEVALUE(MID(H517,29,8))+TIMEVALUE(_xlfn.CONCAT(MID(H517,64,2),":",MID(H517,66,2)))</f>
        <v>45394.464583333334</v>
      </c>
      <c r="K517" s="6" t="str">
        <f t="shared" si="49"/>
        <v>0:02</v>
      </c>
      <c r="L517" s="54" t="str">
        <f t="shared" si="50"/>
        <v>Ukončeno v den propuštění</v>
      </c>
      <c r="M517" s="54" t="str">
        <f>IF(A517-J517&gt;TIME(0,240,0),"Více než  4 hodiny",VLOOKUP(K517,Pásma!$H$4:$I$244,2))</f>
        <v>do 10 ti minut</v>
      </c>
    </row>
    <row r="518" spans="1:13" x14ac:dyDescent="0.25">
      <c r="A518" s="10">
        <v>45394.466898148145</v>
      </c>
      <c r="B518" s="9" t="s">
        <v>76</v>
      </c>
      <c r="C518" s="9" t="s">
        <v>77</v>
      </c>
      <c r="D518" s="9" t="s">
        <v>78</v>
      </c>
      <c r="E518" s="9" t="s">
        <v>79</v>
      </c>
      <c r="F518" s="9" t="s">
        <v>777</v>
      </c>
      <c r="G518" s="9" t="s">
        <v>778</v>
      </c>
      <c r="H518" s="9" t="s">
        <v>779</v>
      </c>
      <c r="I518" s="8">
        <f t="shared" si="48"/>
        <v>45394.466898148145</v>
      </c>
      <c r="J518" s="8">
        <f t="shared" si="51"/>
        <v>45394.46597222222</v>
      </c>
      <c r="K518" s="6" t="str">
        <f t="shared" si="49"/>
        <v>0:01</v>
      </c>
      <c r="L518" s="54" t="str">
        <f t="shared" si="50"/>
        <v>Ukončeno v den propuštění</v>
      </c>
      <c r="M518" s="54" t="str">
        <f>IF(A518-J518&gt;TIME(0,240,0),"Více než  4 hodiny",VLOOKUP(K518,Pásma!$H$4:$I$244,2))</f>
        <v>do 10 ti minut</v>
      </c>
    </row>
    <row r="519" spans="1:13" x14ac:dyDescent="0.25">
      <c r="A519" s="10">
        <v>45394.548414351855</v>
      </c>
      <c r="B519" s="9" t="s">
        <v>76</v>
      </c>
      <c r="C519" s="9" t="s">
        <v>77</v>
      </c>
      <c r="D519" s="9" t="s">
        <v>78</v>
      </c>
      <c r="E519" s="9" t="s">
        <v>79</v>
      </c>
      <c r="F519" s="9" t="s">
        <v>676</v>
      </c>
      <c r="G519" s="9"/>
      <c r="H519" s="9" t="s">
        <v>776</v>
      </c>
      <c r="I519" s="8">
        <f t="shared" si="48"/>
        <v>45394.548414351855</v>
      </c>
      <c r="J519" s="8">
        <f t="shared" si="51"/>
        <v>45394.535416666666</v>
      </c>
      <c r="K519" s="6" t="str">
        <f t="shared" si="49"/>
        <v>0:18</v>
      </c>
      <c r="L519" s="54" t="str">
        <f t="shared" si="50"/>
        <v>Ukončeno v den propuštění</v>
      </c>
      <c r="M519" s="54" t="str">
        <f>IF(A519-J519&gt;TIME(0,240,0),"Více než  4 hodiny",VLOOKUP(K519,Pásma!$H$4:$I$244,2))</f>
        <v>10-20</v>
      </c>
    </row>
    <row r="520" spans="1:13" x14ac:dyDescent="0.25">
      <c r="A520" s="10">
        <v>45394.562928240739</v>
      </c>
      <c r="B520" s="9" t="s">
        <v>120</v>
      </c>
      <c r="C520" s="9" t="s">
        <v>773</v>
      </c>
      <c r="D520" s="9" t="s">
        <v>78</v>
      </c>
      <c r="E520" s="9" t="s">
        <v>774</v>
      </c>
      <c r="F520" s="9" t="s">
        <v>676</v>
      </c>
      <c r="G520" s="9"/>
      <c r="H520" s="9" t="s">
        <v>775</v>
      </c>
      <c r="I520" s="8">
        <f t="shared" si="48"/>
        <v>45394.562928240739</v>
      </c>
      <c r="J520" s="8" t="e">
        <f t="shared" si="51"/>
        <v>#VALUE!</v>
      </c>
      <c r="K520" s="6" t="e">
        <f t="shared" si="49"/>
        <v>#VALUE!</v>
      </c>
      <c r="L520" s="54" t="e">
        <f t="shared" si="50"/>
        <v>#VALUE!</v>
      </c>
      <c r="M520" s="54" t="e">
        <f>IF(A520-J520&gt;TIME(0,240,0),"Více než  4 hodiny",VLOOKUP(K520,Pásma!$H$4:$I$244,2))</f>
        <v>#VALUE!</v>
      </c>
    </row>
    <row r="521" spans="1:13" x14ac:dyDescent="0.25">
      <c r="A521" s="10">
        <v>45395.539571759262</v>
      </c>
      <c r="B521" s="9" t="s">
        <v>76</v>
      </c>
      <c r="C521" s="9" t="s">
        <v>157</v>
      </c>
      <c r="D521" s="9" t="s">
        <v>78</v>
      </c>
      <c r="E521" s="9" t="s">
        <v>79</v>
      </c>
      <c r="F521" s="9" t="s">
        <v>770</v>
      </c>
      <c r="G521" s="9" t="s">
        <v>771</v>
      </c>
      <c r="H521" s="9" t="s">
        <v>772</v>
      </c>
      <c r="I521" s="8">
        <f t="shared" si="48"/>
        <v>45395.539571759262</v>
      </c>
      <c r="J521" s="8">
        <f t="shared" si="51"/>
        <v>45395.538888888892</v>
      </c>
      <c r="K521" s="6" t="str">
        <f t="shared" si="49"/>
        <v>0:00</v>
      </c>
      <c r="L521" s="54" t="str">
        <f t="shared" si="50"/>
        <v>Ukončeno v den propuštění</v>
      </c>
      <c r="M521" s="54" t="str">
        <f>IF(A521-J521&gt;TIME(0,240,0),"Více než  4 hodiny",VLOOKUP(K521,Pásma!$H$4:$I$244,2))</f>
        <v>do 10 ti minut</v>
      </c>
    </row>
    <row r="522" spans="1:13" x14ac:dyDescent="0.25">
      <c r="A522" s="10">
        <v>45395.539918981478</v>
      </c>
      <c r="B522" s="9" t="s">
        <v>76</v>
      </c>
      <c r="C522" s="9" t="s">
        <v>157</v>
      </c>
      <c r="D522" s="9" t="s">
        <v>78</v>
      </c>
      <c r="E522" s="9" t="s">
        <v>79</v>
      </c>
      <c r="F522" s="9" t="s">
        <v>768</v>
      </c>
      <c r="G522" s="9" t="s">
        <v>769</v>
      </c>
      <c r="H522" s="9" t="s">
        <v>767</v>
      </c>
      <c r="I522" s="8">
        <f t="shared" si="48"/>
        <v>45395.539918981478</v>
      </c>
      <c r="J522" s="8">
        <f t="shared" si="51"/>
        <v>45395.539583333331</v>
      </c>
      <c r="K522" s="6" t="str">
        <f t="shared" si="49"/>
        <v>0:00</v>
      </c>
      <c r="L522" s="54" t="str">
        <f t="shared" si="50"/>
        <v>Ukončeno v den propuštění</v>
      </c>
      <c r="M522" s="54" t="str">
        <f>IF(A522-J522&gt;TIME(0,240,0),"Více než  4 hodiny",VLOOKUP(K522,Pásma!$H$4:$I$244,2))</f>
        <v>do 10 ti minut</v>
      </c>
    </row>
    <row r="523" spans="1:13" x14ac:dyDescent="0.25">
      <c r="A523" s="10">
        <v>45395.540266203701</v>
      </c>
      <c r="B523" s="9" t="s">
        <v>76</v>
      </c>
      <c r="C523" s="9" t="s">
        <v>157</v>
      </c>
      <c r="D523" s="9" t="s">
        <v>78</v>
      </c>
      <c r="E523" s="9" t="s">
        <v>79</v>
      </c>
      <c r="F523" s="9" t="s">
        <v>765</v>
      </c>
      <c r="G523" s="9" t="s">
        <v>766</v>
      </c>
      <c r="H523" s="9" t="s">
        <v>767</v>
      </c>
      <c r="I523" s="8">
        <f t="shared" si="48"/>
        <v>45395.540266203701</v>
      </c>
      <c r="J523" s="8">
        <f t="shared" si="51"/>
        <v>45395.539583333331</v>
      </c>
      <c r="K523" s="6" t="str">
        <f t="shared" si="49"/>
        <v>0:00</v>
      </c>
      <c r="L523" s="54" t="str">
        <f t="shared" si="50"/>
        <v>Ukončeno v den propuštění</v>
      </c>
      <c r="M523" s="54" t="str">
        <f>IF(A523-J523&gt;TIME(0,240,0),"Více než  4 hodiny",VLOOKUP(K523,Pásma!$H$4:$I$244,2))</f>
        <v>do 10 ti minut</v>
      </c>
    </row>
    <row r="524" spans="1:13" x14ac:dyDescent="0.25">
      <c r="A524" s="10">
        <v>45395.540682870371</v>
      </c>
      <c r="B524" s="9" t="s">
        <v>76</v>
      </c>
      <c r="C524" s="9" t="s">
        <v>157</v>
      </c>
      <c r="D524" s="9" t="s">
        <v>78</v>
      </c>
      <c r="E524" s="9" t="s">
        <v>79</v>
      </c>
      <c r="F524" s="9" t="s">
        <v>762</v>
      </c>
      <c r="G524" s="9" t="s">
        <v>763</v>
      </c>
      <c r="H524" s="9" t="s">
        <v>764</v>
      </c>
      <c r="I524" s="8">
        <f t="shared" si="48"/>
        <v>45395.540682870371</v>
      </c>
      <c r="J524" s="8">
        <f t="shared" si="51"/>
        <v>45395.540277777778</v>
      </c>
      <c r="K524" s="6" t="str">
        <f t="shared" si="49"/>
        <v>0:00</v>
      </c>
      <c r="L524" s="54" t="str">
        <f t="shared" si="50"/>
        <v>Ukončeno v den propuštění</v>
      </c>
      <c r="M524" s="54" t="str">
        <f>IF(A524-J524&gt;TIME(0,240,0),"Více než  4 hodiny",VLOOKUP(K524,Pásma!$H$4:$I$244,2))</f>
        <v>do 10 ti minut</v>
      </c>
    </row>
    <row r="525" spans="1:13" x14ac:dyDescent="0.25">
      <c r="A525" s="10">
        <v>45395.542673611111</v>
      </c>
      <c r="B525" s="9" t="s">
        <v>76</v>
      </c>
      <c r="C525" s="9" t="s">
        <v>157</v>
      </c>
      <c r="D525" s="9" t="s">
        <v>78</v>
      </c>
      <c r="E525" s="9" t="s">
        <v>79</v>
      </c>
      <c r="F525" s="9" t="s">
        <v>759</v>
      </c>
      <c r="G525" s="9" t="s">
        <v>760</v>
      </c>
      <c r="H525" s="9" t="s">
        <v>761</v>
      </c>
      <c r="I525" s="8">
        <f t="shared" si="48"/>
        <v>45395.542673611111</v>
      </c>
      <c r="J525" s="8">
        <f t="shared" si="51"/>
        <v>45395.542361111111</v>
      </c>
      <c r="K525" s="6" t="str">
        <f t="shared" si="49"/>
        <v>0:00</v>
      </c>
      <c r="L525" s="54" t="str">
        <f t="shared" si="50"/>
        <v>Ukončeno v den propuštění</v>
      </c>
      <c r="M525" s="54" t="str">
        <f>IF(A525-J525&gt;TIME(0,240,0),"Více než  4 hodiny",VLOOKUP(K525,Pásma!$H$4:$I$244,2))</f>
        <v>do 10 ti minut</v>
      </c>
    </row>
    <row r="526" spans="1:13" x14ac:dyDescent="0.25">
      <c r="A526" s="10">
        <v>45395.543171296296</v>
      </c>
      <c r="B526" s="9" t="s">
        <v>76</v>
      </c>
      <c r="C526" s="9" t="s">
        <v>157</v>
      </c>
      <c r="D526" s="9" t="s">
        <v>78</v>
      </c>
      <c r="E526" s="9" t="s">
        <v>79</v>
      </c>
      <c r="F526" s="9" t="s">
        <v>756</v>
      </c>
      <c r="G526" s="9" t="s">
        <v>757</v>
      </c>
      <c r="H526" s="9" t="s">
        <v>758</v>
      </c>
      <c r="I526" s="8">
        <f t="shared" si="48"/>
        <v>45395.543171296296</v>
      </c>
      <c r="J526" s="8">
        <f t="shared" si="51"/>
        <v>45395.542361111111</v>
      </c>
      <c r="K526" s="6" t="str">
        <f t="shared" si="49"/>
        <v>0:01</v>
      </c>
      <c r="L526" s="54" t="str">
        <f t="shared" si="50"/>
        <v>Ukončeno v den propuštění</v>
      </c>
      <c r="M526" s="54" t="str">
        <f>IF(A526-J526&gt;TIME(0,240,0),"Více než  4 hodiny",VLOOKUP(K526,Pásma!$H$4:$I$244,2))</f>
        <v>do 10 ti minut</v>
      </c>
    </row>
    <row r="527" spans="1:13" x14ac:dyDescent="0.25">
      <c r="A527" s="10">
        <v>45396.428981481484</v>
      </c>
      <c r="B527" s="9" t="s">
        <v>125</v>
      </c>
      <c r="C527" s="9" t="s">
        <v>748</v>
      </c>
      <c r="D527" s="9" t="s">
        <v>78</v>
      </c>
      <c r="E527" s="9" t="s">
        <v>79</v>
      </c>
      <c r="F527" s="9" t="s">
        <v>754</v>
      </c>
      <c r="G527" s="9" t="s">
        <v>755</v>
      </c>
      <c r="H527" s="9" t="s">
        <v>753</v>
      </c>
      <c r="I527" s="8">
        <f t="shared" si="48"/>
        <v>45396.428981481484</v>
      </c>
      <c r="J527" s="8">
        <f t="shared" si="51"/>
        <v>45396.428472222222</v>
      </c>
      <c r="K527" s="6" t="str">
        <f t="shared" si="49"/>
        <v>0:00</v>
      </c>
      <c r="L527" s="54" t="str">
        <f t="shared" si="50"/>
        <v>Ukončeno v den propuštění</v>
      </c>
      <c r="M527" s="54" t="str">
        <f>IF(A527-J527&gt;TIME(0,240,0),"Více než  4 hodiny",VLOOKUP(K527,Pásma!$H$4:$I$244,2))</f>
        <v>do 10 ti minut</v>
      </c>
    </row>
    <row r="528" spans="1:13" x14ac:dyDescent="0.25">
      <c r="A528" s="10">
        <v>45396.429282407407</v>
      </c>
      <c r="B528" s="9" t="s">
        <v>125</v>
      </c>
      <c r="C528" s="9" t="s">
        <v>748</v>
      </c>
      <c r="D528" s="9" t="s">
        <v>78</v>
      </c>
      <c r="E528" s="9" t="s">
        <v>79</v>
      </c>
      <c r="F528" s="9" t="s">
        <v>751</v>
      </c>
      <c r="G528" s="9" t="s">
        <v>752</v>
      </c>
      <c r="H528" s="9" t="s">
        <v>753</v>
      </c>
      <c r="I528" s="8">
        <f t="shared" si="48"/>
        <v>45396.429282407407</v>
      </c>
      <c r="J528" s="8">
        <f t="shared" si="51"/>
        <v>45396.428472222222</v>
      </c>
      <c r="K528" s="6" t="str">
        <f t="shared" si="49"/>
        <v>0:01</v>
      </c>
      <c r="L528" s="54" t="str">
        <f t="shared" si="50"/>
        <v>Ukončeno v den propuštění</v>
      </c>
      <c r="M528" s="54" t="str">
        <f>IF(A528-J528&gt;TIME(0,240,0),"Více než  4 hodiny",VLOOKUP(K528,Pásma!$H$4:$I$244,2))</f>
        <v>do 10 ti minut</v>
      </c>
    </row>
    <row r="529" spans="1:13" x14ac:dyDescent="0.25">
      <c r="A529" s="10">
        <v>45396.570243055554</v>
      </c>
      <c r="B529" s="9" t="s">
        <v>125</v>
      </c>
      <c r="C529" s="9" t="s">
        <v>748</v>
      </c>
      <c r="D529" s="9" t="s">
        <v>78</v>
      </c>
      <c r="E529" s="9" t="s">
        <v>79</v>
      </c>
      <c r="F529" s="9" t="s">
        <v>660</v>
      </c>
      <c r="G529" s="9" t="s">
        <v>749</v>
      </c>
      <c r="H529" s="9" t="s">
        <v>750</v>
      </c>
      <c r="I529" s="8">
        <f t="shared" si="48"/>
        <v>45396.570243055554</v>
      </c>
      <c r="J529" s="8">
        <f t="shared" si="51"/>
        <v>45396.488194444442</v>
      </c>
      <c r="K529" s="6" t="str">
        <f t="shared" si="49"/>
        <v>1:58</v>
      </c>
      <c r="L529" s="54" t="str">
        <f t="shared" si="50"/>
        <v>Ukončeno v den propuštění</v>
      </c>
      <c r="M529" s="54" t="str">
        <f>IF(A529-J529&gt;TIME(0,240,0),"Více než  4 hodiny",VLOOKUP(K529,Pásma!$H$4:$I$244,2))</f>
        <v>110-120</v>
      </c>
    </row>
    <row r="530" spans="1:13" x14ac:dyDescent="0.25">
      <c r="A530" s="10">
        <v>45397.408009259256</v>
      </c>
      <c r="B530" s="9" t="s">
        <v>11</v>
      </c>
      <c r="C530" s="9" t="s">
        <v>12</v>
      </c>
      <c r="D530" s="9" t="s">
        <v>78</v>
      </c>
      <c r="E530" s="9" t="s">
        <v>10</v>
      </c>
      <c r="F530" s="9" t="s">
        <v>700</v>
      </c>
      <c r="G530" s="9" t="s">
        <v>701</v>
      </c>
      <c r="H530" s="9" t="s">
        <v>8418</v>
      </c>
      <c r="I530" s="8">
        <f t="shared" si="48"/>
        <v>45397.408009259256</v>
      </c>
      <c r="J530" s="8">
        <f>DATEVALUE(MID(H530,49,8))+TIMEVALUE(_xlfn.CONCAT(MID(H530,80,2),":",MID(H530,82,2)))</f>
        <v>45397.406944444447</v>
      </c>
      <c r="K530" s="6" t="str">
        <f t="shared" si="49"/>
        <v>0:01</v>
      </c>
      <c r="L530" s="54" t="str">
        <f t="shared" si="50"/>
        <v>Ukončeno v den propuštění</v>
      </c>
      <c r="M530" s="54" t="str">
        <f>IF(A530-J530&gt;TIME(0,240,0),"Více než  4 hodiny",VLOOKUP(K530,Pásma!$H$4:$I$244,2))</f>
        <v>do 10 ti minut</v>
      </c>
    </row>
    <row r="531" spans="1:13" x14ac:dyDescent="0.25">
      <c r="A531" s="10">
        <v>45397.526956018519</v>
      </c>
      <c r="B531" s="9" t="s">
        <v>76</v>
      </c>
      <c r="C531" s="9" t="s">
        <v>77</v>
      </c>
      <c r="D531" s="9" t="s">
        <v>78</v>
      </c>
      <c r="E531" s="9" t="s">
        <v>79</v>
      </c>
      <c r="F531" s="9" t="s">
        <v>746</v>
      </c>
      <c r="G531" s="9" t="s">
        <v>747</v>
      </c>
      <c r="H531" s="9" t="s">
        <v>745</v>
      </c>
      <c r="I531" s="8">
        <f t="shared" si="48"/>
        <v>45397.526956018519</v>
      </c>
      <c r="J531" s="8">
        <f>DATEVALUE(MID(H531,29,8))+TIMEVALUE(_xlfn.CONCAT(MID(H531,64,2),":",MID(H531,66,2)))</f>
        <v>45397.526388888888</v>
      </c>
      <c r="K531" s="6" t="str">
        <f t="shared" si="49"/>
        <v>0:00</v>
      </c>
      <c r="L531" s="54" t="str">
        <f t="shared" si="50"/>
        <v>Ukončeno v den propuštění</v>
      </c>
      <c r="M531" s="54" t="str">
        <f>IF(A531-J531&gt;TIME(0,240,0),"Více než  4 hodiny",VLOOKUP(K531,Pásma!$H$4:$I$244,2))</f>
        <v>do 10 ti minut</v>
      </c>
    </row>
    <row r="532" spans="1:13" x14ac:dyDescent="0.25">
      <c r="A532" s="10">
        <v>45397.527256944442</v>
      </c>
      <c r="B532" s="9" t="s">
        <v>76</v>
      </c>
      <c r="C532" s="9" t="s">
        <v>77</v>
      </c>
      <c r="D532" s="9" t="s">
        <v>78</v>
      </c>
      <c r="E532" s="9" t="s">
        <v>79</v>
      </c>
      <c r="F532" s="9" t="s">
        <v>743</v>
      </c>
      <c r="G532" s="9" t="s">
        <v>744</v>
      </c>
      <c r="H532" s="9" t="s">
        <v>745</v>
      </c>
      <c r="I532" s="8">
        <f t="shared" si="48"/>
        <v>45397.527256944442</v>
      </c>
      <c r="J532" s="8">
        <f>DATEVALUE(MID(H532,29,8))+TIMEVALUE(_xlfn.CONCAT(MID(H532,64,2),":",MID(H532,66,2)))</f>
        <v>45397.526388888888</v>
      </c>
      <c r="K532" s="6" t="str">
        <f t="shared" si="49"/>
        <v>0:01</v>
      </c>
      <c r="L532" s="54" t="str">
        <f t="shared" si="50"/>
        <v>Ukončeno v den propuštění</v>
      </c>
      <c r="M532" s="54" t="str">
        <f>IF(A532-J532&gt;TIME(0,240,0),"Více než  4 hodiny",VLOOKUP(K532,Pásma!$H$4:$I$244,2))</f>
        <v>do 10 ti minut</v>
      </c>
    </row>
    <row r="533" spans="1:13" x14ac:dyDescent="0.25">
      <c r="A533" s="10">
        <v>45397.52752314815</v>
      </c>
      <c r="B533" s="9" t="s">
        <v>76</v>
      </c>
      <c r="C533" s="9" t="s">
        <v>77</v>
      </c>
      <c r="D533" s="9" t="s">
        <v>78</v>
      </c>
      <c r="E533" s="9" t="s">
        <v>79</v>
      </c>
      <c r="F533" s="9" t="s">
        <v>740</v>
      </c>
      <c r="G533" s="9" t="s">
        <v>741</v>
      </c>
      <c r="H533" s="9" t="s">
        <v>742</v>
      </c>
      <c r="I533" s="8">
        <f t="shared" si="48"/>
        <v>45397.52752314815</v>
      </c>
      <c r="J533" s="8">
        <f>DATEVALUE(MID(H533,29,8))+TIMEVALUE(_xlfn.CONCAT(MID(H533,64,2),":",MID(H533,66,2)))</f>
        <v>45397.527083333334</v>
      </c>
      <c r="K533" s="6" t="str">
        <f t="shared" si="49"/>
        <v>0:00</v>
      </c>
      <c r="L533" s="54" t="str">
        <f t="shared" si="50"/>
        <v>Ukončeno v den propuštění</v>
      </c>
      <c r="M533" s="54" t="str">
        <f>IF(A533-J533&gt;TIME(0,240,0),"Více než  4 hodiny",VLOOKUP(K533,Pásma!$H$4:$I$244,2))</f>
        <v>do 10 ti minut</v>
      </c>
    </row>
    <row r="534" spans="1:13" x14ac:dyDescent="0.25">
      <c r="A534" s="10">
        <v>45397.527662037035</v>
      </c>
      <c r="B534" s="9" t="s">
        <v>76</v>
      </c>
      <c r="C534" s="9" t="s">
        <v>77</v>
      </c>
      <c r="D534" s="9" t="s">
        <v>78</v>
      </c>
      <c r="E534" s="9" t="s">
        <v>79</v>
      </c>
      <c r="F534" s="9" t="s">
        <v>737</v>
      </c>
      <c r="G534" s="9" t="s">
        <v>738</v>
      </c>
      <c r="H534" s="9" t="s">
        <v>739</v>
      </c>
      <c r="I534" s="8">
        <f t="shared" si="48"/>
        <v>45397.527662037035</v>
      </c>
      <c r="J534" s="8">
        <f>DATEVALUE(MID(H534,29,8))+TIMEVALUE(_xlfn.CONCAT(MID(H534,64,2),":",MID(H534,66,2)))</f>
        <v>45397.527083333334</v>
      </c>
      <c r="K534" s="6" t="str">
        <f t="shared" si="49"/>
        <v>0:00</v>
      </c>
      <c r="L534" s="54" t="str">
        <f t="shared" si="50"/>
        <v>Ukončeno v den propuštění</v>
      </c>
      <c r="M534" s="54" t="str">
        <f>IF(A534-J534&gt;TIME(0,240,0),"Více než  4 hodiny",VLOOKUP(K534,Pásma!$H$4:$I$244,2))</f>
        <v>do 10 ti minut</v>
      </c>
    </row>
    <row r="535" spans="1:13" x14ac:dyDescent="0.25">
      <c r="A535" s="10">
        <v>45397.562291666669</v>
      </c>
      <c r="B535" s="9" t="s">
        <v>1694</v>
      </c>
      <c r="C535" s="9" t="s">
        <v>1695</v>
      </c>
      <c r="D535" s="9" t="s">
        <v>78</v>
      </c>
      <c r="E535" s="9" t="s">
        <v>79</v>
      </c>
      <c r="F535" s="9" t="s">
        <v>717</v>
      </c>
      <c r="G535" s="9" t="s">
        <v>718</v>
      </c>
      <c r="H535" s="9" t="s">
        <v>8417</v>
      </c>
      <c r="I535" s="8">
        <f t="shared" si="48"/>
        <v>45397.562291666669</v>
      </c>
      <c r="J535" s="8">
        <f>DATEVALUE(MID(H535,49,8))+TIMEVALUE(_xlfn.CONCAT(MID(H535,80,2),":",MID(H535,82,2)))</f>
        <v>45397.561805555553</v>
      </c>
      <c r="K535" s="6" t="str">
        <f t="shared" si="49"/>
        <v>0:00</v>
      </c>
      <c r="L535" s="54" t="str">
        <f t="shared" si="50"/>
        <v>Ukončeno v den propuštění</v>
      </c>
      <c r="M535" s="54" t="str">
        <f>IF(A535-J535&gt;TIME(0,240,0),"Více než  4 hodiny",VLOOKUP(K535,Pásma!$H$4:$I$244,2))</f>
        <v>do 10 ti minut</v>
      </c>
    </row>
    <row r="536" spans="1:13" x14ac:dyDescent="0.25">
      <c r="A536" s="10">
        <v>45397.580069444448</v>
      </c>
      <c r="B536" s="9" t="s">
        <v>76</v>
      </c>
      <c r="C536" s="9" t="s">
        <v>77</v>
      </c>
      <c r="D536" s="9" t="s">
        <v>78</v>
      </c>
      <c r="E536" s="9" t="s">
        <v>79</v>
      </c>
      <c r="F536" s="9" t="s">
        <v>407</v>
      </c>
      <c r="G536" s="9" t="s">
        <v>735</v>
      </c>
      <c r="H536" s="9" t="s">
        <v>736</v>
      </c>
      <c r="I536" s="8">
        <f t="shared" si="48"/>
        <v>45397.580069444448</v>
      </c>
      <c r="J536" s="8">
        <f>DATEVALUE(MID(H536,29,8))+TIMEVALUE(_xlfn.CONCAT(MID(H536,64,2),":",MID(H536,66,2)))</f>
        <v>45397.57916666667</v>
      </c>
      <c r="K536" s="6" t="str">
        <f t="shared" si="49"/>
        <v>0:01</v>
      </c>
      <c r="L536" s="54" t="str">
        <f t="shared" si="50"/>
        <v>Ukončeno v den propuštění</v>
      </c>
      <c r="M536" s="54" t="str">
        <f>IF(A536-J536&gt;TIME(0,240,0),"Více než  4 hodiny",VLOOKUP(K536,Pásma!$H$4:$I$244,2))</f>
        <v>do 10 ti minut</v>
      </c>
    </row>
    <row r="537" spans="1:13" x14ac:dyDescent="0.25">
      <c r="A537" s="10">
        <v>45397.628969907404</v>
      </c>
      <c r="B537" s="9" t="s">
        <v>11</v>
      </c>
      <c r="C537" s="9" t="s">
        <v>8036</v>
      </c>
      <c r="D537" s="9" t="s">
        <v>78</v>
      </c>
      <c r="E537" s="9" t="s">
        <v>10</v>
      </c>
      <c r="F537" s="9" t="s">
        <v>490</v>
      </c>
      <c r="G537" s="9" t="s">
        <v>7283</v>
      </c>
      <c r="H537" s="9" t="s">
        <v>8416</v>
      </c>
      <c r="I537" s="8">
        <f t="shared" si="48"/>
        <v>45397.628969907404</v>
      </c>
      <c r="J537" s="8">
        <f>DATEVALUE(MID(H537,49,8))+TIMEVALUE(_xlfn.CONCAT(MID(H537,80,2),":",MID(H537,82,2)))</f>
        <v>45397.628472222219</v>
      </c>
      <c r="K537" s="6" t="str">
        <f t="shared" si="49"/>
        <v>0:00</v>
      </c>
      <c r="L537" s="54" t="str">
        <f t="shared" si="50"/>
        <v>Ukončeno v den propuštění</v>
      </c>
      <c r="M537" s="54" t="str">
        <f>IF(A537-J537&gt;TIME(0,240,0),"Více než  4 hodiny",VLOOKUP(K537,Pásma!$H$4:$I$244,2))</f>
        <v>do 10 ti minut</v>
      </c>
    </row>
    <row r="538" spans="1:13" x14ac:dyDescent="0.25">
      <c r="A538" s="10">
        <v>45398.512881944444</v>
      </c>
      <c r="B538" s="9" t="s">
        <v>76</v>
      </c>
      <c r="C538" s="9" t="s">
        <v>77</v>
      </c>
      <c r="D538" s="9" t="s">
        <v>78</v>
      </c>
      <c r="E538" s="9" t="s">
        <v>79</v>
      </c>
      <c r="F538" s="9" t="s">
        <v>732</v>
      </c>
      <c r="G538" s="9" t="s">
        <v>733</v>
      </c>
      <c r="H538" s="9" t="s">
        <v>734</v>
      </c>
      <c r="I538" s="8">
        <f t="shared" si="48"/>
        <v>45398.512881944444</v>
      </c>
      <c r="J538" s="8">
        <f>DATEVALUE(MID(H538,29,8))+TIMEVALUE(_xlfn.CONCAT(MID(H538,64,2),":",MID(H538,66,2)))</f>
        <v>45398.512499999997</v>
      </c>
      <c r="K538" s="6" t="str">
        <f t="shared" si="49"/>
        <v>0:00</v>
      </c>
      <c r="L538" s="54" t="str">
        <f t="shared" si="50"/>
        <v>Ukončeno v den propuštění</v>
      </c>
      <c r="M538" s="54" t="str">
        <f>IF(A538-J538&gt;TIME(0,240,0),"Více než  4 hodiny",VLOOKUP(K538,Pásma!$H$4:$I$244,2))</f>
        <v>do 10 ti minut</v>
      </c>
    </row>
    <row r="539" spans="1:13" x14ac:dyDescent="0.25">
      <c r="A539" s="10">
        <v>45398.537141203706</v>
      </c>
      <c r="B539" s="9" t="s">
        <v>76</v>
      </c>
      <c r="C539" s="9" t="s">
        <v>77</v>
      </c>
      <c r="D539" s="9" t="s">
        <v>78</v>
      </c>
      <c r="E539" s="9" t="s">
        <v>79</v>
      </c>
      <c r="F539" s="9" t="s">
        <v>729</v>
      </c>
      <c r="G539" s="9" t="s">
        <v>730</v>
      </c>
      <c r="H539" s="9" t="s">
        <v>731</v>
      </c>
      <c r="I539" s="8">
        <f t="shared" si="48"/>
        <v>45398.537141203706</v>
      </c>
      <c r="J539" s="8">
        <f>DATEVALUE(MID(H539,29,8))+TIMEVALUE(_xlfn.CONCAT(MID(H539,64,2),":",MID(H539,66,2)))</f>
        <v>45398.536805555559</v>
      </c>
      <c r="K539" s="6" t="str">
        <f t="shared" si="49"/>
        <v>0:00</v>
      </c>
      <c r="L539" s="54" t="str">
        <f t="shared" si="50"/>
        <v>Ukončeno v den propuštění</v>
      </c>
      <c r="M539" s="54" t="str">
        <f>IF(A539-J539&gt;TIME(0,240,0),"Více než  4 hodiny",VLOOKUP(K539,Pásma!$H$4:$I$244,2))</f>
        <v>do 10 ti minut</v>
      </c>
    </row>
    <row r="540" spans="1:13" x14ac:dyDescent="0.25">
      <c r="A540" s="10">
        <v>45398.537233796298</v>
      </c>
      <c r="B540" s="9" t="s">
        <v>76</v>
      </c>
      <c r="C540" s="9" t="s">
        <v>77</v>
      </c>
      <c r="D540" s="9" t="s">
        <v>78</v>
      </c>
      <c r="E540" s="9" t="s">
        <v>79</v>
      </c>
      <c r="F540" s="9" t="s">
        <v>726</v>
      </c>
      <c r="G540" s="9" t="s">
        <v>727</v>
      </c>
      <c r="H540" s="9" t="s">
        <v>728</v>
      </c>
      <c r="I540" s="8">
        <f t="shared" si="48"/>
        <v>45398.537233796298</v>
      </c>
      <c r="J540" s="8">
        <f>DATEVALUE(MID(H540,29,8))+TIMEVALUE(_xlfn.CONCAT(MID(H540,64,2),":",MID(H540,66,2)))</f>
        <v>45398.536805555559</v>
      </c>
      <c r="K540" s="6" t="str">
        <f t="shared" si="49"/>
        <v>0:00</v>
      </c>
      <c r="L540" s="54" t="str">
        <f t="shared" si="50"/>
        <v>Ukončeno v den propuštění</v>
      </c>
      <c r="M540" s="54" t="str">
        <f>IF(A540-J540&gt;TIME(0,240,0),"Více než  4 hodiny",VLOOKUP(K540,Pásma!$H$4:$I$244,2))</f>
        <v>do 10 ti minut</v>
      </c>
    </row>
    <row r="541" spans="1:13" x14ac:dyDescent="0.25">
      <c r="A541" s="10">
        <v>45398.627743055556</v>
      </c>
      <c r="B541" s="9" t="s">
        <v>120</v>
      </c>
      <c r="C541" s="9" t="s">
        <v>7344</v>
      </c>
      <c r="D541" s="9" t="s">
        <v>78</v>
      </c>
      <c r="E541" s="9" t="s">
        <v>79</v>
      </c>
      <c r="F541" s="9" t="s">
        <v>7285</v>
      </c>
      <c r="G541" s="9" t="s">
        <v>7286</v>
      </c>
      <c r="H541" s="9" t="s">
        <v>8415</v>
      </c>
      <c r="I541" s="8">
        <f t="shared" si="48"/>
        <v>45398.627743055556</v>
      </c>
      <c r="J541" s="8">
        <f>DATEVALUE(MID(H541,49,8))+TIMEVALUE(_xlfn.CONCAT(MID(H541,80,2),":",MID(H541,82,2)))</f>
        <v>45398.627083333333</v>
      </c>
      <c r="K541" s="6" t="str">
        <f t="shared" si="49"/>
        <v>0:00</v>
      </c>
      <c r="L541" s="54" t="str">
        <f t="shared" si="50"/>
        <v>Ukončeno v den propuštění</v>
      </c>
      <c r="M541" s="54" t="str">
        <f>IF(A541-J541&gt;TIME(0,240,0),"Více než  4 hodiny",VLOOKUP(K541,Pásma!$H$4:$I$244,2))</f>
        <v>do 10 ti minut</v>
      </c>
    </row>
    <row r="542" spans="1:13" x14ac:dyDescent="0.25">
      <c r="A542" s="10">
        <v>45399.413680555554</v>
      </c>
      <c r="B542" s="9" t="s">
        <v>11</v>
      </c>
      <c r="C542" s="9" t="s">
        <v>12</v>
      </c>
      <c r="D542" s="9" t="s">
        <v>78</v>
      </c>
      <c r="E542" s="9" t="s">
        <v>10</v>
      </c>
      <c r="F542" s="9" t="s">
        <v>603</v>
      </c>
      <c r="G542" s="9" t="s">
        <v>604</v>
      </c>
      <c r="H542" s="9" t="s">
        <v>8414</v>
      </c>
      <c r="I542" s="8">
        <f t="shared" si="48"/>
        <v>45399.413680555554</v>
      </c>
      <c r="J542" s="8">
        <f>DATEVALUE(MID(H542,49,8))+TIMEVALUE(_xlfn.CONCAT(MID(H542,80,2),":",MID(H542,82,2)))</f>
        <v>45399.413194444445</v>
      </c>
      <c r="K542" s="6" t="str">
        <f t="shared" si="49"/>
        <v>0:00</v>
      </c>
      <c r="L542" s="54" t="str">
        <f t="shared" si="50"/>
        <v>Ukončeno v den propuštění</v>
      </c>
      <c r="M542" s="54" t="str">
        <f>IF(A542-J542&gt;TIME(0,240,0),"Více než  4 hodiny",VLOOKUP(K542,Pásma!$H$4:$I$244,2))</f>
        <v>do 10 ti minut</v>
      </c>
    </row>
    <row r="543" spans="1:13" x14ac:dyDescent="0.25">
      <c r="A543" s="10">
        <v>45399.538634259261</v>
      </c>
      <c r="B543" s="9" t="s">
        <v>76</v>
      </c>
      <c r="C543" s="9" t="s">
        <v>77</v>
      </c>
      <c r="D543" s="9" t="s">
        <v>78</v>
      </c>
      <c r="E543" s="9" t="s">
        <v>79</v>
      </c>
      <c r="F543" s="9" t="s">
        <v>724</v>
      </c>
      <c r="G543" s="9" t="s">
        <v>725</v>
      </c>
      <c r="H543" s="9" t="s">
        <v>721</v>
      </c>
      <c r="I543" s="8">
        <f t="shared" si="48"/>
        <v>45399.538634259261</v>
      </c>
      <c r="J543" s="8">
        <f>DATEVALUE(MID(H543,29,8))+TIMEVALUE(_xlfn.CONCAT(MID(H543,64,2),":",MID(H543,66,2)))</f>
        <v>45399.538194444445</v>
      </c>
      <c r="K543" s="6" t="str">
        <f t="shared" si="49"/>
        <v>0:00</v>
      </c>
      <c r="L543" s="54" t="str">
        <f t="shared" si="50"/>
        <v>Ukončeno v den propuštění</v>
      </c>
      <c r="M543" s="54" t="str">
        <f>IF(A543-J543&gt;TIME(0,240,0),"Více než  4 hodiny",VLOOKUP(K543,Pásma!$H$4:$I$244,2))</f>
        <v>do 10 ti minut</v>
      </c>
    </row>
    <row r="544" spans="1:13" x14ac:dyDescent="0.25">
      <c r="A544" s="10">
        <v>45399.53875</v>
      </c>
      <c r="B544" s="9" t="s">
        <v>76</v>
      </c>
      <c r="C544" s="9" t="s">
        <v>77</v>
      </c>
      <c r="D544" s="9" t="s">
        <v>78</v>
      </c>
      <c r="E544" s="9" t="s">
        <v>79</v>
      </c>
      <c r="F544" s="9" t="s">
        <v>722</v>
      </c>
      <c r="G544" s="9" t="s">
        <v>723</v>
      </c>
      <c r="H544" s="9" t="s">
        <v>721</v>
      </c>
      <c r="I544" s="8">
        <f t="shared" si="48"/>
        <v>45399.53875</v>
      </c>
      <c r="J544" s="8">
        <f>DATEVALUE(MID(H544,29,8))+TIMEVALUE(_xlfn.CONCAT(MID(H544,64,2),":",MID(H544,66,2)))</f>
        <v>45399.538194444445</v>
      </c>
      <c r="K544" s="6" t="str">
        <f t="shared" si="49"/>
        <v>0:00</v>
      </c>
      <c r="L544" s="54" t="str">
        <f t="shared" si="50"/>
        <v>Ukončeno v den propuštění</v>
      </c>
      <c r="M544" s="54" t="str">
        <f>IF(A544-J544&gt;TIME(0,240,0),"Více než  4 hodiny",VLOOKUP(K544,Pásma!$H$4:$I$244,2))</f>
        <v>do 10 ti minut</v>
      </c>
    </row>
    <row r="545" spans="1:13" x14ac:dyDescent="0.25">
      <c r="A545" s="10">
        <v>45399.538981481484</v>
      </c>
      <c r="B545" s="9" t="s">
        <v>76</v>
      </c>
      <c r="C545" s="9" t="s">
        <v>77</v>
      </c>
      <c r="D545" s="9" t="s">
        <v>78</v>
      </c>
      <c r="E545" s="9" t="s">
        <v>79</v>
      </c>
      <c r="F545" s="9" t="s">
        <v>719</v>
      </c>
      <c r="G545" s="9" t="s">
        <v>720</v>
      </c>
      <c r="H545" s="9" t="s">
        <v>721</v>
      </c>
      <c r="I545" s="8">
        <f t="shared" si="48"/>
        <v>45399.538981481484</v>
      </c>
      <c r="J545" s="8">
        <f>DATEVALUE(MID(H545,29,8))+TIMEVALUE(_xlfn.CONCAT(MID(H545,64,2),":",MID(H545,66,2)))</f>
        <v>45399.538194444445</v>
      </c>
      <c r="K545" s="6" t="str">
        <f t="shared" si="49"/>
        <v>0:01</v>
      </c>
      <c r="L545" s="54" t="str">
        <f t="shared" si="50"/>
        <v>Ukončeno v den propuštění</v>
      </c>
      <c r="M545" s="54" t="str">
        <f>IF(A545-J545&gt;TIME(0,240,0),"Více než  4 hodiny",VLOOKUP(K545,Pásma!$H$4:$I$244,2))</f>
        <v>do 10 ti minut</v>
      </c>
    </row>
    <row r="546" spans="1:13" x14ac:dyDescent="0.25">
      <c r="A546" s="10">
        <v>45399.558159722219</v>
      </c>
      <c r="B546" s="9" t="s">
        <v>11</v>
      </c>
      <c r="C546" s="9" t="s">
        <v>12</v>
      </c>
      <c r="D546" s="9" t="s">
        <v>78</v>
      </c>
      <c r="E546" s="9" t="s">
        <v>10</v>
      </c>
      <c r="F546" s="9" t="s">
        <v>668</v>
      </c>
      <c r="G546" s="9" t="s">
        <v>669</v>
      </c>
      <c r="H546" s="9" t="s">
        <v>8413</v>
      </c>
      <c r="I546" s="8">
        <f t="shared" si="48"/>
        <v>45399.558159722219</v>
      </c>
      <c r="J546" s="8">
        <f>DATEVALUE(MID(H546,49,8))+TIMEVALUE(_xlfn.CONCAT(MID(H546,80,2),":",MID(H546,82,2)))</f>
        <v>45399.557638888888</v>
      </c>
      <c r="K546" s="6" t="str">
        <f t="shared" si="49"/>
        <v>0:00</v>
      </c>
      <c r="L546" s="54" t="str">
        <f t="shared" si="50"/>
        <v>Ukončeno v den propuštění</v>
      </c>
      <c r="M546" s="54" t="str">
        <f>IF(A546-J546&gt;TIME(0,240,0),"Více než  4 hodiny",VLOOKUP(K546,Pásma!$H$4:$I$244,2))</f>
        <v>do 10 ti minut</v>
      </c>
    </row>
    <row r="547" spans="1:13" x14ac:dyDescent="0.25">
      <c r="A547" s="10">
        <v>45399.628958333335</v>
      </c>
      <c r="B547" s="9" t="s">
        <v>11</v>
      </c>
      <c r="C547" s="9" t="s">
        <v>8411</v>
      </c>
      <c r="D547" s="9" t="s">
        <v>78</v>
      </c>
      <c r="E547" s="9" t="s">
        <v>10</v>
      </c>
      <c r="F547" s="9" t="s">
        <v>600</v>
      </c>
      <c r="G547" s="9" t="s">
        <v>601</v>
      </c>
      <c r="H547" s="9" t="s">
        <v>8412</v>
      </c>
      <c r="I547" s="8">
        <f t="shared" si="48"/>
        <v>45399.628958333335</v>
      </c>
      <c r="J547" s="8">
        <f>DATEVALUE(MID(H547,49,8))+TIMEVALUE(_xlfn.CONCAT(MID(H547,80,2),":",MID(H547,82,2)))</f>
        <v>45399.628472222219</v>
      </c>
      <c r="K547" s="6" t="str">
        <f t="shared" si="49"/>
        <v>0:00</v>
      </c>
      <c r="L547" s="54" t="str">
        <f t="shared" si="50"/>
        <v>Ukončeno v den propuštění</v>
      </c>
      <c r="M547" s="54" t="str">
        <f>IF(A547-J547&gt;TIME(0,240,0),"Více než  4 hodiny",VLOOKUP(K547,Pásma!$H$4:$I$244,2))</f>
        <v>do 10 ti minut</v>
      </c>
    </row>
    <row r="548" spans="1:13" x14ac:dyDescent="0.25">
      <c r="A548" s="10">
        <v>45399.789490740739</v>
      </c>
      <c r="B548" s="9" t="s">
        <v>7260</v>
      </c>
      <c r="C548" s="9" t="s">
        <v>8</v>
      </c>
      <c r="D548" s="9" t="s">
        <v>78</v>
      </c>
      <c r="E548" s="9" t="s">
        <v>10</v>
      </c>
      <c r="F548" s="9" t="s">
        <v>480</v>
      </c>
      <c r="G548" s="9" t="s">
        <v>530</v>
      </c>
      <c r="H548" s="9" t="s">
        <v>8410</v>
      </c>
      <c r="I548" s="8">
        <f t="shared" si="48"/>
        <v>45399.789490740739</v>
      </c>
      <c r="J548" s="8">
        <f>DATEVALUE(MID(H548,49,8))+TIMEVALUE(_xlfn.CONCAT(MID(H548,80,2),":",MID(H548,82,2)))</f>
        <v>45399.788888888892</v>
      </c>
      <c r="K548" s="6" t="str">
        <f t="shared" si="49"/>
        <v>0:00</v>
      </c>
      <c r="L548" s="54" t="str">
        <f t="shared" si="50"/>
        <v>Ukončeno v den propuštění</v>
      </c>
      <c r="M548" s="54" t="str">
        <f>IF(A548-J548&gt;TIME(0,240,0),"Více než  4 hodiny",VLOOKUP(K548,Pásma!$H$4:$I$244,2))</f>
        <v>do 10 ti minut</v>
      </c>
    </row>
    <row r="549" spans="1:13" x14ac:dyDescent="0.25">
      <c r="A549" s="10">
        <v>45400.504328703704</v>
      </c>
      <c r="B549" s="9" t="s">
        <v>76</v>
      </c>
      <c r="C549" s="9" t="s">
        <v>77</v>
      </c>
      <c r="D549" s="9" t="s">
        <v>78</v>
      </c>
      <c r="E549" s="9" t="s">
        <v>79</v>
      </c>
      <c r="F549" s="9" t="s">
        <v>717</v>
      </c>
      <c r="G549" s="9" t="s">
        <v>718</v>
      </c>
      <c r="H549" s="9" t="s">
        <v>714</v>
      </c>
      <c r="I549" s="8">
        <f t="shared" si="48"/>
        <v>45400.504328703704</v>
      </c>
      <c r="J549" s="8">
        <f>DATEVALUE(MID(H549,29,8))+TIMEVALUE(_xlfn.CONCAT(MID(H549,64,2),":",MID(H549,66,2)))</f>
        <v>45400.504166666666</v>
      </c>
      <c r="K549" s="6" t="str">
        <f t="shared" si="49"/>
        <v>0:00</v>
      </c>
      <c r="L549" s="54" t="str">
        <f t="shared" si="50"/>
        <v>Ukončeno v den propuštění</v>
      </c>
      <c r="M549" s="54" t="str">
        <f>IF(A549-J549&gt;TIME(0,240,0),"Více než  4 hodiny",VLOOKUP(K549,Pásma!$H$4:$I$244,2))</f>
        <v>do 10 ti minut</v>
      </c>
    </row>
    <row r="550" spans="1:13" x14ac:dyDescent="0.25">
      <c r="A550" s="10">
        <v>45400.504490740743</v>
      </c>
      <c r="B550" s="9" t="s">
        <v>76</v>
      </c>
      <c r="C550" s="9" t="s">
        <v>77</v>
      </c>
      <c r="D550" s="9" t="s">
        <v>78</v>
      </c>
      <c r="E550" s="9" t="s">
        <v>79</v>
      </c>
      <c r="F550" s="9" t="s">
        <v>715</v>
      </c>
      <c r="G550" s="9" t="s">
        <v>716</v>
      </c>
      <c r="H550" s="9" t="s">
        <v>714</v>
      </c>
      <c r="I550" s="8">
        <f t="shared" si="48"/>
        <v>45400.504490740743</v>
      </c>
      <c r="J550" s="8">
        <f>DATEVALUE(MID(H550,29,8))+TIMEVALUE(_xlfn.CONCAT(MID(H550,64,2),":",MID(H550,66,2)))</f>
        <v>45400.504166666666</v>
      </c>
      <c r="K550" s="6" t="str">
        <f t="shared" si="49"/>
        <v>0:00</v>
      </c>
      <c r="L550" s="54" t="str">
        <f t="shared" si="50"/>
        <v>Ukončeno v den propuštění</v>
      </c>
      <c r="M550" s="54" t="str">
        <f>IF(A550-J550&gt;TIME(0,240,0),"Více než  4 hodiny",VLOOKUP(K550,Pásma!$H$4:$I$244,2))</f>
        <v>do 10 ti minut</v>
      </c>
    </row>
    <row r="551" spans="1:13" x14ac:dyDescent="0.25">
      <c r="A551" s="10">
        <v>45400.505416666667</v>
      </c>
      <c r="B551" s="9" t="s">
        <v>76</v>
      </c>
      <c r="C551" s="9" t="s">
        <v>77</v>
      </c>
      <c r="D551" s="9" t="s">
        <v>78</v>
      </c>
      <c r="E551" s="9" t="s">
        <v>79</v>
      </c>
      <c r="F551" s="9" t="s">
        <v>712</v>
      </c>
      <c r="G551" s="9" t="s">
        <v>713</v>
      </c>
      <c r="H551" s="9" t="s">
        <v>714</v>
      </c>
      <c r="I551" s="8">
        <f t="shared" si="48"/>
        <v>45400.505416666667</v>
      </c>
      <c r="J551" s="8">
        <f>DATEVALUE(MID(H551,29,8))+TIMEVALUE(_xlfn.CONCAT(MID(H551,64,2),":",MID(H551,66,2)))</f>
        <v>45400.504166666666</v>
      </c>
      <c r="K551" s="6" t="str">
        <f t="shared" si="49"/>
        <v>0:01</v>
      </c>
      <c r="L551" s="54" t="str">
        <f t="shared" si="50"/>
        <v>Ukončeno v den propuštění</v>
      </c>
      <c r="M551" s="54" t="str">
        <f>IF(A551-J551&gt;TIME(0,240,0),"Více než  4 hodiny",VLOOKUP(K551,Pásma!$H$4:$I$244,2))</f>
        <v>do 10 ti minut</v>
      </c>
    </row>
    <row r="552" spans="1:13" x14ac:dyDescent="0.25">
      <c r="A552" s="10">
        <v>45400.505543981482</v>
      </c>
      <c r="B552" s="9" t="s">
        <v>76</v>
      </c>
      <c r="C552" s="9" t="s">
        <v>77</v>
      </c>
      <c r="D552" s="9" t="s">
        <v>78</v>
      </c>
      <c r="E552" s="9" t="s">
        <v>79</v>
      </c>
      <c r="F552" s="9" t="s">
        <v>709</v>
      </c>
      <c r="G552" s="9" t="s">
        <v>710</v>
      </c>
      <c r="H552" s="9" t="s">
        <v>711</v>
      </c>
      <c r="I552" s="8">
        <f t="shared" si="48"/>
        <v>45400.505543981482</v>
      </c>
      <c r="J552" s="8">
        <f>DATEVALUE(MID(H552,29,8))+TIMEVALUE(_xlfn.CONCAT(MID(H552,64,2),":",MID(H552,66,2)))</f>
        <v>45400.504861111112</v>
      </c>
      <c r="K552" s="6" t="str">
        <f t="shared" si="49"/>
        <v>0:00</v>
      </c>
      <c r="L552" s="54" t="str">
        <f t="shared" si="50"/>
        <v>Ukončeno v den propuštění</v>
      </c>
      <c r="M552" s="54" t="str">
        <f>IF(A552-J552&gt;TIME(0,240,0),"Více než  4 hodiny",VLOOKUP(K552,Pásma!$H$4:$I$244,2))</f>
        <v>do 10 ti minut</v>
      </c>
    </row>
    <row r="553" spans="1:13" x14ac:dyDescent="0.25">
      <c r="A553" s="10">
        <v>45400.534143518518</v>
      </c>
      <c r="B553" s="9" t="s">
        <v>76</v>
      </c>
      <c r="C553" s="9" t="s">
        <v>77</v>
      </c>
      <c r="D553" s="9" t="s">
        <v>78</v>
      </c>
      <c r="E553" s="9" t="s">
        <v>79</v>
      </c>
      <c r="F553" s="9" t="s">
        <v>706</v>
      </c>
      <c r="G553" s="9" t="s">
        <v>707</v>
      </c>
      <c r="H553" s="9" t="s">
        <v>708</v>
      </c>
      <c r="I553" s="8">
        <f t="shared" si="48"/>
        <v>45400.534143518518</v>
      </c>
      <c r="J553" s="8">
        <f>DATEVALUE(MID(H553,29,8))+TIMEVALUE(_xlfn.CONCAT(MID(H553,64,2),":",MID(H553,66,2)))</f>
        <v>45400.533333333333</v>
      </c>
      <c r="K553" s="6" t="str">
        <f t="shared" si="49"/>
        <v>0:01</v>
      </c>
      <c r="L553" s="54" t="str">
        <f t="shared" si="50"/>
        <v>Ukončeno v den propuštění</v>
      </c>
      <c r="M553" s="54" t="str">
        <f>IF(A553-J553&gt;TIME(0,240,0),"Více než  4 hodiny",VLOOKUP(K553,Pásma!$H$4:$I$244,2))</f>
        <v>do 10 ti minut</v>
      </c>
    </row>
    <row r="554" spans="1:13" x14ac:dyDescent="0.25">
      <c r="A554" s="10">
        <v>45400.726539351854</v>
      </c>
      <c r="B554" s="9" t="s">
        <v>1694</v>
      </c>
      <c r="C554" s="9" t="s">
        <v>1933</v>
      </c>
      <c r="D554" s="9" t="s">
        <v>78</v>
      </c>
      <c r="E554" s="9" t="s">
        <v>79</v>
      </c>
      <c r="F554" s="9" t="s">
        <v>657</v>
      </c>
      <c r="G554" s="9" t="s">
        <v>658</v>
      </c>
      <c r="H554" s="9" t="s">
        <v>8409</v>
      </c>
      <c r="I554" s="8">
        <f t="shared" si="48"/>
        <v>45400.726539351854</v>
      </c>
      <c r="J554" s="8">
        <f>DATEVALUE(MID(H554,49,8))+TIMEVALUE(_xlfn.CONCAT(MID(H554,80,2),":",MID(H554,82,2)))</f>
        <v>45400.725694444445</v>
      </c>
      <c r="K554" s="6" t="str">
        <f t="shared" si="49"/>
        <v>0:01</v>
      </c>
      <c r="L554" s="54" t="str">
        <f t="shared" si="50"/>
        <v>Ukončeno v den propuštění</v>
      </c>
      <c r="M554" s="54" t="str">
        <f>IF(A554-J554&gt;TIME(0,240,0),"Více než  4 hodiny",VLOOKUP(K554,Pásma!$H$4:$I$244,2))</f>
        <v>do 10 ti minut</v>
      </c>
    </row>
    <row r="555" spans="1:13" x14ac:dyDescent="0.25">
      <c r="A555" s="10">
        <v>45400.734699074077</v>
      </c>
      <c r="B555" s="9" t="s">
        <v>59</v>
      </c>
      <c r="C555" s="9" t="s">
        <v>1633</v>
      </c>
      <c r="D555" s="9" t="s">
        <v>78</v>
      </c>
      <c r="E555" s="9" t="s">
        <v>13</v>
      </c>
      <c r="F555" s="9" t="s">
        <v>490</v>
      </c>
      <c r="G555" s="9" t="s">
        <v>7283</v>
      </c>
      <c r="H555" s="9" t="s">
        <v>8408</v>
      </c>
      <c r="I555" s="8">
        <f t="shared" si="48"/>
        <v>45400.734699074077</v>
      </c>
      <c r="J555" s="8">
        <f>DATEVALUE(MID(H555,49,8))+TIMEVALUE(_xlfn.CONCAT(MID(H555,80,2),":",MID(H555,82,2)))</f>
        <v>45400.734027777777</v>
      </c>
      <c r="K555" s="6" t="str">
        <f t="shared" si="49"/>
        <v>0:00</v>
      </c>
      <c r="L555" s="54" t="str">
        <f t="shared" si="50"/>
        <v>Ukončeno v den propuštění</v>
      </c>
      <c r="M555" s="54" t="str">
        <f>IF(A555-J555&gt;TIME(0,240,0),"Více než  4 hodiny",VLOOKUP(K555,Pásma!$H$4:$I$244,2))</f>
        <v>do 10 ti minut</v>
      </c>
    </row>
    <row r="556" spans="1:13" x14ac:dyDescent="0.25">
      <c r="A556" s="10">
        <v>45401.583865740744</v>
      </c>
      <c r="B556" s="9" t="s">
        <v>76</v>
      </c>
      <c r="C556" s="9" t="s">
        <v>77</v>
      </c>
      <c r="D556" s="9" t="s">
        <v>78</v>
      </c>
      <c r="E556" s="9" t="s">
        <v>79</v>
      </c>
      <c r="F556" s="9" t="s">
        <v>703</v>
      </c>
      <c r="G556" s="9" t="s">
        <v>704</v>
      </c>
      <c r="H556" s="9" t="s">
        <v>705</v>
      </c>
      <c r="I556" s="8">
        <f t="shared" si="48"/>
        <v>45401.583865740744</v>
      </c>
      <c r="J556" s="8">
        <f t="shared" ref="J556:J569" si="52">DATEVALUE(MID(H556,29,8))+TIMEVALUE(_xlfn.CONCAT(MID(H556,64,2),":",MID(H556,66,2)))</f>
        <v>45401.583333333336</v>
      </c>
      <c r="K556" s="6" t="str">
        <f t="shared" si="49"/>
        <v>0:00</v>
      </c>
      <c r="L556" s="54" t="str">
        <f t="shared" si="50"/>
        <v>Ukončeno v den propuštění</v>
      </c>
      <c r="M556" s="54" t="str">
        <f>IF(A556-J556&gt;TIME(0,240,0),"Více než  4 hodiny",VLOOKUP(K556,Pásma!$H$4:$I$244,2))</f>
        <v>do 10 ti minut</v>
      </c>
    </row>
    <row r="557" spans="1:13" x14ac:dyDescent="0.25">
      <c r="A557" s="10">
        <v>45401.584120370368</v>
      </c>
      <c r="B557" s="9" t="s">
        <v>76</v>
      </c>
      <c r="C557" s="9" t="s">
        <v>77</v>
      </c>
      <c r="D557" s="9" t="s">
        <v>78</v>
      </c>
      <c r="E557" s="9" t="s">
        <v>79</v>
      </c>
      <c r="F557" s="9" t="s">
        <v>700</v>
      </c>
      <c r="G557" s="9" t="s">
        <v>701</v>
      </c>
      <c r="H557" s="9" t="s">
        <v>702</v>
      </c>
      <c r="I557" s="8">
        <f t="shared" si="48"/>
        <v>45401.584120370368</v>
      </c>
      <c r="J557" s="8">
        <f t="shared" si="52"/>
        <v>45401.584027777775</v>
      </c>
      <c r="K557" s="6" t="str">
        <f t="shared" si="49"/>
        <v>0:00</v>
      </c>
      <c r="L557" s="54" t="str">
        <f t="shared" si="50"/>
        <v>Ukončeno v den propuštění</v>
      </c>
      <c r="M557" s="54" t="str">
        <f>IF(A557-J557&gt;TIME(0,240,0),"Více než  4 hodiny",VLOOKUP(K557,Pásma!$H$4:$I$244,2))</f>
        <v>do 10 ti minut</v>
      </c>
    </row>
    <row r="558" spans="1:13" x14ac:dyDescent="0.25">
      <c r="A558" s="10">
        <v>45401.621979166666</v>
      </c>
      <c r="B558" s="9" t="s">
        <v>76</v>
      </c>
      <c r="C558" s="9" t="s">
        <v>570</v>
      </c>
      <c r="D558" s="9" t="s">
        <v>78</v>
      </c>
      <c r="E558" s="9" t="s">
        <v>79</v>
      </c>
      <c r="F558" s="9" t="s">
        <v>697</v>
      </c>
      <c r="G558" s="9" t="s">
        <v>698</v>
      </c>
      <c r="H558" s="9" t="s">
        <v>699</v>
      </c>
      <c r="I558" s="8">
        <f t="shared" si="48"/>
        <v>45401.621979166666</v>
      </c>
      <c r="J558" s="8">
        <f t="shared" si="52"/>
        <v>45401.620833333334</v>
      </c>
      <c r="K558" s="6" t="str">
        <f t="shared" si="49"/>
        <v>0:01</v>
      </c>
      <c r="L558" s="54" t="str">
        <f t="shared" si="50"/>
        <v>Ukončeno v den propuštění</v>
      </c>
      <c r="M558" s="54" t="str">
        <f>IF(A558-J558&gt;TIME(0,240,0),"Více než  4 hodiny",VLOOKUP(K558,Pásma!$H$4:$I$244,2))</f>
        <v>do 10 ti minut</v>
      </c>
    </row>
    <row r="559" spans="1:13" x14ac:dyDescent="0.25">
      <c r="A559" s="10">
        <v>45402.65289351852</v>
      </c>
      <c r="B559" s="9" t="s">
        <v>76</v>
      </c>
      <c r="C559" s="9" t="s">
        <v>242</v>
      </c>
      <c r="D559" s="9" t="s">
        <v>78</v>
      </c>
      <c r="E559" s="9" t="s">
        <v>79</v>
      </c>
      <c r="F559" s="9" t="s">
        <v>240</v>
      </c>
      <c r="G559" s="9" t="s">
        <v>695</v>
      </c>
      <c r="H559" s="9" t="s">
        <v>696</v>
      </c>
      <c r="I559" s="8">
        <f t="shared" si="48"/>
        <v>45402.65289351852</v>
      </c>
      <c r="J559" s="8">
        <f t="shared" si="52"/>
        <v>45402.652083333334</v>
      </c>
      <c r="K559" s="6" t="str">
        <f t="shared" si="49"/>
        <v>0:01</v>
      </c>
      <c r="L559" s="54" t="str">
        <f t="shared" si="50"/>
        <v>Ukončeno v den propuštění</v>
      </c>
      <c r="M559" s="54" t="str">
        <f>IF(A559-J559&gt;TIME(0,240,0),"Více než  4 hodiny",VLOOKUP(K559,Pásma!$H$4:$I$244,2))</f>
        <v>do 10 ti minut</v>
      </c>
    </row>
    <row r="560" spans="1:13" x14ac:dyDescent="0.25">
      <c r="A560" s="10">
        <v>45402.653680555559</v>
      </c>
      <c r="B560" s="9" t="s">
        <v>76</v>
      </c>
      <c r="C560" s="9" t="s">
        <v>242</v>
      </c>
      <c r="D560" s="9" t="s">
        <v>78</v>
      </c>
      <c r="E560" s="9" t="s">
        <v>79</v>
      </c>
      <c r="F560" s="9" t="s">
        <v>692</v>
      </c>
      <c r="G560" s="9" t="s">
        <v>693</v>
      </c>
      <c r="H560" s="9" t="s">
        <v>694</v>
      </c>
      <c r="I560" s="8">
        <f t="shared" si="48"/>
        <v>45402.653680555559</v>
      </c>
      <c r="J560" s="8">
        <f t="shared" si="52"/>
        <v>45402.652777777781</v>
      </c>
      <c r="K560" s="6" t="str">
        <f t="shared" si="49"/>
        <v>0:01</v>
      </c>
      <c r="L560" s="54" t="str">
        <f t="shared" si="50"/>
        <v>Ukončeno v den propuštění</v>
      </c>
      <c r="M560" s="54" t="str">
        <f>IF(A560-J560&gt;TIME(0,240,0),"Více než  4 hodiny",VLOOKUP(K560,Pásma!$H$4:$I$244,2))</f>
        <v>do 10 ti minut</v>
      </c>
    </row>
    <row r="561" spans="1:13" x14ac:dyDescent="0.25">
      <c r="A561" s="10">
        <v>45402.873912037037</v>
      </c>
      <c r="B561" s="9" t="s">
        <v>125</v>
      </c>
      <c r="C561" s="9" t="s">
        <v>17</v>
      </c>
      <c r="D561" s="9" t="s">
        <v>78</v>
      </c>
      <c r="E561" s="9" t="s">
        <v>10</v>
      </c>
      <c r="F561" s="9" t="s">
        <v>689</v>
      </c>
      <c r="G561" s="9" t="s">
        <v>690</v>
      </c>
      <c r="H561" s="9" t="s">
        <v>691</v>
      </c>
      <c r="I561" s="8">
        <f t="shared" si="48"/>
        <v>45402.873912037037</v>
      </c>
      <c r="J561" s="8">
        <f t="shared" si="52"/>
        <v>45402.871527777781</v>
      </c>
      <c r="K561" s="6" t="str">
        <f t="shared" si="49"/>
        <v>0:03</v>
      </c>
      <c r="L561" s="54" t="str">
        <f t="shared" si="50"/>
        <v>Ukončeno v den propuštění</v>
      </c>
      <c r="M561" s="54" t="str">
        <f>IF(A561-J561&gt;TIME(0,240,0),"Více než  4 hodiny",VLOOKUP(K561,Pásma!$H$4:$I$244,2))</f>
        <v>do 10 ti minut</v>
      </c>
    </row>
    <row r="562" spans="1:13" x14ac:dyDescent="0.25">
      <c r="A562" s="10">
        <v>45403.892222222225</v>
      </c>
      <c r="B562" s="9" t="s">
        <v>76</v>
      </c>
      <c r="C562" s="9" t="s">
        <v>126</v>
      </c>
      <c r="D562" s="9" t="s">
        <v>78</v>
      </c>
      <c r="E562" s="9" t="s">
        <v>79</v>
      </c>
      <c r="F562" s="9" t="s">
        <v>686</v>
      </c>
      <c r="G562" s="9" t="s">
        <v>687</v>
      </c>
      <c r="H562" s="9" t="s">
        <v>688</v>
      </c>
      <c r="I562" s="8">
        <f t="shared" si="48"/>
        <v>45403.892222222225</v>
      </c>
      <c r="J562" s="8">
        <f t="shared" si="52"/>
        <v>45403.89166666667</v>
      </c>
      <c r="K562" s="6" t="str">
        <f t="shared" si="49"/>
        <v>0:00</v>
      </c>
      <c r="L562" s="54" t="str">
        <f t="shared" si="50"/>
        <v>Ukončeno v den propuštění</v>
      </c>
      <c r="M562" s="54" t="str">
        <f>IF(A562-J562&gt;TIME(0,240,0),"Více než  4 hodiny",VLOOKUP(K562,Pásma!$H$4:$I$244,2))</f>
        <v>do 10 ti minut</v>
      </c>
    </row>
    <row r="563" spans="1:13" x14ac:dyDescent="0.25">
      <c r="A563" s="10">
        <v>45404.451377314814</v>
      </c>
      <c r="B563" s="9" t="s">
        <v>682</v>
      </c>
      <c r="C563" s="9" t="s">
        <v>683</v>
      </c>
      <c r="D563" s="9" t="s">
        <v>78</v>
      </c>
      <c r="E563" s="9" t="s">
        <v>79</v>
      </c>
      <c r="F563" s="9" t="s">
        <v>503</v>
      </c>
      <c r="G563" s="9" t="s">
        <v>684</v>
      </c>
      <c r="H563" s="9" t="s">
        <v>685</v>
      </c>
      <c r="I563" s="8">
        <f t="shared" si="48"/>
        <v>45404.451377314814</v>
      </c>
      <c r="J563" s="8">
        <f t="shared" si="52"/>
        <v>45404.447222222225</v>
      </c>
      <c r="K563" s="6" t="str">
        <f t="shared" si="49"/>
        <v>0:05</v>
      </c>
      <c r="L563" s="54" t="str">
        <f t="shared" si="50"/>
        <v>Ukončeno v den propuštění</v>
      </c>
      <c r="M563" s="54" t="str">
        <f>IF(A563-J563&gt;TIME(0,240,0),"Více než  4 hodiny",VLOOKUP(K563,Pásma!$H$4:$I$244,2))</f>
        <v>do 10 ti minut</v>
      </c>
    </row>
    <row r="564" spans="1:13" x14ac:dyDescent="0.25">
      <c r="A564" s="10">
        <v>45404.523460648146</v>
      </c>
      <c r="B564" s="9" t="s">
        <v>76</v>
      </c>
      <c r="C564" s="9" t="s">
        <v>157</v>
      </c>
      <c r="D564" s="9" t="s">
        <v>78</v>
      </c>
      <c r="E564" s="9" t="s">
        <v>79</v>
      </c>
      <c r="F564" s="9" t="s">
        <v>679</v>
      </c>
      <c r="G564" s="9" t="s">
        <v>680</v>
      </c>
      <c r="H564" s="9" t="s">
        <v>681</v>
      </c>
      <c r="I564" s="8">
        <f t="shared" si="48"/>
        <v>45404.523460648146</v>
      </c>
      <c r="J564" s="8">
        <f t="shared" si="52"/>
        <v>45404.522916666669</v>
      </c>
      <c r="K564" s="6" t="str">
        <f t="shared" si="49"/>
        <v>0:00</v>
      </c>
      <c r="L564" s="54" t="str">
        <f t="shared" si="50"/>
        <v>Ukončeno v den propuštění</v>
      </c>
      <c r="M564" s="54" t="str">
        <f>IF(A564-J564&gt;TIME(0,240,0),"Více než  4 hodiny",VLOOKUP(K564,Pásma!$H$4:$I$244,2))</f>
        <v>do 10 ti minut</v>
      </c>
    </row>
    <row r="565" spans="1:13" x14ac:dyDescent="0.25">
      <c r="A565" s="10">
        <v>45404.523958333331</v>
      </c>
      <c r="B565" s="9" t="s">
        <v>76</v>
      </c>
      <c r="C565" s="9" t="s">
        <v>157</v>
      </c>
      <c r="D565" s="9" t="s">
        <v>78</v>
      </c>
      <c r="E565" s="9" t="s">
        <v>79</v>
      </c>
      <c r="F565" s="9" t="s">
        <v>676</v>
      </c>
      <c r="G565" s="9" t="s">
        <v>677</v>
      </c>
      <c r="H565" s="9" t="s">
        <v>678</v>
      </c>
      <c r="I565" s="8">
        <f t="shared" si="48"/>
        <v>45404.523958333331</v>
      </c>
      <c r="J565" s="8">
        <f t="shared" si="52"/>
        <v>45404.523611111108</v>
      </c>
      <c r="K565" s="6" t="str">
        <f t="shared" si="49"/>
        <v>0:00</v>
      </c>
      <c r="L565" s="54" t="str">
        <f t="shared" si="50"/>
        <v>Ukončeno v den propuštění</v>
      </c>
      <c r="M565" s="54" t="str">
        <f>IF(A565-J565&gt;TIME(0,240,0),"Více než  4 hodiny",VLOOKUP(K565,Pásma!$H$4:$I$244,2))</f>
        <v>do 10 ti minut</v>
      </c>
    </row>
    <row r="566" spans="1:13" x14ac:dyDescent="0.25">
      <c r="A566" s="10">
        <v>45404.525138888886</v>
      </c>
      <c r="B566" s="9" t="s">
        <v>76</v>
      </c>
      <c r="C566" s="9" t="s">
        <v>157</v>
      </c>
      <c r="D566" s="9" t="s">
        <v>78</v>
      </c>
      <c r="E566" s="9" t="s">
        <v>79</v>
      </c>
      <c r="F566" s="9" t="s">
        <v>674</v>
      </c>
      <c r="G566" s="9" t="s">
        <v>675</v>
      </c>
      <c r="H566" s="9" t="s">
        <v>673</v>
      </c>
      <c r="I566" s="8">
        <f t="shared" si="48"/>
        <v>45404.525138888886</v>
      </c>
      <c r="J566" s="8">
        <f t="shared" si="52"/>
        <v>45404.525000000001</v>
      </c>
      <c r="K566" s="6" t="str">
        <f t="shared" si="49"/>
        <v>0:00</v>
      </c>
      <c r="L566" s="54" t="str">
        <f t="shared" si="50"/>
        <v>Ukončeno v den propuštění</v>
      </c>
      <c r="M566" s="54" t="str">
        <f>IF(A566-J566&gt;TIME(0,240,0),"Více než  4 hodiny",VLOOKUP(K566,Pásma!$H$4:$I$244,2))</f>
        <v>do 10 ti minut</v>
      </c>
    </row>
    <row r="567" spans="1:13" x14ac:dyDescent="0.25">
      <c r="A567" s="10">
        <v>45404.525324074071</v>
      </c>
      <c r="B567" s="9" t="s">
        <v>76</v>
      </c>
      <c r="C567" s="9" t="s">
        <v>157</v>
      </c>
      <c r="D567" s="9" t="s">
        <v>78</v>
      </c>
      <c r="E567" s="9" t="s">
        <v>79</v>
      </c>
      <c r="F567" s="9" t="s">
        <v>671</v>
      </c>
      <c r="G567" s="9" t="s">
        <v>672</v>
      </c>
      <c r="H567" s="9" t="s">
        <v>673</v>
      </c>
      <c r="I567" s="8">
        <f t="shared" si="48"/>
        <v>45404.525324074071</v>
      </c>
      <c r="J567" s="8">
        <f t="shared" si="52"/>
        <v>45404.525000000001</v>
      </c>
      <c r="K567" s="6" t="str">
        <f t="shared" si="49"/>
        <v>0:00</v>
      </c>
      <c r="L567" s="54" t="str">
        <f t="shared" si="50"/>
        <v>Ukončeno v den propuštění</v>
      </c>
      <c r="M567" s="54" t="str">
        <f>IF(A567-J567&gt;TIME(0,240,0),"Více než  4 hodiny",VLOOKUP(K567,Pásma!$H$4:$I$244,2))</f>
        <v>do 10 ti minut</v>
      </c>
    </row>
    <row r="568" spans="1:13" x14ac:dyDescent="0.25">
      <c r="A568" s="10">
        <v>45404.52553240741</v>
      </c>
      <c r="B568" s="9" t="s">
        <v>76</v>
      </c>
      <c r="C568" s="9" t="s">
        <v>157</v>
      </c>
      <c r="D568" s="9" t="s">
        <v>78</v>
      </c>
      <c r="E568" s="9" t="s">
        <v>79</v>
      </c>
      <c r="F568" s="9" t="s">
        <v>668</v>
      </c>
      <c r="G568" s="9" t="s">
        <v>669</v>
      </c>
      <c r="H568" s="9" t="s">
        <v>670</v>
      </c>
      <c r="I568" s="8">
        <f t="shared" si="48"/>
        <v>45404.52553240741</v>
      </c>
      <c r="J568" s="8">
        <f t="shared" si="52"/>
        <v>45404.525000000001</v>
      </c>
      <c r="K568" s="6" t="str">
        <f t="shared" si="49"/>
        <v>0:00</v>
      </c>
      <c r="L568" s="54" t="str">
        <f t="shared" si="50"/>
        <v>Ukončeno v den propuštění</v>
      </c>
      <c r="M568" s="54" t="str">
        <f>IF(A568-J568&gt;TIME(0,240,0),"Více než  4 hodiny",VLOOKUP(K568,Pásma!$H$4:$I$244,2))</f>
        <v>do 10 ti minut</v>
      </c>
    </row>
    <row r="569" spans="1:13" x14ac:dyDescent="0.25">
      <c r="A569" s="10">
        <v>45404.525833333333</v>
      </c>
      <c r="B569" s="9" t="s">
        <v>76</v>
      </c>
      <c r="C569" s="9" t="s">
        <v>157</v>
      </c>
      <c r="D569" s="9" t="s">
        <v>78</v>
      </c>
      <c r="E569" s="9" t="s">
        <v>79</v>
      </c>
      <c r="F569" s="9" t="s">
        <v>665</v>
      </c>
      <c r="G569" s="9" t="s">
        <v>666</v>
      </c>
      <c r="H569" s="9" t="s">
        <v>667</v>
      </c>
      <c r="I569" s="8">
        <f t="shared" si="48"/>
        <v>45404.525833333333</v>
      </c>
      <c r="J569" s="8">
        <f t="shared" si="52"/>
        <v>45404.525694444441</v>
      </c>
      <c r="K569" s="6" t="str">
        <f t="shared" si="49"/>
        <v>0:00</v>
      </c>
      <c r="L569" s="54" t="str">
        <f t="shared" si="50"/>
        <v>Ukončeno v den propuštění</v>
      </c>
      <c r="M569" s="54" t="str">
        <f>IF(A569-J569&gt;TIME(0,240,0),"Více než  4 hodiny",VLOOKUP(K569,Pásma!$H$4:$I$244,2))</f>
        <v>do 10 ti minut</v>
      </c>
    </row>
    <row r="570" spans="1:13" x14ac:dyDescent="0.25">
      <c r="A570" s="10">
        <v>45404.60596064815</v>
      </c>
      <c r="B570" s="9" t="s">
        <v>11</v>
      </c>
      <c r="C570" s="9" t="s">
        <v>21</v>
      </c>
      <c r="D570" s="9" t="s">
        <v>78</v>
      </c>
      <c r="E570" s="9" t="s">
        <v>10</v>
      </c>
      <c r="F570" s="9" t="s">
        <v>605</v>
      </c>
      <c r="G570" s="9" t="s">
        <v>606</v>
      </c>
      <c r="H570" s="9" t="s">
        <v>8407</v>
      </c>
      <c r="I570" s="8">
        <f t="shared" si="48"/>
        <v>45404.60596064815</v>
      </c>
      <c r="J570" s="8">
        <f>DATEVALUE(MID(H570,49,8))+TIMEVALUE(_xlfn.CONCAT(MID(H570,80,2),":",MID(H570,82,2)))</f>
        <v>45404.605555555558</v>
      </c>
      <c r="K570" s="6" t="str">
        <f t="shared" si="49"/>
        <v>0:00</v>
      </c>
      <c r="L570" s="54" t="str">
        <f t="shared" si="50"/>
        <v>Ukončeno v den propuštění</v>
      </c>
      <c r="M570" s="54" t="str">
        <f>IF(A570-J570&gt;TIME(0,240,0),"Více než  4 hodiny",VLOOKUP(K570,Pásma!$H$4:$I$244,2))</f>
        <v>do 10 ti minut</v>
      </c>
    </row>
    <row r="571" spans="1:13" x14ac:dyDescent="0.25">
      <c r="A571" s="10">
        <v>45404.800949074073</v>
      </c>
      <c r="B571" s="9" t="s">
        <v>76</v>
      </c>
      <c r="C571" s="9" t="s">
        <v>411</v>
      </c>
      <c r="D571" s="9" t="s">
        <v>78</v>
      </c>
      <c r="E571" s="9" t="s">
        <v>79</v>
      </c>
      <c r="F571" s="9" t="s">
        <v>583</v>
      </c>
      <c r="G571" s="9" t="s">
        <v>7370</v>
      </c>
      <c r="H571" s="9" t="s">
        <v>7371</v>
      </c>
      <c r="I571" s="8">
        <f t="shared" si="48"/>
        <v>45404.800949074073</v>
      </c>
      <c r="J571" s="8">
        <f>DATEVALUE(MID(H571,63,8))+TIMEVALUE(_xlfn.CONCAT(MID(H571,87,2),":",MID(H571,89,2)))</f>
        <v>45404.800000000003</v>
      </c>
      <c r="K571" s="6" t="str">
        <f t="shared" si="49"/>
        <v>0:01</v>
      </c>
      <c r="L571" s="54" t="str">
        <f t="shared" si="50"/>
        <v>Ukončeno v den propuštění</v>
      </c>
      <c r="M571" s="54" t="str">
        <f>IF(A571-J571&gt;TIME(0,240,0),"Více než  4 hodiny",VLOOKUP(K571,Pásma!$H$4:$I$244,2))</f>
        <v>do 10 ti minut</v>
      </c>
    </row>
    <row r="572" spans="1:13" x14ac:dyDescent="0.25">
      <c r="A572" s="10">
        <v>45404.975856481484</v>
      </c>
      <c r="B572" s="9" t="s">
        <v>125</v>
      </c>
      <c r="C572" s="9" t="s">
        <v>8</v>
      </c>
      <c r="D572" s="9" t="s">
        <v>78</v>
      </c>
      <c r="E572" s="9" t="s">
        <v>10</v>
      </c>
      <c r="F572" s="9" t="s">
        <v>41</v>
      </c>
      <c r="G572" s="9" t="s">
        <v>7281</v>
      </c>
      <c r="H572" s="9" t="s">
        <v>8406</v>
      </c>
      <c r="I572" s="8">
        <f t="shared" si="48"/>
        <v>45404.975856481484</v>
      </c>
      <c r="J572" s="8">
        <f>DATEVALUE(MID(H572,49,8))+TIMEVALUE(_xlfn.CONCAT(MID(H572,80,2),":",MID(H572,82,2)))</f>
        <v>45404.975694444445</v>
      </c>
      <c r="K572" s="6" t="str">
        <f t="shared" si="49"/>
        <v>0:00</v>
      </c>
      <c r="L572" s="54" t="str">
        <f t="shared" si="50"/>
        <v>Ukončeno v den propuštění</v>
      </c>
      <c r="M572" s="54" t="str">
        <f>IF(A572-J572&gt;TIME(0,240,0),"Více než  4 hodiny",VLOOKUP(K572,Pásma!$H$4:$I$244,2))</f>
        <v>do 10 ti minut</v>
      </c>
    </row>
    <row r="573" spans="1:13" x14ac:dyDescent="0.25">
      <c r="A573" s="10">
        <v>45405.431145833332</v>
      </c>
      <c r="B573" s="9" t="s">
        <v>11</v>
      </c>
      <c r="C573" s="9" t="s">
        <v>21</v>
      </c>
      <c r="D573" s="9" t="s">
        <v>78</v>
      </c>
      <c r="E573" s="9" t="s">
        <v>10</v>
      </c>
      <c r="F573" s="9" t="s">
        <v>503</v>
      </c>
      <c r="G573" s="9" t="s">
        <v>586</v>
      </c>
      <c r="H573" s="9" t="s">
        <v>8405</v>
      </c>
      <c r="I573" s="8">
        <f t="shared" si="48"/>
        <v>45405.431145833332</v>
      </c>
      <c r="J573" s="8">
        <f>DATEVALUE(MID(H573,49,8))+TIMEVALUE(_xlfn.CONCAT(MID(H573,80,2),":",MID(H573,82,2)))</f>
        <v>45405.430555555555</v>
      </c>
      <c r="K573" s="6" t="str">
        <f t="shared" si="49"/>
        <v>0:00</v>
      </c>
      <c r="L573" s="54" t="str">
        <f t="shared" si="50"/>
        <v>Ukončeno v den propuštění</v>
      </c>
      <c r="M573" s="54" t="str">
        <f>IF(A573-J573&gt;TIME(0,240,0),"Více než  4 hodiny",VLOOKUP(K573,Pásma!$H$4:$I$244,2))</f>
        <v>do 10 ti minut</v>
      </c>
    </row>
    <row r="574" spans="1:13" x14ac:dyDescent="0.25">
      <c r="A574" s="10">
        <v>45405.545613425929</v>
      </c>
      <c r="B574" s="9" t="s">
        <v>76</v>
      </c>
      <c r="C574" s="9" t="s">
        <v>77</v>
      </c>
      <c r="D574" s="9" t="s">
        <v>78</v>
      </c>
      <c r="E574" s="9" t="s">
        <v>79</v>
      </c>
      <c r="F574" s="9" t="s">
        <v>662</v>
      </c>
      <c r="G574" s="9" t="s">
        <v>663</v>
      </c>
      <c r="H574" s="9" t="s">
        <v>664</v>
      </c>
      <c r="I574" s="8">
        <f t="shared" si="48"/>
        <v>45405.545613425929</v>
      </c>
      <c r="J574" s="8">
        <f t="shared" ref="J574:J581" si="53">DATEVALUE(MID(H574,29,8))+TIMEVALUE(_xlfn.CONCAT(MID(H574,64,2),":",MID(H574,66,2)))</f>
        <v>45405.545138888891</v>
      </c>
      <c r="K574" s="6" t="str">
        <f t="shared" si="49"/>
        <v>0:00</v>
      </c>
      <c r="L574" s="54" t="str">
        <f t="shared" si="50"/>
        <v>Ukončeno v den propuštění</v>
      </c>
      <c r="M574" s="54" t="str">
        <f>IF(A574-J574&gt;TIME(0,240,0),"Více než  4 hodiny",VLOOKUP(K574,Pásma!$H$4:$I$244,2))</f>
        <v>do 10 ti minut</v>
      </c>
    </row>
    <row r="575" spans="1:13" x14ac:dyDescent="0.25">
      <c r="A575" s="10">
        <v>45405.54614583333</v>
      </c>
      <c r="B575" s="9" t="s">
        <v>76</v>
      </c>
      <c r="C575" s="9" t="s">
        <v>77</v>
      </c>
      <c r="D575" s="9" t="s">
        <v>78</v>
      </c>
      <c r="E575" s="9" t="s">
        <v>79</v>
      </c>
      <c r="F575" s="9" t="s">
        <v>660</v>
      </c>
      <c r="G575" s="9" t="s">
        <v>661</v>
      </c>
      <c r="H575" s="9" t="s">
        <v>659</v>
      </c>
      <c r="I575" s="8">
        <f t="shared" si="48"/>
        <v>45405.54614583333</v>
      </c>
      <c r="J575" s="8">
        <f t="shared" si="53"/>
        <v>45405.54583333333</v>
      </c>
      <c r="K575" s="6" t="str">
        <f t="shared" si="49"/>
        <v>0:00</v>
      </c>
      <c r="L575" s="54" t="str">
        <f t="shared" si="50"/>
        <v>Ukončeno v den propuštění</v>
      </c>
      <c r="M575" s="54" t="str">
        <f>IF(A575-J575&gt;TIME(0,240,0),"Více než  4 hodiny",VLOOKUP(K575,Pásma!$H$4:$I$244,2))</f>
        <v>do 10 ti minut</v>
      </c>
    </row>
    <row r="576" spans="1:13" x14ac:dyDescent="0.25">
      <c r="A576" s="10">
        <v>45405.546273148146</v>
      </c>
      <c r="B576" s="9" t="s">
        <v>76</v>
      </c>
      <c r="C576" s="9" t="s">
        <v>77</v>
      </c>
      <c r="D576" s="9" t="s">
        <v>78</v>
      </c>
      <c r="E576" s="9" t="s">
        <v>79</v>
      </c>
      <c r="F576" s="9" t="s">
        <v>657</v>
      </c>
      <c r="G576" s="9" t="s">
        <v>658</v>
      </c>
      <c r="H576" s="9" t="s">
        <v>659</v>
      </c>
      <c r="I576" s="8">
        <f t="shared" si="48"/>
        <v>45405.546273148146</v>
      </c>
      <c r="J576" s="8">
        <f t="shared" si="53"/>
        <v>45405.54583333333</v>
      </c>
      <c r="K576" s="6" t="str">
        <f t="shared" si="49"/>
        <v>0:00</v>
      </c>
      <c r="L576" s="54" t="str">
        <f t="shared" si="50"/>
        <v>Ukončeno v den propuštění</v>
      </c>
      <c r="M576" s="54" t="str">
        <f>IF(A576-J576&gt;TIME(0,240,0),"Více než  4 hodiny",VLOOKUP(K576,Pásma!$H$4:$I$244,2))</f>
        <v>do 10 ti minut</v>
      </c>
    </row>
    <row r="577" spans="1:13" x14ac:dyDescent="0.25">
      <c r="A577" s="10">
        <v>45405.547118055554</v>
      </c>
      <c r="B577" s="9" t="s">
        <v>76</v>
      </c>
      <c r="C577" s="9" t="s">
        <v>77</v>
      </c>
      <c r="D577" s="9" t="s">
        <v>78</v>
      </c>
      <c r="E577" s="9" t="s">
        <v>79</v>
      </c>
      <c r="F577" s="9" t="s">
        <v>655</v>
      </c>
      <c r="G577" s="9" t="s">
        <v>656</v>
      </c>
      <c r="H577" s="9" t="s">
        <v>654</v>
      </c>
      <c r="I577" s="8">
        <f t="shared" si="48"/>
        <v>45405.547118055554</v>
      </c>
      <c r="J577" s="8">
        <f t="shared" si="53"/>
        <v>45405.546527777777</v>
      </c>
      <c r="K577" s="6" t="str">
        <f t="shared" si="49"/>
        <v>0:00</v>
      </c>
      <c r="L577" s="54" t="str">
        <f t="shared" si="50"/>
        <v>Ukončeno v den propuštění</v>
      </c>
      <c r="M577" s="54" t="str">
        <f>IF(A577-J577&gt;TIME(0,240,0),"Více než  4 hodiny",VLOOKUP(K577,Pásma!$H$4:$I$244,2))</f>
        <v>do 10 ti minut</v>
      </c>
    </row>
    <row r="578" spans="1:13" x14ac:dyDescent="0.25">
      <c r="A578" s="10">
        <v>45405.547349537039</v>
      </c>
      <c r="B578" s="9" t="s">
        <v>76</v>
      </c>
      <c r="C578" s="9" t="s">
        <v>77</v>
      </c>
      <c r="D578" s="9" t="s">
        <v>78</v>
      </c>
      <c r="E578" s="9" t="s">
        <v>79</v>
      </c>
      <c r="F578" s="9" t="s">
        <v>652</v>
      </c>
      <c r="G578" s="9" t="s">
        <v>653</v>
      </c>
      <c r="H578" s="9" t="s">
        <v>654</v>
      </c>
      <c r="I578" s="8">
        <f t="shared" ref="I578:I641" si="54">A578</f>
        <v>45405.547349537039</v>
      </c>
      <c r="J578" s="8">
        <f t="shared" si="53"/>
        <v>45405.546527777777</v>
      </c>
      <c r="K578" s="6" t="str">
        <f t="shared" ref="K578:K641" si="55">TEXT(A578-J578,"h:mm")</f>
        <v>0:01</v>
      </c>
      <c r="L578" s="54" t="str">
        <f t="shared" si="50"/>
        <v>Ukončeno v den propuštění</v>
      </c>
      <c r="M578" s="54" t="str">
        <f>IF(A578-J578&gt;TIME(0,240,0),"Více než  4 hodiny",VLOOKUP(K578,Pásma!$H$4:$I$244,2))</f>
        <v>do 10 ti minut</v>
      </c>
    </row>
    <row r="579" spans="1:13" x14ac:dyDescent="0.25">
      <c r="A579" s="10">
        <v>45405.547858796293</v>
      </c>
      <c r="B579" s="9" t="s">
        <v>76</v>
      </c>
      <c r="C579" s="9" t="s">
        <v>77</v>
      </c>
      <c r="D579" s="9" t="s">
        <v>78</v>
      </c>
      <c r="E579" s="9" t="s">
        <v>79</v>
      </c>
      <c r="F579" s="9" t="s">
        <v>649</v>
      </c>
      <c r="G579" s="9" t="s">
        <v>650</v>
      </c>
      <c r="H579" s="9" t="s">
        <v>651</v>
      </c>
      <c r="I579" s="8">
        <f t="shared" si="54"/>
        <v>45405.547858796293</v>
      </c>
      <c r="J579" s="8">
        <f t="shared" si="53"/>
        <v>45405.547222222223</v>
      </c>
      <c r="K579" s="6" t="str">
        <f t="shared" si="55"/>
        <v>0:00</v>
      </c>
      <c r="L579" s="54" t="str">
        <f t="shared" ref="L579:L642" si="56">IF(DAY(I579)&lt;&gt;DAY(J579),"Ukončeno o den a více později","Ukončeno v den propuštění")</f>
        <v>Ukončeno v den propuštění</v>
      </c>
      <c r="M579" s="54" t="str">
        <f>IF(A579-J579&gt;TIME(0,240,0),"Více než  4 hodiny",VLOOKUP(K579,Pásma!$H$4:$I$244,2))</f>
        <v>do 10 ti minut</v>
      </c>
    </row>
    <row r="580" spans="1:13" x14ac:dyDescent="0.25">
      <c r="A580" s="10">
        <v>45405.548807870371</v>
      </c>
      <c r="B580" s="9" t="s">
        <v>76</v>
      </c>
      <c r="C580" s="9" t="s">
        <v>77</v>
      </c>
      <c r="D580" s="9" t="s">
        <v>78</v>
      </c>
      <c r="E580" s="9" t="s">
        <v>79</v>
      </c>
      <c r="F580" s="9" t="s">
        <v>476</v>
      </c>
      <c r="G580" s="9" t="s">
        <v>647</v>
      </c>
      <c r="H580" s="9" t="s">
        <v>648</v>
      </c>
      <c r="I580" s="8">
        <f t="shared" si="54"/>
        <v>45405.548807870371</v>
      </c>
      <c r="J580" s="8">
        <f t="shared" si="53"/>
        <v>45405.54791666667</v>
      </c>
      <c r="K580" s="6" t="str">
        <f t="shared" si="55"/>
        <v>0:01</v>
      </c>
      <c r="L580" s="54" t="str">
        <f t="shared" si="56"/>
        <v>Ukončeno v den propuštění</v>
      </c>
      <c r="M580" s="54" t="str">
        <f>IF(A580-J580&gt;TIME(0,240,0),"Více než  4 hodiny",VLOOKUP(K580,Pásma!$H$4:$I$244,2))</f>
        <v>do 10 ti minut</v>
      </c>
    </row>
    <row r="581" spans="1:13" x14ac:dyDescent="0.25">
      <c r="A581" s="10">
        <v>45405.63380787037</v>
      </c>
      <c r="B581" s="9" t="s">
        <v>120</v>
      </c>
      <c r="C581" s="9" t="s">
        <v>346</v>
      </c>
      <c r="D581" s="9" t="s">
        <v>78</v>
      </c>
      <c r="E581" s="9" t="s">
        <v>79</v>
      </c>
      <c r="F581" s="9" t="s">
        <v>644</v>
      </c>
      <c r="G581" s="9" t="s">
        <v>645</v>
      </c>
      <c r="H581" s="9" t="s">
        <v>646</v>
      </c>
      <c r="I581" s="8">
        <f t="shared" si="54"/>
        <v>45405.63380787037</v>
      </c>
      <c r="J581" s="8">
        <f t="shared" si="53"/>
        <v>45405.632638888892</v>
      </c>
      <c r="K581" s="6" t="str">
        <f t="shared" si="55"/>
        <v>0:01</v>
      </c>
      <c r="L581" s="54" t="str">
        <f t="shared" si="56"/>
        <v>Ukončeno v den propuštění</v>
      </c>
      <c r="M581" s="54" t="str">
        <f>IF(A581-J581&gt;TIME(0,240,0),"Více než  4 hodiny",VLOOKUP(K581,Pásma!$H$4:$I$244,2))</f>
        <v>do 10 ti minut</v>
      </c>
    </row>
    <row r="582" spans="1:13" x14ac:dyDescent="0.25">
      <c r="A582" s="10">
        <v>45405.639143518521</v>
      </c>
      <c r="B582" s="9" t="s">
        <v>11</v>
      </c>
      <c r="C582" s="9" t="s">
        <v>12</v>
      </c>
      <c r="D582" s="9" t="s">
        <v>78</v>
      </c>
      <c r="E582" s="9" t="s">
        <v>10</v>
      </c>
      <c r="F582" s="9" t="s">
        <v>567</v>
      </c>
      <c r="G582" s="9" t="s">
        <v>568</v>
      </c>
      <c r="H582" s="9" t="s">
        <v>8404</v>
      </c>
      <c r="I582" s="8">
        <f t="shared" si="54"/>
        <v>45405.639143518521</v>
      </c>
      <c r="J582" s="8">
        <f>DATEVALUE(MID(H582,49,8))+TIMEVALUE(_xlfn.CONCAT(MID(H582,80,2),":",MID(H582,82,2)))</f>
        <v>45405.638194444444</v>
      </c>
      <c r="K582" s="6" t="str">
        <f t="shared" si="55"/>
        <v>0:01</v>
      </c>
      <c r="L582" s="54" t="str">
        <f t="shared" si="56"/>
        <v>Ukončeno v den propuštění</v>
      </c>
      <c r="M582" s="54" t="str">
        <f>IF(A582-J582&gt;TIME(0,240,0),"Více než  4 hodiny",VLOOKUP(K582,Pásma!$H$4:$I$244,2))</f>
        <v>do 10 ti minut</v>
      </c>
    </row>
    <row r="583" spans="1:13" x14ac:dyDescent="0.25">
      <c r="A583" s="10">
        <v>45405.647893518515</v>
      </c>
      <c r="B583" s="9" t="s">
        <v>11</v>
      </c>
      <c r="C583" s="9" t="s">
        <v>12</v>
      </c>
      <c r="D583" s="9" t="s">
        <v>78</v>
      </c>
      <c r="E583" s="9" t="s">
        <v>10</v>
      </c>
      <c r="F583" s="9" t="s">
        <v>7277</v>
      </c>
      <c r="G583" s="9" t="s">
        <v>7278</v>
      </c>
      <c r="H583" s="9" t="s">
        <v>8403</v>
      </c>
      <c r="I583" s="8">
        <f t="shared" si="54"/>
        <v>45405.647893518515</v>
      </c>
      <c r="J583" s="8">
        <f>DATEVALUE(MID(H583,49,8))+TIMEVALUE(_xlfn.CONCAT(MID(H583,80,2),":",MID(H583,82,2)))</f>
        <v>45405.647222222222</v>
      </c>
      <c r="K583" s="6" t="str">
        <f t="shared" si="55"/>
        <v>0:00</v>
      </c>
      <c r="L583" s="54" t="str">
        <f t="shared" si="56"/>
        <v>Ukončeno v den propuštění</v>
      </c>
      <c r="M583" s="54" t="str">
        <f>IF(A583-J583&gt;TIME(0,240,0),"Více než  4 hodiny",VLOOKUP(K583,Pásma!$H$4:$I$244,2))</f>
        <v>do 10 ti minut</v>
      </c>
    </row>
    <row r="584" spans="1:13" x14ac:dyDescent="0.25">
      <c r="A584" s="10">
        <v>45406.500613425924</v>
      </c>
      <c r="B584" s="9" t="s">
        <v>44</v>
      </c>
      <c r="C584" s="9" t="s">
        <v>8401</v>
      </c>
      <c r="D584" s="9" t="s">
        <v>78</v>
      </c>
      <c r="E584" s="9" t="s">
        <v>10</v>
      </c>
      <c r="F584" s="9" t="s">
        <v>597</v>
      </c>
      <c r="G584" s="9" t="s">
        <v>598</v>
      </c>
      <c r="H584" s="9" t="s">
        <v>8402</v>
      </c>
      <c r="I584" s="8">
        <f t="shared" si="54"/>
        <v>45406.500613425924</v>
      </c>
      <c r="J584" s="8">
        <f>DATEVALUE(MID(H584,49,8))+TIMEVALUE(_xlfn.CONCAT(MID(H584,80,2),":",MID(H584,82,2)))</f>
        <v>45406.5</v>
      </c>
      <c r="K584" s="6" t="str">
        <f t="shared" si="55"/>
        <v>0:00</v>
      </c>
      <c r="L584" s="54" t="str">
        <f t="shared" si="56"/>
        <v>Ukončeno v den propuštění</v>
      </c>
      <c r="M584" s="54" t="str">
        <f>IF(A584-J584&gt;TIME(0,240,0),"Více než  4 hodiny",VLOOKUP(K584,Pásma!$H$4:$I$244,2))</f>
        <v>do 10 ti minut</v>
      </c>
    </row>
    <row r="585" spans="1:13" x14ac:dyDescent="0.25">
      <c r="A585" s="10">
        <v>45406.551979166667</v>
      </c>
      <c r="B585" s="9" t="s">
        <v>76</v>
      </c>
      <c r="C585" s="9" t="s">
        <v>77</v>
      </c>
      <c r="D585" s="9" t="s">
        <v>78</v>
      </c>
      <c r="E585" s="9" t="s">
        <v>79</v>
      </c>
      <c r="F585" s="9" t="s">
        <v>641</v>
      </c>
      <c r="G585" s="9" t="s">
        <v>642</v>
      </c>
      <c r="H585" s="9" t="s">
        <v>643</v>
      </c>
      <c r="I585" s="8">
        <f t="shared" si="54"/>
        <v>45406.551979166667</v>
      </c>
      <c r="J585" s="8">
        <f>DATEVALUE(MID(H585,29,8))+TIMEVALUE(_xlfn.CONCAT(MID(H585,64,2),":",MID(H585,66,2)))</f>
        <v>45406.551388888889</v>
      </c>
      <c r="K585" s="6" t="str">
        <f t="shared" si="55"/>
        <v>0:00</v>
      </c>
      <c r="L585" s="54" t="str">
        <f t="shared" si="56"/>
        <v>Ukončeno v den propuštění</v>
      </c>
      <c r="M585" s="54" t="str">
        <f>IF(A585-J585&gt;TIME(0,240,0),"Více než  4 hodiny",VLOOKUP(K585,Pásma!$H$4:$I$244,2))</f>
        <v>do 10 ti minut</v>
      </c>
    </row>
    <row r="586" spans="1:13" x14ac:dyDescent="0.25">
      <c r="A586" s="10">
        <v>45406.552129629628</v>
      </c>
      <c r="B586" s="9" t="s">
        <v>76</v>
      </c>
      <c r="C586" s="9" t="s">
        <v>77</v>
      </c>
      <c r="D586" s="9" t="s">
        <v>78</v>
      </c>
      <c r="E586" s="9" t="s">
        <v>79</v>
      </c>
      <c r="F586" s="9" t="s">
        <v>638</v>
      </c>
      <c r="G586" s="9" t="s">
        <v>639</v>
      </c>
      <c r="H586" s="9" t="s">
        <v>640</v>
      </c>
      <c r="I586" s="8">
        <f t="shared" si="54"/>
        <v>45406.552129629628</v>
      </c>
      <c r="J586" s="8">
        <f>DATEVALUE(MID(H586,29,8))+TIMEVALUE(_xlfn.CONCAT(MID(H586,64,2),":",MID(H586,66,2)))</f>
        <v>45406.552083333336</v>
      </c>
      <c r="K586" s="6" t="str">
        <f t="shared" si="55"/>
        <v>0:00</v>
      </c>
      <c r="L586" s="54" t="str">
        <f t="shared" si="56"/>
        <v>Ukončeno v den propuštění</v>
      </c>
      <c r="M586" s="54" t="str">
        <f>IF(A586-J586&gt;TIME(0,240,0),"Více než  4 hodiny",VLOOKUP(K586,Pásma!$H$4:$I$244,2))</f>
        <v>do 10 ti minut</v>
      </c>
    </row>
    <row r="587" spans="1:13" x14ac:dyDescent="0.25">
      <c r="A587" s="10">
        <v>45406.602743055555</v>
      </c>
      <c r="B587" s="9" t="s">
        <v>11</v>
      </c>
      <c r="C587" s="9" t="s">
        <v>21</v>
      </c>
      <c r="D587" s="9" t="s">
        <v>78</v>
      </c>
      <c r="E587" s="9" t="s">
        <v>10</v>
      </c>
      <c r="F587" s="9" t="s">
        <v>593</v>
      </c>
      <c r="G587" s="9" t="s">
        <v>594</v>
      </c>
      <c r="H587" s="9" t="s">
        <v>8400</v>
      </c>
      <c r="I587" s="8">
        <f t="shared" si="54"/>
        <v>45406.602743055555</v>
      </c>
      <c r="J587" s="8">
        <f>DATEVALUE(MID(H587,49,8))+TIMEVALUE(_xlfn.CONCAT(MID(H587,80,2),":",MID(H587,82,2)))</f>
        <v>45406.602083333331</v>
      </c>
      <c r="K587" s="6" t="str">
        <f t="shared" si="55"/>
        <v>0:00</v>
      </c>
      <c r="L587" s="54" t="str">
        <f t="shared" si="56"/>
        <v>Ukončeno v den propuštění</v>
      </c>
      <c r="M587" s="54" t="str">
        <f>IF(A587-J587&gt;TIME(0,240,0),"Více než  4 hodiny",VLOOKUP(K587,Pásma!$H$4:$I$244,2))</f>
        <v>do 10 ti minut</v>
      </c>
    </row>
    <row r="588" spans="1:13" x14ac:dyDescent="0.25">
      <c r="A588" s="10">
        <v>45407.448946759258</v>
      </c>
      <c r="B588" s="9" t="s">
        <v>76</v>
      </c>
      <c r="C588" s="9" t="s">
        <v>627</v>
      </c>
      <c r="D588" s="9" t="s">
        <v>78</v>
      </c>
      <c r="E588" s="9" t="s">
        <v>79</v>
      </c>
      <c r="F588" s="9" t="s">
        <v>583</v>
      </c>
      <c r="G588" s="9" t="s">
        <v>636</v>
      </c>
      <c r="H588" s="9" t="s">
        <v>637</v>
      </c>
      <c r="I588" s="8">
        <f t="shared" si="54"/>
        <v>45407.448946759258</v>
      </c>
      <c r="J588" s="8">
        <f>DATEVALUE(MID(H588,29,8))+TIMEVALUE(_xlfn.CONCAT(MID(H588,64,2),":",MID(H588,66,2)))</f>
        <v>45407.416666666664</v>
      </c>
      <c r="K588" s="6" t="str">
        <f t="shared" si="55"/>
        <v>0:46</v>
      </c>
      <c r="L588" s="54" t="str">
        <f t="shared" si="56"/>
        <v>Ukončeno v den propuštění</v>
      </c>
      <c r="M588" s="54" t="str">
        <f>IF(A588-J588&gt;TIME(0,240,0),"Více než  4 hodiny",VLOOKUP(K588,Pásma!$H$4:$I$244,2))</f>
        <v>40-50</v>
      </c>
    </row>
    <row r="589" spans="1:13" x14ac:dyDescent="0.25">
      <c r="A589" s="10">
        <v>45407.55740740741</v>
      </c>
      <c r="B589" s="9" t="s">
        <v>76</v>
      </c>
      <c r="C589" s="9" t="s">
        <v>627</v>
      </c>
      <c r="D589" s="9" t="s">
        <v>78</v>
      </c>
      <c r="E589" s="9" t="s">
        <v>79</v>
      </c>
      <c r="F589" s="9" t="s">
        <v>633</v>
      </c>
      <c r="G589" s="9" t="s">
        <v>634</v>
      </c>
      <c r="H589" s="9" t="s">
        <v>635</v>
      </c>
      <c r="I589" s="8">
        <f t="shared" si="54"/>
        <v>45407.55740740741</v>
      </c>
      <c r="J589" s="8">
        <f>DATEVALUE(MID(H589,29,8))+TIMEVALUE(_xlfn.CONCAT(MID(H589,64,2),":",MID(H589,66,2)))</f>
        <v>45407.556944444441</v>
      </c>
      <c r="K589" s="6" t="str">
        <f t="shared" si="55"/>
        <v>0:00</v>
      </c>
      <c r="L589" s="54" t="str">
        <f t="shared" si="56"/>
        <v>Ukončeno v den propuštění</v>
      </c>
      <c r="M589" s="54" t="str">
        <f>IF(A589-J589&gt;TIME(0,240,0),"Více než  4 hodiny",VLOOKUP(K589,Pásma!$H$4:$I$244,2))</f>
        <v>do 10 ti minut</v>
      </c>
    </row>
    <row r="590" spans="1:13" x14ac:dyDescent="0.25">
      <c r="A590" s="10">
        <v>45407.557500000003</v>
      </c>
      <c r="B590" s="9" t="s">
        <v>76</v>
      </c>
      <c r="C590" s="9" t="s">
        <v>627</v>
      </c>
      <c r="D590" s="9" t="s">
        <v>78</v>
      </c>
      <c r="E590" s="9" t="s">
        <v>79</v>
      </c>
      <c r="F590" s="9" t="s">
        <v>631</v>
      </c>
      <c r="G590" s="9" t="s">
        <v>632</v>
      </c>
      <c r="H590" s="9" t="s">
        <v>630</v>
      </c>
      <c r="I590" s="8">
        <f t="shared" si="54"/>
        <v>45407.557500000003</v>
      </c>
      <c r="J590" s="8">
        <f>DATEVALUE(MID(H590,29,8))+TIMEVALUE(_xlfn.CONCAT(MID(H590,64,2),":",MID(H590,66,2)))</f>
        <v>45407.556944444441</v>
      </c>
      <c r="K590" s="6" t="str">
        <f t="shared" si="55"/>
        <v>0:00</v>
      </c>
      <c r="L590" s="54" t="str">
        <f t="shared" si="56"/>
        <v>Ukončeno v den propuštění</v>
      </c>
      <c r="M590" s="54" t="str">
        <f>IF(A590-J590&gt;TIME(0,240,0),"Více než  4 hodiny",VLOOKUP(K590,Pásma!$H$4:$I$244,2))</f>
        <v>do 10 ti minut</v>
      </c>
    </row>
    <row r="591" spans="1:13" x14ac:dyDescent="0.25">
      <c r="A591" s="10">
        <v>45407.557662037034</v>
      </c>
      <c r="B591" s="9" t="s">
        <v>76</v>
      </c>
      <c r="C591" s="9" t="s">
        <v>627</v>
      </c>
      <c r="D591" s="9" t="s">
        <v>78</v>
      </c>
      <c r="E591" s="9" t="s">
        <v>79</v>
      </c>
      <c r="F591" s="9" t="s">
        <v>628</v>
      </c>
      <c r="G591" s="9" t="s">
        <v>629</v>
      </c>
      <c r="H591" s="9" t="s">
        <v>630</v>
      </c>
      <c r="I591" s="8">
        <f t="shared" si="54"/>
        <v>45407.557662037034</v>
      </c>
      <c r="J591" s="8">
        <f>DATEVALUE(MID(H591,29,8))+TIMEVALUE(_xlfn.CONCAT(MID(H591,64,2),":",MID(H591,66,2)))</f>
        <v>45407.556944444441</v>
      </c>
      <c r="K591" s="6" t="str">
        <f t="shared" si="55"/>
        <v>0:01</v>
      </c>
      <c r="L591" s="54" t="str">
        <f t="shared" si="56"/>
        <v>Ukončeno v den propuštění</v>
      </c>
      <c r="M591" s="54" t="str">
        <f>IF(A591-J591&gt;TIME(0,240,0),"Více než  4 hodiny",VLOOKUP(K591,Pásma!$H$4:$I$244,2))</f>
        <v>do 10 ti minut</v>
      </c>
    </row>
    <row r="592" spans="1:13" x14ac:dyDescent="0.25">
      <c r="A592" s="10">
        <v>45407.625358796293</v>
      </c>
      <c r="B592" s="9" t="s">
        <v>11</v>
      </c>
      <c r="C592" s="9" t="s">
        <v>21</v>
      </c>
      <c r="D592" s="9" t="s">
        <v>78</v>
      </c>
      <c r="E592" s="9" t="s">
        <v>10</v>
      </c>
      <c r="F592" s="9" t="s">
        <v>480</v>
      </c>
      <c r="G592" s="9" t="s">
        <v>530</v>
      </c>
      <c r="H592" s="9" t="s">
        <v>8399</v>
      </c>
      <c r="I592" s="8">
        <f t="shared" si="54"/>
        <v>45407.625358796293</v>
      </c>
      <c r="J592" s="8">
        <f>DATEVALUE(MID(H592,49,8))+TIMEVALUE(_xlfn.CONCAT(MID(H592,80,2),":",MID(H592,82,2)))</f>
        <v>45407.625</v>
      </c>
      <c r="K592" s="6" t="str">
        <f t="shared" si="55"/>
        <v>0:00</v>
      </c>
      <c r="L592" s="54" t="str">
        <f t="shared" si="56"/>
        <v>Ukončeno v den propuštění</v>
      </c>
      <c r="M592" s="54" t="str">
        <f>IF(A592-J592&gt;TIME(0,240,0),"Více než  4 hodiny",VLOOKUP(K592,Pásma!$H$4:$I$244,2))</f>
        <v>do 10 ti minut</v>
      </c>
    </row>
    <row r="593" spans="1:13" x14ac:dyDescent="0.25">
      <c r="A593" s="10">
        <v>45408.542546296296</v>
      </c>
      <c r="B593" s="9" t="s">
        <v>76</v>
      </c>
      <c r="C593" s="9" t="s">
        <v>77</v>
      </c>
      <c r="D593" s="9" t="s">
        <v>78</v>
      </c>
      <c r="E593" s="9" t="s">
        <v>79</v>
      </c>
      <c r="F593" s="9" t="s">
        <v>625</v>
      </c>
      <c r="G593" s="9" t="s">
        <v>626</v>
      </c>
      <c r="H593" s="9" t="s">
        <v>622</v>
      </c>
      <c r="I593" s="8">
        <f t="shared" si="54"/>
        <v>45408.542546296296</v>
      </c>
      <c r="J593" s="8">
        <f t="shared" ref="J593:J598" si="57">DATEVALUE(MID(H593,29,8))+TIMEVALUE(_xlfn.CONCAT(MID(H593,64,2),":",MID(H593,66,2)))</f>
        <v>45408.542361111111</v>
      </c>
      <c r="K593" s="6" t="str">
        <f t="shared" si="55"/>
        <v>0:00</v>
      </c>
      <c r="L593" s="54" t="str">
        <f t="shared" si="56"/>
        <v>Ukončeno v den propuštění</v>
      </c>
      <c r="M593" s="54" t="str">
        <f>IF(A593-J593&gt;TIME(0,240,0),"Více než  4 hodiny",VLOOKUP(K593,Pásma!$H$4:$I$244,2))</f>
        <v>do 10 ti minut</v>
      </c>
    </row>
    <row r="594" spans="1:13" x14ac:dyDescent="0.25">
      <c r="A594" s="10">
        <v>45408.542650462965</v>
      </c>
      <c r="B594" s="9" t="s">
        <v>76</v>
      </c>
      <c r="C594" s="9" t="s">
        <v>77</v>
      </c>
      <c r="D594" s="9" t="s">
        <v>78</v>
      </c>
      <c r="E594" s="9" t="s">
        <v>79</v>
      </c>
      <c r="F594" s="9" t="s">
        <v>623</v>
      </c>
      <c r="G594" s="9" t="s">
        <v>624</v>
      </c>
      <c r="H594" s="9" t="s">
        <v>622</v>
      </c>
      <c r="I594" s="8">
        <f t="shared" si="54"/>
        <v>45408.542650462965</v>
      </c>
      <c r="J594" s="8">
        <f t="shared" si="57"/>
        <v>45408.542361111111</v>
      </c>
      <c r="K594" s="6" t="str">
        <f t="shared" si="55"/>
        <v>0:00</v>
      </c>
      <c r="L594" s="54" t="str">
        <f t="shared" si="56"/>
        <v>Ukončeno v den propuštění</v>
      </c>
      <c r="M594" s="54" t="str">
        <f>IF(A594-J594&gt;TIME(0,240,0),"Více než  4 hodiny",VLOOKUP(K594,Pásma!$H$4:$I$244,2))</f>
        <v>do 10 ti minut</v>
      </c>
    </row>
    <row r="595" spans="1:13" x14ac:dyDescent="0.25">
      <c r="A595" s="10">
        <v>45408.54283564815</v>
      </c>
      <c r="B595" s="9" t="s">
        <v>76</v>
      </c>
      <c r="C595" s="9" t="s">
        <v>77</v>
      </c>
      <c r="D595" s="9" t="s">
        <v>78</v>
      </c>
      <c r="E595" s="9" t="s">
        <v>79</v>
      </c>
      <c r="F595" s="9" t="s">
        <v>41</v>
      </c>
      <c r="G595" s="9" t="s">
        <v>621</v>
      </c>
      <c r="H595" s="9" t="s">
        <v>622</v>
      </c>
      <c r="I595" s="8">
        <f t="shared" si="54"/>
        <v>45408.54283564815</v>
      </c>
      <c r="J595" s="8">
        <f t="shared" si="57"/>
        <v>45408.542361111111</v>
      </c>
      <c r="K595" s="6" t="str">
        <f t="shared" si="55"/>
        <v>0:00</v>
      </c>
      <c r="L595" s="54" t="str">
        <f t="shared" si="56"/>
        <v>Ukončeno v den propuštění</v>
      </c>
      <c r="M595" s="54" t="str">
        <f>IF(A595-J595&gt;TIME(0,240,0),"Více než  4 hodiny",VLOOKUP(K595,Pásma!$H$4:$I$244,2))</f>
        <v>do 10 ti minut</v>
      </c>
    </row>
    <row r="596" spans="1:13" x14ac:dyDescent="0.25">
      <c r="A596" s="10">
        <v>45408.542939814812</v>
      </c>
      <c r="B596" s="9" t="s">
        <v>76</v>
      </c>
      <c r="C596" s="9" t="s">
        <v>77</v>
      </c>
      <c r="D596" s="9" t="s">
        <v>78</v>
      </c>
      <c r="E596" s="9" t="s">
        <v>79</v>
      </c>
      <c r="F596" s="9" t="s">
        <v>618</v>
      </c>
      <c r="G596" s="9" t="s">
        <v>619</v>
      </c>
      <c r="H596" s="9" t="s">
        <v>620</v>
      </c>
      <c r="I596" s="8">
        <f t="shared" si="54"/>
        <v>45408.542939814812</v>
      </c>
      <c r="J596" s="8">
        <f t="shared" si="57"/>
        <v>45408.542361111111</v>
      </c>
      <c r="K596" s="6" t="str">
        <f t="shared" si="55"/>
        <v>0:00</v>
      </c>
      <c r="L596" s="54" t="str">
        <f t="shared" si="56"/>
        <v>Ukončeno v den propuštění</v>
      </c>
      <c r="M596" s="54" t="str">
        <f>IF(A596-J596&gt;TIME(0,240,0),"Více než  4 hodiny",VLOOKUP(K596,Pásma!$H$4:$I$244,2))</f>
        <v>do 10 ti minut</v>
      </c>
    </row>
    <row r="597" spans="1:13" x14ac:dyDescent="0.25">
      <c r="A597" s="10">
        <v>45409.644965277781</v>
      </c>
      <c r="B597" s="9" t="s">
        <v>120</v>
      </c>
      <c r="C597" s="9" t="s">
        <v>614</v>
      </c>
      <c r="D597" s="9" t="s">
        <v>78</v>
      </c>
      <c r="E597" s="9" t="s">
        <v>79</v>
      </c>
      <c r="F597" s="9" t="s">
        <v>615</v>
      </c>
      <c r="G597" s="9" t="s">
        <v>616</v>
      </c>
      <c r="H597" s="9" t="s">
        <v>617</v>
      </c>
      <c r="I597" s="8">
        <f t="shared" si="54"/>
        <v>45409.644965277781</v>
      </c>
      <c r="J597" s="8">
        <f t="shared" si="57"/>
        <v>45409.644444444442</v>
      </c>
      <c r="K597" s="6" t="str">
        <f t="shared" si="55"/>
        <v>0:00</v>
      </c>
      <c r="L597" s="54" t="str">
        <f t="shared" si="56"/>
        <v>Ukončeno v den propuštění</v>
      </c>
      <c r="M597" s="54" t="str">
        <f>IF(A597-J597&gt;TIME(0,240,0),"Více než  4 hodiny",VLOOKUP(K597,Pásma!$H$4:$I$244,2))</f>
        <v>do 10 ti minut</v>
      </c>
    </row>
    <row r="598" spans="1:13" x14ac:dyDescent="0.25">
      <c r="A598" s="10">
        <v>45410.454212962963</v>
      </c>
      <c r="B598" s="9" t="s">
        <v>125</v>
      </c>
      <c r="C598" s="9" t="s">
        <v>281</v>
      </c>
      <c r="D598" s="9" t="s">
        <v>78</v>
      </c>
      <c r="E598" s="9" t="s">
        <v>79</v>
      </c>
      <c r="F598" s="9" t="s">
        <v>611</v>
      </c>
      <c r="G598" s="9" t="s">
        <v>612</v>
      </c>
      <c r="H598" s="9" t="s">
        <v>613</v>
      </c>
      <c r="I598" s="8">
        <f t="shared" si="54"/>
        <v>45410.454212962963</v>
      </c>
      <c r="J598" s="8">
        <f t="shared" si="57"/>
        <v>45410.453472222223</v>
      </c>
      <c r="K598" s="6" t="str">
        <f t="shared" si="55"/>
        <v>0:01</v>
      </c>
      <c r="L598" s="54" t="str">
        <f t="shared" si="56"/>
        <v>Ukončeno v den propuštění</v>
      </c>
      <c r="M598" s="54" t="str">
        <f>IF(A598-J598&gt;TIME(0,240,0),"Více než  4 hodiny",VLOOKUP(K598,Pásma!$H$4:$I$244,2))</f>
        <v>do 10 ti minut</v>
      </c>
    </row>
    <row r="599" spans="1:13" x14ac:dyDescent="0.25">
      <c r="A599" s="10">
        <v>45411.431562500002</v>
      </c>
      <c r="B599" s="9" t="s">
        <v>11</v>
      </c>
      <c r="C599" s="9" t="s">
        <v>21</v>
      </c>
      <c r="D599" s="9" t="s">
        <v>78</v>
      </c>
      <c r="E599" s="9" t="s">
        <v>10</v>
      </c>
      <c r="F599" s="9" t="s">
        <v>305</v>
      </c>
      <c r="G599" s="9" t="s">
        <v>7273</v>
      </c>
      <c r="H599" s="9" t="s">
        <v>8398</v>
      </c>
      <c r="I599" s="8">
        <f t="shared" si="54"/>
        <v>45411.431562500002</v>
      </c>
      <c r="J599" s="8">
        <f>DATEVALUE(MID(H599,49,8))+TIMEVALUE(_xlfn.CONCAT(MID(H599,80,2),":",MID(H599,82,2)))</f>
        <v>45411.431250000001</v>
      </c>
      <c r="K599" s="6" t="str">
        <f t="shared" si="55"/>
        <v>0:00</v>
      </c>
      <c r="L599" s="54" t="str">
        <f t="shared" si="56"/>
        <v>Ukončeno v den propuštění</v>
      </c>
      <c r="M599" s="54" t="str">
        <f>IF(A599-J599&gt;TIME(0,240,0),"Více než  4 hodiny",VLOOKUP(K599,Pásma!$H$4:$I$244,2))</f>
        <v>do 10 ti minut</v>
      </c>
    </row>
    <row r="600" spans="1:13" x14ac:dyDescent="0.25">
      <c r="A600" s="10">
        <v>45411.56077546296</v>
      </c>
      <c r="B600" s="9" t="s">
        <v>11</v>
      </c>
      <c r="C600" s="9" t="s">
        <v>21</v>
      </c>
      <c r="D600" s="9" t="s">
        <v>78</v>
      </c>
      <c r="E600" s="9" t="s">
        <v>10</v>
      </c>
      <c r="F600" s="9" t="s">
        <v>540</v>
      </c>
      <c r="G600" s="9" t="s">
        <v>541</v>
      </c>
      <c r="H600" s="9" t="s">
        <v>8397</v>
      </c>
      <c r="I600" s="8">
        <f t="shared" si="54"/>
        <v>45411.56077546296</v>
      </c>
      <c r="J600" s="8">
        <f>DATEVALUE(MID(H600,49,8))+TIMEVALUE(_xlfn.CONCAT(MID(H600,80,2),":",MID(H600,82,2)))</f>
        <v>45411.560416666667</v>
      </c>
      <c r="K600" s="6" t="str">
        <f t="shared" si="55"/>
        <v>0:00</v>
      </c>
      <c r="L600" s="54" t="str">
        <f t="shared" si="56"/>
        <v>Ukončeno v den propuštění</v>
      </c>
      <c r="M600" s="54" t="str">
        <f>IF(A600-J600&gt;TIME(0,240,0),"Více než  4 hodiny",VLOOKUP(K600,Pásma!$H$4:$I$244,2))</f>
        <v>do 10 ti minut</v>
      </c>
    </row>
    <row r="601" spans="1:13" x14ac:dyDescent="0.25">
      <c r="A601" s="10">
        <v>45411.571458333332</v>
      </c>
      <c r="B601" s="9" t="s">
        <v>76</v>
      </c>
      <c r="C601" s="9" t="s">
        <v>157</v>
      </c>
      <c r="D601" s="9" t="s">
        <v>78</v>
      </c>
      <c r="E601" s="9" t="s">
        <v>79</v>
      </c>
      <c r="F601" s="9" t="s">
        <v>608</v>
      </c>
      <c r="G601" s="9" t="s">
        <v>609</v>
      </c>
      <c r="H601" s="9" t="s">
        <v>610</v>
      </c>
      <c r="I601" s="8">
        <f t="shared" si="54"/>
        <v>45411.571458333332</v>
      </c>
      <c r="J601" s="8">
        <f>DATEVALUE(MID(H601,29,8))+TIMEVALUE(_xlfn.CONCAT(MID(H601,64,2),":",MID(H601,66,2)))</f>
        <v>45411.570833333331</v>
      </c>
      <c r="K601" s="6" t="str">
        <f t="shared" si="55"/>
        <v>0:00</v>
      </c>
      <c r="L601" s="54" t="str">
        <f t="shared" si="56"/>
        <v>Ukončeno v den propuštění</v>
      </c>
      <c r="M601" s="54" t="str">
        <f>IF(A601-J601&gt;TIME(0,240,0),"Více než  4 hodiny",VLOOKUP(K601,Pásma!$H$4:$I$244,2))</f>
        <v>do 10 ti minut</v>
      </c>
    </row>
    <row r="602" spans="1:13" x14ac:dyDescent="0.25">
      <c r="A602" s="10">
        <v>45411.571620370371</v>
      </c>
      <c r="B602" s="9" t="s">
        <v>76</v>
      </c>
      <c r="C602" s="9" t="s">
        <v>157</v>
      </c>
      <c r="D602" s="9" t="s">
        <v>78</v>
      </c>
      <c r="E602" s="9" t="s">
        <v>79</v>
      </c>
      <c r="F602" s="9" t="s">
        <v>605</v>
      </c>
      <c r="G602" s="9" t="s">
        <v>606</v>
      </c>
      <c r="H602" s="9" t="s">
        <v>607</v>
      </c>
      <c r="I602" s="8">
        <f t="shared" si="54"/>
        <v>45411.571620370371</v>
      </c>
      <c r="J602" s="8">
        <f>DATEVALUE(MID(H602,29,8))+TIMEVALUE(_xlfn.CONCAT(MID(H602,64,2),":",MID(H602,66,2)))</f>
        <v>45411.571527777778</v>
      </c>
      <c r="K602" s="6" t="str">
        <f t="shared" si="55"/>
        <v>0:00</v>
      </c>
      <c r="L602" s="54" t="str">
        <f t="shared" si="56"/>
        <v>Ukončeno v den propuštění</v>
      </c>
      <c r="M602" s="54" t="str">
        <f>IF(A602-J602&gt;TIME(0,240,0),"Více než  4 hodiny",VLOOKUP(K602,Pásma!$H$4:$I$244,2))</f>
        <v>do 10 ti minut</v>
      </c>
    </row>
    <row r="603" spans="1:13" x14ac:dyDescent="0.25">
      <c r="A603" s="10">
        <v>45411.571805555555</v>
      </c>
      <c r="B603" s="9" t="s">
        <v>76</v>
      </c>
      <c r="C603" s="9" t="s">
        <v>157</v>
      </c>
      <c r="D603" s="9" t="s">
        <v>78</v>
      </c>
      <c r="E603" s="9" t="s">
        <v>79</v>
      </c>
      <c r="F603" s="9" t="s">
        <v>603</v>
      </c>
      <c r="G603" s="9" t="s">
        <v>604</v>
      </c>
      <c r="H603" s="9" t="s">
        <v>602</v>
      </c>
      <c r="I603" s="8">
        <f t="shared" si="54"/>
        <v>45411.571805555555</v>
      </c>
      <c r="J603" s="8">
        <f>DATEVALUE(MID(H603,29,8))+TIMEVALUE(_xlfn.CONCAT(MID(H603,64,2),":",MID(H603,66,2)))</f>
        <v>45411.571527777778</v>
      </c>
      <c r="K603" s="6" t="str">
        <f t="shared" si="55"/>
        <v>0:00</v>
      </c>
      <c r="L603" s="54" t="str">
        <f t="shared" si="56"/>
        <v>Ukončeno v den propuštění</v>
      </c>
      <c r="M603" s="54" t="str">
        <f>IF(A603-J603&gt;TIME(0,240,0),"Více než  4 hodiny",VLOOKUP(K603,Pásma!$H$4:$I$244,2))</f>
        <v>do 10 ti minut</v>
      </c>
    </row>
    <row r="604" spans="1:13" x14ac:dyDescent="0.25">
      <c r="A604" s="10">
        <v>45411.57199074074</v>
      </c>
      <c r="B604" s="9" t="s">
        <v>76</v>
      </c>
      <c r="C604" s="9" t="s">
        <v>157</v>
      </c>
      <c r="D604" s="9" t="s">
        <v>78</v>
      </c>
      <c r="E604" s="9" t="s">
        <v>79</v>
      </c>
      <c r="F604" s="9" t="s">
        <v>600</v>
      </c>
      <c r="G604" s="9" t="s">
        <v>601</v>
      </c>
      <c r="H604" s="9" t="s">
        <v>602</v>
      </c>
      <c r="I604" s="8">
        <f t="shared" si="54"/>
        <v>45411.57199074074</v>
      </c>
      <c r="J604" s="8">
        <f>DATEVALUE(MID(H604,29,8))+TIMEVALUE(_xlfn.CONCAT(MID(H604,64,2),":",MID(H604,66,2)))</f>
        <v>45411.571527777778</v>
      </c>
      <c r="K604" s="6" t="str">
        <f t="shared" si="55"/>
        <v>0:00</v>
      </c>
      <c r="L604" s="54" t="str">
        <f t="shared" si="56"/>
        <v>Ukončeno v den propuštění</v>
      </c>
      <c r="M604" s="54" t="str">
        <f>IF(A604-J604&gt;TIME(0,240,0),"Více než  4 hodiny",VLOOKUP(K604,Pásma!$H$4:$I$244,2))</f>
        <v>do 10 ti minut</v>
      </c>
    </row>
    <row r="605" spans="1:13" x14ac:dyDescent="0.25">
      <c r="A605" s="32">
        <v>45411.803229166668</v>
      </c>
      <c r="B605" s="31" t="s">
        <v>76</v>
      </c>
      <c r="C605" s="31" t="s">
        <v>126</v>
      </c>
      <c r="D605" s="31" t="s">
        <v>78</v>
      </c>
      <c r="E605" s="31" t="s">
        <v>79</v>
      </c>
      <c r="F605" s="31" t="s">
        <v>512</v>
      </c>
      <c r="G605" s="31" t="s">
        <v>7368</v>
      </c>
      <c r="H605" s="31" t="s">
        <v>7369</v>
      </c>
      <c r="I605" s="8">
        <f t="shared" si="54"/>
        <v>45411.803229166668</v>
      </c>
      <c r="J605" s="8">
        <f>DATEVALUE(MID(H605,63,8))+TIMEVALUE(_xlfn.CONCAT(MID(H605,87,2),":",MID(H605,89,2)))</f>
        <v>45411.801388888889</v>
      </c>
      <c r="K605" s="6" t="str">
        <f t="shared" si="55"/>
        <v>0:02</v>
      </c>
      <c r="L605" s="54" t="str">
        <f t="shared" si="56"/>
        <v>Ukončeno v den propuštění</v>
      </c>
      <c r="M605" s="54" t="str">
        <f>IF(A605-J605&gt;TIME(0,240,0),"Více než  4 hodiny",VLOOKUP(K605,Pásma!$H$4:$I$244,2))</f>
        <v>do 10 ti minut</v>
      </c>
    </row>
    <row r="606" spans="1:13" x14ac:dyDescent="0.25">
      <c r="A606" s="32">
        <v>45412.568032407406</v>
      </c>
      <c r="B606" s="31" t="s">
        <v>76</v>
      </c>
      <c r="C606" s="31" t="s">
        <v>77</v>
      </c>
      <c r="D606" s="31" t="s">
        <v>78</v>
      </c>
      <c r="E606" s="31" t="s">
        <v>79</v>
      </c>
      <c r="F606" s="31" t="s">
        <v>597</v>
      </c>
      <c r="G606" s="31" t="s">
        <v>598</v>
      </c>
      <c r="H606" s="31" t="s">
        <v>599</v>
      </c>
      <c r="I606" s="8">
        <f t="shared" si="54"/>
        <v>45412.568032407406</v>
      </c>
      <c r="J606" s="8">
        <f t="shared" ref="J606:J613" si="58">DATEVALUE(MID(H606,29,8))+TIMEVALUE(_xlfn.CONCAT(MID(H606,64,2),":",MID(H606,66,2)))</f>
        <v>45412.567361111112</v>
      </c>
      <c r="K606" s="6" t="str">
        <f t="shared" si="55"/>
        <v>0:00</v>
      </c>
      <c r="L606" s="54" t="str">
        <f t="shared" si="56"/>
        <v>Ukončeno v den propuštění</v>
      </c>
      <c r="M606" s="54" t="str">
        <f>IF(A606-J606&gt;TIME(0,240,0),"Více než  4 hodiny",VLOOKUP(K606,Pásma!$H$4:$I$244,2))</f>
        <v>do 10 ti minut</v>
      </c>
    </row>
    <row r="607" spans="1:13" x14ac:dyDescent="0.25">
      <c r="A607" s="32">
        <v>45412.568229166667</v>
      </c>
      <c r="B607" s="31" t="s">
        <v>76</v>
      </c>
      <c r="C607" s="31" t="s">
        <v>77</v>
      </c>
      <c r="D607" s="31" t="s">
        <v>78</v>
      </c>
      <c r="E607" s="31" t="s">
        <v>79</v>
      </c>
      <c r="F607" s="31" t="s">
        <v>595</v>
      </c>
      <c r="G607" s="31" t="s">
        <v>596</v>
      </c>
      <c r="H607" s="31" t="s">
        <v>592</v>
      </c>
      <c r="I607" s="8">
        <f t="shared" si="54"/>
        <v>45412.568229166667</v>
      </c>
      <c r="J607" s="8">
        <f t="shared" si="58"/>
        <v>45412.568055555559</v>
      </c>
      <c r="K607" s="6" t="str">
        <f t="shared" si="55"/>
        <v>0:00</v>
      </c>
      <c r="L607" s="54" t="str">
        <f t="shared" si="56"/>
        <v>Ukončeno v den propuštění</v>
      </c>
      <c r="M607" s="54" t="str">
        <f>IF(A607-J607&gt;TIME(0,240,0),"Více než  4 hodiny",VLOOKUP(K607,Pásma!$H$4:$I$244,2))</f>
        <v>do 10 ti minut</v>
      </c>
    </row>
    <row r="608" spans="1:13" x14ac:dyDescent="0.25">
      <c r="A608" s="32">
        <v>45412.568425925929</v>
      </c>
      <c r="B608" s="31" t="s">
        <v>76</v>
      </c>
      <c r="C608" s="31" t="s">
        <v>77</v>
      </c>
      <c r="D608" s="31" t="s">
        <v>78</v>
      </c>
      <c r="E608" s="31" t="s">
        <v>79</v>
      </c>
      <c r="F608" s="31" t="s">
        <v>593</v>
      </c>
      <c r="G608" s="31" t="s">
        <v>594</v>
      </c>
      <c r="H608" s="31" t="s">
        <v>592</v>
      </c>
      <c r="I608" s="8">
        <f t="shared" si="54"/>
        <v>45412.568425925929</v>
      </c>
      <c r="J608" s="8">
        <f t="shared" si="58"/>
        <v>45412.568055555559</v>
      </c>
      <c r="K608" s="6" t="str">
        <f t="shared" si="55"/>
        <v>0:00</v>
      </c>
      <c r="L608" s="54" t="str">
        <f t="shared" si="56"/>
        <v>Ukončeno v den propuštění</v>
      </c>
      <c r="M608" s="54" t="str">
        <f>IF(A608-J608&gt;TIME(0,240,0),"Více než  4 hodiny",VLOOKUP(K608,Pásma!$H$4:$I$244,2))</f>
        <v>do 10 ti minut</v>
      </c>
    </row>
    <row r="609" spans="1:13" x14ac:dyDescent="0.25">
      <c r="A609" s="32">
        <v>45412.56858796296</v>
      </c>
      <c r="B609" s="31" t="s">
        <v>76</v>
      </c>
      <c r="C609" s="31" t="s">
        <v>77</v>
      </c>
      <c r="D609" s="31" t="s">
        <v>78</v>
      </c>
      <c r="E609" s="31" t="s">
        <v>79</v>
      </c>
      <c r="F609" s="31" t="s">
        <v>590</v>
      </c>
      <c r="G609" s="31" t="s">
        <v>591</v>
      </c>
      <c r="H609" s="31" t="s">
        <v>592</v>
      </c>
      <c r="I609" s="8">
        <f t="shared" si="54"/>
        <v>45412.56858796296</v>
      </c>
      <c r="J609" s="8">
        <f t="shared" si="58"/>
        <v>45412.568055555559</v>
      </c>
      <c r="K609" s="6" t="str">
        <f t="shared" si="55"/>
        <v>0:00</v>
      </c>
      <c r="L609" s="54" t="str">
        <f t="shared" si="56"/>
        <v>Ukončeno v den propuštění</v>
      </c>
      <c r="M609" s="54" t="str">
        <f>IF(A609-J609&gt;TIME(0,240,0),"Více než  4 hodiny",VLOOKUP(K609,Pásma!$H$4:$I$244,2))</f>
        <v>do 10 ti minut</v>
      </c>
    </row>
    <row r="610" spans="1:13" x14ac:dyDescent="0.25">
      <c r="A610" s="32">
        <v>45412.568819444445</v>
      </c>
      <c r="B610" s="31" t="s">
        <v>76</v>
      </c>
      <c r="C610" s="31" t="s">
        <v>77</v>
      </c>
      <c r="D610" s="31" t="s">
        <v>78</v>
      </c>
      <c r="E610" s="31" t="s">
        <v>79</v>
      </c>
      <c r="F610" s="31" t="s">
        <v>587</v>
      </c>
      <c r="G610" s="31" t="s">
        <v>588</v>
      </c>
      <c r="H610" s="31" t="s">
        <v>589</v>
      </c>
      <c r="I610" s="8">
        <f t="shared" si="54"/>
        <v>45412.568819444445</v>
      </c>
      <c r="J610" s="8">
        <f t="shared" si="58"/>
        <v>45412.568055555559</v>
      </c>
      <c r="K610" s="6" t="str">
        <f t="shared" si="55"/>
        <v>0:01</v>
      </c>
      <c r="L610" s="54" t="str">
        <f t="shared" si="56"/>
        <v>Ukončeno v den propuštění</v>
      </c>
      <c r="M610" s="54" t="str">
        <f>IF(A610-J610&gt;TIME(0,240,0),"Více než  4 hodiny",VLOOKUP(K610,Pásma!$H$4:$I$244,2))</f>
        <v>do 10 ti minut</v>
      </c>
    </row>
    <row r="611" spans="1:13" x14ac:dyDescent="0.25">
      <c r="A611" s="32">
        <v>45412.569120370368</v>
      </c>
      <c r="B611" s="31" t="s">
        <v>76</v>
      </c>
      <c r="C611" s="31" t="s">
        <v>77</v>
      </c>
      <c r="D611" s="31" t="s">
        <v>78</v>
      </c>
      <c r="E611" s="31" t="s">
        <v>79</v>
      </c>
      <c r="F611" s="31" t="s">
        <v>503</v>
      </c>
      <c r="G611" s="31" t="s">
        <v>586</v>
      </c>
      <c r="H611" s="31" t="s">
        <v>585</v>
      </c>
      <c r="I611" s="8">
        <f t="shared" si="54"/>
        <v>45412.569120370368</v>
      </c>
      <c r="J611" s="8">
        <f t="shared" si="58"/>
        <v>45412.568749999999</v>
      </c>
      <c r="K611" s="6" t="str">
        <f t="shared" si="55"/>
        <v>0:00</v>
      </c>
      <c r="L611" s="54" t="str">
        <f t="shared" si="56"/>
        <v>Ukončeno v den propuštění</v>
      </c>
      <c r="M611" s="54" t="str">
        <f>IF(A611-J611&gt;TIME(0,240,0),"Více než  4 hodiny",VLOOKUP(K611,Pásma!$H$4:$I$244,2))</f>
        <v>do 10 ti minut</v>
      </c>
    </row>
    <row r="612" spans="1:13" x14ac:dyDescent="0.25">
      <c r="A612" s="32">
        <v>45412.569444444445</v>
      </c>
      <c r="B612" s="31" t="s">
        <v>76</v>
      </c>
      <c r="C612" s="31" t="s">
        <v>77</v>
      </c>
      <c r="D612" s="31" t="s">
        <v>78</v>
      </c>
      <c r="E612" s="31" t="s">
        <v>79</v>
      </c>
      <c r="F612" s="31" t="s">
        <v>583</v>
      </c>
      <c r="G612" s="31" t="s">
        <v>584</v>
      </c>
      <c r="H612" s="31" t="s">
        <v>585</v>
      </c>
      <c r="I612" s="8">
        <f t="shared" si="54"/>
        <v>45412.569444444445</v>
      </c>
      <c r="J612" s="8">
        <f t="shared" si="58"/>
        <v>45412.568749999999</v>
      </c>
      <c r="K612" s="6" t="str">
        <f t="shared" si="55"/>
        <v>0:01</v>
      </c>
      <c r="L612" s="54" t="str">
        <f t="shared" si="56"/>
        <v>Ukončeno v den propuštění</v>
      </c>
      <c r="M612" s="54" t="str">
        <f>IF(A612-J612&gt;TIME(0,240,0),"Více než  4 hodiny",VLOOKUP(K612,Pásma!$H$4:$I$244,2))</f>
        <v>do 10 ti minut</v>
      </c>
    </row>
    <row r="613" spans="1:13" x14ac:dyDescent="0.25">
      <c r="A613" s="32">
        <v>45412.634259259263</v>
      </c>
      <c r="B613" s="31" t="s">
        <v>125</v>
      </c>
      <c r="C613" s="31" t="s">
        <v>580</v>
      </c>
      <c r="D613" s="31" t="s">
        <v>78</v>
      </c>
      <c r="E613" s="31" t="s">
        <v>10</v>
      </c>
      <c r="F613" s="31" t="s">
        <v>521</v>
      </c>
      <c r="G613" s="31" t="s">
        <v>581</v>
      </c>
      <c r="H613" s="31" t="s">
        <v>582</v>
      </c>
      <c r="I613" s="8">
        <f t="shared" si="54"/>
        <v>45412.634259259263</v>
      </c>
      <c r="J613" s="8">
        <f t="shared" si="58"/>
        <v>45412.618750000001</v>
      </c>
      <c r="K613" s="6" t="str">
        <f t="shared" si="55"/>
        <v>0:22</v>
      </c>
      <c r="L613" s="54" t="str">
        <f t="shared" si="56"/>
        <v>Ukončeno v den propuštění</v>
      </c>
      <c r="M613" s="54" t="str">
        <f>IF(A613-J613&gt;TIME(0,240,0),"Více než  4 hodiny",VLOOKUP(K613,Pásma!$H$4:$I$244,2))</f>
        <v>20-30</v>
      </c>
    </row>
    <row r="614" spans="1:13" x14ac:dyDescent="0.25">
      <c r="A614" s="32">
        <v>45412.72351851852</v>
      </c>
      <c r="B614" s="31" t="s">
        <v>11</v>
      </c>
      <c r="C614" s="31" t="s">
        <v>8395</v>
      </c>
      <c r="D614" s="31" t="s">
        <v>78</v>
      </c>
      <c r="E614" s="31" t="s">
        <v>10</v>
      </c>
      <c r="F614" s="31" t="s">
        <v>521</v>
      </c>
      <c r="G614" s="31" t="s">
        <v>522</v>
      </c>
      <c r="H614" s="31" t="s">
        <v>8396</v>
      </c>
      <c r="I614" s="8">
        <f t="shared" si="54"/>
        <v>45412.72351851852</v>
      </c>
      <c r="J614" s="8">
        <f>DATEVALUE(MID(H614,49,8))+TIMEVALUE(_xlfn.CONCAT(MID(H614,80,2),":",MID(H614,82,2)))</f>
        <v>45412.722916666666</v>
      </c>
      <c r="K614" s="6" t="str">
        <f t="shared" si="55"/>
        <v>0:00</v>
      </c>
      <c r="L614" s="54" t="str">
        <f t="shared" si="56"/>
        <v>Ukončeno v den propuštění</v>
      </c>
      <c r="M614" s="54" t="str">
        <f>IF(A614-J614&gt;TIME(0,240,0),"Více než  4 hodiny",VLOOKUP(K614,Pásma!$H$4:$I$244,2))</f>
        <v>do 10 ti minut</v>
      </c>
    </row>
    <row r="615" spans="1:13" x14ac:dyDescent="0.25">
      <c r="A615" s="32">
        <v>45413.443067129629</v>
      </c>
      <c r="B615" s="31" t="s">
        <v>76</v>
      </c>
      <c r="C615" s="31" t="s">
        <v>570</v>
      </c>
      <c r="D615" s="31" t="s">
        <v>78</v>
      </c>
      <c r="E615" s="31" t="s">
        <v>79</v>
      </c>
      <c r="F615" s="31" t="s">
        <v>577</v>
      </c>
      <c r="G615" s="31" t="s">
        <v>578</v>
      </c>
      <c r="H615" s="31" t="s">
        <v>579</v>
      </c>
      <c r="I615" s="8">
        <f t="shared" si="54"/>
        <v>45413.443067129629</v>
      </c>
      <c r="J615" s="8">
        <f t="shared" ref="J615:J622" si="59">DATEVALUE(MID(H615,29,8))+TIMEVALUE(_xlfn.CONCAT(MID(H615,64,2),":",MID(H615,66,2)))</f>
        <v>45413.441666666666</v>
      </c>
      <c r="K615" s="6" t="str">
        <f t="shared" si="55"/>
        <v>0:02</v>
      </c>
      <c r="L615" s="54" t="str">
        <f t="shared" si="56"/>
        <v>Ukončeno v den propuštění</v>
      </c>
      <c r="M615" s="54" t="str">
        <f>IF(A615-J615&gt;TIME(0,240,0),"Více než  4 hodiny",VLOOKUP(K615,Pásma!$H$4:$I$244,2))</f>
        <v>do 10 ti minut</v>
      </c>
    </row>
    <row r="616" spans="1:13" x14ac:dyDescent="0.25">
      <c r="A616" s="32">
        <v>45413.444085648145</v>
      </c>
      <c r="B616" s="31" t="s">
        <v>76</v>
      </c>
      <c r="C616" s="31" t="s">
        <v>570</v>
      </c>
      <c r="D616" s="31" t="s">
        <v>78</v>
      </c>
      <c r="E616" s="31" t="s">
        <v>79</v>
      </c>
      <c r="F616" s="31" t="s">
        <v>574</v>
      </c>
      <c r="G616" s="31" t="s">
        <v>575</v>
      </c>
      <c r="H616" s="31" t="s">
        <v>576</v>
      </c>
      <c r="I616" s="8">
        <f t="shared" si="54"/>
        <v>45413.444085648145</v>
      </c>
      <c r="J616" s="8">
        <f t="shared" si="59"/>
        <v>45413.443055555559</v>
      </c>
      <c r="K616" s="6" t="str">
        <f t="shared" si="55"/>
        <v>0:01</v>
      </c>
      <c r="L616" s="54" t="str">
        <f t="shared" si="56"/>
        <v>Ukončeno v den propuštění</v>
      </c>
      <c r="M616" s="54" t="str">
        <f>IF(A616-J616&gt;TIME(0,240,0),"Více než  4 hodiny",VLOOKUP(K616,Pásma!$H$4:$I$244,2))</f>
        <v>do 10 ti minut</v>
      </c>
    </row>
    <row r="617" spans="1:13" x14ac:dyDescent="0.25">
      <c r="A617" s="32">
        <v>45413.446458333332</v>
      </c>
      <c r="B617" s="31" t="s">
        <v>76</v>
      </c>
      <c r="C617" s="31" t="s">
        <v>570</v>
      </c>
      <c r="D617" s="31" t="s">
        <v>78</v>
      </c>
      <c r="E617" s="31" t="s">
        <v>79</v>
      </c>
      <c r="F617" s="31" t="s">
        <v>571</v>
      </c>
      <c r="G617" s="31" t="s">
        <v>572</v>
      </c>
      <c r="H617" s="31" t="s">
        <v>573</v>
      </c>
      <c r="I617" s="8">
        <f t="shared" si="54"/>
        <v>45413.446458333332</v>
      </c>
      <c r="J617" s="8">
        <f t="shared" si="59"/>
        <v>45413.444444444445</v>
      </c>
      <c r="K617" s="6" t="str">
        <f t="shared" si="55"/>
        <v>0:02</v>
      </c>
      <c r="L617" s="54" t="str">
        <f t="shared" si="56"/>
        <v>Ukončeno v den propuštění</v>
      </c>
      <c r="M617" s="54" t="str">
        <f>IF(A617-J617&gt;TIME(0,240,0),"Více než  4 hodiny",VLOOKUP(K617,Pásma!$H$4:$I$244,2))</f>
        <v>do 10 ti minut</v>
      </c>
    </row>
    <row r="618" spans="1:13" x14ac:dyDescent="0.25">
      <c r="A618" s="32">
        <v>45413.476423611108</v>
      </c>
      <c r="B618" s="31" t="s">
        <v>125</v>
      </c>
      <c r="C618" s="31" t="s">
        <v>557</v>
      </c>
      <c r="D618" s="31" t="s">
        <v>78</v>
      </c>
      <c r="E618" s="31" t="s">
        <v>10</v>
      </c>
      <c r="F618" s="31" t="s">
        <v>567</v>
      </c>
      <c r="G618" s="31" t="s">
        <v>568</v>
      </c>
      <c r="H618" s="31" t="s">
        <v>569</v>
      </c>
      <c r="I618" s="8">
        <f t="shared" si="54"/>
        <v>45413.476423611108</v>
      </c>
      <c r="J618" s="8">
        <f t="shared" si="59"/>
        <v>45413.474999999999</v>
      </c>
      <c r="K618" s="6" t="str">
        <f t="shared" si="55"/>
        <v>0:02</v>
      </c>
      <c r="L618" s="54" t="str">
        <f t="shared" si="56"/>
        <v>Ukončeno v den propuštění</v>
      </c>
      <c r="M618" s="54" t="str">
        <f>IF(A618-J618&gt;TIME(0,240,0),"Více než  4 hodiny",VLOOKUP(K618,Pásma!$H$4:$I$244,2))</f>
        <v>do 10 ti minut</v>
      </c>
    </row>
    <row r="619" spans="1:13" x14ac:dyDescent="0.25">
      <c r="A619" s="32">
        <v>45413.477314814816</v>
      </c>
      <c r="B619" s="31" t="s">
        <v>125</v>
      </c>
      <c r="C619" s="31" t="s">
        <v>557</v>
      </c>
      <c r="D619" s="31" t="s">
        <v>78</v>
      </c>
      <c r="E619" s="31" t="s">
        <v>10</v>
      </c>
      <c r="F619" s="31" t="s">
        <v>564</v>
      </c>
      <c r="G619" s="31" t="s">
        <v>565</v>
      </c>
      <c r="H619" s="31" t="s">
        <v>566</v>
      </c>
      <c r="I619" s="8">
        <f t="shared" si="54"/>
        <v>45413.477314814816</v>
      </c>
      <c r="J619" s="8">
        <f t="shared" si="59"/>
        <v>45413.476388888892</v>
      </c>
      <c r="K619" s="6" t="str">
        <f t="shared" si="55"/>
        <v>0:01</v>
      </c>
      <c r="L619" s="54" t="str">
        <f t="shared" si="56"/>
        <v>Ukončeno v den propuštění</v>
      </c>
      <c r="M619" s="54" t="str">
        <f>IF(A619-J619&gt;TIME(0,240,0),"Více než  4 hodiny",VLOOKUP(K619,Pásma!$H$4:$I$244,2))</f>
        <v>do 10 ti minut</v>
      </c>
    </row>
    <row r="620" spans="1:13" x14ac:dyDescent="0.25">
      <c r="A620" s="32">
        <v>45413.478125000001</v>
      </c>
      <c r="B620" s="31" t="s">
        <v>125</v>
      </c>
      <c r="C620" s="31" t="s">
        <v>557</v>
      </c>
      <c r="D620" s="31" t="s">
        <v>78</v>
      </c>
      <c r="E620" s="31" t="s">
        <v>10</v>
      </c>
      <c r="F620" s="31" t="s">
        <v>561</v>
      </c>
      <c r="G620" s="31" t="s">
        <v>562</v>
      </c>
      <c r="H620" s="31" t="s">
        <v>563</v>
      </c>
      <c r="I620" s="8">
        <f t="shared" si="54"/>
        <v>45413.478125000001</v>
      </c>
      <c r="J620" s="8">
        <f t="shared" si="59"/>
        <v>45413.477083333331</v>
      </c>
      <c r="K620" s="6" t="str">
        <f t="shared" si="55"/>
        <v>0:01</v>
      </c>
      <c r="L620" s="54" t="str">
        <f t="shared" si="56"/>
        <v>Ukončeno v den propuštění</v>
      </c>
      <c r="M620" s="54" t="str">
        <f>IF(A620-J620&gt;TIME(0,240,0),"Více než  4 hodiny",VLOOKUP(K620,Pásma!$H$4:$I$244,2))</f>
        <v>do 10 ti minut</v>
      </c>
    </row>
    <row r="621" spans="1:13" x14ac:dyDescent="0.25">
      <c r="A621" s="32">
        <v>45413.479062500002</v>
      </c>
      <c r="B621" s="31" t="s">
        <v>125</v>
      </c>
      <c r="C621" s="31" t="s">
        <v>557</v>
      </c>
      <c r="D621" s="31" t="s">
        <v>78</v>
      </c>
      <c r="E621" s="31" t="s">
        <v>10</v>
      </c>
      <c r="F621" s="31" t="s">
        <v>558</v>
      </c>
      <c r="G621" s="31" t="s">
        <v>559</v>
      </c>
      <c r="H621" s="31" t="s">
        <v>560</v>
      </c>
      <c r="I621" s="8">
        <f t="shared" si="54"/>
        <v>45413.479062500002</v>
      </c>
      <c r="J621" s="8">
        <f t="shared" si="59"/>
        <v>45413.477777777778</v>
      </c>
      <c r="K621" s="6" t="str">
        <f t="shared" si="55"/>
        <v>0:01</v>
      </c>
      <c r="L621" s="54" t="str">
        <f t="shared" si="56"/>
        <v>Ukončeno v den propuštění</v>
      </c>
      <c r="M621" s="54" t="str">
        <f>IF(A621-J621&gt;TIME(0,240,0),"Více než  4 hodiny",VLOOKUP(K621,Pásma!$H$4:$I$244,2))</f>
        <v>do 10 ti minut</v>
      </c>
    </row>
    <row r="622" spans="1:13" x14ac:dyDescent="0.25">
      <c r="A622" s="32">
        <v>45414.411053240743</v>
      </c>
      <c r="B622" s="31" t="s">
        <v>76</v>
      </c>
      <c r="C622" s="31" t="s">
        <v>157</v>
      </c>
      <c r="D622" s="31" t="s">
        <v>78</v>
      </c>
      <c r="E622" s="31" t="s">
        <v>79</v>
      </c>
      <c r="F622" s="31" t="s">
        <v>512</v>
      </c>
      <c r="G622" s="31" t="s">
        <v>555</v>
      </c>
      <c r="H622" s="31" t="s">
        <v>556</v>
      </c>
      <c r="I622" s="8">
        <f t="shared" si="54"/>
        <v>45414.411053240743</v>
      </c>
      <c r="J622" s="8">
        <f t="shared" si="59"/>
        <v>45414.35</v>
      </c>
      <c r="K622" s="6" t="str">
        <f t="shared" si="55"/>
        <v>1:27</v>
      </c>
      <c r="L622" s="54" t="str">
        <f t="shared" si="56"/>
        <v>Ukončeno v den propuštění</v>
      </c>
      <c r="M622" s="54" t="str">
        <f>IF(A622-J622&gt;TIME(0,240,0),"Více než  4 hodiny",VLOOKUP(K622,Pásma!$H$4:$I$244,2))</f>
        <v>80-90</v>
      </c>
    </row>
    <row r="623" spans="1:13" x14ac:dyDescent="0.25">
      <c r="A623" s="32">
        <v>45415.386944444443</v>
      </c>
      <c r="B623" s="31" t="s">
        <v>7365</v>
      </c>
      <c r="C623" s="31" t="s">
        <v>614</v>
      </c>
      <c r="D623" s="31" t="s">
        <v>78</v>
      </c>
      <c r="E623" s="31" t="s">
        <v>79</v>
      </c>
      <c r="F623" s="31" t="s">
        <v>374</v>
      </c>
      <c r="G623" s="31" t="s">
        <v>7366</v>
      </c>
      <c r="H623" s="31" t="s">
        <v>7367</v>
      </c>
      <c r="I623" s="8">
        <f t="shared" si="54"/>
        <v>45415.386944444443</v>
      </c>
      <c r="J623" s="8">
        <f>DATEVALUE(MID(H623,63,8))+TIMEVALUE(_xlfn.CONCAT(MID(H623,87,2),":",MID(H623,89,2)))</f>
        <v>45415.386111111111</v>
      </c>
      <c r="K623" s="6" t="str">
        <f t="shared" si="55"/>
        <v>0:01</v>
      </c>
      <c r="L623" s="54" t="str">
        <f t="shared" si="56"/>
        <v>Ukončeno v den propuštění</v>
      </c>
      <c r="M623" s="54" t="str">
        <f>IF(A623-J623&gt;TIME(0,240,0),"Více než  4 hodiny",VLOOKUP(K623,Pásma!$H$4:$I$244,2))</f>
        <v>do 10 ti minut</v>
      </c>
    </row>
    <row r="624" spans="1:13" x14ac:dyDescent="0.25">
      <c r="A624" s="32">
        <v>45415.486192129632</v>
      </c>
      <c r="B624" s="31" t="s">
        <v>76</v>
      </c>
      <c r="C624" s="31" t="s">
        <v>157</v>
      </c>
      <c r="D624" s="31" t="s">
        <v>78</v>
      </c>
      <c r="E624" s="31" t="s">
        <v>79</v>
      </c>
      <c r="F624" s="31" t="s">
        <v>552</v>
      </c>
      <c r="G624" s="31" t="s">
        <v>553</v>
      </c>
      <c r="H624" s="31" t="s">
        <v>554</v>
      </c>
      <c r="I624" s="8">
        <f t="shared" si="54"/>
        <v>45415.486192129632</v>
      </c>
      <c r="J624" s="8">
        <f>DATEVALUE(MID(H624,29,8))+TIMEVALUE(_xlfn.CONCAT(MID(H624,64,2),":",MID(H624,66,2)))</f>
        <v>45415.48541666667</v>
      </c>
      <c r="K624" s="6" t="str">
        <f t="shared" si="55"/>
        <v>0:01</v>
      </c>
      <c r="L624" s="54" t="str">
        <f t="shared" si="56"/>
        <v>Ukončeno v den propuštění</v>
      </c>
      <c r="M624" s="54" t="str">
        <f>IF(A624-J624&gt;TIME(0,240,0),"Více než  4 hodiny",VLOOKUP(K624,Pásma!$H$4:$I$244,2))</f>
        <v>do 10 ti minut</v>
      </c>
    </row>
    <row r="625" spans="1:13" x14ac:dyDescent="0.25">
      <c r="A625" s="32">
        <v>45415.558807870373</v>
      </c>
      <c r="B625" s="31" t="s">
        <v>1694</v>
      </c>
      <c r="C625" s="31" t="s">
        <v>1929</v>
      </c>
      <c r="D625" s="31" t="s">
        <v>78</v>
      </c>
      <c r="E625" s="31" t="s">
        <v>79</v>
      </c>
      <c r="F625" s="31" t="s">
        <v>524</v>
      </c>
      <c r="G625" s="31" t="s">
        <v>525</v>
      </c>
      <c r="H625" s="31" t="s">
        <v>8394</v>
      </c>
      <c r="I625" s="8">
        <f t="shared" si="54"/>
        <v>45415.558807870373</v>
      </c>
      <c r="J625" s="8">
        <f>DATEVALUE(MID(H625,49,8))+TIMEVALUE(_xlfn.CONCAT(MID(H625,80,2),":",MID(H625,82,2)))</f>
        <v>45415.558333333334</v>
      </c>
      <c r="K625" s="6" t="str">
        <f t="shared" si="55"/>
        <v>0:00</v>
      </c>
      <c r="L625" s="54" t="str">
        <f t="shared" si="56"/>
        <v>Ukončeno v den propuštění</v>
      </c>
      <c r="M625" s="54" t="str">
        <f>IF(A625-J625&gt;TIME(0,240,0),"Více než  4 hodiny",VLOOKUP(K625,Pásma!$H$4:$I$244,2))</f>
        <v>do 10 ti minut</v>
      </c>
    </row>
    <row r="626" spans="1:13" x14ac:dyDescent="0.25">
      <c r="A626" s="32">
        <v>45416.460486111115</v>
      </c>
      <c r="B626" s="31" t="s">
        <v>76</v>
      </c>
      <c r="C626" s="31" t="s">
        <v>225</v>
      </c>
      <c r="D626" s="31" t="s">
        <v>78</v>
      </c>
      <c r="E626" s="31" t="s">
        <v>79</v>
      </c>
      <c r="F626" s="31" t="s">
        <v>549</v>
      </c>
      <c r="G626" s="31" t="s">
        <v>550</v>
      </c>
      <c r="H626" s="31" t="s">
        <v>551</v>
      </c>
      <c r="I626" s="8">
        <f t="shared" si="54"/>
        <v>45416.460486111115</v>
      </c>
      <c r="J626" s="8">
        <f t="shared" ref="J626:J632" si="60">DATEVALUE(MID(H626,29,8))+TIMEVALUE(_xlfn.CONCAT(MID(H626,64,2),":",MID(H626,66,2)))</f>
        <v>45416.457638888889</v>
      </c>
      <c r="K626" s="6" t="str">
        <f t="shared" si="55"/>
        <v>0:04</v>
      </c>
      <c r="L626" s="54" t="str">
        <f t="shared" si="56"/>
        <v>Ukončeno v den propuštění</v>
      </c>
      <c r="M626" s="54" t="str">
        <f>IF(A626-J626&gt;TIME(0,240,0),"Více než  4 hodiny",VLOOKUP(K626,Pásma!$H$4:$I$244,2))</f>
        <v>do 10 ti minut</v>
      </c>
    </row>
    <row r="627" spans="1:13" x14ac:dyDescent="0.25">
      <c r="A627" s="32">
        <v>45416.49790509259</v>
      </c>
      <c r="B627" s="31" t="s">
        <v>120</v>
      </c>
      <c r="C627" s="31" t="s">
        <v>242</v>
      </c>
      <c r="D627" s="31" t="s">
        <v>78</v>
      </c>
      <c r="E627" s="31" t="s">
        <v>79</v>
      </c>
      <c r="F627" s="31" t="s">
        <v>546</v>
      </c>
      <c r="G627" s="31" t="s">
        <v>547</v>
      </c>
      <c r="H627" s="31" t="s">
        <v>548</v>
      </c>
      <c r="I627" s="8">
        <f t="shared" si="54"/>
        <v>45416.49790509259</v>
      </c>
      <c r="J627" s="8">
        <f t="shared" si="60"/>
        <v>45416.49722222222</v>
      </c>
      <c r="K627" s="6" t="str">
        <f t="shared" si="55"/>
        <v>0:00</v>
      </c>
      <c r="L627" s="54" t="str">
        <f t="shared" si="56"/>
        <v>Ukončeno v den propuštění</v>
      </c>
      <c r="M627" s="54" t="str">
        <f>IF(A627-J627&gt;TIME(0,240,0),"Více než  4 hodiny",VLOOKUP(K627,Pásma!$H$4:$I$244,2))</f>
        <v>do 10 ti minut</v>
      </c>
    </row>
    <row r="628" spans="1:13" x14ac:dyDescent="0.25">
      <c r="A628" s="32">
        <v>45416.498518518521</v>
      </c>
      <c r="B628" s="31" t="s">
        <v>120</v>
      </c>
      <c r="C628" s="31" t="s">
        <v>242</v>
      </c>
      <c r="D628" s="31" t="s">
        <v>78</v>
      </c>
      <c r="E628" s="31" t="s">
        <v>79</v>
      </c>
      <c r="F628" s="31" t="s">
        <v>543</v>
      </c>
      <c r="G628" s="31" t="s">
        <v>544</v>
      </c>
      <c r="H628" s="31" t="s">
        <v>545</v>
      </c>
      <c r="I628" s="8">
        <f t="shared" si="54"/>
        <v>45416.498518518521</v>
      </c>
      <c r="J628" s="8">
        <f t="shared" si="60"/>
        <v>45416.497916666667</v>
      </c>
      <c r="K628" s="6" t="str">
        <f t="shared" si="55"/>
        <v>0:00</v>
      </c>
      <c r="L628" s="54" t="str">
        <f t="shared" si="56"/>
        <v>Ukončeno v den propuštění</v>
      </c>
      <c r="M628" s="54" t="str">
        <f>IF(A628-J628&gt;TIME(0,240,0),"Více než  4 hodiny",VLOOKUP(K628,Pásma!$H$4:$I$244,2))</f>
        <v>do 10 ti minut</v>
      </c>
    </row>
    <row r="629" spans="1:13" x14ac:dyDescent="0.25">
      <c r="A629" s="32">
        <v>45416.694305555553</v>
      </c>
      <c r="B629" s="31" t="s">
        <v>76</v>
      </c>
      <c r="C629" s="31" t="s">
        <v>225</v>
      </c>
      <c r="D629" s="31" t="s">
        <v>78</v>
      </c>
      <c r="E629" s="31" t="s">
        <v>79</v>
      </c>
      <c r="F629" s="31" t="s">
        <v>540</v>
      </c>
      <c r="G629" s="31" t="s">
        <v>541</v>
      </c>
      <c r="H629" s="31" t="s">
        <v>542</v>
      </c>
      <c r="I629" s="8">
        <f t="shared" si="54"/>
        <v>45416.694305555553</v>
      </c>
      <c r="J629" s="8">
        <f t="shared" si="60"/>
        <v>45416.693749999999</v>
      </c>
      <c r="K629" s="6" t="str">
        <f t="shared" si="55"/>
        <v>0:00</v>
      </c>
      <c r="L629" s="54" t="str">
        <f t="shared" si="56"/>
        <v>Ukončeno v den propuštění</v>
      </c>
      <c r="M629" s="54" t="str">
        <f>IF(A629-J629&gt;TIME(0,240,0),"Více než  4 hodiny",VLOOKUP(K629,Pásma!$H$4:$I$244,2))</f>
        <v>do 10 ti minut</v>
      </c>
    </row>
    <row r="630" spans="1:13" x14ac:dyDescent="0.25">
      <c r="A630" s="32">
        <v>45417.559814814813</v>
      </c>
      <c r="B630" s="31" t="s">
        <v>76</v>
      </c>
      <c r="C630" s="31" t="s">
        <v>126</v>
      </c>
      <c r="D630" s="31" t="s">
        <v>78</v>
      </c>
      <c r="E630" s="31" t="s">
        <v>79</v>
      </c>
      <c r="F630" s="31" t="s">
        <v>537</v>
      </c>
      <c r="G630" s="31" t="s">
        <v>538</v>
      </c>
      <c r="H630" s="31" t="s">
        <v>539</v>
      </c>
      <c r="I630" s="8">
        <f t="shared" si="54"/>
        <v>45417.559814814813</v>
      </c>
      <c r="J630" s="8">
        <f t="shared" si="60"/>
        <v>45417.559027777781</v>
      </c>
      <c r="K630" s="6" t="str">
        <f t="shared" si="55"/>
        <v>0:01</v>
      </c>
      <c r="L630" s="54" t="str">
        <f t="shared" si="56"/>
        <v>Ukončeno v den propuštění</v>
      </c>
      <c r="M630" s="54" t="str">
        <f>IF(A630-J630&gt;TIME(0,240,0),"Více než  4 hodiny",VLOOKUP(K630,Pásma!$H$4:$I$244,2))</f>
        <v>do 10 ti minut</v>
      </c>
    </row>
    <row r="631" spans="1:13" x14ac:dyDescent="0.25">
      <c r="A631" s="32">
        <v>45417.560219907406</v>
      </c>
      <c r="B631" s="31" t="s">
        <v>76</v>
      </c>
      <c r="C631" s="31" t="s">
        <v>126</v>
      </c>
      <c r="D631" s="31" t="s">
        <v>78</v>
      </c>
      <c r="E631" s="31" t="s">
        <v>79</v>
      </c>
      <c r="F631" s="31" t="s">
        <v>535</v>
      </c>
      <c r="G631" s="31" t="s">
        <v>536</v>
      </c>
      <c r="H631" s="31" t="s">
        <v>534</v>
      </c>
      <c r="I631" s="8">
        <f t="shared" si="54"/>
        <v>45417.560219907406</v>
      </c>
      <c r="J631" s="8">
        <f t="shared" si="60"/>
        <v>45417.55972222222</v>
      </c>
      <c r="K631" s="6" t="str">
        <f t="shared" si="55"/>
        <v>0:00</v>
      </c>
      <c r="L631" s="54" t="str">
        <f t="shared" si="56"/>
        <v>Ukončeno v den propuštění</v>
      </c>
      <c r="M631" s="54" t="str">
        <f>IF(A631-J631&gt;TIME(0,240,0),"Více než  4 hodiny",VLOOKUP(K631,Pásma!$H$4:$I$244,2))</f>
        <v>do 10 ti minut</v>
      </c>
    </row>
    <row r="632" spans="1:13" x14ac:dyDescent="0.25">
      <c r="A632" s="32">
        <v>45417.560497685183</v>
      </c>
      <c r="B632" s="31" t="s">
        <v>76</v>
      </c>
      <c r="C632" s="31" t="s">
        <v>126</v>
      </c>
      <c r="D632" s="31" t="s">
        <v>78</v>
      </c>
      <c r="E632" s="31" t="s">
        <v>79</v>
      </c>
      <c r="F632" s="31" t="s">
        <v>532</v>
      </c>
      <c r="G632" s="31" t="s">
        <v>533</v>
      </c>
      <c r="H632" s="31" t="s">
        <v>534</v>
      </c>
      <c r="I632" s="8">
        <f t="shared" si="54"/>
        <v>45417.560497685183</v>
      </c>
      <c r="J632" s="8">
        <f t="shared" si="60"/>
        <v>45417.55972222222</v>
      </c>
      <c r="K632" s="6" t="str">
        <f t="shared" si="55"/>
        <v>0:01</v>
      </c>
      <c r="L632" s="54" t="str">
        <f t="shared" si="56"/>
        <v>Ukončeno v den propuštění</v>
      </c>
      <c r="M632" s="54" t="str">
        <f>IF(A632-J632&gt;TIME(0,240,0),"Více než  4 hodiny",VLOOKUP(K632,Pásma!$H$4:$I$244,2))</f>
        <v>do 10 ti minut</v>
      </c>
    </row>
    <row r="633" spans="1:13" x14ac:dyDescent="0.25">
      <c r="A633" s="32">
        <v>45417.855023148149</v>
      </c>
      <c r="B633" s="31" t="s">
        <v>76</v>
      </c>
      <c r="C633" s="31" t="s">
        <v>242</v>
      </c>
      <c r="D633" s="31" t="s">
        <v>78</v>
      </c>
      <c r="E633" s="31" t="s">
        <v>79</v>
      </c>
      <c r="F633" s="31" t="s">
        <v>7362</v>
      </c>
      <c r="G633" s="31" t="s">
        <v>7363</v>
      </c>
      <c r="H633" s="31" t="s">
        <v>7364</v>
      </c>
      <c r="I633" s="8">
        <f t="shared" si="54"/>
        <v>45417.855023148149</v>
      </c>
      <c r="J633" s="8">
        <f>DATEVALUE(MID(H633,63,8))+TIMEVALUE(_xlfn.CONCAT(MID(H633,87,2),":",MID(H633,89,2)))</f>
        <v>45417.854166666664</v>
      </c>
      <c r="K633" s="6" t="str">
        <f t="shared" si="55"/>
        <v>0:01</v>
      </c>
      <c r="L633" s="54" t="str">
        <f t="shared" si="56"/>
        <v>Ukončeno v den propuštění</v>
      </c>
      <c r="M633" s="54" t="str">
        <f>IF(A633-J633&gt;TIME(0,240,0),"Více než  4 hodiny",VLOOKUP(K633,Pásma!$H$4:$I$244,2))</f>
        <v>do 10 ti minut</v>
      </c>
    </row>
    <row r="634" spans="1:13" x14ac:dyDescent="0.25">
      <c r="A634" s="32">
        <v>45418.490810185183</v>
      </c>
      <c r="B634" s="31" t="s">
        <v>11</v>
      </c>
      <c r="C634" s="31" t="s">
        <v>12</v>
      </c>
      <c r="D634" s="31" t="s">
        <v>78</v>
      </c>
      <c r="E634" s="31" t="s">
        <v>10</v>
      </c>
      <c r="F634" s="31" t="s">
        <v>496</v>
      </c>
      <c r="G634" s="31" t="s">
        <v>497</v>
      </c>
      <c r="H634" s="31" t="s">
        <v>8393</v>
      </c>
      <c r="I634" s="8">
        <f t="shared" si="54"/>
        <v>45418.490810185183</v>
      </c>
      <c r="J634" s="8">
        <f>DATEVALUE(MID(H634,49,8))+TIMEVALUE(_xlfn.CONCAT(MID(H634,80,2),":",MID(H634,82,2)))</f>
        <v>45418.489583333336</v>
      </c>
      <c r="K634" s="6" t="str">
        <f t="shared" si="55"/>
        <v>0:01</v>
      </c>
      <c r="L634" s="54" t="str">
        <f t="shared" si="56"/>
        <v>Ukončeno v den propuštění</v>
      </c>
      <c r="M634" s="54" t="str">
        <f>IF(A634-J634&gt;TIME(0,240,0),"Více než  4 hodiny",VLOOKUP(K634,Pásma!$H$4:$I$244,2))</f>
        <v>do 10 ti minut</v>
      </c>
    </row>
    <row r="635" spans="1:13" x14ac:dyDescent="0.25">
      <c r="A635" s="32">
        <v>45418.510069444441</v>
      </c>
      <c r="B635" s="31" t="s">
        <v>76</v>
      </c>
      <c r="C635" s="31" t="s">
        <v>77</v>
      </c>
      <c r="D635" s="31" t="s">
        <v>78</v>
      </c>
      <c r="E635" s="31" t="s">
        <v>79</v>
      </c>
      <c r="F635" s="31" t="s">
        <v>480</v>
      </c>
      <c r="G635" s="31" t="s">
        <v>530</v>
      </c>
      <c r="H635" s="31" t="s">
        <v>531</v>
      </c>
      <c r="I635" s="8">
        <f t="shared" si="54"/>
        <v>45418.510069444441</v>
      </c>
      <c r="J635" s="8">
        <f t="shared" ref="J635:J645" si="61">DATEVALUE(MID(H635,29,8))+TIMEVALUE(_xlfn.CONCAT(MID(H635,64,2),":",MID(H635,66,2)))</f>
        <v>45418.509722222225</v>
      </c>
      <c r="K635" s="6" t="str">
        <f t="shared" si="55"/>
        <v>0:00</v>
      </c>
      <c r="L635" s="54" t="str">
        <f t="shared" si="56"/>
        <v>Ukončeno v den propuštění</v>
      </c>
      <c r="M635" s="54" t="str">
        <f>IF(A635-J635&gt;TIME(0,240,0),"Více než  4 hodiny",VLOOKUP(K635,Pásma!$H$4:$I$244,2))</f>
        <v>do 10 ti minut</v>
      </c>
    </row>
    <row r="636" spans="1:13" x14ac:dyDescent="0.25">
      <c r="A636" s="32">
        <v>45418.583043981482</v>
      </c>
      <c r="B636" s="31" t="s">
        <v>76</v>
      </c>
      <c r="C636" s="31" t="s">
        <v>77</v>
      </c>
      <c r="D636" s="31" t="s">
        <v>78</v>
      </c>
      <c r="E636" s="31" t="s">
        <v>79</v>
      </c>
      <c r="F636" s="31" t="s">
        <v>374</v>
      </c>
      <c r="G636" s="31" t="s">
        <v>528</v>
      </c>
      <c r="H636" s="31" t="s">
        <v>529</v>
      </c>
      <c r="I636" s="8">
        <f t="shared" si="54"/>
        <v>45418.583043981482</v>
      </c>
      <c r="J636" s="8">
        <f t="shared" si="61"/>
        <v>45418.411111111112</v>
      </c>
      <c r="K636" s="6" t="str">
        <f t="shared" si="55"/>
        <v>4:07</v>
      </c>
      <c r="L636" s="54" t="str">
        <f t="shared" si="56"/>
        <v>Ukončeno v den propuštění</v>
      </c>
      <c r="M636" s="54" t="str">
        <f>IF(A636-J636&gt;TIME(0,240,0),"Více než  4 hodiny",VLOOKUP(K636,Pásma!$H$4:$I$244,2))</f>
        <v>Více než  4 hodiny</v>
      </c>
    </row>
    <row r="637" spans="1:13" x14ac:dyDescent="0.25">
      <c r="A637" s="32">
        <v>45419.434641203705</v>
      </c>
      <c r="B637" s="31" t="s">
        <v>125</v>
      </c>
      <c r="C637" s="31" t="s">
        <v>225</v>
      </c>
      <c r="D637" s="31" t="s">
        <v>78</v>
      </c>
      <c r="E637" s="31" t="s">
        <v>79</v>
      </c>
      <c r="F637" s="31" t="s">
        <v>465</v>
      </c>
      <c r="G637" s="31" t="s">
        <v>526</v>
      </c>
      <c r="H637" s="31" t="s">
        <v>527</v>
      </c>
      <c r="I637" s="8">
        <f t="shared" si="54"/>
        <v>45419.434641203705</v>
      </c>
      <c r="J637" s="8">
        <f t="shared" si="61"/>
        <v>45419.415277777778</v>
      </c>
      <c r="K637" s="6" t="str">
        <f t="shared" si="55"/>
        <v>0:27</v>
      </c>
      <c r="L637" s="54" t="str">
        <f t="shared" si="56"/>
        <v>Ukončeno v den propuštění</v>
      </c>
      <c r="M637" s="54" t="str">
        <f>IF(A637-J637&gt;TIME(0,240,0),"Více než  4 hodiny",VLOOKUP(K637,Pásma!$H$4:$I$244,2))</f>
        <v>20-30</v>
      </c>
    </row>
    <row r="638" spans="1:13" x14ac:dyDescent="0.25">
      <c r="A638" s="32">
        <v>45419.526261574072</v>
      </c>
      <c r="B638" s="31" t="s">
        <v>125</v>
      </c>
      <c r="C638" s="31" t="s">
        <v>225</v>
      </c>
      <c r="D638" s="31" t="s">
        <v>78</v>
      </c>
      <c r="E638" s="31" t="s">
        <v>79</v>
      </c>
      <c r="F638" s="31" t="s">
        <v>524</v>
      </c>
      <c r="G638" s="31" t="s">
        <v>525</v>
      </c>
      <c r="H638" s="31" t="s">
        <v>523</v>
      </c>
      <c r="I638" s="8">
        <f t="shared" si="54"/>
        <v>45419.526261574072</v>
      </c>
      <c r="J638" s="8">
        <f t="shared" si="61"/>
        <v>45419.525694444441</v>
      </c>
      <c r="K638" s="6" t="str">
        <f t="shared" si="55"/>
        <v>0:00</v>
      </c>
      <c r="L638" s="54" t="str">
        <f t="shared" si="56"/>
        <v>Ukončeno v den propuštění</v>
      </c>
      <c r="M638" s="54" t="str">
        <f>IF(A638-J638&gt;TIME(0,240,0),"Více než  4 hodiny",VLOOKUP(K638,Pásma!$H$4:$I$244,2))</f>
        <v>do 10 ti minut</v>
      </c>
    </row>
    <row r="639" spans="1:13" x14ac:dyDescent="0.25">
      <c r="A639" s="32">
        <v>45419.527557870373</v>
      </c>
      <c r="B639" s="31" t="s">
        <v>125</v>
      </c>
      <c r="C639" s="31" t="s">
        <v>225</v>
      </c>
      <c r="D639" s="31" t="s">
        <v>78</v>
      </c>
      <c r="E639" s="31" t="s">
        <v>79</v>
      </c>
      <c r="F639" s="31" t="s">
        <v>521</v>
      </c>
      <c r="G639" s="31" t="s">
        <v>522</v>
      </c>
      <c r="H639" s="31" t="s">
        <v>523</v>
      </c>
      <c r="I639" s="8">
        <f t="shared" si="54"/>
        <v>45419.527557870373</v>
      </c>
      <c r="J639" s="8">
        <f t="shared" si="61"/>
        <v>45419.525694444441</v>
      </c>
      <c r="K639" s="6" t="str">
        <f t="shared" si="55"/>
        <v>0:02</v>
      </c>
      <c r="L639" s="54" t="str">
        <f t="shared" si="56"/>
        <v>Ukončeno v den propuštění</v>
      </c>
      <c r="M639" s="54" t="str">
        <f>IF(A639-J639&gt;TIME(0,240,0),"Více než  4 hodiny",VLOOKUP(K639,Pásma!$H$4:$I$244,2))</f>
        <v>do 10 ti minut</v>
      </c>
    </row>
    <row r="640" spans="1:13" x14ac:dyDescent="0.25">
      <c r="A640" s="32">
        <v>45419.528113425928</v>
      </c>
      <c r="B640" s="31" t="s">
        <v>125</v>
      </c>
      <c r="C640" s="31" t="s">
        <v>225</v>
      </c>
      <c r="D640" s="31" t="s">
        <v>78</v>
      </c>
      <c r="E640" s="31" t="s">
        <v>79</v>
      </c>
      <c r="F640" s="31" t="s">
        <v>518</v>
      </c>
      <c r="G640" s="31" t="s">
        <v>519</v>
      </c>
      <c r="H640" s="31" t="s">
        <v>520</v>
      </c>
      <c r="I640" s="8">
        <f t="shared" si="54"/>
        <v>45419.528113425928</v>
      </c>
      <c r="J640" s="8">
        <f t="shared" si="61"/>
        <v>45419.527083333334</v>
      </c>
      <c r="K640" s="6" t="str">
        <f t="shared" si="55"/>
        <v>0:01</v>
      </c>
      <c r="L640" s="54" t="str">
        <f t="shared" si="56"/>
        <v>Ukončeno v den propuštění</v>
      </c>
      <c r="M640" s="54" t="str">
        <f>IF(A640-J640&gt;TIME(0,240,0),"Více než  4 hodiny",VLOOKUP(K640,Pásma!$H$4:$I$244,2))</f>
        <v>do 10 ti minut</v>
      </c>
    </row>
    <row r="641" spans="1:13" x14ac:dyDescent="0.25">
      <c r="A641" s="32">
        <v>45419.528483796297</v>
      </c>
      <c r="B641" s="31" t="s">
        <v>125</v>
      </c>
      <c r="C641" s="31" t="s">
        <v>225</v>
      </c>
      <c r="D641" s="31" t="s">
        <v>78</v>
      </c>
      <c r="E641" s="31" t="s">
        <v>79</v>
      </c>
      <c r="F641" s="31" t="s">
        <v>515</v>
      </c>
      <c r="G641" s="31" t="s">
        <v>516</v>
      </c>
      <c r="H641" s="31" t="s">
        <v>517</v>
      </c>
      <c r="I641" s="8">
        <f t="shared" si="54"/>
        <v>45419.528483796297</v>
      </c>
      <c r="J641" s="8">
        <f t="shared" si="61"/>
        <v>45419.527777777781</v>
      </c>
      <c r="K641" s="6" t="str">
        <f t="shared" si="55"/>
        <v>0:01</v>
      </c>
      <c r="L641" s="54" t="str">
        <f t="shared" si="56"/>
        <v>Ukončeno v den propuštění</v>
      </c>
      <c r="M641" s="54" t="str">
        <f>IF(A641-J641&gt;TIME(0,240,0),"Více než  4 hodiny",VLOOKUP(K641,Pásma!$H$4:$I$244,2))</f>
        <v>do 10 ti minut</v>
      </c>
    </row>
    <row r="642" spans="1:13" x14ac:dyDescent="0.25">
      <c r="A642" s="32">
        <v>45419.529398148145</v>
      </c>
      <c r="B642" s="31" t="s">
        <v>125</v>
      </c>
      <c r="C642" s="31" t="s">
        <v>225</v>
      </c>
      <c r="D642" s="31" t="s">
        <v>78</v>
      </c>
      <c r="E642" s="31" t="s">
        <v>79</v>
      </c>
      <c r="F642" s="31" t="s">
        <v>512</v>
      </c>
      <c r="G642" s="31" t="s">
        <v>513</v>
      </c>
      <c r="H642" s="31" t="s">
        <v>514</v>
      </c>
      <c r="I642" s="8">
        <f t="shared" ref="I642:I705" si="62">A642</f>
        <v>45419.529398148145</v>
      </c>
      <c r="J642" s="8">
        <f t="shared" si="61"/>
        <v>45419.52847222222</v>
      </c>
      <c r="K642" s="6" t="str">
        <f t="shared" ref="K642:K705" si="63">TEXT(A642-J642,"h:mm")</f>
        <v>0:01</v>
      </c>
      <c r="L642" s="54" t="str">
        <f t="shared" si="56"/>
        <v>Ukončeno v den propuštění</v>
      </c>
      <c r="M642" s="54" t="str">
        <f>IF(A642-J642&gt;TIME(0,240,0),"Více než  4 hodiny",VLOOKUP(K642,Pásma!$H$4:$I$244,2))</f>
        <v>do 10 ti minut</v>
      </c>
    </row>
    <row r="643" spans="1:13" x14ac:dyDescent="0.25">
      <c r="A643" s="32">
        <v>45420.462407407409</v>
      </c>
      <c r="B643" s="31" t="s">
        <v>76</v>
      </c>
      <c r="C643" s="31" t="s">
        <v>509</v>
      </c>
      <c r="D643" s="31" t="s">
        <v>78</v>
      </c>
      <c r="E643" s="31" t="s">
        <v>79</v>
      </c>
      <c r="F643" s="31" t="s">
        <v>305</v>
      </c>
      <c r="G643" s="31" t="s">
        <v>510</v>
      </c>
      <c r="H643" s="31" t="s">
        <v>511</v>
      </c>
      <c r="I643" s="8">
        <f t="shared" si="62"/>
        <v>45420.462407407409</v>
      </c>
      <c r="J643" s="8">
        <f t="shared" si="61"/>
        <v>45420.447222222225</v>
      </c>
      <c r="K643" s="6" t="str">
        <f t="shared" si="63"/>
        <v>0:21</v>
      </c>
      <c r="L643" s="54" t="str">
        <f t="shared" ref="L643:L706" si="64">IF(DAY(I643)&lt;&gt;DAY(J643),"Ukončeno o den a více později","Ukončeno v den propuštění")</f>
        <v>Ukončeno v den propuštění</v>
      </c>
      <c r="M643" s="54" t="str">
        <f>IF(A643-J643&gt;TIME(0,240,0),"Více než  4 hodiny",VLOOKUP(K643,Pásma!$H$4:$I$244,2))</f>
        <v>20-30</v>
      </c>
    </row>
    <row r="644" spans="1:13" x14ac:dyDescent="0.25">
      <c r="A644" s="32">
        <v>45420.607002314813</v>
      </c>
      <c r="B644" s="31" t="s">
        <v>125</v>
      </c>
      <c r="C644" s="31" t="s">
        <v>285</v>
      </c>
      <c r="D644" s="31" t="s">
        <v>78</v>
      </c>
      <c r="E644" s="31" t="s">
        <v>79</v>
      </c>
      <c r="F644" s="31" t="s">
        <v>506</v>
      </c>
      <c r="G644" s="31" t="s">
        <v>507</v>
      </c>
      <c r="H644" s="31" t="s">
        <v>508</v>
      </c>
      <c r="I644" s="8">
        <f t="shared" si="62"/>
        <v>45420.607002314813</v>
      </c>
      <c r="J644" s="8">
        <f t="shared" si="61"/>
        <v>45420.605555555558</v>
      </c>
      <c r="K644" s="6" t="str">
        <f t="shared" si="63"/>
        <v>0:02</v>
      </c>
      <c r="L644" s="54" t="str">
        <f t="shared" si="64"/>
        <v>Ukončeno v den propuštění</v>
      </c>
      <c r="M644" s="54" t="str">
        <f>IF(A644-J644&gt;TIME(0,240,0),"Více než  4 hodiny",VLOOKUP(K644,Pásma!$H$4:$I$244,2))</f>
        <v>do 10 ti minut</v>
      </c>
    </row>
    <row r="645" spans="1:13" x14ac:dyDescent="0.25">
      <c r="A645" s="32">
        <v>45420.607754629629</v>
      </c>
      <c r="B645" s="31" t="s">
        <v>125</v>
      </c>
      <c r="C645" s="31" t="s">
        <v>285</v>
      </c>
      <c r="D645" s="31" t="s">
        <v>78</v>
      </c>
      <c r="E645" s="31" t="s">
        <v>79</v>
      </c>
      <c r="F645" s="31" t="s">
        <v>503</v>
      </c>
      <c r="G645" s="31" t="s">
        <v>504</v>
      </c>
      <c r="H645" s="31" t="s">
        <v>505</v>
      </c>
      <c r="I645" s="8">
        <f t="shared" si="62"/>
        <v>45420.607754629629</v>
      </c>
      <c r="J645" s="8">
        <f t="shared" si="61"/>
        <v>45420.606944444444</v>
      </c>
      <c r="K645" s="6" t="str">
        <f t="shared" si="63"/>
        <v>0:01</v>
      </c>
      <c r="L645" s="54" t="str">
        <f t="shared" si="64"/>
        <v>Ukončeno v den propuštění</v>
      </c>
      <c r="M645" s="54" t="str">
        <f>IF(A645-J645&gt;TIME(0,240,0),"Více než  4 hodiny",VLOOKUP(K645,Pásma!$H$4:$I$244,2))</f>
        <v>do 10 ti minut</v>
      </c>
    </row>
    <row r="646" spans="1:13" x14ac:dyDescent="0.25">
      <c r="A646" s="32">
        <v>45420.741388888891</v>
      </c>
      <c r="B646" s="31" t="s">
        <v>11</v>
      </c>
      <c r="C646" s="31" t="s">
        <v>52</v>
      </c>
      <c r="D646" s="31" t="s">
        <v>78</v>
      </c>
      <c r="E646" s="31" t="s">
        <v>10</v>
      </c>
      <c r="F646" s="31" t="s">
        <v>141</v>
      </c>
      <c r="G646" s="31" t="s">
        <v>7265</v>
      </c>
      <c r="H646" s="31" t="s">
        <v>8392</v>
      </c>
      <c r="I646" s="8">
        <f t="shared" si="62"/>
        <v>45420.741388888891</v>
      </c>
      <c r="J646" s="8">
        <f>DATEVALUE(MID(H646,49,8))+TIMEVALUE(_xlfn.CONCAT(MID(H646,80,2),":",MID(H646,82,2)))</f>
        <v>45420.740972222222</v>
      </c>
      <c r="K646" s="6" t="str">
        <f t="shared" si="63"/>
        <v>0:00</v>
      </c>
      <c r="L646" s="54" t="str">
        <f t="shared" si="64"/>
        <v>Ukončeno v den propuštění</v>
      </c>
      <c r="M646" s="54" t="str">
        <f>IF(A646-J646&gt;TIME(0,240,0),"Více než  4 hodiny",VLOOKUP(K646,Pásma!$H$4:$I$244,2))</f>
        <v>do 10 ti minut</v>
      </c>
    </row>
    <row r="647" spans="1:13" x14ac:dyDescent="0.25">
      <c r="A647" s="32">
        <v>45421.49559027778</v>
      </c>
      <c r="B647" s="31" t="s">
        <v>1694</v>
      </c>
      <c r="C647" s="31" t="s">
        <v>1695</v>
      </c>
      <c r="D647" s="31" t="s">
        <v>78</v>
      </c>
      <c r="E647" s="31" t="s">
        <v>79</v>
      </c>
      <c r="F647" s="31" t="s">
        <v>462</v>
      </c>
      <c r="G647" s="31" t="s">
        <v>463</v>
      </c>
      <c r="H647" s="31" t="s">
        <v>8391</v>
      </c>
      <c r="I647" s="8">
        <f t="shared" si="62"/>
        <v>45421.49559027778</v>
      </c>
      <c r="J647" s="8">
        <f>DATEVALUE(MID(H647,49,8))+TIMEVALUE(_xlfn.CONCAT(MID(H647,80,2),":",MID(H647,82,2)))</f>
        <v>45421.495138888888</v>
      </c>
      <c r="K647" s="6" t="str">
        <f t="shared" si="63"/>
        <v>0:00</v>
      </c>
      <c r="L647" s="54" t="str">
        <f t="shared" si="64"/>
        <v>Ukončeno v den propuštění</v>
      </c>
      <c r="M647" s="54" t="str">
        <f>IF(A647-J647&gt;TIME(0,240,0),"Více než  4 hodiny",VLOOKUP(K647,Pásma!$H$4:$I$244,2))</f>
        <v>do 10 ti minut</v>
      </c>
    </row>
    <row r="648" spans="1:13" x14ac:dyDescent="0.25">
      <c r="A648" s="32">
        <v>45421.578703703701</v>
      </c>
      <c r="B648" s="31" t="s">
        <v>76</v>
      </c>
      <c r="C648" s="31" t="s">
        <v>77</v>
      </c>
      <c r="D648" s="31" t="s">
        <v>78</v>
      </c>
      <c r="E648" s="31" t="s">
        <v>79</v>
      </c>
      <c r="F648" s="31" t="s">
        <v>500</v>
      </c>
      <c r="G648" s="31" t="s">
        <v>501</v>
      </c>
      <c r="H648" s="31" t="s">
        <v>502</v>
      </c>
      <c r="I648" s="8">
        <f t="shared" si="62"/>
        <v>45421.578703703701</v>
      </c>
      <c r="J648" s="8">
        <f>DATEVALUE(MID(H648,29,8))+TIMEVALUE(_xlfn.CONCAT(MID(H648,64,2),":",MID(H648,66,2)))</f>
        <v>45421.577777777777</v>
      </c>
      <c r="K648" s="6" t="str">
        <f t="shared" si="63"/>
        <v>0:01</v>
      </c>
      <c r="L648" s="54" t="str">
        <f t="shared" si="64"/>
        <v>Ukončeno v den propuštění</v>
      </c>
      <c r="M648" s="54" t="str">
        <f>IF(A648-J648&gt;TIME(0,240,0),"Více než  4 hodiny",VLOOKUP(K648,Pásma!$H$4:$I$244,2))</f>
        <v>do 10 ti minut</v>
      </c>
    </row>
    <row r="649" spans="1:13" x14ac:dyDescent="0.25">
      <c r="A649" s="32">
        <v>45421.746446759258</v>
      </c>
      <c r="B649" s="31" t="s">
        <v>76</v>
      </c>
      <c r="C649" s="31" t="s">
        <v>411</v>
      </c>
      <c r="D649" s="31" t="s">
        <v>78</v>
      </c>
      <c r="E649" s="31" t="s">
        <v>79</v>
      </c>
      <c r="F649" s="31" t="s">
        <v>447</v>
      </c>
      <c r="G649" s="31" t="s">
        <v>7360</v>
      </c>
      <c r="H649" s="31" t="s">
        <v>7361</v>
      </c>
      <c r="I649" s="8">
        <f t="shared" si="62"/>
        <v>45421.746446759258</v>
      </c>
      <c r="J649" s="8">
        <f>DATEVALUE(MID(H649,63,8))+TIMEVALUE(_xlfn.CONCAT(MID(H649,87,2),":",MID(H649,89,2)))</f>
        <v>45421.745138888888</v>
      </c>
      <c r="K649" s="6" t="str">
        <f t="shared" si="63"/>
        <v>0:01</v>
      </c>
      <c r="L649" s="54" t="str">
        <f t="shared" si="64"/>
        <v>Ukončeno v den propuštění</v>
      </c>
      <c r="M649" s="54" t="str">
        <f>IF(A649-J649&gt;TIME(0,240,0),"Více než  4 hodiny",VLOOKUP(K649,Pásma!$H$4:$I$244,2))</f>
        <v>do 10 ti minut</v>
      </c>
    </row>
    <row r="650" spans="1:13" x14ac:dyDescent="0.25">
      <c r="A650" s="32">
        <v>45422.552164351851</v>
      </c>
      <c r="B650" s="31" t="s">
        <v>76</v>
      </c>
      <c r="C650" s="31" t="s">
        <v>225</v>
      </c>
      <c r="D650" s="31" t="s">
        <v>78</v>
      </c>
      <c r="E650" s="31" t="s">
        <v>79</v>
      </c>
      <c r="F650" s="31" t="s">
        <v>498</v>
      </c>
      <c r="G650" s="31" t="s">
        <v>499</v>
      </c>
      <c r="H650" s="31" t="s">
        <v>495</v>
      </c>
      <c r="I650" s="8">
        <f t="shared" si="62"/>
        <v>45422.552164351851</v>
      </c>
      <c r="J650" s="8">
        <f>DATEVALUE(MID(H650,29,8))+TIMEVALUE(_xlfn.CONCAT(MID(H650,64,2),":",MID(H650,66,2)))</f>
        <v>45422.552083333336</v>
      </c>
      <c r="K650" s="6" t="str">
        <f t="shared" si="63"/>
        <v>0:00</v>
      </c>
      <c r="L650" s="54" t="str">
        <f t="shared" si="64"/>
        <v>Ukončeno v den propuštění</v>
      </c>
      <c r="M650" s="54" t="str">
        <f>IF(A650-J650&gt;TIME(0,240,0),"Více než  4 hodiny",VLOOKUP(K650,Pásma!$H$4:$I$244,2))</f>
        <v>do 10 ti minut</v>
      </c>
    </row>
    <row r="651" spans="1:13" x14ac:dyDescent="0.25">
      <c r="A651" s="32">
        <v>45422.552314814813</v>
      </c>
      <c r="B651" s="31" t="s">
        <v>76</v>
      </c>
      <c r="C651" s="31" t="s">
        <v>225</v>
      </c>
      <c r="D651" s="31" t="s">
        <v>78</v>
      </c>
      <c r="E651" s="31" t="s">
        <v>79</v>
      </c>
      <c r="F651" s="31" t="s">
        <v>496</v>
      </c>
      <c r="G651" s="31" t="s">
        <v>497</v>
      </c>
      <c r="H651" s="31" t="s">
        <v>495</v>
      </c>
      <c r="I651" s="8">
        <f t="shared" si="62"/>
        <v>45422.552314814813</v>
      </c>
      <c r="J651" s="8">
        <f>DATEVALUE(MID(H651,29,8))+TIMEVALUE(_xlfn.CONCAT(MID(H651,64,2),":",MID(H651,66,2)))</f>
        <v>45422.552083333336</v>
      </c>
      <c r="K651" s="6" t="str">
        <f t="shared" si="63"/>
        <v>0:00</v>
      </c>
      <c r="L651" s="54" t="str">
        <f t="shared" si="64"/>
        <v>Ukončeno v den propuštění</v>
      </c>
      <c r="M651" s="54" t="str">
        <f>IF(A651-J651&gt;TIME(0,240,0),"Více než  4 hodiny",VLOOKUP(K651,Pásma!$H$4:$I$244,2))</f>
        <v>do 10 ti minut</v>
      </c>
    </row>
    <row r="652" spans="1:13" x14ac:dyDescent="0.25">
      <c r="A652" s="32">
        <v>45422.552442129629</v>
      </c>
      <c r="B652" s="31" t="s">
        <v>76</v>
      </c>
      <c r="C652" s="31" t="s">
        <v>225</v>
      </c>
      <c r="D652" s="31" t="s">
        <v>78</v>
      </c>
      <c r="E652" s="31" t="s">
        <v>79</v>
      </c>
      <c r="F652" s="31" t="s">
        <v>493</v>
      </c>
      <c r="G652" s="31" t="s">
        <v>494</v>
      </c>
      <c r="H652" s="31" t="s">
        <v>495</v>
      </c>
      <c r="I652" s="8">
        <f t="shared" si="62"/>
        <v>45422.552442129629</v>
      </c>
      <c r="J652" s="8">
        <f>DATEVALUE(MID(H652,29,8))+TIMEVALUE(_xlfn.CONCAT(MID(H652,64,2),":",MID(H652,66,2)))</f>
        <v>45422.552083333336</v>
      </c>
      <c r="K652" s="6" t="str">
        <f t="shared" si="63"/>
        <v>0:00</v>
      </c>
      <c r="L652" s="54" t="str">
        <f t="shared" si="64"/>
        <v>Ukončeno v den propuštění</v>
      </c>
      <c r="M652" s="54" t="str">
        <f>IF(A652-J652&gt;TIME(0,240,0),"Více než  4 hodiny",VLOOKUP(K652,Pásma!$H$4:$I$244,2))</f>
        <v>do 10 ti minut</v>
      </c>
    </row>
    <row r="653" spans="1:13" x14ac:dyDescent="0.25">
      <c r="A653" s="32">
        <v>45423.38795138889</v>
      </c>
      <c r="B653" s="31" t="s">
        <v>11</v>
      </c>
      <c r="C653" s="31" t="s">
        <v>17</v>
      </c>
      <c r="D653" s="31" t="s">
        <v>78</v>
      </c>
      <c r="E653" s="31" t="s">
        <v>10</v>
      </c>
      <c r="F653" s="31" t="s">
        <v>374</v>
      </c>
      <c r="G653" s="31" t="s">
        <v>375</v>
      </c>
      <c r="H653" s="31" t="s">
        <v>8390</v>
      </c>
      <c r="I653" s="8">
        <f t="shared" si="62"/>
        <v>45423.38795138889</v>
      </c>
      <c r="J653" s="8">
        <f>DATEVALUE(MID(H653,49,8))+TIMEVALUE(_xlfn.CONCAT(MID(H653,80,2),":",MID(H653,82,2)))</f>
        <v>45423.387499999997</v>
      </c>
      <c r="K653" s="6" t="str">
        <f t="shared" si="63"/>
        <v>0:00</v>
      </c>
      <c r="L653" s="54" t="str">
        <f t="shared" si="64"/>
        <v>Ukončeno v den propuštění</v>
      </c>
      <c r="M653" s="54" t="str">
        <f>IF(A653-J653&gt;TIME(0,240,0),"Více než  4 hodiny",VLOOKUP(K653,Pásma!$H$4:$I$244,2))</f>
        <v>do 10 ti minut</v>
      </c>
    </row>
    <row r="654" spans="1:13" x14ac:dyDescent="0.25">
      <c r="A654" s="32">
        <v>45423.552303240744</v>
      </c>
      <c r="B654" s="31" t="s">
        <v>125</v>
      </c>
      <c r="C654" s="31" t="s">
        <v>486</v>
      </c>
      <c r="D654" s="31" t="s">
        <v>78</v>
      </c>
      <c r="E654" s="31" t="s">
        <v>79</v>
      </c>
      <c r="F654" s="31" t="s">
        <v>490</v>
      </c>
      <c r="G654" s="31" t="s">
        <v>491</v>
      </c>
      <c r="H654" s="31" t="s">
        <v>492</v>
      </c>
      <c r="I654" s="8">
        <f t="shared" si="62"/>
        <v>45423.552303240744</v>
      </c>
      <c r="J654" s="8">
        <f>DATEVALUE(MID(H654,29,8))+TIMEVALUE(_xlfn.CONCAT(MID(H654,64,2),":",MID(H654,66,2)))</f>
        <v>45423.55</v>
      </c>
      <c r="K654" s="6" t="str">
        <f t="shared" si="63"/>
        <v>0:03</v>
      </c>
      <c r="L654" s="54" t="str">
        <f t="shared" si="64"/>
        <v>Ukončeno v den propuštění</v>
      </c>
      <c r="M654" s="54" t="str">
        <f>IF(A654-J654&gt;TIME(0,240,0),"Více než  4 hodiny",VLOOKUP(K654,Pásma!$H$4:$I$244,2))</f>
        <v>do 10 ti minut</v>
      </c>
    </row>
    <row r="655" spans="1:13" x14ac:dyDescent="0.25">
      <c r="A655" s="32">
        <v>45423.553680555553</v>
      </c>
      <c r="B655" s="31" t="s">
        <v>125</v>
      </c>
      <c r="C655" s="31" t="s">
        <v>486</v>
      </c>
      <c r="D655" s="31" t="s">
        <v>78</v>
      </c>
      <c r="E655" s="31" t="s">
        <v>79</v>
      </c>
      <c r="F655" s="31" t="s">
        <v>487</v>
      </c>
      <c r="G655" s="31" t="s">
        <v>488</v>
      </c>
      <c r="H655" s="31" t="s">
        <v>489</v>
      </c>
      <c r="I655" s="8">
        <f t="shared" si="62"/>
        <v>45423.553680555553</v>
      </c>
      <c r="J655" s="8">
        <f>DATEVALUE(MID(H655,29,8))+TIMEVALUE(_xlfn.CONCAT(MID(H655,64,2),":",MID(H655,66,2)))</f>
        <v>45423.552083333336</v>
      </c>
      <c r="K655" s="6" t="str">
        <f t="shared" si="63"/>
        <v>0:02</v>
      </c>
      <c r="L655" s="54" t="str">
        <f t="shared" si="64"/>
        <v>Ukončeno v den propuštění</v>
      </c>
      <c r="M655" s="54" t="str">
        <f>IF(A655-J655&gt;TIME(0,240,0),"Více než  4 hodiny",VLOOKUP(K655,Pásma!$H$4:$I$244,2))</f>
        <v>do 10 ti minut</v>
      </c>
    </row>
    <row r="656" spans="1:13" x14ac:dyDescent="0.25">
      <c r="A656" s="32">
        <v>45423.627291666664</v>
      </c>
      <c r="B656" s="31" t="s">
        <v>76</v>
      </c>
      <c r="C656" s="31" t="s">
        <v>157</v>
      </c>
      <c r="D656" s="31" t="s">
        <v>78</v>
      </c>
      <c r="E656" s="31" t="s">
        <v>79</v>
      </c>
      <c r="F656" s="31" t="s">
        <v>483</v>
      </c>
      <c r="G656" s="31" t="s">
        <v>484</v>
      </c>
      <c r="H656" s="31" t="s">
        <v>485</v>
      </c>
      <c r="I656" s="8">
        <f t="shared" si="62"/>
        <v>45423.627291666664</v>
      </c>
      <c r="J656" s="8">
        <f>DATEVALUE(MID(H656,29,8))+TIMEVALUE(_xlfn.CONCAT(MID(H656,64,2),":",MID(H656,66,2)))</f>
        <v>45423.626388888886</v>
      </c>
      <c r="K656" s="6" t="str">
        <f t="shared" si="63"/>
        <v>0:01</v>
      </c>
      <c r="L656" s="54" t="str">
        <f t="shared" si="64"/>
        <v>Ukončeno v den propuštění</v>
      </c>
      <c r="M656" s="54" t="str">
        <f>IF(A656-J656&gt;TIME(0,240,0),"Více než  4 hodiny",VLOOKUP(K656,Pásma!$H$4:$I$244,2))</f>
        <v>do 10 ti minut</v>
      </c>
    </row>
    <row r="657" spans="1:13" x14ac:dyDescent="0.25">
      <c r="A657" s="32">
        <v>45423.644247685188</v>
      </c>
      <c r="B657" s="31" t="s">
        <v>11</v>
      </c>
      <c r="C657" s="31" t="s">
        <v>17</v>
      </c>
      <c r="D657" s="31" t="s">
        <v>78</v>
      </c>
      <c r="E657" s="31" t="s">
        <v>10</v>
      </c>
      <c r="F657" s="31" t="s">
        <v>305</v>
      </c>
      <c r="G657" s="31" t="s">
        <v>306</v>
      </c>
      <c r="H657" s="31" t="s">
        <v>8389</v>
      </c>
      <c r="I657" s="8">
        <f t="shared" si="62"/>
        <v>45423.644247685188</v>
      </c>
      <c r="J657" s="8">
        <f>DATEVALUE(MID(H657,49,8))+TIMEVALUE(_xlfn.CONCAT(MID(H657,80,2),":",MID(H657,82,2)))</f>
        <v>45423.643750000003</v>
      </c>
      <c r="K657" s="6" t="str">
        <f t="shared" si="63"/>
        <v>0:00</v>
      </c>
      <c r="L657" s="54" t="str">
        <f t="shared" si="64"/>
        <v>Ukončeno v den propuštění</v>
      </c>
      <c r="M657" s="54" t="str">
        <f>IF(A657-J657&gt;TIME(0,240,0),"Více než  4 hodiny",VLOOKUP(K657,Pásma!$H$4:$I$244,2))</f>
        <v>do 10 ti minut</v>
      </c>
    </row>
    <row r="658" spans="1:13" x14ac:dyDescent="0.25">
      <c r="A658" s="32">
        <v>45424.528599537036</v>
      </c>
      <c r="B658" s="31" t="s">
        <v>76</v>
      </c>
      <c r="C658" s="31" t="s">
        <v>411</v>
      </c>
      <c r="D658" s="31" t="s">
        <v>78</v>
      </c>
      <c r="E658" s="31" t="s">
        <v>79</v>
      </c>
      <c r="F658" s="31" t="s">
        <v>480</v>
      </c>
      <c r="G658" s="31" t="s">
        <v>481</v>
      </c>
      <c r="H658" s="31" t="s">
        <v>482</v>
      </c>
      <c r="I658" s="8">
        <f t="shared" si="62"/>
        <v>45424.528599537036</v>
      </c>
      <c r="J658" s="8">
        <f>DATEVALUE(MID(H658,29,8))+TIMEVALUE(_xlfn.CONCAT(MID(H658,64,2),":",MID(H658,66,2)))</f>
        <v>45424.527777777781</v>
      </c>
      <c r="K658" s="6" t="str">
        <f t="shared" si="63"/>
        <v>0:01</v>
      </c>
      <c r="L658" s="54" t="str">
        <f t="shared" si="64"/>
        <v>Ukončeno v den propuštění</v>
      </c>
      <c r="M658" s="54" t="str">
        <f>IF(A658-J658&gt;TIME(0,240,0),"Více než  4 hodiny",VLOOKUP(K658,Pásma!$H$4:$I$244,2))</f>
        <v>do 10 ti minut</v>
      </c>
    </row>
    <row r="659" spans="1:13" x14ac:dyDescent="0.25">
      <c r="A659" s="32">
        <v>45424.706782407404</v>
      </c>
      <c r="B659" s="31" t="s">
        <v>76</v>
      </c>
      <c r="C659" s="31" t="s">
        <v>411</v>
      </c>
      <c r="D659" s="31" t="s">
        <v>78</v>
      </c>
      <c r="E659" s="31" t="s">
        <v>79</v>
      </c>
      <c r="F659" s="31" t="s">
        <v>31</v>
      </c>
      <c r="G659" s="31" t="s">
        <v>7358</v>
      </c>
      <c r="H659" s="31" t="s">
        <v>7359</v>
      </c>
      <c r="I659" s="8">
        <f t="shared" si="62"/>
        <v>45424.706782407404</v>
      </c>
      <c r="J659" s="8">
        <f>DATEVALUE(MID(H659,63,8))+TIMEVALUE(_xlfn.CONCAT(MID(H659,87,2),":",MID(H659,89,2)))</f>
        <v>45424.705555555556</v>
      </c>
      <c r="K659" s="6" t="str">
        <f t="shared" si="63"/>
        <v>0:01</v>
      </c>
      <c r="L659" s="54" t="str">
        <f t="shared" si="64"/>
        <v>Ukončeno v den propuštění</v>
      </c>
      <c r="M659" s="54" t="str">
        <f>IF(A659-J659&gt;TIME(0,240,0),"Více než  4 hodiny",VLOOKUP(K659,Pásma!$H$4:$I$244,2))</f>
        <v>do 10 ti minut</v>
      </c>
    </row>
    <row r="660" spans="1:13" x14ac:dyDescent="0.25">
      <c r="A660" s="32">
        <v>45425.463437500002</v>
      </c>
      <c r="B660" s="31" t="s">
        <v>120</v>
      </c>
      <c r="C660" s="31" t="s">
        <v>225</v>
      </c>
      <c r="D660" s="31" t="s">
        <v>78</v>
      </c>
      <c r="E660" s="31" t="s">
        <v>79</v>
      </c>
      <c r="F660" s="31" t="s">
        <v>447</v>
      </c>
      <c r="G660" s="31" t="s">
        <v>478</v>
      </c>
      <c r="H660" s="31" t="s">
        <v>479</v>
      </c>
      <c r="I660" s="8">
        <f t="shared" si="62"/>
        <v>45425.463437500002</v>
      </c>
      <c r="J660" s="8">
        <f>DATEVALUE(MID(H660,29,8))+TIMEVALUE(_xlfn.CONCAT(MID(H660,64,2),":",MID(H660,66,2)))</f>
        <v>45425.452777777777</v>
      </c>
      <c r="K660" s="6" t="str">
        <f t="shared" si="63"/>
        <v>0:15</v>
      </c>
      <c r="L660" s="54" t="str">
        <f t="shared" si="64"/>
        <v>Ukončeno v den propuštění</v>
      </c>
      <c r="M660" s="54" t="str">
        <f>IF(A660-J660&gt;TIME(0,240,0),"Více než  4 hodiny",VLOOKUP(K660,Pásma!$H$4:$I$244,2))</f>
        <v>10-20</v>
      </c>
    </row>
    <row r="661" spans="1:13" x14ac:dyDescent="0.25">
      <c r="A661" s="32">
        <v>45425.47351851852</v>
      </c>
      <c r="B661" s="31" t="s">
        <v>7260</v>
      </c>
      <c r="C661" s="31" t="s">
        <v>8115</v>
      </c>
      <c r="D661" s="31" t="s">
        <v>78</v>
      </c>
      <c r="E661" s="31" t="s">
        <v>79</v>
      </c>
      <c r="F661" s="31" t="s">
        <v>377</v>
      </c>
      <c r="G661" s="31" t="s">
        <v>7349</v>
      </c>
      <c r="H661" s="31" t="s">
        <v>8388</v>
      </c>
      <c r="I661" s="8">
        <f t="shared" si="62"/>
        <v>45425.47351851852</v>
      </c>
      <c r="J661" s="8">
        <f>DATEVALUE(MID(H661,49,8))+TIMEVALUE(_xlfn.CONCAT(MID(H661,80,2),":",MID(H661,82,2)))</f>
        <v>45425.472916666666</v>
      </c>
      <c r="K661" s="6" t="str">
        <f t="shared" si="63"/>
        <v>0:00</v>
      </c>
      <c r="L661" s="54" t="str">
        <f t="shared" si="64"/>
        <v>Ukončeno v den propuštění</v>
      </c>
      <c r="M661" s="54" t="str">
        <f>IF(A661-J661&gt;TIME(0,240,0),"Více než  4 hodiny",VLOOKUP(K661,Pásma!$H$4:$I$244,2))</f>
        <v>do 10 ti minut</v>
      </c>
    </row>
    <row r="662" spans="1:13" x14ac:dyDescent="0.25">
      <c r="A662" s="32">
        <v>45425.474791666667</v>
      </c>
      <c r="B662" s="31" t="s">
        <v>7260</v>
      </c>
      <c r="C662" s="31" t="s">
        <v>8115</v>
      </c>
      <c r="D662" s="31" t="s">
        <v>78</v>
      </c>
      <c r="E662" s="31" t="s">
        <v>79</v>
      </c>
      <c r="F662" s="31" t="s">
        <v>427</v>
      </c>
      <c r="G662" s="31" t="s">
        <v>428</v>
      </c>
      <c r="H662" s="31" t="s">
        <v>8387</v>
      </c>
      <c r="I662" s="8">
        <f t="shared" si="62"/>
        <v>45425.474791666667</v>
      </c>
      <c r="J662" s="8">
        <f>DATEVALUE(MID(H662,49,8))+TIMEVALUE(_xlfn.CONCAT(MID(H662,80,2),":",MID(H662,82,2)))</f>
        <v>45425.474305555559</v>
      </c>
      <c r="K662" s="6" t="str">
        <f t="shared" si="63"/>
        <v>0:00</v>
      </c>
      <c r="L662" s="54" t="str">
        <f t="shared" si="64"/>
        <v>Ukončeno v den propuštění</v>
      </c>
      <c r="M662" s="54" t="str">
        <f>IF(A662-J662&gt;TIME(0,240,0),"Více než  4 hodiny",VLOOKUP(K662,Pásma!$H$4:$I$244,2))</f>
        <v>do 10 ti minut</v>
      </c>
    </row>
    <row r="663" spans="1:13" x14ac:dyDescent="0.25">
      <c r="A663" s="32">
        <v>45425.533576388887</v>
      </c>
      <c r="B663" s="31" t="s">
        <v>76</v>
      </c>
      <c r="C663" s="31" t="s">
        <v>77</v>
      </c>
      <c r="D663" s="31" t="s">
        <v>78</v>
      </c>
      <c r="E663" s="31" t="s">
        <v>79</v>
      </c>
      <c r="F663" s="31" t="s">
        <v>7355</v>
      </c>
      <c r="G663" s="31" t="s">
        <v>7356</v>
      </c>
      <c r="H663" s="31" t="s">
        <v>7357</v>
      </c>
      <c r="I663" s="8">
        <f t="shared" si="62"/>
        <v>45425.533576388887</v>
      </c>
      <c r="J663" s="8">
        <f>DATEVALUE(MID(H663,63,8))+TIMEVALUE(_xlfn.CONCAT(MID(H663,87,2),":",MID(H663,89,2)))</f>
        <v>45425.532638888886</v>
      </c>
      <c r="K663" s="6" t="str">
        <f t="shared" si="63"/>
        <v>0:01</v>
      </c>
      <c r="L663" s="54" t="str">
        <f t="shared" si="64"/>
        <v>Ukončeno v den propuštění</v>
      </c>
      <c r="M663" s="54" t="str">
        <f>IF(A663-J663&gt;TIME(0,240,0),"Více než  4 hodiny",VLOOKUP(K663,Pásma!$H$4:$I$244,2))</f>
        <v>do 10 ti minut</v>
      </c>
    </row>
    <row r="664" spans="1:13" x14ac:dyDescent="0.25">
      <c r="A664" s="32">
        <v>45425.534120370372</v>
      </c>
      <c r="B664" s="31" t="s">
        <v>76</v>
      </c>
      <c r="C664" s="31" t="s">
        <v>77</v>
      </c>
      <c r="D664" s="31" t="s">
        <v>78</v>
      </c>
      <c r="E664" s="31" t="s">
        <v>79</v>
      </c>
      <c r="F664" s="31" t="s">
        <v>476</v>
      </c>
      <c r="G664" s="31" t="s">
        <v>477</v>
      </c>
      <c r="H664" s="31" t="s">
        <v>475</v>
      </c>
      <c r="I664" s="8">
        <f t="shared" si="62"/>
        <v>45425.534120370372</v>
      </c>
      <c r="J664" s="8">
        <f t="shared" ref="J664:J669" si="65">DATEVALUE(MID(H664,29,8))+TIMEVALUE(_xlfn.CONCAT(MID(H664,64,2),":",MID(H664,66,2)))</f>
        <v>45425.53402777778</v>
      </c>
      <c r="K664" s="6" t="str">
        <f t="shared" si="63"/>
        <v>0:00</v>
      </c>
      <c r="L664" s="54" t="str">
        <f t="shared" si="64"/>
        <v>Ukončeno v den propuštění</v>
      </c>
      <c r="M664" s="54" t="str">
        <f>IF(A664-J664&gt;TIME(0,240,0),"Více než  4 hodiny",VLOOKUP(K664,Pásma!$H$4:$I$244,2))</f>
        <v>do 10 ti minut</v>
      </c>
    </row>
    <row r="665" spans="1:13" x14ac:dyDescent="0.25">
      <c r="A665" s="32">
        <v>45425.534375000003</v>
      </c>
      <c r="B665" s="31" t="s">
        <v>76</v>
      </c>
      <c r="C665" s="31" t="s">
        <v>77</v>
      </c>
      <c r="D665" s="31" t="s">
        <v>78</v>
      </c>
      <c r="E665" s="31" t="s">
        <v>79</v>
      </c>
      <c r="F665" s="31" t="s">
        <v>473</v>
      </c>
      <c r="G665" s="31" t="s">
        <v>474</v>
      </c>
      <c r="H665" s="31" t="s">
        <v>475</v>
      </c>
      <c r="I665" s="8">
        <f t="shared" si="62"/>
        <v>45425.534375000003</v>
      </c>
      <c r="J665" s="8">
        <f t="shared" si="65"/>
        <v>45425.53402777778</v>
      </c>
      <c r="K665" s="6" t="str">
        <f t="shared" si="63"/>
        <v>0:00</v>
      </c>
      <c r="L665" s="54" t="str">
        <f t="shared" si="64"/>
        <v>Ukončeno v den propuštění</v>
      </c>
      <c r="M665" s="54" t="str">
        <f>IF(A665-J665&gt;TIME(0,240,0),"Více než  4 hodiny",VLOOKUP(K665,Pásma!$H$4:$I$244,2))</f>
        <v>do 10 ti minut</v>
      </c>
    </row>
    <row r="666" spans="1:13" x14ac:dyDescent="0.25">
      <c r="A666" s="32">
        <v>45425.535381944443</v>
      </c>
      <c r="B666" s="31" t="s">
        <v>76</v>
      </c>
      <c r="C666" s="31" t="s">
        <v>77</v>
      </c>
      <c r="D666" s="31" t="s">
        <v>78</v>
      </c>
      <c r="E666" s="31" t="s">
        <v>79</v>
      </c>
      <c r="F666" s="31" t="s">
        <v>470</v>
      </c>
      <c r="G666" s="31" t="s">
        <v>471</v>
      </c>
      <c r="H666" s="31" t="s">
        <v>472</v>
      </c>
      <c r="I666" s="8">
        <f t="shared" si="62"/>
        <v>45425.535381944443</v>
      </c>
      <c r="J666" s="8">
        <f t="shared" si="65"/>
        <v>45425.534722222219</v>
      </c>
      <c r="K666" s="6" t="str">
        <f t="shared" si="63"/>
        <v>0:00</v>
      </c>
      <c r="L666" s="54" t="str">
        <f t="shared" si="64"/>
        <v>Ukončeno v den propuštění</v>
      </c>
      <c r="M666" s="54" t="str">
        <f>IF(A666-J666&gt;TIME(0,240,0),"Více než  4 hodiny",VLOOKUP(K666,Pásma!$H$4:$I$244,2))</f>
        <v>do 10 ti minut</v>
      </c>
    </row>
    <row r="667" spans="1:13" x14ac:dyDescent="0.25">
      <c r="A667" s="32">
        <v>45425.535821759258</v>
      </c>
      <c r="B667" s="31" t="s">
        <v>76</v>
      </c>
      <c r="C667" s="31" t="s">
        <v>77</v>
      </c>
      <c r="D667" s="31" t="s">
        <v>78</v>
      </c>
      <c r="E667" s="31" t="s">
        <v>79</v>
      </c>
      <c r="F667" s="31" t="s">
        <v>468</v>
      </c>
      <c r="G667" s="31" t="s">
        <v>469</v>
      </c>
      <c r="H667" s="31" t="s">
        <v>467</v>
      </c>
      <c r="I667" s="8">
        <f t="shared" si="62"/>
        <v>45425.535821759258</v>
      </c>
      <c r="J667" s="8">
        <f t="shared" si="65"/>
        <v>45425.535416666666</v>
      </c>
      <c r="K667" s="6" t="str">
        <f t="shared" si="63"/>
        <v>0:00</v>
      </c>
      <c r="L667" s="54" t="str">
        <f t="shared" si="64"/>
        <v>Ukončeno v den propuštění</v>
      </c>
      <c r="M667" s="54" t="str">
        <f>IF(A667-J667&gt;TIME(0,240,0),"Více než  4 hodiny",VLOOKUP(K667,Pásma!$H$4:$I$244,2))</f>
        <v>do 10 ti minut</v>
      </c>
    </row>
    <row r="668" spans="1:13" x14ac:dyDescent="0.25">
      <c r="A668" s="32">
        <v>45425.536249999997</v>
      </c>
      <c r="B668" s="31" t="s">
        <v>76</v>
      </c>
      <c r="C668" s="31" t="s">
        <v>77</v>
      </c>
      <c r="D668" s="31" t="s">
        <v>78</v>
      </c>
      <c r="E668" s="31" t="s">
        <v>79</v>
      </c>
      <c r="F668" s="31" t="s">
        <v>465</v>
      </c>
      <c r="G668" s="31" t="s">
        <v>466</v>
      </c>
      <c r="H668" s="31" t="s">
        <v>467</v>
      </c>
      <c r="I668" s="8">
        <f t="shared" si="62"/>
        <v>45425.536249999997</v>
      </c>
      <c r="J668" s="8">
        <f t="shared" si="65"/>
        <v>45425.535416666666</v>
      </c>
      <c r="K668" s="6" t="str">
        <f t="shared" si="63"/>
        <v>0:01</v>
      </c>
      <c r="L668" s="54" t="str">
        <f t="shared" si="64"/>
        <v>Ukončeno v den propuštění</v>
      </c>
      <c r="M668" s="54" t="str">
        <f>IF(A668-J668&gt;TIME(0,240,0),"Více než  4 hodiny",VLOOKUP(K668,Pásma!$H$4:$I$244,2))</f>
        <v>do 10 ti minut</v>
      </c>
    </row>
    <row r="669" spans="1:13" x14ac:dyDescent="0.25">
      <c r="A669" s="32">
        <v>45425.582835648151</v>
      </c>
      <c r="B669" s="31" t="s">
        <v>76</v>
      </c>
      <c r="C669" s="31" t="s">
        <v>77</v>
      </c>
      <c r="D669" s="31" t="s">
        <v>78</v>
      </c>
      <c r="E669" s="31" t="s">
        <v>79</v>
      </c>
      <c r="F669" s="31" t="s">
        <v>462</v>
      </c>
      <c r="G669" s="31" t="s">
        <v>463</v>
      </c>
      <c r="H669" s="31" t="s">
        <v>464</v>
      </c>
      <c r="I669" s="8">
        <f t="shared" si="62"/>
        <v>45425.582835648151</v>
      </c>
      <c r="J669" s="8">
        <f t="shared" si="65"/>
        <v>45425.581944444442</v>
      </c>
      <c r="K669" s="6" t="str">
        <f t="shared" si="63"/>
        <v>0:01</v>
      </c>
      <c r="L669" s="54" t="str">
        <f t="shared" si="64"/>
        <v>Ukončeno v den propuštění</v>
      </c>
      <c r="M669" s="54" t="str">
        <f>IF(A669-J669&gt;TIME(0,240,0),"Více než  4 hodiny",VLOOKUP(K669,Pásma!$H$4:$I$244,2))</f>
        <v>do 10 ti minut</v>
      </c>
    </row>
    <row r="670" spans="1:13" x14ac:dyDescent="0.25">
      <c r="A670" s="32">
        <v>45425.606863425928</v>
      </c>
      <c r="B670" s="31" t="s">
        <v>11</v>
      </c>
      <c r="C670" s="31" t="s">
        <v>21</v>
      </c>
      <c r="D670" s="31" t="s">
        <v>78</v>
      </c>
      <c r="E670" s="31" t="s">
        <v>10</v>
      </c>
      <c r="F670" s="31" t="s">
        <v>430</v>
      </c>
      <c r="G670" s="31" t="s">
        <v>431</v>
      </c>
      <c r="H670" s="31" t="s">
        <v>8386</v>
      </c>
      <c r="I670" s="8">
        <f t="shared" si="62"/>
        <v>45425.606863425928</v>
      </c>
      <c r="J670" s="8">
        <f>DATEVALUE(MID(H670,49,8))+TIMEVALUE(_xlfn.CONCAT(MID(H670,80,2),":",MID(H670,82,2)))</f>
        <v>45425.606249999997</v>
      </c>
      <c r="K670" s="6" t="str">
        <f t="shared" si="63"/>
        <v>0:00</v>
      </c>
      <c r="L670" s="54" t="str">
        <f t="shared" si="64"/>
        <v>Ukončeno v den propuštění</v>
      </c>
      <c r="M670" s="54" t="str">
        <f>IF(A670-J670&gt;TIME(0,240,0),"Více než  4 hodiny",VLOOKUP(K670,Pásma!$H$4:$I$244,2))</f>
        <v>do 10 ti minut</v>
      </c>
    </row>
    <row r="671" spans="1:13" x14ac:dyDescent="0.25">
      <c r="A671" s="44">
        <v>45427.474340277775</v>
      </c>
      <c r="B671" s="43" t="s">
        <v>76</v>
      </c>
      <c r="C671" s="43" t="s">
        <v>77</v>
      </c>
      <c r="D671" s="43" t="s">
        <v>78</v>
      </c>
      <c r="E671" s="43" t="s">
        <v>79</v>
      </c>
      <c r="F671" s="43" t="s">
        <v>350</v>
      </c>
      <c r="G671" s="43" t="s">
        <v>7353</v>
      </c>
      <c r="H671" s="43" t="s">
        <v>7354</v>
      </c>
      <c r="I671" s="8">
        <f t="shared" si="62"/>
        <v>45427.474340277775</v>
      </c>
      <c r="J671" s="8">
        <f>DATEVALUE(MID(H671,63,8))+TIMEVALUE(_xlfn.CONCAT(MID(H671,87,2),":",MID(H671,89,2)))</f>
        <v>45427.473611111112</v>
      </c>
      <c r="K671" s="6" t="str">
        <f t="shared" si="63"/>
        <v>0:01</v>
      </c>
      <c r="L671" s="54" t="str">
        <f t="shared" si="64"/>
        <v>Ukončeno v den propuštění</v>
      </c>
      <c r="M671" s="54" t="str">
        <f>IF(A671-J671&gt;TIME(0,240,0),"Více než  4 hodiny",VLOOKUP(K671,Pásma!$H$4:$I$244,2))</f>
        <v>do 10 ti minut</v>
      </c>
    </row>
    <row r="672" spans="1:13" x14ac:dyDescent="0.25">
      <c r="A672" s="44">
        <v>45427.578865740739</v>
      </c>
      <c r="B672" s="43" t="s">
        <v>11</v>
      </c>
      <c r="C672" s="43" t="s">
        <v>21</v>
      </c>
      <c r="D672" s="43" t="s">
        <v>78</v>
      </c>
      <c r="E672" s="43" t="s">
        <v>10</v>
      </c>
      <c r="F672" s="43" t="s">
        <v>402</v>
      </c>
      <c r="G672" s="43" t="s">
        <v>403</v>
      </c>
      <c r="H672" s="43" t="s">
        <v>8385</v>
      </c>
      <c r="I672" s="8">
        <f t="shared" si="62"/>
        <v>45427.578865740739</v>
      </c>
      <c r="J672" s="8">
        <f>DATEVALUE(MID(H672,49,8))+TIMEVALUE(_xlfn.CONCAT(MID(H672,80,2),":",MID(H672,82,2)))</f>
        <v>45427.578472222223</v>
      </c>
      <c r="K672" s="6" t="str">
        <f t="shared" si="63"/>
        <v>0:00</v>
      </c>
      <c r="L672" s="54" t="str">
        <f t="shared" si="64"/>
        <v>Ukončeno v den propuštění</v>
      </c>
      <c r="M672" s="54" t="str">
        <f>IF(A672-J672&gt;TIME(0,240,0),"Více než  4 hodiny",VLOOKUP(K672,Pásma!$H$4:$I$244,2))</f>
        <v>do 10 ti minut</v>
      </c>
    </row>
    <row r="673" spans="1:13" x14ac:dyDescent="0.25">
      <c r="A673" s="44">
        <v>45427.61037037037</v>
      </c>
      <c r="B673" s="43" t="s">
        <v>76</v>
      </c>
      <c r="C673" s="43" t="s">
        <v>411</v>
      </c>
      <c r="D673" s="43" t="s">
        <v>78</v>
      </c>
      <c r="E673" s="43" t="s">
        <v>79</v>
      </c>
      <c r="F673" s="43" t="s">
        <v>372</v>
      </c>
      <c r="G673" s="43" t="s">
        <v>7351</v>
      </c>
      <c r="H673" s="43" t="s">
        <v>7352</v>
      </c>
      <c r="I673" s="8">
        <f t="shared" si="62"/>
        <v>45427.61037037037</v>
      </c>
      <c r="J673" s="8">
        <f>DATEVALUE(MID(H673,63,8))+TIMEVALUE(_xlfn.CONCAT(MID(H673,87,2),":",MID(H673,89,2)))</f>
        <v>45427.609722222223</v>
      </c>
      <c r="K673" s="6" t="str">
        <f t="shared" si="63"/>
        <v>0:00</v>
      </c>
      <c r="L673" s="54" t="str">
        <f t="shared" si="64"/>
        <v>Ukončeno v den propuštění</v>
      </c>
      <c r="M673" s="54" t="str">
        <f>IF(A673-J673&gt;TIME(0,240,0),"Více než  4 hodiny",VLOOKUP(K673,Pásma!$H$4:$I$244,2))</f>
        <v>do 10 ti minut</v>
      </c>
    </row>
    <row r="674" spans="1:13" x14ac:dyDescent="0.25">
      <c r="A674" s="44">
        <v>45427.641446759262</v>
      </c>
      <c r="B674" s="43" t="s">
        <v>76</v>
      </c>
      <c r="C674" s="43" t="s">
        <v>411</v>
      </c>
      <c r="D674" s="43" t="s">
        <v>78</v>
      </c>
      <c r="E674" s="43" t="s">
        <v>79</v>
      </c>
      <c r="F674" s="43" t="s">
        <v>459</v>
      </c>
      <c r="G674" s="43" t="s">
        <v>460</v>
      </c>
      <c r="H674" s="43" t="s">
        <v>461</v>
      </c>
      <c r="I674" s="8">
        <f t="shared" si="62"/>
        <v>45427.641446759262</v>
      </c>
      <c r="J674" s="8">
        <f>DATEVALUE(MID(H674,29,8))+TIMEVALUE(_xlfn.CONCAT(MID(H674,64,2),":",MID(H674,66,2)))</f>
        <v>45427.640972222223</v>
      </c>
      <c r="K674" s="6" t="str">
        <f t="shared" si="63"/>
        <v>0:00</v>
      </c>
      <c r="L674" s="54" t="str">
        <f t="shared" si="64"/>
        <v>Ukončeno v den propuštění</v>
      </c>
      <c r="M674" s="54" t="str">
        <f>IF(A674-J674&gt;TIME(0,240,0),"Více než  4 hodiny",VLOOKUP(K674,Pásma!$H$4:$I$244,2))</f>
        <v>do 10 ti minut</v>
      </c>
    </row>
    <row r="675" spans="1:13" x14ac:dyDescent="0.25">
      <c r="A675" s="44">
        <v>45428.127939814818</v>
      </c>
      <c r="B675" s="43" t="s">
        <v>7260</v>
      </c>
      <c r="C675" s="43" t="s">
        <v>1721</v>
      </c>
      <c r="D675" s="43" t="s">
        <v>78</v>
      </c>
      <c r="E675" s="43" t="s">
        <v>10</v>
      </c>
      <c r="F675" s="43" t="s">
        <v>25</v>
      </c>
      <c r="G675" s="43" t="s">
        <v>7268</v>
      </c>
      <c r="H675" s="43" t="s">
        <v>8384</v>
      </c>
      <c r="I675" s="8">
        <f t="shared" si="62"/>
        <v>45428.127939814818</v>
      </c>
      <c r="J675" s="8">
        <f>DATEVALUE(MID(H675,49,8))+TIMEVALUE(_xlfn.CONCAT(MID(H675,80,2),":",MID(H675,82,2)))</f>
        <v>45428.12777777778</v>
      </c>
      <c r="K675" s="6" t="str">
        <f t="shared" si="63"/>
        <v>0:00</v>
      </c>
      <c r="L675" s="54" t="str">
        <f t="shared" si="64"/>
        <v>Ukončeno v den propuštění</v>
      </c>
      <c r="M675" s="54" t="str">
        <f>IF(A675-J675&gt;TIME(0,240,0),"Více než  4 hodiny",VLOOKUP(K675,Pásma!$H$4:$I$244,2))</f>
        <v>do 10 ti minut</v>
      </c>
    </row>
    <row r="676" spans="1:13" x14ac:dyDescent="0.25">
      <c r="A676" s="44">
        <v>45428.39335648148</v>
      </c>
      <c r="B676" s="43" t="s">
        <v>76</v>
      </c>
      <c r="C676" s="43" t="s">
        <v>157</v>
      </c>
      <c r="D676" s="43" t="s">
        <v>78</v>
      </c>
      <c r="E676" s="43" t="s">
        <v>79</v>
      </c>
      <c r="F676" s="43" t="s">
        <v>372</v>
      </c>
      <c r="G676" s="43" t="s">
        <v>457</v>
      </c>
      <c r="H676" s="43" t="s">
        <v>458</v>
      </c>
      <c r="I676" s="8">
        <f t="shared" si="62"/>
        <v>45428.39335648148</v>
      </c>
      <c r="J676" s="8">
        <f>DATEVALUE(MID(H676,29,8))+TIMEVALUE(_xlfn.CONCAT(MID(H676,64,2),":",MID(H676,66,2)))</f>
        <v>45428.38958333333</v>
      </c>
      <c r="K676" s="6" t="str">
        <f t="shared" si="63"/>
        <v>0:05</v>
      </c>
      <c r="L676" s="54" t="str">
        <f t="shared" si="64"/>
        <v>Ukončeno v den propuštění</v>
      </c>
      <c r="M676" s="54" t="str">
        <f>IF(A676-J676&gt;TIME(0,240,0),"Více než  4 hodiny",VLOOKUP(K676,Pásma!$H$4:$I$244,2))</f>
        <v>do 10 ti minut</v>
      </c>
    </row>
    <row r="677" spans="1:13" x14ac:dyDescent="0.25">
      <c r="A677" s="44">
        <v>45428.455347222225</v>
      </c>
      <c r="B677" s="43" t="s">
        <v>76</v>
      </c>
      <c r="C677" s="43" t="s">
        <v>157</v>
      </c>
      <c r="D677" s="43" t="s">
        <v>78</v>
      </c>
      <c r="E677" s="43" t="s">
        <v>79</v>
      </c>
      <c r="F677" s="43" t="s">
        <v>350</v>
      </c>
      <c r="G677" s="43" t="s">
        <v>455</v>
      </c>
      <c r="H677" s="43" t="s">
        <v>456</v>
      </c>
      <c r="I677" s="8">
        <f t="shared" si="62"/>
        <v>45428.455347222225</v>
      </c>
      <c r="J677" s="8">
        <f>DATEVALUE(MID(H677,29,8))+TIMEVALUE(_xlfn.CONCAT(MID(H677,64,2),":",MID(H677,66,2)))</f>
        <v>45428.361805555556</v>
      </c>
      <c r="K677" s="6" t="str">
        <f t="shared" si="63"/>
        <v>2:14</v>
      </c>
      <c r="L677" s="54" t="str">
        <f t="shared" si="64"/>
        <v>Ukončeno v den propuštění</v>
      </c>
      <c r="M677" s="54" t="str">
        <f>IF(A677-J677&gt;TIME(0,240,0),"Více než  4 hodiny",VLOOKUP(K677,Pásma!$H$4:$I$244,2))</f>
        <v>130-140</v>
      </c>
    </row>
    <row r="678" spans="1:13" x14ac:dyDescent="0.25">
      <c r="A678" s="44">
        <v>45428.525219907409</v>
      </c>
      <c r="B678" s="43" t="s">
        <v>76</v>
      </c>
      <c r="C678" s="43" t="s">
        <v>157</v>
      </c>
      <c r="D678" s="43" t="s">
        <v>78</v>
      </c>
      <c r="E678" s="43" t="s">
        <v>79</v>
      </c>
      <c r="F678" s="43" t="s">
        <v>453</v>
      </c>
      <c r="G678" s="43" t="s">
        <v>454</v>
      </c>
      <c r="H678" s="43" t="s">
        <v>452</v>
      </c>
      <c r="I678" s="8">
        <f t="shared" si="62"/>
        <v>45428.525219907409</v>
      </c>
      <c r="J678" s="8">
        <f>DATEVALUE(MID(H678,29,8))+TIMEVALUE(_xlfn.CONCAT(MID(H678,64,2),":",MID(H678,66,2)))</f>
        <v>45428.525000000001</v>
      </c>
      <c r="K678" s="6" t="str">
        <f t="shared" si="63"/>
        <v>0:00</v>
      </c>
      <c r="L678" s="54" t="str">
        <f t="shared" si="64"/>
        <v>Ukončeno v den propuštění</v>
      </c>
      <c r="M678" s="54" t="str">
        <f>IF(A678-J678&gt;TIME(0,240,0),"Více než  4 hodiny",VLOOKUP(K678,Pásma!$H$4:$I$244,2))</f>
        <v>do 10 ti minut</v>
      </c>
    </row>
    <row r="679" spans="1:13" x14ac:dyDescent="0.25">
      <c r="A679" s="44">
        <v>45428.525347222225</v>
      </c>
      <c r="B679" s="43" t="s">
        <v>76</v>
      </c>
      <c r="C679" s="43" t="s">
        <v>157</v>
      </c>
      <c r="D679" s="43" t="s">
        <v>78</v>
      </c>
      <c r="E679" s="43" t="s">
        <v>79</v>
      </c>
      <c r="F679" s="43" t="s">
        <v>450</v>
      </c>
      <c r="G679" s="43" t="s">
        <v>451</v>
      </c>
      <c r="H679" s="43" t="s">
        <v>452</v>
      </c>
      <c r="I679" s="8">
        <f t="shared" si="62"/>
        <v>45428.525347222225</v>
      </c>
      <c r="J679" s="8">
        <f>DATEVALUE(MID(H679,29,8))+TIMEVALUE(_xlfn.CONCAT(MID(H679,64,2),":",MID(H679,66,2)))</f>
        <v>45428.525000000001</v>
      </c>
      <c r="K679" s="6" t="str">
        <f t="shared" si="63"/>
        <v>0:00</v>
      </c>
      <c r="L679" s="54" t="str">
        <f t="shared" si="64"/>
        <v>Ukončeno v den propuštění</v>
      </c>
      <c r="M679" s="54" t="str">
        <f>IF(A679-J679&gt;TIME(0,240,0),"Více než  4 hodiny",VLOOKUP(K679,Pásma!$H$4:$I$244,2))</f>
        <v>do 10 ti minut</v>
      </c>
    </row>
    <row r="680" spans="1:13" x14ac:dyDescent="0.25">
      <c r="A680" s="44">
        <v>45428.575937499998</v>
      </c>
      <c r="B680" s="43" t="s">
        <v>11</v>
      </c>
      <c r="C680" s="43" t="s">
        <v>21</v>
      </c>
      <c r="D680" s="43" t="s">
        <v>78</v>
      </c>
      <c r="E680" s="43" t="s">
        <v>10</v>
      </c>
      <c r="F680" s="43" t="s">
        <v>389</v>
      </c>
      <c r="G680" s="43" t="s">
        <v>390</v>
      </c>
      <c r="H680" s="43" t="s">
        <v>8383</v>
      </c>
      <c r="I680" s="8">
        <f t="shared" si="62"/>
        <v>45428.575937499998</v>
      </c>
      <c r="J680" s="8">
        <f>DATEVALUE(MID(H680,49,8))+TIMEVALUE(_xlfn.CONCAT(MID(H680,80,2),":",MID(H680,82,2)))</f>
        <v>45428.575694444444</v>
      </c>
      <c r="K680" s="6" t="str">
        <f t="shared" si="63"/>
        <v>0:00</v>
      </c>
      <c r="L680" s="54" t="str">
        <f t="shared" si="64"/>
        <v>Ukončeno v den propuštění</v>
      </c>
      <c r="M680" s="54" t="str">
        <f>IF(A680-J680&gt;TIME(0,240,0),"Více než  4 hodiny",VLOOKUP(K680,Pásma!$H$4:$I$244,2))</f>
        <v>do 10 ti minut</v>
      </c>
    </row>
    <row r="681" spans="1:13" x14ac:dyDescent="0.25">
      <c r="A681" s="44">
        <v>45428.826412037037</v>
      </c>
      <c r="B681" s="43" t="s">
        <v>125</v>
      </c>
      <c r="C681" s="43" t="s">
        <v>8036</v>
      </c>
      <c r="D681" s="43" t="s">
        <v>78</v>
      </c>
      <c r="E681" s="43" t="s">
        <v>10</v>
      </c>
      <c r="F681" s="43" t="s">
        <v>350</v>
      </c>
      <c r="G681" s="43" t="s">
        <v>351</v>
      </c>
      <c r="H681" s="43" t="s">
        <v>8382</v>
      </c>
      <c r="I681" s="8">
        <f t="shared" si="62"/>
        <v>45428.826412037037</v>
      </c>
      <c r="J681" s="8">
        <f>DATEVALUE(MID(H681,49,8))+TIMEVALUE(_xlfn.CONCAT(MID(H681,80,2),":",MID(H681,82,2)))</f>
        <v>45428.825694444444</v>
      </c>
      <c r="K681" s="6" t="str">
        <f t="shared" si="63"/>
        <v>0:01</v>
      </c>
      <c r="L681" s="54" t="str">
        <f t="shared" si="64"/>
        <v>Ukončeno v den propuštění</v>
      </c>
      <c r="M681" s="54" t="str">
        <f>IF(A681-J681&gt;TIME(0,240,0),"Více než  4 hodiny",VLOOKUP(K681,Pásma!$H$4:$I$244,2))</f>
        <v>do 10 ti minut</v>
      </c>
    </row>
    <row r="682" spans="1:13" x14ac:dyDescent="0.25">
      <c r="A682" s="44">
        <v>45429.451956018522</v>
      </c>
      <c r="B682" s="43" t="s">
        <v>11</v>
      </c>
      <c r="C682" s="43" t="s">
        <v>21</v>
      </c>
      <c r="D682" s="43" t="s">
        <v>78</v>
      </c>
      <c r="E682" s="43" t="s">
        <v>10</v>
      </c>
      <c r="F682" s="43" t="s">
        <v>369</v>
      </c>
      <c r="G682" s="43" t="s">
        <v>370</v>
      </c>
      <c r="H682" s="43" t="s">
        <v>8381</v>
      </c>
      <c r="I682" s="8">
        <f t="shared" si="62"/>
        <v>45429.451956018522</v>
      </c>
      <c r="J682" s="8">
        <f>DATEVALUE(MID(H682,49,8))+TIMEVALUE(_xlfn.CONCAT(MID(H682,80,2),":",MID(H682,82,2)))</f>
        <v>45429.451388888891</v>
      </c>
      <c r="K682" s="6" t="str">
        <f t="shared" si="63"/>
        <v>0:00</v>
      </c>
      <c r="L682" s="54" t="str">
        <f t="shared" si="64"/>
        <v>Ukončeno v den propuštění</v>
      </c>
      <c r="M682" s="54" t="str">
        <f>IF(A682-J682&gt;TIME(0,240,0),"Více než  4 hodiny",VLOOKUP(K682,Pásma!$H$4:$I$244,2))</f>
        <v>do 10 ti minut</v>
      </c>
    </row>
    <row r="683" spans="1:13" x14ac:dyDescent="0.25">
      <c r="A683" s="44">
        <v>45429.487013888887</v>
      </c>
      <c r="B683" s="43" t="s">
        <v>76</v>
      </c>
      <c r="C683" s="43" t="s">
        <v>77</v>
      </c>
      <c r="D683" s="43" t="s">
        <v>78</v>
      </c>
      <c r="E683" s="43" t="s">
        <v>79</v>
      </c>
      <c r="F683" s="43" t="s">
        <v>447</v>
      </c>
      <c r="G683" s="43" t="s">
        <v>448</v>
      </c>
      <c r="H683" s="43" t="s">
        <v>449</v>
      </c>
      <c r="I683" s="8">
        <f t="shared" si="62"/>
        <v>45429.487013888887</v>
      </c>
      <c r="J683" s="8">
        <f>DATEVALUE(MID(H683,29,8))+TIMEVALUE(_xlfn.CONCAT(MID(H683,64,2),":",MID(H683,66,2)))</f>
        <v>45429.486111111109</v>
      </c>
      <c r="K683" s="6" t="str">
        <f t="shared" si="63"/>
        <v>0:01</v>
      </c>
      <c r="L683" s="54" t="str">
        <f t="shared" si="64"/>
        <v>Ukončeno v den propuštění</v>
      </c>
      <c r="M683" s="54" t="str">
        <f>IF(A683-J683&gt;TIME(0,240,0),"Více než  4 hodiny",VLOOKUP(K683,Pásma!$H$4:$I$244,2))</f>
        <v>do 10 ti minut</v>
      </c>
    </row>
    <row r="684" spans="1:13" x14ac:dyDescent="0.25">
      <c r="A684" s="44">
        <v>45429.48715277778</v>
      </c>
      <c r="B684" s="43" t="s">
        <v>76</v>
      </c>
      <c r="C684" s="43" t="s">
        <v>77</v>
      </c>
      <c r="D684" s="43" t="s">
        <v>78</v>
      </c>
      <c r="E684" s="43" t="s">
        <v>79</v>
      </c>
      <c r="F684" s="43" t="s">
        <v>445</v>
      </c>
      <c r="G684" s="43" t="s">
        <v>446</v>
      </c>
      <c r="H684" s="43" t="s">
        <v>442</v>
      </c>
      <c r="I684" s="8">
        <f t="shared" si="62"/>
        <v>45429.48715277778</v>
      </c>
      <c r="J684" s="8">
        <f>DATEVALUE(MID(H684,29,8))+TIMEVALUE(_xlfn.CONCAT(MID(H684,64,2),":",MID(H684,66,2)))</f>
        <v>45429.486805555556</v>
      </c>
      <c r="K684" s="6" t="str">
        <f t="shared" si="63"/>
        <v>0:00</v>
      </c>
      <c r="L684" s="54" t="str">
        <f t="shared" si="64"/>
        <v>Ukončeno v den propuštění</v>
      </c>
      <c r="M684" s="54" t="str">
        <f>IF(A684-J684&gt;TIME(0,240,0),"Více než  4 hodiny",VLOOKUP(K684,Pásma!$H$4:$I$244,2))</f>
        <v>do 10 ti minut</v>
      </c>
    </row>
    <row r="685" spans="1:13" x14ac:dyDescent="0.25">
      <c r="A685" s="44">
        <v>45429.487326388888</v>
      </c>
      <c r="B685" s="43" t="s">
        <v>76</v>
      </c>
      <c r="C685" s="43" t="s">
        <v>77</v>
      </c>
      <c r="D685" s="43" t="s">
        <v>78</v>
      </c>
      <c r="E685" s="43" t="s">
        <v>79</v>
      </c>
      <c r="F685" s="43" t="s">
        <v>443</v>
      </c>
      <c r="G685" s="43" t="s">
        <v>444</v>
      </c>
      <c r="H685" s="43" t="s">
        <v>442</v>
      </c>
      <c r="I685" s="8">
        <f t="shared" si="62"/>
        <v>45429.487326388888</v>
      </c>
      <c r="J685" s="8">
        <f>DATEVALUE(MID(H685,29,8))+TIMEVALUE(_xlfn.CONCAT(MID(H685,64,2),":",MID(H685,66,2)))</f>
        <v>45429.486805555556</v>
      </c>
      <c r="K685" s="6" t="str">
        <f t="shared" si="63"/>
        <v>0:00</v>
      </c>
      <c r="L685" s="54" t="str">
        <f t="shared" si="64"/>
        <v>Ukončeno v den propuštění</v>
      </c>
      <c r="M685" s="54" t="str">
        <f>IF(A685-J685&gt;TIME(0,240,0),"Více než  4 hodiny",VLOOKUP(K685,Pásma!$H$4:$I$244,2))</f>
        <v>do 10 ti minut</v>
      </c>
    </row>
    <row r="686" spans="1:13" x14ac:dyDescent="0.25">
      <c r="A686" s="44">
        <v>45429.487430555557</v>
      </c>
      <c r="B686" s="43" t="s">
        <v>76</v>
      </c>
      <c r="C686" s="43" t="s">
        <v>77</v>
      </c>
      <c r="D686" s="43" t="s">
        <v>78</v>
      </c>
      <c r="E686" s="43" t="s">
        <v>79</v>
      </c>
      <c r="F686" s="43" t="s">
        <v>440</v>
      </c>
      <c r="G686" s="43" t="s">
        <v>441</v>
      </c>
      <c r="H686" s="43" t="s">
        <v>442</v>
      </c>
      <c r="I686" s="8">
        <f t="shared" si="62"/>
        <v>45429.487430555557</v>
      </c>
      <c r="J686" s="8">
        <f>DATEVALUE(MID(H686,29,8))+TIMEVALUE(_xlfn.CONCAT(MID(H686,64,2),":",MID(H686,66,2)))</f>
        <v>45429.486805555556</v>
      </c>
      <c r="K686" s="6" t="str">
        <f t="shared" si="63"/>
        <v>0:00</v>
      </c>
      <c r="L686" s="54" t="str">
        <f t="shared" si="64"/>
        <v>Ukončeno v den propuštění</v>
      </c>
      <c r="M686" s="54" t="str">
        <f>IF(A686-J686&gt;TIME(0,240,0),"Více než  4 hodiny",VLOOKUP(K686,Pásma!$H$4:$I$244,2))</f>
        <v>do 10 ti minut</v>
      </c>
    </row>
    <row r="687" spans="1:13" x14ac:dyDescent="0.25">
      <c r="A687" s="44">
        <v>45429.567118055558</v>
      </c>
      <c r="B687" s="43" t="s">
        <v>76</v>
      </c>
      <c r="C687" s="43" t="s">
        <v>77</v>
      </c>
      <c r="D687" s="43" t="s">
        <v>78</v>
      </c>
      <c r="E687" s="43" t="s">
        <v>79</v>
      </c>
      <c r="F687" s="43" t="s">
        <v>377</v>
      </c>
      <c r="G687" s="43" t="s">
        <v>7349</v>
      </c>
      <c r="H687" s="43" t="s">
        <v>7350</v>
      </c>
      <c r="I687" s="8">
        <f t="shared" si="62"/>
        <v>45429.567118055558</v>
      </c>
      <c r="J687" s="8">
        <f>DATEVALUE(MID(H687,63,8))+TIMEVALUE(_xlfn.CONCAT(MID(H687,87,2),":",MID(H687,89,2)))</f>
        <v>45429.566666666666</v>
      </c>
      <c r="K687" s="6" t="str">
        <f t="shared" si="63"/>
        <v>0:00</v>
      </c>
      <c r="L687" s="54" t="str">
        <f t="shared" si="64"/>
        <v>Ukončeno v den propuštění</v>
      </c>
      <c r="M687" s="54" t="str">
        <f>IF(A687-J687&gt;TIME(0,240,0),"Více než  4 hodiny",VLOOKUP(K687,Pásma!$H$4:$I$244,2))</f>
        <v>do 10 ti minut</v>
      </c>
    </row>
    <row r="688" spans="1:13" x14ac:dyDescent="0.25">
      <c r="A688" s="44">
        <v>45430.448553240742</v>
      </c>
      <c r="B688" s="43" t="s">
        <v>125</v>
      </c>
      <c r="C688" s="43" t="s">
        <v>437</v>
      </c>
      <c r="D688" s="43" t="s">
        <v>78</v>
      </c>
      <c r="E688" s="43" t="s">
        <v>10</v>
      </c>
      <c r="F688" s="43" t="s">
        <v>377</v>
      </c>
      <c r="G688" s="43" t="s">
        <v>438</v>
      </c>
      <c r="H688" s="43" t="s">
        <v>439</v>
      </c>
      <c r="I688" s="8">
        <f t="shared" si="62"/>
        <v>45430.448553240742</v>
      </c>
      <c r="J688" s="8">
        <f t="shared" ref="J688:J695" si="66">DATEVALUE(MID(H688,29,8))+TIMEVALUE(_xlfn.CONCAT(MID(H688,64,2),":",MID(H688,66,2)))</f>
        <v>45430.442361111112</v>
      </c>
      <c r="K688" s="6" t="str">
        <f t="shared" si="63"/>
        <v>0:08</v>
      </c>
      <c r="L688" s="54" t="str">
        <f t="shared" si="64"/>
        <v>Ukončeno v den propuštění</v>
      </c>
      <c r="M688" s="54" t="str">
        <f>IF(A688-J688&gt;TIME(0,240,0),"Více než  4 hodiny",VLOOKUP(K688,Pásma!$H$4:$I$244,2))</f>
        <v>do 10 ti minut</v>
      </c>
    </row>
    <row r="689" spans="1:13" x14ac:dyDescent="0.25">
      <c r="A689" s="44">
        <v>45430.592152777775</v>
      </c>
      <c r="B689" s="43" t="s">
        <v>76</v>
      </c>
      <c r="C689" s="43" t="s">
        <v>281</v>
      </c>
      <c r="D689" s="43" t="s">
        <v>78</v>
      </c>
      <c r="E689" s="43" t="s">
        <v>79</v>
      </c>
      <c r="F689" s="43" t="s">
        <v>435</v>
      </c>
      <c r="G689" s="43" t="s">
        <v>436</v>
      </c>
      <c r="H689" s="43" t="s">
        <v>434</v>
      </c>
      <c r="I689" s="8">
        <f t="shared" si="62"/>
        <v>45430.592152777775</v>
      </c>
      <c r="J689" s="8">
        <f t="shared" si="66"/>
        <v>45430.591666666667</v>
      </c>
      <c r="K689" s="6" t="str">
        <f t="shared" si="63"/>
        <v>0:00</v>
      </c>
      <c r="L689" s="54" t="str">
        <f t="shared" si="64"/>
        <v>Ukončeno v den propuštění</v>
      </c>
      <c r="M689" s="54" t="str">
        <f>IF(A689-J689&gt;TIME(0,240,0),"Více než  4 hodiny",VLOOKUP(K689,Pásma!$H$4:$I$244,2))</f>
        <v>do 10 ti minut</v>
      </c>
    </row>
    <row r="690" spans="1:13" x14ac:dyDescent="0.25">
      <c r="A690" s="44">
        <v>45430.592604166668</v>
      </c>
      <c r="B690" s="43" t="s">
        <v>76</v>
      </c>
      <c r="C690" s="43" t="s">
        <v>281</v>
      </c>
      <c r="D690" s="43" t="s">
        <v>78</v>
      </c>
      <c r="E690" s="43" t="s">
        <v>79</v>
      </c>
      <c r="F690" s="43" t="s">
        <v>432</v>
      </c>
      <c r="G690" s="43" t="s">
        <v>433</v>
      </c>
      <c r="H690" s="43" t="s">
        <v>434</v>
      </c>
      <c r="I690" s="8">
        <f t="shared" si="62"/>
        <v>45430.592604166668</v>
      </c>
      <c r="J690" s="8">
        <f t="shared" si="66"/>
        <v>45430.591666666667</v>
      </c>
      <c r="K690" s="6" t="str">
        <f t="shared" si="63"/>
        <v>0:01</v>
      </c>
      <c r="L690" s="54" t="str">
        <f t="shared" si="64"/>
        <v>Ukončeno v den propuštění</v>
      </c>
      <c r="M690" s="54" t="str">
        <f>IF(A690-J690&gt;TIME(0,240,0),"Více než  4 hodiny",VLOOKUP(K690,Pásma!$H$4:$I$244,2))</f>
        <v>do 10 ti minut</v>
      </c>
    </row>
    <row r="691" spans="1:13" x14ac:dyDescent="0.25">
      <c r="A691" s="44">
        <v>45430.592962962961</v>
      </c>
      <c r="B691" s="43" t="s">
        <v>76</v>
      </c>
      <c r="C691" s="43" t="s">
        <v>281</v>
      </c>
      <c r="D691" s="43" t="s">
        <v>78</v>
      </c>
      <c r="E691" s="43" t="s">
        <v>79</v>
      </c>
      <c r="F691" s="43" t="s">
        <v>430</v>
      </c>
      <c r="G691" s="43" t="s">
        <v>431</v>
      </c>
      <c r="H691" s="43" t="s">
        <v>429</v>
      </c>
      <c r="I691" s="8">
        <f t="shared" si="62"/>
        <v>45430.592962962961</v>
      </c>
      <c r="J691" s="8">
        <f t="shared" si="66"/>
        <v>45430.592361111114</v>
      </c>
      <c r="K691" s="6" t="str">
        <f t="shared" si="63"/>
        <v>0:00</v>
      </c>
      <c r="L691" s="54" t="str">
        <f t="shared" si="64"/>
        <v>Ukončeno v den propuštění</v>
      </c>
      <c r="M691" s="54" t="str">
        <f>IF(A691-J691&gt;TIME(0,240,0),"Více než  4 hodiny",VLOOKUP(K691,Pásma!$H$4:$I$244,2))</f>
        <v>do 10 ti minut</v>
      </c>
    </row>
    <row r="692" spans="1:13" x14ac:dyDescent="0.25">
      <c r="A692" s="44">
        <v>45430.593298611115</v>
      </c>
      <c r="B692" s="43" t="s">
        <v>76</v>
      </c>
      <c r="C692" s="43" t="s">
        <v>281</v>
      </c>
      <c r="D692" s="43" t="s">
        <v>78</v>
      </c>
      <c r="E692" s="43" t="s">
        <v>79</v>
      </c>
      <c r="F692" s="43" t="s">
        <v>427</v>
      </c>
      <c r="G692" s="43" t="s">
        <v>428</v>
      </c>
      <c r="H692" s="43" t="s">
        <v>429</v>
      </c>
      <c r="I692" s="8">
        <f t="shared" si="62"/>
        <v>45430.593298611115</v>
      </c>
      <c r="J692" s="8">
        <f t="shared" si="66"/>
        <v>45430.592361111114</v>
      </c>
      <c r="K692" s="6" t="str">
        <f t="shared" si="63"/>
        <v>0:01</v>
      </c>
      <c r="L692" s="54" t="str">
        <f t="shared" si="64"/>
        <v>Ukončeno v den propuštění</v>
      </c>
      <c r="M692" s="54" t="str">
        <f>IF(A692-J692&gt;TIME(0,240,0),"Více než  4 hodiny",VLOOKUP(K692,Pásma!$H$4:$I$244,2))</f>
        <v>do 10 ti minut</v>
      </c>
    </row>
    <row r="693" spans="1:13" x14ac:dyDescent="0.25">
      <c r="A693" s="44">
        <v>45430.593854166669</v>
      </c>
      <c r="B693" s="43" t="s">
        <v>76</v>
      </c>
      <c r="C693" s="43" t="s">
        <v>281</v>
      </c>
      <c r="D693" s="43" t="s">
        <v>78</v>
      </c>
      <c r="E693" s="43" t="s">
        <v>79</v>
      </c>
      <c r="F693" s="43" t="s">
        <v>424</v>
      </c>
      <c r="G693" s="43" t="s">
        <v>425</v>
      </c>
      <c r="H693" s="43" t="s">
        <v>426</v>
      </c>
      <c r="I693" s="8">
        <f t="shared" si="62"/>
        <v>45430.593854166669</v>
      </c>
      <c r="J693" s="8">
        <f t="shared" si="66"/>
        <v>45430.593055555553</v>
      </c>
      <c r="K693" s="6" t="str">
        <f t="shared" si="63"/>
        <v>0:01</v>
      </c>
      <c r="L693" s="54" t="str">
        <f t="shared" si="64"/>
        <v>Ukončeno v den propuštění</v>
      </c>
      <c r="M693" s="54" t="str">
        <f>IF(A693-J693&gt;TIME(0,240,0),"Více než  4 hodiny",VLOOKUP(K693,Pásma!$H$4:$I$244,2))</f>
        <v>do 10 ti minut</v>
      </c>
    </row>
    <row r="694" spans="1:13" x14ac:dyDescent="0.25">
      <c r="A694" s="44">
        <v>45431.577465277776</v>
      </c>
      <c r="B694" s="43" t="s">
        <v>125</v>
      </c>
      <c r="C694" s="43" t="s">
        <v>346</v>
      </c>
      <c r="D694" s="43" t="s">
        <v>78</v>
      </c>
      <c r="E694" s="43" t="s">
        <v>79</v>
      </c>
      <c r="F694" s="43" t="s">
        <v>421</v>
      </c>
      <c r="G694" s="43" t="s">
        <v>422</v>
      </c>
      <c r="H694" s="43" t="s">
        <v>423</v>
      </c>
      <c r="I694" s="8">
        <f t="shared" si="62"/>
        <v>45431.577465277776</v>
      </c>
      <c r="J694" s="8">
        <f t="shared" si="66"/>
        <v>45431.572916666664</v>
      </c>
      <c r="K694" s="6" t="str">
        <f t="shared" si="63"/>
        <v>0:06</v>
      </c>
      <c r="L694" s="54" t="str">
        <f t="shared" si="64"/>
        <v>Ukončeno v den propuštění</v>
      </c>
      <c r="M694" s="54" t="str">
        <f>IF(A694-J694&gt;TIME(0,240,0),"Více než  4 hodiny",VLOOKUP(K694,Pásma!$H$4:$I$244,2))</f>
        <v>do 10 ti minut</v>
      </c>
    </row>
    <row r="695" spans="1:13" x14ac:dyDescent="0.25">
      <c r="A695" s="44">
        <v>45431.578888888886</v>
      </c>
      <c r="B695" s="43" t="s">
        <v>125</v>
      </c>
      <c r="C695" s="43" t="s">
        <v>346</v>
      </c>
      <c r="D695" s="43" t="s">
        <v>78</v>
      </c>
      <c r="E695" s="43" t="s">
        <v>79</v>
      </c>
      <c r="F695" s="43" t="s">
        <v>418</v>
      </c>
      <c r="G695" s="43" t="s">
        <v>419</v>
      </c>
      <c r="H695" s="43" t="s">
        <v>420</v>
      </c>
      <c r="I695" s="8">
        <f t="shared" si="62"/>
        <v>45431.578888888886</v>
      </c>
      <c r="J695" s="8">
        <f t="shared" si="66"/>
        <v>45431.577777777777</v>
      </c>
      <c r="K695" s="6" t="str">
        <f t="shared" si="63"/>
        <v>0:01</v>
      </c>
      <c r="L695" s="54" t="str">
        <f t="shared" si="64"/>
        <v>Ukončeno v den propuštění</v>
      </c>
      <c r="M695" s="54" t="str">
        <f>IF(A695-J695&gt;TIME(0,240,0),"Více než  4 hodiny",VLOOKUP(K695,Pásma!$H$4:$I$244,2))</f>
        <v>do 10 ti minut</v>
      </c>
    </row>
    <row r="696" spans="1:13" x14ac:dyDescent="0.25">
      <c r="A696" s="44">
        <v>45432.461331018516</v>
      </c>
      <c r="B696" s="43" t="s">
        <v>11</v>
      </c>
      <c r="C696" s="43" t="s">
        <v>12</v>
      </c>
      <c r="D696" s="43" t="s">
        <v>78</v>
      </c>
      <c r="E696" s="43" t="s">
        <v>10</v>
      </c>
      <c r="F696" s="43" t="s">
        <v>353</v>
      </c>
      <c r="G696" s="43" t="s">
        <v>354</v>
      </c>
      <c r="H696" s="43" t="s">
        <v>8380</v>
      </c>
      <c r="I696" s="8">
        <f t="shared" si="62"/>
        <v>45432.461331018516</v>
      </c>
      <c r="J696" s="8">
        <f>DATEVALUE(MID(H696,49,8))+TIMEVALUE(_xlfn.CONCAT(MID(H696,80,2),":",MID(H696,82,2)))</f>
        <v>45432.461111111108</v>
      </c>
      <c r="K696" s="6" t="str">
        <f t="shared" si="63"/>
        <v>0:00</v>
      </c>
      <c r="L696" s="54" t="str">
        <f t="shared" si="64"/>
        <v>Ukončeno v den propuštění</v>
      </c>
      <c r="M696" s="54" t="str">
        <f>IF(A696-J696&gt;TIME(0,240,0),"Více než  4 hodiny",VLOOKUP(K696,Pásma!$H$4:$I$244,2))</f>
        <v>do 10 ti minut</v>
      </c>
    </row>
    <row r="697" spans="1:13" x14ac:dyDescent="0.25">
      <c r="A697" s="44">
        <v>45432.586377314816</v>
      </c>
      <c r="B697" s="43" t="s">
        <v>76</v>
      </c>
      <c r="C697" s="43" t="s">
        <v>77</v>
      </c>
      <c r="D697" s="43" t="s">
        <v>78</v>
      </c>
      <c r="E697" s="43" t="s">
        <v>79</v>
      </c>
      <c r="F697" s="43" t="s">
        <v>415</v>
      </c>
      <c r="G697" s="43" t="s">
        <v>416</v>
      </c>
      <c r="H697" s="43" t="s">
        <v>417</v>
      </c>
      <c r="I697" s="8">
        <f t="shared" si="62"/>
        <v>45432.586377314816</v>
      </c>
      <c r="J697" s="8">
        <f>DATEVALUE(MID(H697,29,8))+TIMEVALUE(_xlfn.CONCAT(MID(H697,64,2),":",MID(H697,66,2)))</f>
        <v>45432.586111111108</v>
      </c>
      <c r="K697" s="6" t="str">
        <f t="shared" si="63"/>
        <v>0:00</v>
      </c>
      <c r="L697" s="54" t="str">
        <f t="shared" si="64"/>
        <v>Ukončeno v den propuštění</v>
      </c>
      <c r="M697" s="54" t="str">
        <f>IF(A697-J697&gt;TIME(0,240,0),"Více než  4 hodiny",VLOOKUP(K697,Pásma!$H$4:$I$244,2))</f>
        <v>do 10 ti minut</v>
      </c>
    </row>
    <row r="698" spans="1:13" x14ac:dyDescent="0.25">
      <c r="A698" s="44">
        <v>45432.592499999999</v>
      </c>
      <c r="B698" s="43" t="s">
        <v>76</v>
      </c>
      <c r="C698" s="43" t="s">
        <v>77</v>
      </c>
      <c r="D698" s="43" t="s">
        <v>78</v>
      </c>
      <c r="E698" s="43" t="s">
        <v>79</v>
      </c>
      <c r="F698" s="43" t="s">
        <v>1960</v>
      </c>
      <c r="G698" s="43" t="s">
        <v>7347</v>
      </c>
      <c r="H698" s="43" t="s">
        <v>7348</v>
      </c>
      <c r="I698" s="8">
        <f t="shared" si="62"/>
        <v>45432.592499999999</v>
      </c>
      <c r="J698" s="8">
        <f>DATEVALUE(MID(H698,63,8))+TIMEVALUE(_xlfn.CONCAT(MID(H698,87,2),":",MID(H698,89,2)))</f>
        <v>45432.591666666667</v>
      </c>
      <c r="K698" s="6" t="str">
        <f t="shared" si="63"/>
        <v>0:01</v>
      </c>
      <c r="L698" s="54" t="str">
        <f t="shared" si="64"/>
        <v>Ukončeno v den propuštění</v>
      </c>
      <c r="M698" s="54" t="str">
        <f>IF(A698-J698&gt;TIME(0,240,0),"Více než  4 hodiny",VLOOKUP(K698,Pásma!$H$4:$I$244,2))</f>
        <v>do 10 ti minut</v>
      </c>
    </row>
    <row r="699" spans="1:13" x14ac:dyDescent="0.25">
      <c r="A699" s="44">
        <v>45432.60832175926</v>
      </c>
      <c r="B699" s="43" t="s">
        <v>76</v>
      </c>
      <c r="C699" s="43" t="s">
        <v>411</v>
      </c>
      <c r="D699" s="43" t="s">
        <v>78</v>
      </c>
      <c r="E699" s="43" t="s">
        <v>79</v>
      </c>
      <c r="F699" s="43" t="s">
        <v>412</v>
      </c>
      <c r="G699" s="43" t="s">
        <v>413</v>
      </c>
      <c r="H699" s="43" t="s">
        <v>414</v>
      </c>
      <c r="I699" s="8">
        <f t="shared" si="62"/>
        <v>45432.60832175926</v>
      </c>
      <c r="J699" s="8">
        <f>DATEVALUE(MID(H699,29,8))+TIMEVALUE(_xlfn.CONCAT(MID(H699,64,2),":",MID(H699,66,2)))</f>
        <v>45432.597222222219</v>
      </c>
      <c r="K699" s="6" t="str">
        <f t="shared" si="63"/>
        <v>0:15</v>
      </c>
      <c r="L699" s="54" t="str">
        <f t="shared" si="64"/>
        <v>Ukončeno v den propuštění</v>
      </c>
      <c r="M699" s="54" t="str">
        <f>IF(A699-J699&gt;TIME(0,240,0),"Více než  4 hodiny",VLOOKUP(K699,Pásma!$H$4:$I$244,2))</f>
        <v>10-20</v>
      </c>
    </row>
    <row r="700" spans="1:13" x14ac:dyDescent="0.25">
      <c r="A700" s="44">
        <v>45432.624479166669</v>
      </c>
      <c r="B700" s="43" t="s">
        <v>11</v>
      </c>
      <c r="C700" s="43" t="s">
        <v>12</v>
      </c>
      <c r="D700" s="43" t="s">
        <v>78</v>
      </c>
      <c r="E700" s="43" t="s">
        <v>10</v>
      </c>
      <c r="F700" s="43" t="s">
        <v>308</v>
      </c>
      <c r="G700" s="43" t="s">
        <v>309</v>
      </c>
      <c r="H700" s="43" t="s">
        <v>8379</v>
      </c>
      <c r="I700" s="8">
        <f t="shared" si="62"/>
        <v>45432.624479166669</v>
      </c>
      <c r="J700" s="8">
        <f>DATEVALUE(MID(H700,49,8))+TIMEVALUE(_xlfn.CONCAT(MID(H700,80,2),":",MID(H700,82,2)))</f>
        <v>45432.623611111114</v>
      </c>
      <c r="K700" s="6" t="str">
        <f t="shared" si="63"/>
        <v>0:01</v>
      </c>
      <c r="L700" s="54" t="str">
        <f t="shared" si="64"/>
        <v>Ukončeno v den propuštění</v>
      </c>
      <c r="M700" s="54" t="str">
        <f>IF(A700-J700&gt;TIME(0,240,0),"Více než  4 hodiny",VLOOKUP(K700,Pásma!$H$4:$I$244,2))</f>
        <v>do 10 ti minut</v>
      </c>
    </row>
    <row r="701" spans="1:13" x14ac:dyDescent="0.25">
      <c r="A701" s="44">
        <v>45432.645590277774</v>
      </c>
      <c r="B701" s="43" t="s">
        <v>7260</v>
      </c>
      <c r="C701" s="43" t="s">
        <v>7944</v>
      </c>
      <c r="D701" s="43" t="s">
        <v>78</v>
      </c>
      <c r="E701" s="43" t="s">
        <v>10</v>
      </c>
      <c r="F701" s="43" t="s">
        <v>362</v>
      </c>
      <c r="G701" s="43" t="s">
        <v>363</v>
      </c>
      <c r="H701" s="43" t="s">
        <v>8378</v>
      </c>
      <c r="I701" s="8">
        <f t="shared" si="62"/>
        <v>45432.645590277774</v>
      </c>
      <c r="J701" s="8">
        <f>DATEVALUE(MID(H701,49,8))+TIMEVALUE(_xlfn.CONCAT(MID(H701,80,2),":",MID(H701,82,2)))</f>
        <v>45432.645138888889</v>
      </c>
      <c r="K701" s="6" t="str">
        <f t="shared" si="63"/>
        <v>0:00</v>
      </c>
      <c r="L701" s="54" t="str">
        <f t="shared" si="64"/>
        <v>Ukončeno v den propuštění</v>
      </c>
      <c r="M701" s="54" t="str">
        <f>IF(A701-J701&gt;TIME(0,240,0),"Více než  4 hodiny",VLOOKUP(K701,Pásma!$H$4:$I$244,2))</f>
        <v>do 10 ti minut</v>
      </c>
    </row>
    <row r="702" spans="1:13" x14ac:dyDescent="0.25">
      <c r="A702" s="44">
        <v>45432.765625</v>
      </c>
      <c r="B702" s="43" t="s">
        <v>11</v>
      </c>
      <c r="C702" s="43" t="s">
        <v>17</v>
      </c>
      <c r="D702" s="43" t="s">
        <v>78</v>
      </c>
      <c r="E702" s="43" t="s">
        <v>10</v>
      </c>
      <c r="F702" s="43" t="s">
        <v>341</v>
      </c>
      <c r="G702" s="43" t="s">
        <v>342</v>
      </c>
      <c r="H702" s="43" t="s">
        <v>8377</v>
      </c>
      <c r="I702" s="8">
        <f t="shared" si="62"/>
        <v>45432.765625</v>
      </c>
      <c r="J702" s="8">
        <f>DATEVALUE(MID(H702,49,8))+TIMEVALUE(_xlfn.CONCAT(MID(H702,80,2),":",MID(H702,82,2)))</f>
        <v>45432.765277777777</v>
      </c>
      <c r="K702" s="6" t="str">
        <f t="shared" si="63"/>
        <v>0:00</v>
      </c>
      <c r="L702" s="54" t="str">
        <f t="shared" si="64"/>
        <v>Ukončeno v den propuštění</v>
      </c>
      <c r="M702" s="54" t="str">
        <f>IF(A702-J702&gt;TIME(0,240,0),"Více než  4 hodiny",VLOOKUP(K702,Pásma!$H$4:$I$244,2))</f>
        <v>do 10 ti minut</v>
      </c>
    </row>
    <row r="703" spans="1:13" x14ac:dyDescent="0.25">
      <c r="A703" s="44">
        <v>45432.862476851849</v>
      </c>
      <c r="B703" s="43" t="s">
        <v>76</v>
      </c>
      <c r="C703" s="43" t="s">
        <v>7344</v>
      </c>
      <c r="D703" s="43" t="s">
        <v>78</v>
      </c>
      <c r="E703" s="43" t="s">
        <v>79</v>
      </c>
      <c r="F703" s="43" t="s">
        <v>412</v>
      </c>
      <c r="G703" s="43" t="s">
        <v>7345</v>
      </c>
      <c r="H703" s="43" t="s">
        <v>7346</v>
      </c>
      <c r="I703" s="8">
        <f t="shared" si="62"/>
        <v>45432.862476851849</v>
      </c>
      <c r="J703" s="8">
        <f>DATEVALUE(MID(H703,63,8))+TIMEVALUE(_xlfn.CONCAT(MID(H703,87,2),":",MID(H703,89,2)))</f>
        <v>45432.861111111109</v>
      </c>
      <c r="K703" s="6" t="str">
        <f t="shared" si="63"/>
        <v>0:01</v>
      </c>
      <c r="L703" s="54" t="str">
        <f t="shared" si="64"/>
        <v>Ukončeno v den propuštění</v>
      </c>
      <c r="M703" s="54" t="str">
        <f>IF(A703-J703&gt;TIME(0,240,0),"Více než  4 hodiny",VLOOKUP(K703,Pásma!$H$4:$I$244,2))</f>
        <v>do 10 ti minut</v>
      </c>
    </row>
    <row r="704" spans="1:13" x14ac:dyDescent="0.25">
      <c r="A704" s="44">
        <v>45433.433194444442</v>
      </c>
      <c r="B704" s="43" t="s">
        <v>11</v>
      </c>
      <c r="C704" s="43" t="s">
        <v>12</v>
      </c>
      <c r="D704" s="43" t="s">
        <v>78</v>
      </c>
      <c r="E704" s="43" t="s">
        <v>10</v>
      </c>
      <c r="F704" s="43" t="s">
        <v>335</v>
      </c>
      <c r="G704" s="43" t="s">
        <v>336</v>
      </c>
      <c r="H704" s="43" t="s">
        <v>8376</v>
      </c>
      <c r="I704" s="8">
        <f t="shared" si="62"/>
        <v>45433.433194444442</v>
      </c>
      <c r="J704" s="8">
        <f>DATEVALUE(MID(H704,49,8))+TIMEVALUE(_xlfn.CONCAT(MID(H704,80,2),":",MID(H704,82,2)))</f>
        <v>45433.431944444441</v>
      </c>
      <c r="K704" s="6" t="str">
        <f t="shared" si="63"/>
        <v>0:01</v>
      </c>
      <c r="L704" s="54" t="str">
        <f t="shared" si="64"/>
        <v>Ukončeno v den propuštění</v>
      </c>
      <c r="M704" s="54" t="str">
        <f>IF(A704-J704&gt;TIME(0,240,0),"Více než  4 hodiny",VLOOKUP(K704,Pásma!$H$4:$I$244,2))</f>
        <v>do 10 ti minut</v>
      </c>
    </row>
    <row r="705" spans="1:13" x14ac:dyDescent="0.25">
      <c r="A705" s="44">
        <v>45433.543912037036</v>
      </c>
      <c r="B705" s="43" t="s">
        <v>76</v>
      </c>
      <c r="C705" s="43" t="s">
        <v>77</v>
      </c>
      <c r="D705" s="43" t="s">
        <v>78</v>
      </c>
      <c r="E705" s="43" t="s">
        <v>79</v>
      </c>
      <c r="F705" s="43" t="s">
        <v>31</v>
      </c>
      <c r="G705" s="43" t="s">
        <v>409</v>
      </c>
      <c r="H705" s="43" t="s">
        <v>410</v>
      </c>
      <c r="I705" s="8">
        <f t="shared" si="62"/>
        <v>45433.543912037036</v>
      </c>
      <c r="J705" s="8">
        <f t="shared" ref="J705:J711" si="67">DATEVALUE(MID(H705,29,8))+TIMEVALUE(_xlfn.CONCAT(MID(H705,64,2),":",MID(H705,66,2)))</f>
        <v>45433.543055555558</v>
      </c>
      <c r="K705" s="6" t="str">
        <f t="shared" si="63"/>
        <v>0:01</v>
      </c>
      <c r="L705" s="54" t="str">
        <f t="shared" si="64"/>
        <v>Ukončeno v den propuštění</v>
      </c>
      <c r="M705" s="54" t="str">
        <f>IF(A705-J705&gt;TIME(0,240,0),"Více než  4 hodiny",VLOOKUP(K705,Pásma!$H$4:$I$244,2))</f>
        <v>do 10 ti minut</v>
      </c>
    </row>
    <row r="706" spans="1:13" x14ac:dyDescent="0.25">
      <c r="A706" s="44">
        <v>45433.544004629628</v>
      </c>
      <c r="B706" s="43" t="s">
        <v>76</v>
      </c>
      <c r="C706" s="43" t="s">
        <v>77</v>
      </c>
      <c r="D706" s="43" t="s">
        <v>78</v>
      </c>
      <c r="E706" s="43" t="s">
        <v>79</v>
      </c>
      <c r="F706" s="43" t="s">
        <v>407</v>
      </c>
      <c r="G706" s="43" t="s">
        <v>408</v>
      </c>
      <c r="H706" s="43" t="s">
        <v>406</v>
      </c>
      <c r="I706" s="8">
        <f t="shared" ref="I706:I769" si="68">A706</f>
        <v>45433.544004629628</v>
      </c>
      <c r="J706" s="8">
        <f t="shared" si="67"/>
        <v>45433.543749999997</v>
      </c>
      <c r="K706" s="6" t="str">
        <f t="shared" ref="K706:K769" si="69">TEXT(A706-J706,"h:mm")</f>
        <v>0:00</v>
      </c>
      <c r="L706" s="54" t="str">
        <f t="shared" si="64"/>
        <v>Ukončeno v den propuštění</v>
      </c>
      <c r="M706" s="54" t="str">
        <f>IF(A706-J706&gt;TIME(0,240,0),"Více než  4 hodiny",VLOOKUP(K706,Pásma!$H$4:$I$244,2))</f>
        <v>do 10 ti minut</v>
      </c>
    </row>
    <row r="707" spans="1:13" x14ac:dyDescent="0.25">
      <c r="A707" s="44">
        <v>45433.544085648151</v>
      </c>
      <c r="B707" s="43" t="s">
        <v>76</v>
      </c>
      <c r="C707" s="43" t="s">
        <v>77</v>
      </c>
      <c r="D707" s="43" t="s">
        <v>78</v>
      </c>
      <c r="E707" s="43" t="s">
        <v>79</v>
      </c>
      <c r="F707" s="43" t="s">
        <v>404</v>
      </c>
      <c r="G707" s="43" t="s">
        <v>405</v>
      </c>
      <c r="H707" s="43" t="s">
        <v>406</v>
      </c>
      <c r="I707" s="8">
        <f t="shared" si="68"/>
        <v>45433.544085648151</v>
      </c>
      <c r="J707" s="8">
        <f t="shared" si="67"/>
        <v>45433.543749999997</v>
      </c>
      <c r="K707" s="6" t="str">
        <f t="shared" si="69"/>
        <v>0:00</v>
      </c>
      <c r="L707" s="54" t="str">
        <f t="shared" ref="L707:L770" si="70">IF(DAY(I707)&lt;&gt;DAY(J707),"Ukončeno o den a více později","Ukončeno v den propuštění")</f>
        <v>Ukončeno v den propuštění</v>
      </c>
      <c r="M707" s="54" t="str">
        <f>IF(A707-J707&gt;TIME(0,240,0),"Více než  4 hodiny",VLOOKUP(K707,Pásma!$H$4:$I$244,2))</f>
        <v>do 10 ti minut</v>
      </c>
    </row>
    <row r="708" spans="1:13" x14ac:dyDescent="0.25">
      <c r="A708" s="44">
        <v>45433.54420138889</v>
      </c>
      <c r="B708" s="43" t="s">
        <v>76</v>
      </c>
      <c r="C708" s="43" t="s">
        <v>77</v>
      </c>
      <c r="D708" s="43" t="s">
        <v>78</v>
      </c>
      <c r="E708" s="43" t="s">
        <v>79</v>
      </c>
      <c r="F708" s="43" t="s">
        <v>402</v>
      </c>
      <c r="G708" s="43" t="s">
        <v>403</v>
      </c>
      <c r="H708" s="43" t="s">
        <v>401</v>
      </c>
      <c r="I708" s="8">
        <f t="shared" si="68"/>
        <v>45433.54420138889</v>
      </c>
      <c r="J708" s="8">
        <f t="shared" si="67"/>
        <v>45433.543749999997</v>
      </c>
      <c r="K708" s="6" t="str">
        <f t="shared" si="69"/>
        <v>0:00</v>
      </c>
      <c r="L708" s="54" t="str">
        <f t="shared" si="70"/>
        <v>Ukončeno v den propuštění</v>
      </c>
      <c r="M708" s="54" t="str">
        <f>IF(A708-J708&gt;TIME(0,240,0),"Více než  4 hodiny",VLOOKUP(K708,Pásma!$H$4:$I$244,2))</f>
        <v>do 10 ti minut</v>
      </c>
    </row>
    <row r="709" spans="1:13" x14ac:dyDescent="0.25">
      <c r="A709" s="44">
        <v>45433.544305555559</v>
      </c>
      <c r="B709" s="43" t="s">
        <v>76</v>
      </c>
      <c r="C709" s="43" t="s">
        <v>77</v>
      </c>
      <c r="D709" s="43" t="s">
        <v>78</v>
      </c>
      <c r="E709" s="43" t="s">
        <v>79</v>
      </c>
      <c r="F709" s="43" t="s">
        <v>399</v>
      </c>
      <c r="G709" s="43" t="s">
        <v>400</v>
      </c>
      <c r="H709" s="43" t="s">
        <v>401</v>
      </c>
      <c r="I709" s="8">
        <f t="shared" si="68"/>
        <v>45433.544305555559</v>
      </c>
      <c r="J709" s="8">
        <f t="shared" si="67"/>
        <v>45433.543749999997</v>
      </c>
      <c r="K709" s="6" t="str">
        <f t="shared" si="69"/>
        <v>0:00</v>
      </c>
      <c r="L709" s="54" t="str">
        <f t="shared" si="70"/>
        <v>Ukončeno v den propuštění</v>
      </c>
      <c r="M709" s="54" t="str">
        <f>IF(A709-J709&gt;TIME(0,240,0),"Více než  4 hodiny",VLOOKUP(K709,Pásma!$H$4:$I$244,2))</f>
        <v>do 10 ti minut</v>
      </c>
    </row>
    <row r="710" spans="1:13" x14ac:dyDescent="0.25">
      <c r="A710" s="44">
        <v>45433.623749999999</v>
      </c>
      <c r="B710" s="43" t="s">
        <v>76</v>
      </c>
      <c r="C710" s="43" t="s">
        <v>77</v>
      </c>
      <c r="D710" s="43" t="s">
        <v>78</v>
      </c>
      <c r="E710" s="43" t="s">
        <v>79</v>
      </c>
      <c r="F710" s="43" t="s">
        <v>200</v>
      </c>
      <c r="G710" s="43" t="s">
        <v>397</v>
      </c>
      <c r="H710" s="43" t="s">
        <v>398</v>
      </c>
      <c r="I710" s="8">
        <f t="shared" si="68"/>
        <v>45433.623749999999</v>
      </c>
      <c r="J710" s="8">
        <f t="shared" si="67"/>
        <v>45433.622916666667</v>
      </c>
      <c r="K710" s="6" t="str">
        <f t="shared" si="69"/>
        <v>0:01</v>
      </c>
      <c r="L710" s="54" t="str">
        <f t="shared" si="70"/>
        <v>Ukončeno v den propuštění</v>
      </c>
      <c r="M710" s="54" t="str">
        <f>IF(A710-J710&gt;TIME(0,240,0),"Více než  4 hodiny",VLOOKUP(K710,Pásma!$H$4:$I$244,2))</f>
        <v>do 10 ti minut</v>
      </c>
    </row>
    <row r="711" spans="1:13" x14ac:dyDescent="0.25">
      <c r="A711" s="44">
        <v>45433.624363425923</v>
      </c>
      <c r="B711" s="43" t="s">
        <v>76</v>
      </c>
      <c r="C711" s="43" t="s">
        <v>77</v>
      </c>
      <c r="D711" s="43" t="s">
        <v>78</v>
      </c>
      <c r="E711" s="43" t="s">
        <v>79</v>
      </c>
      <c r="F711" s="43" t="s">
        <v>203</v>
      </c>
      <c r="G711" s="43" t="s">
        <v>395</v>
      </c>
      <c r="H711" s="43" t="s">
        <v>396</v>
      </c>
      <c r="I711" s="8">
        <f t="shared" si="68"/>
        <v>45433.624363425923</v>
      </c>
      <c r="J711" s="8">
        <f t="shared" si="67"/>
        <v>45433.623611111114</v>
      </c>
      <c r="K711" s="6" t="str">
        <f t="shared" si="69"/>
        <v>0:01</v>
      </c>
      <c r="L711" s="54" t="str">
        <f t="shared" si="70"/>
        <v>Ukončeno v den propuštění</v>
      </c>
      <c r="M711" s="54" t="str">
        <f>IF(A711-J711&gt;TIME(0,240,0),"Více než  4 hodiny",VLOOKUP(K711,Pásma!$H$4:$I$244,2))</f>
        <v>do 10 ti minut</v>
      </c>
    </row>
    <row r="712" spans="1:13" x14ac:dyDescent="0.25">
      <c r="A712" s="44">
        <v>45433.901944444442</v>
      </c>
      <c r="B712" s="43" t="s">
        <v>76</v>
      </c>
      <c r="C712" s="43" t="s">
        <v>157</v>
      </c>
      <c r="D712" s="43" t="s">
        <v>78</v>
      </c>
      <c r="E712" s="43" t="s">
        <v>79</v>
      </c>
      <c r="F712" s="43" t="s">
        <v>313</v>
      </c>
      <c r="G712" s="43" t="s">
        <v>7342</v>
      </c>
      <c r="H712" s="43" t="s">
        <v>7343</v>
      </c>
      <c r="I712" s="8">
        <f t="shared" si="68"/>
        <v>45433.901944444442</v>
      </c>
      <c r="J712" s="8">
        <f>DATEVALUE(MID(H712,63,8))+TIMEVALUE(_xlfn.CONCAT(MID(H712,87,2),":",MID(H712,89,2)))</f>
        <v>45433.901388888888</v>
      </c>
      <c r="K712" s="6" t="str">
        <f t="shared" si="69"/>
        <v>0:00</v>
      </c>
      <c r="L712" s="54" t="str">
        <f t="shared" si="70"/>
        <v>Ukončeno v den propuštění</v>
      </c>
      <c r="M712" s="54" t="str">
        <f>IF(A712-J712&gt;TIME(0,240,0),"Více než  4 hodiny",VLOOKUP(K712,Pásma!$H$4:$I$244,2))</f>
        <v>do 10 ti minut</v>
      </c>
    </row>
    <row r="713" spans="1:13" x14ac:dyDescent="0.25">
      <c r="A713" s="44">
        <v>45434.413518518515</v>
      </c>
      <c r="B713" s="43" t="s">
        <v>11</v>
      </c>
      <c r="C713" s="43" t="s">
        <v>21</v>
      </c>
      <c r="D713" s="43" t="s">
        <v>78</v>
      </c>
      <c r="E713" s="43" t="s">
        <v>10</v>
      </c>
      <c r="F713" s="43" t="s">
        <v>338</v>
      </c>
      <c r="G713" s="43" t="s">
        <v>339</v>
      </c>
      <c r="H713" s="43" t="s">
        <v>8375</v>
      </c>
      <c r="I713" s="8">
        <f t="shared" si="68"/>
        <v>45434.413518518515</v>
      </c>
      <c r="J713" s="8">
        <f>DATEVALUE(MID(H713,49,8))+TIMEVALUE(_xlfn.CONCAT(MID(H713,80,2),":",MID(H713,82,2)))</f>
        <v>45434.413194444445</v>
      </c>
      <c r="K713" s="6" t="str">
        <f t="shared" si="69"/>
        <v>0:00</v>
      </c>
      <c r="L713" s="54" t="str">
        <f t="shared" si="70"/>
        <v>Ukončeno v den propuštění</v>
      </c>
      <c r="M713" s="54" t="str">
        <f>IF(A713-J713&gt;TIME(0,240,0),"Více než  4 hodiny",VLOOKUP(K713,Pásma!$H$4:$I$244,2))</f>
        <v>do 10 ti minut</v>
      </c>
    </row>
    <row r="714" spans="1:13" x14ac:dyDescent="0.25">
      <c r="A714" s="44">
        <v>45434.519872685189</v>
      </c>
      <c r="B714" s="43" t="s">
        <v>11</v>
      </c>
      <c r="C714" s="43" t="s">
        <v>21</v>
      </c>
      <c r="D714" s="43" t="s">
        <v>78</v>
      </c>
      <c r="E714" s="43" t="s">
        <v>10</v>
      </c>
      <c r="F714" s="43" t="s">
        <v>321</v>
      </c>
      <c r="G714" s="43" t="s">
        <v>322</v>
      </c>
      <c r="H714" s="43" t="s">
        <v>8374</v>
      </c>
      <c r="I714" s="8">
        <f t="shared" si="68"/>
        <v>45434.519872685189</v>
      </c>
      <c r="J714" s="8">
        <f>DATEVALUE(MID(H714,49,8))+TIMEVALUE(_xlfn.CONCAT(MID(H714,80,2),":",MID(H714,82,2)))</f>
        <v>45434.519444444442</v>
      </c>
      <c r="K714" s="6" t="str">
        <f t="shared" si="69"/>
        <v>0:00</v>
      </c>
      <c r="L714" s="54" t="str">
        <f t="shared" si="70"/>
        <v>Ukončeno v den propuštění</v>
      </c>
      <c r="M714" s="54" t="str">
        <f>IF(A714-J714&gt;TIME(0,240,0),"Více než  4 hodiny",VLOOKUP(K714,Pásma!$H$4:$I$244,2))</f>
        <v>do 10 ti minut</v>
      </c>
    </row>
    <row r="715" spans="1:13" x14ac:dyDescent="0.25">
      <c r="A715" s="44">
        <v>45434.548425925925</v>
      </c>
      <c r="B715" s="43" t="s">
        <v>76</v>
      </c>
      <c r="C715" s="43" t="s">
        <v>77</v>
      </c>
      <c r="D715" s="43" t="s">
        <v>78</v>
      </c>
      <c r="E715" s="43" t="s">
        <v>79</v>
      </c>
      <c r="F715" s="43" t="s">
        <v>392</v>
      </c>
      <c r="G715" s="43" t="s">
        <v>393</v>
      </c>
      <c r="H715" s="43" t="s">
        <v>394</v>
      </c>
      <c r="I715" s="8">
        <f t="shared" si="68"/>
        <v>45434.548425925925</v>
      </c>
      <c r="J715" s="8">
        <f>DATEVALUE(MID(H715,29,8))+TIMEVALUE(_xlfn.CONCAT(MID(H715,64,2),":",MID(H715,66,2)))</f>
        <v>45434.54791666667</v>
      </c>
      <c r="K715" s="6" t="str">
        <f t="shared" si="69"/>
        <v>0:00</v>
      </c>
      <c r="L715" s="54" t="str">
        <f t="shared" si="70"/>
        <v>Ukončeno v den propuštění</v>
      </c>
      <c r="M715" s="54" t="str">
        <f>IF(A715-J715&gt;TIME(0,240,0),"Více než  4 hodiny",VLOOKUP(K715,Pásma!$H$4:$I$244,2))</f>
        <v>do 10 ti minut</v>
      </c>
    </row>
    <row r="716" spans="1:13" x14ac:dyDescent="0.25">
      <c r="A716" s="44">
        <v>45434.548530092594</v>
      </c>
      <c r="B716" s="43" t="s">
        <v>76</v>
      </c>
      <c r="C716" s="43" t="s">
        <v>77</v>
      </c>
      <c r="D716" s="43" t="s">
        <v>78</v>
      </c>
      <c r="E716" s="43" t="s">
        <v>79</v>
      </c>
      <c r="F716" s="43" t="s">
        <v>389</v>
      </c>
      <c r="G716" s="43" t="s">
        <v>390</v>
      </c>
      <c r="H716" s="43" t="s">
        <v>391</v>
      </c>
      <c r="I716" s="8">
        <f t="shared" si="68"/>
        <v>45434.548530092594</v>
      </c>
      <c r="J716" s="8">
        <f>DATEVALUE(MID(H716,29,8))+TIMEVALUE(_xlfn.CONCAT(MID(H716,64,2),":",MID(H716,66,2)))</f>
        <v>45434.54791666667</v>
      </c>
      <c r="K716" s="6" t="str">
        <f t="shared" si="69"/>
        <v>0:00</v>
      </c>
      <c r="L716" s="54" t="str">
        <f t="shared" si="70"/>
        <v>Ukončeno v den propuštění</v>
      </c>
      <c r="M716" s="54" t="str">
        <f>IF(A716-J716&gt;TIME(0,240,0),"Více než  4 hodiny",VLOOKUP(K716,Pásma!$H$4:$I$244,2))</f>
        <v>do 10 ti minut</v>
      </c>
    </row>
    <row r="717" spans="1:13" x14ac:dyDescent="0.25">
      <c r="A717" s="44">
        <v>45434.607118055559</v>
      </c>
      <c r="B717" s="43" t="s">
        <v>11</v>
      </c>
      <c r="C717" s="43" t="s">
        <v>21</v>
      </c>
      <c r="D717" s="43" t="s">
        <v>78</v>
      </c>
      <c r="E717" s="43" t="s">
        <v>10</v>
      </c>
      <c r="F717" s="43" t="s">
        <v>332</v>
      </c>
      <c r="G717" s="43" t="s">
        <v>333</v>
      </c>
      <c r="H717" s="43" t="s">
        <v>8373</v>
      </c>
      <c r="I717" s="8">
        <f t="shared" si="68"/>
        <v>45434.607118055559</v>
      </c>
      <c r="J717" s="8">
        <f>DATEVALUE(MID(H717,49,8))+TIMEVALUE(_xlfn.CONCAT(MID(H717,80,2),":",MID(H717,82,2)))</f>
        <v>45434.606944444444</v>
      </c>
      <c r="K717" s="6" t="str">
        <f t="shared" si="69"/>
        <v>0:00</v>
      </c>
      <c r="L717" s="54" t="str">
        <f t="shared" si="70"/>
        <v>Ukončeno v den propuštění</v>
      </c>
      <c r="M717" s="54" t="str">
        <f>IF(A717-J717&gt;TIME(0,240,0),"Více než  4 hodiny",VLOOKUP(K717,Pásma!$H$4:$I$244,2))</f>
        <v>do 10 ti minut</v>
      </c>
    </row>
    <row r="718" spans="1:13" x14ac:dyDescent="0.25">
      <c r="A718" s="44">
        <v>45435.084189814814</v>
      </c>
      <c r="B718" s="43" t="s">
        <v>125</v>
      </c>
      <c r="C718" s="43" t="s">
        <v>52</v>
      </c>
      <c r="D718" s="43" t="s">
        <v>78</v>
      </c>
      <c r="E718" s="43" t="s">
        <v>10</v>
      </c>
      <c r="F718" s="43" t="s">
        <v>141</v>
      </c>
      <c r="G718" s="43" t="s">
        <v>7265</v>
      </c>
      <c r="H718" s="43" t="s">
        <v>8372</v>
      </c>
      <c r="I718" s="8">
        <f t="shared" si="68"/>
        <v>45435.084189814814</v>
      </c>
      <c r="J718" s="8">
        <f>DATEVALUE(MID(H718,49,8))+TIMEVALUE(_xlfn.CONCAT(MID(H718,80,2),":",MID(H718,82,2)))</f>
        <v>45435.084027777775</v>
      </c>
      <c r="K718" s="6" t="str">
        <f t="shared" si="69"/>
        <v>0:00</v>
      </c>
      <c r="L718" s="54" t="str">
        <f t="shared" si="70"/>
        <v>Ukončeno v den propuštění</v>
      </c>
      <c r="M718" s="54" t="str">
        <f>IF(A718-J718&gt;TIME(0,240,0),"Více než  4 hodiny",VLOOKUP(K718,Pásma!$H$4:$I$244,2))</f>
        <v>do 10 ti minut</v>
      </c>
    </row>
    <row r="719" spans="1:13" x14ac:dyDescent="0.25">
      <c r="A719" s="44">
        <v>45435.444768518515</v>
      </c>
      <c r="B719" s="43" t="s">
        <v>120</v>
      </c>
      <c r="C719" s="43" t="s">
        <v>21</v>
      </c>
      <c r="D719" s="43" t="s">
        <v>78</v>
      </c>
      <c r="E719" s="43" t="s">
        <v>10</v>
      </c>
      <c r="F719" s="43" t="s">
        <v>313</v>
      </c>
      <c r="G719" s="43" t="s">
        <v>387</v>
      </c>
      <c r="H719" s="43" t="s">
        <v>388</v>
      </c>
      <c r="I719" s="8">
        <f t="shared" si="68"/>
        <v>45435.444768518515</v>
      </c>
      <c r="J719" s="8">
        <f t="shared" ref="J719:J727" si="71">DATEVALUE(MID(H719,29,8))+TIMEVALUE(_xlfn.CONCAT(MID(H719,64,2),":",MID(H719,66,2)))</f>
        <v>45435.425694444442</v>
      </c>
      <c r="K719" s="6" t="str">
        <f t="shared" si="69"/>
        <v>0:27</v>
      </c>
      <c r="L719" s="54" t="str">
        <f t="shared" si="70"/>
        <v>Ukončeno v den propuštění</v>
      </c>
      <c r="M719" s="54" t="str">
        <f>IF(A719-J719&gt;TIME(0,240,0),"Více než  4 hodiny",VLOOKUP(K719,Pásma!$H$4:$I$244,2))</f>
        <v>20-30</v>
      </c>
    </row>
    <row r="720" spans="1:13" x14ac:dyDescent="0.25">
      <c r="A720" s="44">
        <v>45435.604351851849</v>
      </c>
      <c r="B720" s="43" t="s">
        <v>76</v>
      </c>
      <c r="C720" s="43" t="s">
        <v>77</v>
      </c>
      <c r="D720" s="43" t="s">
        <v>78</v>
      </c>
      <c r="E720" s="43" t="s">
        <v>79</v>
      </c>
      <c r="F720" s="43" t="s">
        <v>385</v>
      </c>
      <c r="G720" s="43" t="s">
        <v>386</v>
      </c>
      <c r="H720" s="43" t="s">
        <v>379</v>
      </c>
      <c r="I720" s="8">
        <f t="shared" si="68"/>
        <v>45435.604351851849</v>
      </c>
      <c r="J720" s="8">
        <f t="shared" si="71"/>
        <v>45435.604166666664</v>
      </c>
      <c r="K720" s="6" t="str">
        <f t="shared" si="69"/>
        <v>0:00</v>
      </c>
      <c r="L720" s="54" t="str">
        <f t="shared" si="70"/>
        <v>Ukončeno v den propuštění</v>
      </c>
      <c r="M720" s="54" t="str">
        <f>IF(A720-J720&gt;TIME(0,240,0),"Více než  4 hodiny",VLOOKUP(K720,Pásma!$H$4:$I$244,2))</f>
        <v>do 10 ti minut</v>
      </c>
    </row>
    <row r="721" spans="1:13" x14ac:dyDescent="0.25">
      <c r="A721" s="44">
        <v>45435.604444444441</v>
      </c>
      <c r="B721" s="43" t="s">
        <v>76</v>
      </c>
      <c r="C721" s="43" t="s">
        <v>77</v>
      </c>
      <c r="D721" s="43" t="s">
        <v>78</v>
      </c>
      <c r="E721" s="43" t="s">
        <v>79</v>
      </c>
      <c r="F721" s="43" t="s">
        <v>196</v>
      </c>
      <c r="G721" s="43" t="s">
        <v>384</v>
      </c>
      <c r="H721" s="43" t="s">
        <v>379</v>
      </c>
      <c r="I721" s="8">
        <f t="shared" si="68"/>
        <v>45435.604444444441</v>
      </c>
      <c r="J721" s="8">
        <f t="shared" si="71"/>
        <v>45435.604166666664</v>
      </c>
      <c r="K721" s="6" t="str">
        <f t="shared" si="69"/>
        <v>0:00</v>
      </c>
      <c r="L721" s="54" t="str">
        <f t="shared" si="70"/>
        <v>Ukončeno v den propuštění</v>
      </c>
      <c r="M721" s="54" t="str">
        <f>IF(A721-J721&gt;TIME(0,240,0),"Více než  4 hodiny",VLOOKUP(K721,Pásma!$H$4:$I$244,2))</f>
        <v>do 10 ti minut</v>
      </c>
    </row>
    <row r="722" spans="1:13" x14ac:dyDescent="0.25">
      <c r="A722" s="44">
        <v>45435.604548611111</v>
      </c>
      <c r="B722" s="43" t="s">
        <v>76</v>
      </c>
      <c r="C722" s="43" t="s">
        <v>77</v>
      </c>
      <c r="D722" s="43" t="s">
        <v>78</v>
      </c>
      <c r="E722" s="43" t="s">
        <v>79</v>
      </c>
      <c r="F722" s="43" t="s">
        <v>382</v>
      </c>
      <c r="G722" s="43" t="s">
        <v>383</v>
      </c>
      <c r="H722" s="43" t="s">
        <v>379</v>
      </c>
      <c r="I722" s="8">
        <f t="shared" si="68"/>
        <v>45435.604548611111</v>
      </c>
      <c r="J722" s="8">
        <f t="shared" si="71"/>
        <v>45435.604166666664</v>
      </c>
      <c r="K722" s="6" t="str">
        <f t="shared" si="69"/>
        <v>0:00</v>
      </c>
      <c r="L722" s="54" t="str">
        <f t="shared" si="70"/>
        <v>Ukončeno v den propuštění</v>
      </c>
      <c r="M722" s="54" t="str">
        <f>IF(A722-J722&gt;TIME(0,240,0),"Více než  4 hodiny",VLOOKUP(K722,Pásma!$H$4:$I$244,2))</f>
        <v>do 10 ti minut</v>
      </c>
    </row>
    <row r="723" spans="1:13" x14ac:dyDescent="0.25">
      <c r="A723" s="44">
        <v>45435.60465277778</v>
      </c>
      <c r="B723" s="43" t="s">
        <v>76</v>
      </c>
      <c r="C723" s="43" t="s">
        <v>77</v>
      </c>
      <c r="D723" s="43" t="s">
        <v>78</v>
      </c>
      <c r="E723" s="43" t="s">
        <v>79</v>
      </c>
      <c r="F723" s="43" t="s">
        <v>380</v>
      </c>
      <c r="G723" s="43" t="s">
        <v>381</v>
      </c>
      <c r="H723" s="43" t="s">
        <v>379</v>
      </c>
      <c r="I723" s="8">
        <f t="shared" si="68"/>
        <v>45435.60465277778</v>
      </c>
      <c r="J723" s="8">
        <f t="shared" si="71"/>
        <v>45435.604166666664</v>
      </c>
      <c r="K723" s="6" t="str">
        <f t="shared" si="69"/>
        <v>0:00</v>
      </c>
      <c r="L723" s="54" t="str">
        <f t="shared" si="70"/>
        <v>Ukončeno v den propuštění</v>
      </c>
      <c r="M723" s="54" t="str">
        <f>IF(A723-J723&gt;TIME(0,240,0),"Více než  4 hodiny",VLOOKUP(K723,Pásma!$H$4:$I$244,2))</f>
        <v>do 10 ti minut</v>
      </c>
    </row>
    <row r="724" spans="1:13" x14ac:dyDescent="0.25">
      <c r="A724" s="44">
        <v>45435.605046296296</v>
      </c>
      <c r="B724" s="43" t="s">
        <v>76</v>
      </c>
      <c r="C724" s="43" t="s">
        <v>77</v>
      </c>
      <c r="D724" s="43" t="s">
        <v>78</v>
      </c>
      <c r="E724" s="43" t="s">
        <v>79</v>
      </c>
      <c r="F724" s="43" t="s">
        <v>377</v>
      </c>
      <c r="G724" s="43" t="s">
        <v>378</v>
      </c>
      <c r="H724" s="43" t="s">
        <v>379</v>
      </c>
      <c r="I724" s="8">
        <f t="shared" si="68"/>
        <v>45435.605046296296</v>
      </c>
      <c r="J724" s="8">
        <f t="shared" si="71"/>
        <v>45435.604166666664</v>
      </c>
      <c r="K724" s="6" t="str">
        <f t="shared" si="69"/>
        <v>0:01</v>
      </c>
      <c r="L724" s="54" t="str">
        <f t="shared" si="70"/>
        <v>Ukončeno v den propuštění</v>
      </c>
      <c r="M724" s="54" t="str">
        <f>IF(A724-J724&gt;TIME(0,240,0),"Více než  4 hodiny",VLOOKUP(K724,Pásma!$H$4:$I$244,2))</f>
        <v>do 10 ti minut</v>
      </c>
    </row>
    <row r="725" spans="1:13" x14ac:dyDescent="0.25">
      <c r="A725" s="44">
        <v>45435.605717592596</v>
      </c>
      <c r="B725" s="43" t="s">
        <v>76</v>
      </c>
      <c r="C725" s="43" t="s">
        <v>77</v>
      </c>
      <c r="D725" s="43" t="s">
        <v>78</v>
      </c>
      <c r="E725" s="43" t="s">
        <v>79</v>
      </c>
      <c r="F725" s="43" t="s">
        <v>374</v>
      </c>
      <c r="G725" s="43" t="s">
        <v>375</v>
      </c>
      <c r="H725" s="43" t="s">
        <v>376</v>
      </c>
      <c r="I725" s="8">
        <f t="shared" si="68"/>
        <v>45435.605717592596</v>
      </c>
      <c r="J725" s="8">
        <f t="shared" si="71"/>
        <v>45435.604861111111</v>
      </c>
      <c r="K725" s="6" t="str">
        <f t="shared" si="69"/>
        <v>0:01</v>
      </c>
      <c r="L725" s="54" t="str">
        <f t="shared" si="70"/>
        <v>Ukončeno v den propuštění</v>
      </c>
      <c r="M725" s="54" t="str">
        <f>IF(A725-J725&gt;TIME(0,240,0),"Více než  4 hodiny",VLOOKUP(K725,Pásma!$H$4:$I$244,2))</f>
        <v>do 10 ti minut</v>
      </c>
    </row>
    <row r="726" spans="1:13" x14ac:dyDescent="0.25">
      <c r="A726" s="44">
        <v>45435.605949074074</v>
      </c>
      <c r="B726" s="43" t="s">
        <v>76</v>
      </c>
      <c r="C726" s="43" t="s">
        <v>77</v>
      </c>
      <c r="D726" s="43" t="s">
        <v>78</v>
      </c>
      <c r="E726" s="43" t="s">
        <v>79</v>
      </c>
      <c r="F726" s="43" t="s">
        <v>372</v>
      </c>
      <c r="G726" s="43" t="s">
        <v>373</v>
      </c>
      <c r="H726" s="43" t="s">
        <v>371</v>
      </c>
      <c r="I726" s="8">
        <f t="shared" si="68"/>
        <v>45435.605949074074</v>
      </c>
      <c r="J726" s="8">
        <f t="shared" si="71"/>
        <v>45435.605555555558</v>
      </c>
      <c r="K726" s="6" t="str">
        <f t="shared" si="69"/>
        <v>0:00</v>
      </c>
      <c r="L726" s="54" t="str">
        <f t="shared" si="70"/>
        <v>Ukončeno v den propuštění</v>
      </c>
      <c r="M726" s="54" t="str">
        <f>IF(A726-J726&gt;TIME(0,240,0),"Více než  4 hodiny",VLOOKUP(K726,Pásma!$H$4:$I$244,2))</f>
        <v>do 10 ti minut</v>
      </c>
    </row>
    <row r="727" spans="1:13" x14ac:dyDescent="0.25">
      <c r="A727" s="44">
        <v>45435.606064814812</v>
      </c>
      <c r="B727" s="43" t="s">
        <v>76</v>
      </c>
      <c r="C727" s="43" t="s">
        <v>77</v>
      </c>
      <c r="D727" s="43" t="s">
        <v>78</v>
      </c>
      <c r="E727" s="43" t="s">
        <v>79</v>
      </c>
      <c r="F727" s="43" t="s">
        <v>369</v>
      </c>
      <c r="G727" s="43" t="s">
        <v>370</v>
      </c>
      <c r="H727" s="43" t="s">
        <v>371</v>
      </c>
      <c r="I727" s="8">
        <f t="shared" si="68"/>
        <v>45435.606064814812</v>
      </c>
      <c r="J727" s="8">
        <f t="shared" si="71"/>
        <v>45435.605555555558</v>
      </c>
      <c r="K727" s="6" t="str">
        <f t="shared" si="69"/>
        <v>0:00</v>
      </c>
      <c r="L727" s="54" t="str">
        <f t="shared" si="70"/>
        <v>Ukončeno v den propuštění</v>
      </c>
      <c r="M727" s="54" t="str">
        <f>IF(A727-J727&gt;TIME(0,240,0),"Více než  4 hodiny",VLOOKUP(K727,Pásma!$H$4:$I$244,2))</f>
        <v>do 10 ti minut</v>
      </c>
    </row>
    <row r="728" spans="1:13" x14ac:dyDescent="0.25">
      <c r="A728" s="44">
        <v>45435.702303240738</v>
      </c>
      <c r="B728" s="43" t="s">
        <v>76</v>
      </c>
      <c r="C728" s="43" t="s">
        <v>614</v>
      </c>
      <c r="D728" s="43" t="s">
        <v>78</v>
      </c>
      <c r="E728" s="43" t="s">
        <v>79</v>
      </c>
      <c r="F728" s="43" t="s">
        <v>265</v>
      </c>
      <c r="G728" s="43" t="s">
        <v>7340</v>
      </c>
      <c r="H728" s="43" t="s">
        <v>7341</v>
      </c>
      <c r="I728" s="8">
        <f t="shared" si="68"/>
        <v>45435.702303240738</v>
      </c>
      <c r="J728" s="8">
        <f>DATEVALUE(MID(H728,63,8))+TIMEVALUE(_xlfn.CONCAT(MID(H728,87,2),":",MID(H728,89,2)))</f>
        <v>45435.701388888891</v>
      </c>
      <c r="K728" s="6" t="str">
        <f t="shared" si="69"/>
        <v>0:01</v>
      </c>
      <c r="L728" s="54" t="str">
        <f t="shared" si="70"/>
        <v>Ukončeno v den propuštění</v>
      </c>
      <c r="M728" s="54" t="str">
        <f>IF(A728-J728&gt;TIME(0,240,0),"Více než  4 hodiny",VLOOKUP(K728,Pásma!$H$4:$I$244,2))</f>
        <v>do 10 ti minut</v>
      </c>
    </row>
    <row r="729" spans="1:13" x14ac:dyDescent="0.25">
      <c r="A729" s="44">
        <v>45435.716006944444</v>
      </c>
      <c r="B729" s="43" t="s">
        <v>7298</v>
      </c>
      <c r="C729" s="43" t="s">
        <v>40</v>
      </c>
      <c r="D729" s="43" t="s">
        <v>78</v>
      </c>
      <c r="E729" s="43" t="s">
        <v>10</v>
      </c>
      <c r="F729" s="43" t="s">
        <v>292</v>
      </c>
      <c r="G729" s="43" t="s">
        <v>293</v>
      </c>
      <c r="H729" s="43" t="s">
        <v>8371</v>
      </c>
      <c r="I729" s="8">
        <f t="shared" si="68"/>
        <v>45435.716006944444</v>
      </c>
      <c r="J729" s="8">
        <f>DATEVALUE(MID(H729,49,8))+TIMEVALUE(_xlfn.CONCAT(MID(H729,80,2),":",MID(H729,82,2)))</f>
        <v>45435.715277777781</v>
      </c>
      <c r="K729" s="6" t="str">
        <f t="shared" si="69"/>
        <v>0:01</v>
      </c>
      <c r="L729" s="54" t="str">
        <f t="shared" si="70"/>
        <v>Ukončeno v den propuštění</v>
      </c>
      <c r="M729" s="54" t="str">
        <f>IF(A729-J729&gt;TIME(0,240,0),"Více než  4 hodiny",VLOOKUP(K729,Pásma!$H$4:$I$244,2))</f>
        <v>do 10 ti minut</v>
      </c>
    </row>
    <row r="730" spans="1:13" x14ac:dyDescent="0.25">
      <c r="A730" s="44">
        <v>45436.528831018521</v>
      </c>
      <c r="B730" s="43" t="s">
        <v>76</v>
      </c>
      <c r="C730" s="43" t="s">
        <v>77</v>
      </c>
      <c r="D730" s="43" t="s">
        <v>78</v>
      </c>
      <c r="E730" s="43" t="s">
        <v>79</v>
      </c>
      <c r="F730" s="43" t="s">
        <v>367</v>
      </c>
      <c r="G730" s="43" t="s">
        <v>368</v>
      </c>
      <c r="H730" s="43" t="s">
        <v>361</v>
      </c>
      <c r="I730" s="8">
        <f t="shared" si="68"/>
        <v>45436.528831018521</v>
      </c>
      <c r="J730" s="8">
        <f>DATEVALUE(MID(H730,29,8))+TIMEVALUE(_xlfn.CONCAT(MID(H730,64,2),":",MID(H730,66,2)))</f>
        <v>45436.52847222222</v>
      </c>
      <c r="K730" s="6" t="str">
        <f t="shared" si="69"/>
        <v>0:00</v>
      </c>
      <c r="L730" s="54" t="str">
        <f t="shared" si="70"/>
        <v>Ukončeno v den propuštění</v>
      </c>
      <c r="M730" s="54" t="str">
        <f>IF(A730-J730&gt;TIME(0,240,0),"Více než  4 hodiny",VLOOKUP(K730,Pásma!$H$4:$I$244,2))</f>
        <v>do 10 ti minut</v>
      </c>
    </row>
    <row r="731" spans="1:13" x14ac:dyDescent="0.25">
      <c r="A731" s="44">
        <v>45436.528900462959</v>
      </c>
      <c r="B731" s="43" t="s">
        <v>76</v>
      </c>
      <c r="C731" s="43" t="s">
        <v>77</v>
      </c>
      <c r="D731" s="43" t="s">
        <v>78</v>
      </c>
      <c r="E731" s="43" t="s">
        <v>79</v>
      </c>
      <c r="F731" s="43" t="s">
        <v>364</v>
      </c>
      <c r="G731" s="43" t="s">
        <v>365</v>
      </c>
      <c r="H731" s="43" t="s">
        <v>366</v>
      </c>
      <c r="I731" s="8">
        <f t="shared" si="68"/>
        <v>45436.528900462959</v>
      </c>
      <c r="J731" s="8">
        <f>DATEVALUE(MID(H731,29,8))+TIMEVALUE(_xlfn.CONCAT(MID(H731,64,2),":",MID(H731,66,2)))</f>
        <v>45436.52847222222</v>
      </c>
      <c r="K731" s="6" t="str">
        <f t="shared" si="69"/>
        <v>0:00</v>
      </c>
      <c r="L731" s="54" t="str">
        <f t="shared" si="70"/>
        <v>Ukončeno v den propuštění</v>
      </c>
      <c r="M731" s="54" t="str">
        <f>IF(A731-J731&gt;TIME(0,240,0),"Více než  4 hodiny",VLOOKUP(K731,Pásma!$H$4:$I$244,2))</f>
        <v>do 10 ti minut</v>
      </c>
    </row>
    <row r="732" spans="1:13" x14ac:dyDescent="0.25">
      <c r="A732" s="44">
        <v>45436.528981481482</v>
      </c>
      <c r="B732" s="43" t="s">
        <v>76</v>
      </c>
      <c r="C732" s="43" t="s">
        <v>77</v>
      </c>
      <c r="D732" s="43" t="s">
        <v>78</v>
      </c>
      <c r="E732" s="43" t="s">
        <v>79</v>
      </c>
      <c r="F732" s="43" t="s">
        <v>362</v>
      </c>
      <c r="G732" s="43" t="s">
        <v>363</v>
      </c>
      <c r="H732" s="43" t="s">
        <v>361</v>
      </c>
      <c r="I732" s="8">
        <f t="shared" si="68"/>
        <v>45436.528981481482</v>
      </c>
      <c r="J732" s="8">
        <f>DATEVALUE(MID(H732,29,8))+TIMEVALUE(_xlfn.CONCAT(MID(H732,64,2),":",MID(H732,66,2)))</f>
        <v>45436.52847222222</v>
      </c>
      <c r="K732" s="6" t="str">
        <f t="shared" si="69"/>
        <v>0:00</v>
      </c>
      <c r="L732" s="54" t="str">
        <f t="shared" si="70"/>
        <v>Ukončeno v den propuštění</v>
      </c>
      <c r="M732" s="54" t="str">
        <f>IF(A732-J732&gt;TIME(0,240,0),"Více než  4 hodiny",VLOOKUP(K732,Pásma!$H$4:$I$244,2))</f>
        <v>do 10 ti minut</v>
      </c>
    </row>
    <row r="733" spans="1:13" x14ac:dyDescent="0.25">
      <c r="A733" s="44">
        <v>45436.529340277775</v>
      </c>
      <c r="B733" s="43" t="s">
        <v>76</v>
      </c>
      <c r="C733" s="43" t="s">
        <v>77</v>
      </c>
      <c r="D733" s="43" t="s">
        <v>78</v>
      </c>
      <c r="E733" s="43" t="s">
        <v>79</v>
      </c>
      <c r="F733" s="43" t="s">
        <v>359</v>
      </c>
      <c r="G733" s="43" t="s">
        <v>360</v>
      </c>
      <c r="H733" s="43" t="s">
        <v>361</v>
      </c>
      <c r="I733" s="8">
        <f t="shared" si="68"/>
        <v>45436.529340277775</v>
      </c>
      <c r="J733" s="8">
        <f>DATEVALUE(MID(H733,29,8))+TIMEVALUE(_xlfn.CONCAT(MID(H733,64,2),":",MID(H733,66,2)))</f>
        <v>45436.52847222222</v>
      </c>
      <c r="K733" s="6" t="str">
        <f t="shared" si="69"/>
        <v>0:01</v>
      </c>
      <c r="L733" s="54" t="str">
        <f t="shared" si="70"/>
        <v>Ukončeno v den propuštění</v>
      </c>
      <c r="M733" s="54" t="str">
        <f>IF(A733-J733&gt;TIME(0,240,0),"Více než  4 hodiny",VLOOKUP(K733,Pásma!$H$4:$I$244,2))</f>
        <v>do 10 ti minut</v>
      </c>
    </row>
    <row r="734" spans="1:13" x14ac:dyDescent="0.25">
      <c r="A734" s="44">
        <v>45437.330659722225</v>
      </c>
      <c r="B734" s="43" t="s">
        <v>11</v>
      </c>
      <c r="C734" s="43" t="s">
        <v>21</v>
      </c>
      <c r="D734" s="43" t="s">
        <v>78</v>
      </c>
      <c r="E734" s="43" t="s">
        <v>10</v>
      </c>
      <c r="F734" s="43" t="s">
        <v>256</v>
      </c>
      <c r="G734" s="43" t="s">
        <v>257</v>
      </c>
      <c r="H734" s="43" t="s">
        <v>8370</v>
      </c>
      <c r="I734" s="8">
        <f t="shared" si="68"/>
        <v>45437.330659722225</v>
      </c>
      <c r="J734" s="8">
        <f>DATEVALUE(MID(H734,49,8))+TIMEVALUE(_xlfn.CONCAT(MID(H734,80,2),":",MID(H734,82,2)))</f>
        <v>45437.330555555556</v>
      </c>
      <c r="K734" s="6" t="str">
        <f t="shared" si="69"/>
        <v>0:00</v>
      </c>
      <c r="L734" s="54" t="str">
        <f t="shared" si="70"/>
        <v>Ukončeno v den propuštění</v>
      </c>
      <c r="M734" s="54" t="str">
        <f>IF(A734-J734&gt;TIME(0,240,0),"Více než  4 hodiny",VLOOKUP(K734,Pásma!$H$4:$I$244,2))</f>
        <v>do 10 ti minut</v>
      </c>
    </row>
    <row r="735" spans="1:13" x14ac:dyDescent="0.25">
      <c r="A735" s="44">
        <v>45437.580983796295</v>
      </c>
      <c r="B735" s="43" t="s">
        <v>125</v>
      </c>
      <c r="C735" s="43" t="s">
        <v>346</v>
      </c>
      <c r="D735" s="43" t="s">
        <v>78</v>
      </c>
      <c r="E735" s="43" t="s">
        <v>79</v>
      </c>
      <c r="F735" s="43" t="s">
        <v>356</v>
      </c>
      <c r="G735" s="43" t="s">
        <v>357</v>
      </c>
      <c r="H735" s="43" t="s">
        <v>358</v>
      </c>
      <c r="I735" s="8">
        <f t="shared" si="68"/>
        <v>45437.580983796295</v>
      </c>
      <c r="J735" s="8">
        <f t="shared" ref="J735:J740" si="72">DATEVALUE(MID(H735,29,8))+TIMEVALUE(_xlfn.CONCAT(MID(H735,64,2),":",MID(H735,66,2)))</f>
        <v>45437.579861111109</v>
      </c>
      <c r="K735" s="6" t="str">
        <f t="shared" si="69"/>
        <v>0:01</v>
      </c>
      <c r="L735" s="54" t="str">
        <f t="shared" si="70"/>
        <v>Ukončeno v den propuštění</v>
      </c>
      <c r="M735" s="54" t="str">
        <f>IF(A735-J735&gt;TIME(0,240,0),"Více než  4 hodiny",VLOOKUP(K735,Pásma!$H$4:$I$244,2))</f>
        <v>do 10 ti minut</v>
      </c>
    </row>
    <row r="736" spans="1:13" x14ac:dyDescent="0.25">
      <c r="A736" s="44">
        <v>45437.58390046296</v>
      </c>
      <c r="B736" s="43" t="s">
        <v>125</v>
      </c>
      <c r="C736" s="43" t="s">
        <v>346</v>
      </c>
      <c r="D736" s="43" t="s">
        <v>78</v>
      </c>
      <c r="E736" s="43" t="s">
        <v>79</v>
      </c>
      <c r="F736" s="43" t="s">
        <v>353</v>
      </c>
      <c r="G736" s="43" t="s">
        <v>354</v>
      </c>
      <c r="H736" s="43" t="s">
        <v>355</v>
      </c>
      <c r="I736" s="8">
        <f t="shared" si="68"/>
        <v>45437.58390046296</v>
      </c>
      <c r="J736" s="8">
        <f t="shared" si="72"/>
        <v>45437.582638888889</v>
      </c>
      <c r="K736" s="6" t="str">
        <f t="shared" si="69"/>
        <v>0:01</v>
      </c>
      <c r="L736" s="54" t="str">
        <f t="shared" si="70"/>
        <v>Ukončeno v den propuštění</v>
      </c>
      <c r="M736" s="54" t="str">
        <f>IF(A736-J736&gt;TIME(0,240,0),"Více než  4 hodiny",VLOOKUP(K736,Pásma!$H$4:$I$244,2))</f>
        <v>do 10 ti minut</v>
      </c>
    </row>
    <row r="737" spans="1:13" x14ac:dyDescent="0.25">
      <c r="A737" s="44">
        <v>45437.585185185184</v>
      </c>
      <c r="B737" s="43" t="s">
        <v>125</v>
      </c>
      <c r="C737" s="43" t="s">
        <v>346</v>
      </c>
      <c r="D737" s="43" t="s">
        <v>78</v>
      </c>
      <c r="E737" s="43" t="s">
        <v>79</v>
      </c>
      <c r="F737" s="43" t="s">
        <v>350</v>
      </c>
      <c r="G737" s="43" t="s">
        <v>351</v>
      </c>
      <c r="H737" s="43" t="s">
        <v>352</v>
      </c>
      <c r="I737" s="8">
        <f t="shared" si="68"/>
        <v>45437.585185185184</v>
      </c>
      <c r="J737" s="8">
        <f t="shared" si="72"/>
        <v>45437.583333333336</v>
      </c>
      <c r="K737" s="6" t="str">
        <f t="shared" si="69"/>
        <v>0:02</v>
      </c>
      <c r="L737" s="54" t="str">
        <f t="shared" si="70"/>
        <v>Ukončeno v den propuštění</v>
      </c>
      <c r="M737" s="54" t="str">
        <f>IF(A737-J737&gt;TIME(0,240,0),"Více než  4 hodiny",VLOOKUP(K737,Pásma!$H$4:$I$244,2))</f>
        <v>do 10 ti minut</v>
      </c>
    </row>
    <row r="738" spans="1:13" x14ac:dyDescent="0.25">
      <c r="A738" s="44">
        <v>45437.586273148147</v>
      </c>
      <c r="B738" s="43" t="s">
        <v>125</v>
      </c>
      <c r="C738" s="43" t="s">
        <v>346</v>
      </c>
      <c r="D738" s="43" t="s">
        <v>78</v>
      </c>
      <c r="E738" s="43" t="s">
        <v>79</v>
      </c>
      <c r="F738" s="43" t="s">
        <v>347</v>
      </c>
      <c r="G738" s="43" t="s">
        <v>348</v>
      </c>
      <c r="H738" s="43" t="s">
        <v>349</v>
      </c>
      <c r="I738" s="8">
        <f t="shared" si="68"/>
        <v>45437.586273148147</v>
      </c>
      <c r="J738" s="8">
        <f t="shared" si="72"/>
        <v>45437.585416666669</v>
      </c>
      <c r="K738" s="6" t="str">
        <f t="shared" si="69"/>
        <v>0:01</v>
      </c>
      <c r="L738" s="54" t="str">
        <f t="shared" si="70"/>
        <v>Ukončeno v den propuštění</v>
      </c>
      <c r="M738" s="54" t="str">
        <f>IF(A738-J738&gt;TIME(0,240,0),"Více než  4 hodiny",VLOOKUP(K738,Pásma!$H$4:$I$244,2))</f>
        <v>do 10 ti minut</v>
      </c>
    </row>
    <row r="739" spans="1:13" x14ac:dyDescent="0.25">
      <c r="A739" s="44">
        <v>45438.546203703707</v>
      </c>
      <c r="B739" s="43" t="s">
        <v>120</v>
      </c>
      <c r="C739" s="43" t="s">
        <v>121</v>
      </c>
      <c r="D739" s="43" t="s">
        <v>78</v>
      </c>
      <c r="E739" s="43" t="s">
        <v>79</v>
      </c>
      <c r="F739" s="43" t="s">
        <v>141</v>
      </c>
      <c r="G739" s="43" t="s">
        <v>344</v>
      </c>
      <c r="H739" s="43" t="s">
        <v>345</v>
      </c>
      <c r="I739" s="8">
        <f t="shared" si="68"/>
        <v>45438.546203703707</v>
      </c>
      <c r="J739" s="8">
        <f t="shared" si="72"/>
        <v>45438.539583333331</v>
      </c>
      <c r="K739" s="6" t="str">
        <f t="shared" si="69"/>
        <v>0:09</v>
      </c>
      <c r="L739" s="54" t="str">
        <f t="shared" si="70"/>
        <v>Ukončeno v den propuštění</v>
      </c>
      <c r="M739" s="54" t="str">
        <f>IF(A739-J739&gt;TIME(0,240,0),"Více než  4 hodiny",VLOOKUP(K739,Pásma!$H$4:$I$244,2))</f>
        <v>do 10 ti minut</v>
      </c>
    </row>
    <row r="740" spans="1:13" x14ac:dyDescent="0.25">
      <c r="A740" s="44">
        <v>45438.606828703705</v>
      </c>
      <c r="B740" s="43" t="s">
        <v>76</v>
      </c>
      <c r="C740" s="43" t="s">
        <v>157</v>
      </c>
      <c r="D740" s="43" t="s">
        <v>78</v>
      </c>
      <c r="E740" s="43" t="s">
        <v>79</v>
      </c>
      <c r="F740" s="43" t="s">
        <v>341</v>
      </c>
      <c r="G740" s="43" t="s">
        <v>342</v>
      </c>
      <c r="H740" s="43" t="s">
        <v>343</v>
      </c>
      <c r="I740" s="8">
        <f t="shared" si="68"/>
        <v>45438.606828703705</v>
      </c>
      <c r="J740" s="8">
        <f t="shared" si="72"/>
        <v>45438.606249999997</v>
      </c>
      <c r="K740" s="6" t="str">
        <f t="shared" si="69"/>
        <v>0:00</v>
      </c>
      <c r="L740" s="54" t="str">
        <f t="shared" si="70"/>
        <v>Ukončeno v den propuštění</v>
      </c>
      <c r="M740" s="54" t="str">
        <f>IF(A740-J740&gt;TIME(0,240,0),"Více než  4 hodiny",VLOOKUP(K740,Pásma!$H$4:$I$244,2))</f>
        <v>do 10 ti minut</v>
      </c>
    </row>
    <row r="741" spans="1:13" x14ac:dyDescent="0.25">
      <c r="A741" s="44">
        <v>45439.436527777776</v>
      </c>
      <c r="B741" s="43" t="s">
        <v>11</v>
      </c>
      <c r="C741" s="43" t="s">
        <v>21</v>
      </c>
      <c r="D741" s="43" t="s">
        <v>78</v>
      </c>
      <c r="E741" s="43" t="s">
        <v>10</v>
      </c>
      <c r="F741" s="43" t="s">
        <v>282</v>
      </c>
      <c r="G741" s="43" t="s">
        <v>283</v>
      </c>
      <c r="H741" s="43" t="s">
        <v>8369</v>
      </c>
      <c r="I741" s="8">
        <f t="shared" si="68"/>
        <v>45439.436527777776</v>
      </c>
      <c r="J741" s="8">
        <f>DATEVALUE(MID(H741,49,8))+TIMEVALUE(_xlfn.CONCAT(MID(H741,80,2),":",MID(H741,82,2)))</f>
        <v>45439.436111111114</v>
      </c>
      <c r="K741" s="6" t="str">
        <f t="shared" si="69"/>
        <v>0:00</v>
      </c>
      <c r="L741" s="54" t="str">
        <f t="shared" si="70"/>
        <v>Ukončeno v den propuštění</v>
      </c>
      <c r="M741" s="54" t="str">
        <f>IF(A741-J741&gt;TIME(0,240,0),"Více než  4 hodiny",VLOOKUP(K741,Pásma!$H$4:$I$244,2))</f>
        <v>do 10 ti minut</v>
      </c>
    </row>
    <row r="742" spans="1:13" x14ac:dyDescent="0.25">
      <c r="A742" s="44">
        <v>45439.535381944443</v>
      </c>
      <c r="B742" s="43" t="s">
        <v>76</v>
      </c>
      <c r="C742" s="43" t="s">
        <v>77</v>
      </c>
      <c r="D742" s="43" t="s">
        <v>78</v>
      </c>
      <c r="E742" s="43" t="s">
        <v>79</v>
      </c>
      <c r="F742" s="43" t="s">
        <v>338</v>
      </c>
      <c r="G742" s="43" t="s">
        <v>339</v>
      </c>
      <c r="H742" s="43" t="s">
        <v>340</v>
      </c>
      <c r="I742" s="8">
        <f t="shared" si="68"/>
        <v>45439.535381944443</v>
      </c>
      <c r="J742" s="8">
        <f>DATEVALUE(MID(H742,29,8))+TIMEVALUE(_xlfn.CONCAT(MID(H742,64,2),":",MID(H742,66,2)))</f>
        <v>45439.534722222219</v>
      </c>
      <c r="K742" s="6" t="str">
        <f t="shared" si="69"/>
        <v>0:00</v>
      </c>
      <c r="L742" s="54" t="str">
        <f t="shared" si="70"/>
        <v>Ukončeno v den propuštění</v>
      </c>
      <c r="M742" s="54" t="str">
        <f>IF(A742-J742&gt;TIME(0,240,0),"Více než  4 hodiny",VLOOKUP(K742,Pásma!$H$4:$I$244,2))</f>
        <v>do 10 ti minut</v>
      </c>
    </row>
    <row r="743" spans="1:13" x14ac:dyDescent="0.25">
      <c r="A743" s="44">
        <v>45439.535636574074</v>
      </c>
      <c r="B743" s="43" t="s">
        <v>76</v>
      </c>
      <c r="C743" s="43" t="s">
        <v>77</v>
      </c>
      <c r="D743" s="43" t="s">
        <v>78</v>
      </c>
      <c r="E743" s="43" t="s">
        <v>79</v>
      </c>
      <c r="F743" s="43" t="s">
        <v>335</v>
      </c>
      <c r="G743" s="43" t="s">
        <v>336</v>
      </c>
      <c r="H743" s="43" t="s">
        <v>337</v>
      </c>
      <c r="I743" s="8">
        <f t="shared" si="68"/>
        <v>45439.535636574074</v>
      </c>
      <c r="J743" s="8">
        <f>DATEVALUE(MID(H743,29,8))+TIMEVALUE(_xlfn.CONCAT(MID(H743,64,2),":",MID(H743,66,2)))</f>
        <v>45439.535416666666</v>
      </c>
      <c r="K743" s="6" t="str">
        <f t="shared" si="69"/>
        <v>0:00</v>
      </c>
      <c r="L743" s="54" t="str">
        <f t="shared" si="70"/>
        <v>Ukončeno v den propuštění</v>
      </c>
      <c r="M743" s="54" t="str">
        <f>IF(A743-J743&gt;TIME(0,240,0),"Více než  4 hodiny",VLOOKUP(K743,Pásma!$H$4:$I$244,2))</f>
        <v>do 10 ti minut</v>
      </c>
    </row>
    <row r="744" spans="1:13" x14ac:dyDescent="0.25">
      <c r="A744" s="44">
        <v>45439.535902777781</v>
      </c>
      <c r="B744" s="43" t="s">
        <v>76</v>
      </c>
      <c r="C744" s="43" t="s">
        <v>77</v>
      </c>
      <c r="D744" s="43" t="s">
        <v>78</v>
      </c>
      <c r="E744" s="43" t="s">
        <v>79</v>
      </c>
      <c r="F744" s="43" t="s">
        <v>332</v>
      </c>
      <c r="G744" s="43" t="s">
        <v>333</v>
      </c>
      <c r="H744" s="43" t="s">
        <v>334</v>
      </c>
      <c r="I744" s="8">
        <f t="shared" si="68"/>
        <v>45439.535902777781</v>
      </c>
      <c r="J744" s="8">
        <f>DATEVALUE(MID(H744,29,8))+TIMEVALUE(_xlfn.CONCAT(MID(H744,64,2),":",MID(H744,66,2)))</f>
        <v>45439.535416666666</v>
      </c>
      <c r="K744" s="6" t="str">
        <f t="shared" si="69"/>
        <v>0:00</v>
      </c>
      <c r="L744" s="54" t="str">
        <f t="shared" si="70"/>
        <v>Ukončeno v den propuštění</v>
      </c>
      <c r="M744" s="54" t="str">
        <f>IF(A744-J744&gt;TIME(0,240,0),"Více než  4 hodiny",VLOOKUP(K744,Pásma!$H$4:$I$244,2))</f>
        <v>do 10 ti minut</v>
      </c>
    </row>
    <row r="745" spans="1:13" x14ac:dyDescent="0.25">
      <c r="A745" s="44">
        <v>45439.541805555556</v>
      </c>
      <c r="B745" s="43" t="s">
        <v>11</v>
      </c>
      <c r="C745" s="43" t="s">
        <v>21</v>
      </c>
      <c r="D745" s="43" t="s">
        <v>78</v>
      </c>
      <c r="E745" s="43" t="s">
        <v>10</v>
      </c>
      <c r="F745" s="43" t="s">
        <v>268</v>
      </c>
      <c r="G745" s="43" t="s">
        <v>269</v>
      </c>
      <c r="H745" s="43" t="s">
        <v>8368</v>
      </c>
      <c r="I745" s="8">
        <f t="shared" si="68"/>
        <v>45439.541805555556</v>
      </c>
      <c r="J745" s="8">
        <f>DATEVALUE(MID(H745,49,8))+TIMEVALUE(_xlfn.CONCAT(MID(H745,80,2),":",MID(H745,82,2)))</f>
        <v>45439.541666666664</v>
      </c>
      <c r="K745" s="6" t="str">
        <f t="shared" si="69"/>
        <v>0:00</v>
      </c>
      <c r="L745" s="54" t="str">
        <f t="shared" si="70"/>
        <v>Ukončeno v den propuštění</v>
      </c>
      <c r="M745" s="54" t="str">
        <f>IF(A745-J745&gt;TIME(0,240,0),"Více než  4 hodiny",VLOOKUP(K745,Pásma!$H$4:$I$244,2))</f>
        <v>do 10 ti minut</v>
      </c>
    </row>
    <row r="746" spans="1:13" x14ac:dyDescent="0.25">
      <c r="A746" s="44">
        <v>45439.650601851848</v>
      </c>
      <c r="B746" s="43" t="s">
        <v>125</v>
      </c>
      <c r="C746" s="43" t="s">
        <v>206</v>
      </c>
      <c r="D746" s="43" t="s">
        <v>78</v>
      </c>
      <c r="E746" s="43" t="s">
        <v>79</v>
      </c>
      <c r="F746" s="43" t="s">
        <v>329</v>
      </c>
      <c r="G746" s="43" t="s">
        <v>330</v>
      </c>
      <c r="H746" s="43" t="s">
        <v>331</v>
      </c>
      <c r="I746" s="8">
        <f t="shared" si="68"/>
        <v>45439.650601851848</v>
      </c>
      <c r="J746" s="8">
        <f>DATEVALUE(MID(H746,29,8))+TIMEVALUE(_xlfn.CONCAT(MID(H746,64,2),":",MID(H746,66,2)))</f>
        <v>45439.65</v>
      </c>
      <c r="K746" s="6" t="str">
        <f t="shared" si="69"/>
        <v>0:00</v>
      </c>
      <c r="L746" s="54" t="str">
        <f t="shared" si="70"/>
        <v>Ukončeno v den propuštění</v>
      </c>
      <c r="M746" s="54" t="str">
        <f>IF(A746-J746&gt;TIME(0,240,0),"Více než  4 hodiny",VLOOKUP(K746,Pásma!$H$4:$I$244,2))</f>
        <v>do 10 ti minut</v>
      </c>
    </row>
    <row r="747" spans="1:13" x14ac:dyDescent="0.25">
      <c r="A747" s="44">
        <v>45440.413275462961</v>
      </c>
      <c r="B747" s="43" t="s">
        <v>11</v>
      </c>
      <c r="C747" s="43" t="s">
        <v>21</v>
      </c>
      <c r="D747" s="43" t="s">
        <v>78</v>
      </c>
      <c r="E747" s="43" t="s">
        <v>10</v>
      </c>
      <c r="F747" s="43" t="s">
        <v>251</v>
      </c>
      <c r="G747" s="43" t="s">
        <v>252</v>
      </c>
      <c r="H747" s="43" t="s">
        <v>8367</v>
      </c>
      <c r="I747" s="8">
        <f t="shared" si="68"/>
        <v>45440.413275462961</v>
      </c>
      <c r="J747" s="8">
        <f>DATEVALUE(MID(H747,49,8))+TIMEVALUE(_xlfn.CONCAT(MID(H747,80,2),":",MID(H747,82,2)))</f>
        <v>45440.412499999999</v>
      </c>
      <c r="K747" s="6" t="str">
        <f t="shared" si="69"/>
        <v>0:01</v>
      </c>
      <c r="L747" s="54" t="str">
        <f t="shared" si="70"/>
        <v>Ukončeno v den propuštění</v>
      </c>
      <c r="M747" s="54" t="str">
        <f>IF(A747-J747&gt;TIME(0,240,0),"Více než  4 hodiny",VLOOKUP(K747,Pásma!$H$4:$I$244,2))</f>
        <v>do 10 ti minut</v>
      </c>
    </row>
    <row r="748" spans="1:13" x14ac:dyDescent="0.25">
      <c r="A748" s="44">
        <v>45440.45521990741</v>
      </c>
      <c r="B748" s="43" t="s">
        <v>76</v>
      </c>
      <c r="C748" s="43" t="s">
        <v>77</v>
      </c>
      <c r="D748" s="43" t="s">
        <v>78</v>
      </c>
      <c r="E748" s="43" t="s">
        <v>79</v>
      </c>
      <c r="F748" s="43" t="s">
        <v>265</v>
      </c>
      <c r="G748" s="43" t="s">
        <v>327</v>
      </c>
      <c r="H748" s="43" t="s">
        <v>328</v>
      </c>
      <c r="I748" s="8">
        <f t="shared" si="68"/>
        <v>45440.45521990741</v>
      </c>
      <c r="J748" s="8">
        <f>DATEVALUE(MID(H748,29,8))+TIMEVALUE(_xlfn.CONCAT(MID(H748,64,2),":",MID(H748,66,2)))</f>
        <v>45440.40902777778</v>
      </c>
      <c r="K748" s="6" t="str">
        <f t="shared" si="69"/>
        <v>1:06</v>
      </c>
      <c r="L748" s="54" t="str">
        <f t="shared" si="70"/>
        <v>Ukončeno v den propuštění</v>
      </c>
      <c r="M748" s="54" t="str">
        <f>IF(A748-J748&gt;TIME(0,240,0),"Více než  4 hodiny",VLOOKUP(K748,Pásma!$H$4:$I$244,2))</f>
        <v>60-70</v>
      </c>
    </row>
    <row r="749" spans="1:13" x14ac:dyDescent="0.25">
      <c r="A749" s="44">
        <v>45440.508090277777</v>
      </c>
      <c r="B749" s="43" t="s">
        <v>76</v>
      </c>
      <c r="C749" s="43" t="s">
        <v>77</v>
      </c>
      <c r="D749" s="43" t="s">
        <v>78</v>
      </c>
      <c r="E749" s="43" t="s">
        <v>79</v>
      </c>
      <c r="F749" s="43" t="s">
        <v>324</v>
      </c>
      <c r="G749" s="43" t="s">
        <v>325</v>
      </c>
      <c r="H749" s="43" t="s">
        <v>326</v>
      </c>
      <c r="I749" s="8">
        <f t="shared" si="68"/>
        <v>45440.508090277777</v>
      </c>
      <c r="J749" s="8">
        <f>DATEVALUE(MID(H749,29,8))+TIMEVALUE(_xlfn.CONCAT(MID(H749,64,2),":",MID(H749,66,2)))</f>
        <v>45440.506944444445</v>
      </c>
      <c r="K749" s="6" t="str">
        <f t="shared" si="69"/>
        <v>0:01</v>
      </c>
      <c r="L749" s="54" t="str">
        <f t="shared" si="70"/>
        <v>Ukončeno v den propuštění</v>
      </c>
      <c r="M749" s="54" t="str">
        <f>IF(A749-J749&gt;TIME(0,240,0),"Více než  4 hodiny",VLOOKUP(K749,Pásma!$H$4:$I$244,2))</f>
        <v>do 10 ti minut</v>
      </c>
    </row>
    <row r="750" spans="1:13" x14ac:dyDescent="0.25">
      <c r="A750" s="44">
        <v>45440.508460648147</v>
      </c>
      <c r="B750" s="43" t="s">
        <v>76</v>
      </c>
      <c r="C750" s="43" t="s">
        <v>77</v>
      </c>
      <c r="D750" s="43" t="s">
        <v>78</v>
      </c>
      <c r="E750" s="43" t="s">
        <v>79</v>
      </c>
      <c r="F750" s="43" t="s">
        <v>321</v>
      </c>
      <c r="G750" s="43" t="s">
        <v>322</v>
      </c>
      <c r="H750" s="43" t="s">
        <v>323</v>
      </c>
      <c r="I750" s="8">
        <f t="shared" si="68"/>
        <v>45440.508460648147</v>
      </c>
      <c r="J750" s="8">
        <f>DATEVALUE(MID(H750,29,8))+TIMEVALUE(_xlfn.CONCAT(MID(H750,64,2),":",MID(H750,66,2)))</f>
        <v>45440.507638888892</v>
      </c>
      <c r="K750" s="6" t="str">
        <f t="shared" si="69"/>
        <v>0:01</v>
      </c>
      <c r="L750" s="54" t="str">
        <f t="shared" si="70"/>
        <v>Ukončeno v den propuštění</v>
      </c>
      <c r="M750" s="54" t="str">
        <f>IF(A750-J750&gt;TIME(0,240,0),"Více než  4 hodiny",VLOOKUP(K750,Pásma!$H$4:$I$244,2))</f>
        <v>do 10 ti minut</v>
      </c>
    </row>
    <row r="751" spans="1:13" x14ac:dyDescent="0.25">
      <c r="A751" s="44">
        <v>45440.509212962963</v>
      </c>
      <c r="B751" s="43" t="s">
        <v>76</v>
      </c>
      <c r="C751" s="43" t="s">
        <v>77</v>
      </c>
      <c r="D751" s="43" t="s">
        <v>78</v>
      </c>
      <c r="E751" s="43" t="s">
        <v>79</v>
      </c>
      <c r="F751" s="43" t="s">
        <v>318</v>
      </c>
      <c r="G751" s="43" t="s">
        <v>319</v>
      </c>
      <c r="H751" s="43" t="s">
        <v>320</v>
      </c>
      <c r="I751" s="8">
        <f t="shared" si="68"/>
        <v>45440.509212962963</v>
      </c>
      <c r="J751" s="8">
        <f>DATEVALUE(MID(H751,29,8))+TIMEVALUE(_xlfn.CONCAT(MID(H751,64,2),":",MID(H751,66,2)))</f>
        <v>45440.508333333331</v>
      </c>
      <c r="K751" s="6" t="str">
        <f t="shared" si="69"/>
        <v>0:01</v>
      </c>
      <c r="L751" s="54" t="str">
        <f t="shared" si="70"/>
        <v>Ukončeno v den propuštění</v>
      </c>
      <c r="M751" s="54" t="str">
        <f>IF(A751-J751&gt;TIME(0,240,0),"Více než  4 hodiny",VLOOKUP(K751,Pásma!$H$4:$I$244,2))</f>
        <v>do 10 ti minut</v>
      </c>
    </row>
    <row r="752" spans="1:13" x14ac:dyDescent="0.25">
      <c r="A752" s="44">
        <v>45441.373692129629</v>
      </c>
      <c r="B752" s="43" t="s">
        <v>11</v>
      </c>
      <c r="C752" s="43" t="s">
        <v>21</v>
      </c>
      <c r="D752" s="43" t="s">
        <v>78</v>
      </c>
      <c r="E752" s="43" t="s">
        <v>10</v>
      </c>
      <c r="F752" s="43" t="s">
        <v>240</v>
      </c>
      <c r="G752" s="43" t="s">
        <v>241</v>
      </c>
      <c r="H752" s="43" t="s">
        <v>8366</v>
      </c>
      <c r="I752" s="8">
        <f t="shared" si="68"/>
        <v>45441.373692129629</v>
      </c>
      <c r="J752" s="8">
        <f>DATEVALUE(MID(H752,49,8))+TIMEVALUE(_xlfn.CONCAT(MID(H752,80,2),":",MID(H752,82,2)))</f>
        <v>45441.373611111114</v>
      </c>
      <c r="K752" s="6" t="str">
        <f t="shared" si="69"/>
        <v>0:00</v>
      </c>
      <c r="L752" s="54" t="str">
        <f t="shared" si="70"/>
        <v>Ukončeno v den propuštění</v>
      </c>
      <c r="M752" s="54" t="str">
        <f>IF(A752-J752&gt;TIME(0,240,0),"Více než  4 hodiny",VLOOKUP(K752,Pásma!$H$4:$I$244,2))</f>
        <v>do 10 ti minut</v>
      </c>
    </row>
    <row r="753" spans="1:13" x14ac:dyDescent="0.25">
      <c r="A753" s="44">
        <v>45441.544942129629</v>
      </c>
      <c r="B753" s="43" t="s">
        <v>76</v>
      </c>
      <c r="C753" s="43" t="s">
        <v>77</v>
      </c>
      <c r="D753" s="43" t="s">
        <v>78</v>
      </c>
      <c r="E753" s="43" t="s">
        <v>79</v>
      </c>
      <c r="F753" s="43" t="s">
        <v>316</v>
      </c>
      <c r="G753" s="43" t="s">
        <v>317</v>
      </c>
      <c r="H753" s="43" t="s">
        <v>315</v>
      </c>
      <c r="I753" s="8">
        <f t="shared" si="68"/>
        <v>45441.544942129629</v>
      </c>
      <c r="J753" s="8">
        <f>DATEVALUE(MID(H753,29,8))+TIMEVALUE(_xlfn.CONCAT(MID(H753,64,2),":",MID(H753,66,2)))</f>
        <v>45441.544444444444</v>
      </c>
      <c r="K753" s="6" t="str">
        <f t="shared" si="69"/>
        <v>0:00</v>
      </c>
      <c r="L753" s="54" t="str">
        <f t="shared" si="70"/>
        <v>Ukončeno v den propuštění</v>
      </c>
      <c r="M753" s="54" t="str">
        <f>IF(A753-J753&gt;TIME(0,240,0),"Více než  4 hodiny",VLOOKUP(K753,Pásma!$H$4:$I$244,2))</f>
        <v>do 10 ti minut</v>
      </c>
    </row>
    <row r="754" spans="1:13" x14ac:dyDescent="0.25">
      <c r="A754" s="44">
        <v>45441.545555555553</v>
      </c>
      <c r="B754" s="43" t="s">
        <v>76</v>
      </c>
      <c r="C754" s="43" t="s">
        <v>77</v>
      </c>
      <c r="D754" s="43" t="s">
        <v>78</v>
      </c>
      <c r="E754" s="43" t="s">
        <v>79</v>
      </c>
      <c r="F754" s="43" t="s">
        <v>313</v>
      </c>
      <c r="G754" s="43" t="s">
        <v>314</v>
      </c>
      <c r="H754" s="43" t="s">
        <v>315</v>
      </c>
      <c r="I754" s="8">
        <f t="shared" si="68"/>
        <v>45441.545555555553</v>
      </c>
      <c r="J754" s="8">
        <f>DATEVALUE(MID(H754,29,8))+TIMEVALUE(_xlfn.CONCAT(MID(H754,64,2),":",MID(H754,66,2)))</f>
        <v>45441.544444444444</v>
      </c>
      <c r="K754" s="6" t="str">
        <f t="shared" si="69"/>
        <v>0:01</v>
      </c>
      <c r="L754" s="54" t="str">
        <f t="shared" si="70"/>
        <v>Ukončeno v den propuštění</v>
      </c>
      <c r="M754" s="54" t="str">
        <f>IF(A754-J754&gt;TIME(0,240,0),"Více než  4 hodiny",VLOOKUP(K754,Pásma!$H$4:$I$244,2))</f>
        <v>do 10 ti minut</v>
      </c>
    </row>
    <row r="755" spans="1:13" x14ac:dyDescent="0.25">
      <c r="A755" s="44">
        <v>45441.546168981484</v>
      </c>
      <c r="B755" s="43" t="s">
        <v>76</v>
      </c>
      <c r="C755" s="43" t="s">
        <v>77</v>
      </c>
      <c r="D755" s="43" t="s">
        <v>78</v>
      </c>
      <c r="E755" s="43" t="s">
        <v>79</v>
      </c>
      <c r="F755" s="43" t="s">
        <v>311</v>
      </c>
      <c r="G755" s="43" t="s">
        <v>312</v>
      </c>
      <c r="H755" s="43" t="s">
        <v>310</v>
      </c>
      <c r="I755" s="8">
        <f t="shared" si="68"/>
        <v>45441.546168981484</v>
      </c>
      <c r="J755" s="8">
        <f>DATEVALUE(MID(H755,29,8))+TIMEVALUE(_xlfn.CONCAT(MID(H755,64,2),":",MID(H755,66,2)))</f>
        <v>45441.54583333333</v>
      </c>
      <c r="K755" s="6" t="str">
        <f t="shared" si="69"/>
        <v>0:00</v>
      </c>
      <c r="L755" s="54" t="str">
        <f t="shared" si="70"/>
        <v>Ukončeno v den propuštění</v>
      </c>
      <c r="M755" s="54" t="str">
        <f>IF(A755-J755&gt;TIME(0,240,0),"Více než  4 hodiny",VLOOKUP(K755,Pásma!$H$4:$I$244,2))</f>
        <v>do 10 ti minut</v>
      </c>
    </row>
    <row r="756" spans="1:13" x14ac:dyDescent="0.25">
      <c r="A756" s="44">
        <v>45441.546840277777</v>
      </c>
      <c r="B756" s="43" t="s">
        <v>76</v>
      </c>
      <c r="C756" s="43" t="s">
        <v>77</v>
      </c>
      <c r="D756" s="43" t="s">
        <v>78</v>
      </c>
      <c r="E756" s="43" t="s">
        <v>79</v>
      </c>
      <c r="F756" s="43" t="s">
        <v>308</v>
      </c>
      <c r="G756" s="43" t="s">
        <v>309</v>
      </c>
      <c r="H756" s="43" t="s">
        <v>310</v>
      </c>
      <c r="I756" s="8">
        <f t="shared" si="68"/>
        <v>45441.546840277777</v>
      </c>
      <c r="J756" s="8">
        <f>DATEVALUE(MID(H756,29,8))+TIMEVALUE(_xlfn.CONCAT(MID(H756,64,2),":",MID(H756,66,2)))</f>
        <v>45441.54583333333</v>
      </c>
      <c r="K756" s="6" t="str">
        <f t="shared" si="69"/>
        <v>0:01</v>
      </c>
      <c r="L756" s="54" t="str">
        <f t="shared" si="70"/>
        <v>Ukončeno v den propuštění</v>
      </c>
      <c r="M756" s="54" t="str">
        <f>IF(A756-J756&gt;TIME(0,240,0),"Více než  4 hodiny",VLOOKUP(K756,Pásma!$H$4:$I$244,2))</f>
        <v>do 10 ti minut</v>
      </c>
    </row>
    <row r="757" spans="1:13" x14ac:dyDescent="0.25">
      <c r="A757" s="44">
        <v>45441.547569444447</v>
      </c>
      <c r="B757" s="43" t="s">
        <v>76</v>
      </c>
      <c r="C757" s="43" t="s">
        <v>77</v>
      </c>
      <c r="D757" s="43" t="s">
        <v>78</v>
      </c>
      <c r="E757" s="43" t="s">
        <v>79</v>
      </c>
      <c r="F757" s="43" t="s">
        <v>305</v>
      </c>
      <c r="G757" s="43" t="s">
        <v>306</v>
      </c>
      <c r="H757" s="43" t="s">
        <v>307</v>
      </c>
      <c r="I757" s="8">
        <f t="shared" si="68"/>
        <v>45441.547569444447</v>
      </c>
      <c r="J757" s="8">
        <f>DATEVALUE(MID(H757,29,8))+TIMEVALUE(_xlfn.CONCAT(MID(H757,64,2),":",MID(H757,66,2)))</f>
        <v>45441.546527777777</v>
      </c>
      <c r="K757" s="6" t="str">
        <f t="shared" si="69"/>
        <v>0:01</v>
      </c>
      <c r="L757" s="54" t="str">
        <f t="shared" si="70"/>
        <v>Ukončeno v den propuštění</v>
      </c>
      <c r="M757" s="54" t="str">
        <f>IF(A757-J757&gt;TIME(0,240,0),"Více než  4 hodiny",VLOOKUP(K757,Pásma!$H$4:$I$244,2))</f>
        <v>do 10 ti minut</v>
      </c>
    </row>
    <row r="758" spans="1:13" x14ac:dyDescent="0.25">
      <c r="A758" s="44">
        <v>45441.600451388891</v>
      </c>
      <c r="B758" s="43" t="s">
        <v>11</v>
      </c>
      <c r="C758" s="43" t="s">
        <v>21</v>
      </c>
      <c r="D758" s="43" t="s">
        <v>78</v>
      </c>
      <c r="E758" s="43" t="s">
        <v>10</v>
      </c>
      <c r="F758" s="43" t="s">
        <v>207</v>
      </c>
      <c r="G758" s="43" t="s">
        <v>208</v>
      </c>
      <c r="H758" s="43" t="s">
        <v>8365</v>
      </c>
      <c r="I758" s="8">
        <f t="shared" si="68"/>
        <v>45441.600451388891</v>
      </c>
      <c r="J758" s="8">
        <f>DATEVALUE(MID(H758,49,8))+TIMEVALUE(_xlfn.CONCAT(MID(H758,80,2),":",MID(H758,82,2)))</f>
        <v>45441.599999999999</v>
      </c>
      <c r="K758" s="6" t="str">
        <f t="shared" si="69"/>
        <v>0:00</v>
      </c>
      <c r="L758" s="54" t="str">
        <f t="shared" si="70"/>
        <v>Ukončeno v den propuštění</v>
      </c>
      <c r="M758" s="54" t="str">
        <f>IF(A758-J758&gt;TIME(0,240,0),"Více než  4 hodiny",VLOOKUP(K758,Pásma!$H$4:$I$244,2))</f>
        <v>do 10 ti minut</v>
      </c>
    </row>
    <row r="759" spans="1:13" x14ac:dyDescent="0.25">
      <c r="A759" s="44">
        <v>45441.706701388888</v>
      </c>
      <c r="B759" s="43" t="s">
        <v>1720</v>
      </c>
      <c r="C759" s="43" t="s">
        <v>1933</v>
      </c>
      <c r="D759" s="43" t="s">
        <v>78</v>
      </c>
      <c r="E759" s="43" t="s">
        <v>79</v>
      </c>
      <c r="F759" s="43" t="s">
        <v>286</v>
      </c>
      <c r="G759" s="43" t="s">
        <v>287</v>
      </c>
      <c r="H759" s="43" t="s">
        <v>8364</v>
      </c>
      <c r="I759" s="8">
        <f t="shared" si="68"/>
        <v>45441.706701388888</v>
      </c>
      <c r="J759" s="8">
        <f>DATEVALUE(MID(H759,49,8))+TIMEVALUE(_xlfn.CONCAT(MID(H759,80,2),":",MID(H759,82,2)))</f>
        <v>45441.706250000003</v>
      </c>
      <c r="K759" s="6" t="str">
        <f t="shared" si="69"/>
        <v>0:00</v>
      </c>
      <c r="L759" s="54" t="str">
        <f t="shared" si="70"/>
        <v>Ukončeno v den propuštění</v>
      </c>
      <c r="M759" s="54" t="str">
        <f>IF(A759-J759&gt;TIME(0,240,0),"Více než  4 hodiny",VLOOKUP(K759,Pásma!$H$4:$I$244,2))</f>
        <v>do 10 ti minut</v>
      </c>
    </row>
    <row r="760" spans="1:13" x14ac:dyDescent="0.25">
      <c r="A760" s="44">
        <v>45442.382928240739</v>
      </c>
      <c r="B760" s="43" t="s">
        <v>11</v>
      </c>
      <c r="C760" s="43" t="s">
        <v>12</v>
      </c>
      <c r="D760" s="43" t="s">
        <v>78</v>
      </c>
      <c r="E760" s="43" t="s">
        <v>10</v>
      </c>
      <c r="F760" s="43" t="s">
        <v>218</v>
      </c>
      <c r="G760" s="43" t="s">
        <v>219</v>
      </c>
      <c r="H760" s="43" t="s">
        <v>8363</v>
      </c>
      <c r="I760" s="8">
        <f t="shared" si="68"/>
        <v>45442.382928240739</v>
      </c>
      <c r="J760" s="8">
        <f>DATEVALUE(MID(H760,49,8))+TIMEVALUE(_xlfn.CONCAT(MID(H760,80,2),":",MID(H760,82,2)))</f>
        <v>45442.382638888892</v>
      </c>
      <c r="K760" s="6" t="str">
        <f t="shared" si="69"/>
        <v>0:00</v>
      </c>
      <c r="L760" s="54" t="str">
        <f t="shared" si="70"/>
        <v>Ukončeno v den propuštění</v>
      </c>
      <c r="M760" s="54" t="str">
        <f>IF(A760-J760&gt;TIME(0,240,0),"Více než  4 hodiny",VLOOKUP(K760,Pásma!$H$4:$I$244,2))</f>
        <v>do 10 ti minut</v>
      </c>
    </row>
    <row r="761" spans="1:13" x14ac:dyDescent="0.25">
      <c r="A761" s="44">
        <v>45442.532812500001</v>
      </c>
      <c r="B761" s="43" t="s">
        <v>76</v>
      </c>
      <c r="C761" s="43" t="s">
        <v>77</v>
      </c>
      <c r="D761" s="43" t="s">
        <v>78</v>
      </c>
      <c r="E761" s="43" t="s">
        <v>79</v>
      </c>
      <c r="F761" s="43" t="s">
        <v>302</v>
      </c>
      <c r="G761" s="43" t="s">
        <v>303</v>
      </c>
      <c r="H761" s="43" t="s">
        <v>304</v>
      </c>
      <c r="I761" s="8">
        <f t="shared" si="68"/>
        <v>45442.532812500001</v>
      </c>
      <c r="J761" s="8">
        <f t="shared" ref="J761:J766" si="73">DATEVALUE(MID(H761,29,8))+TIMEVALUE(_xlfn.CONCAT(MID(H761,64,2),":",MID(H761,66,2)))</f>
        <v>45442.532638888886</v>
      </c>
      <c r="K761" s="6" t="str">
        <f t="shared" si="69"/>
        <v>0:00</v>
      </c>
      <c r="L761" s="54" t="str">
        <f t="shared" si="70"/>
        <v>Ukončeno v den propuštění</v>
      </c>
      <c r="M761" s="54" t="str">
        <f>IF(A761-J761&gt;TIME(0,240,0),"Více než  4 hodiny",VLOOKUP(K761,Pásma!$H$4:$I$244,2))</f>
        <v>do 10 ti minut</v>
      </c>
    </row>
    <row r="762" spans="1:13" x14ac:dyDescent="0.25">
      <c r="A762" s="44">
        <v>45443.479953703703</v>
      </c>
      <c r="B762" s="43" t="s">
        <v>76</v>
      </c>
      <c r="C762" s="43" t="s">
        <v>77</v>
      </c>
      <c r="D762" s="43" t="s">
        <v>78</v>
      </c>
      <c r="E762" s="43" t="s">
        <v>79</v>
      </c>
      <c r="F762" s="43" t="s">
        <v>299</v>
      </c>
      <c r="G762" s="43" t="s">
        <v>300</v>
      </c>
      <c r="H762" s="43" t="s">
        <v>301</v>
      </c>
      <c r="I762" s="8">
        <f t="shared" si="68"/>
        <v>45443.479953703703</v>
      </c>
      <c r="J762" s="8">
        <f t="shared" si="73"/>
        <v>45443.479166666664</v>
      </c>
      <c r="K762" s="6" t="str">
        <f t="shared" si="69"/>
        <v>0:01</v>
      </c>
      <c r="L762" s="54" t="str">
        <f t="shared" si="70"/>
        <v>Ukončeno v den propuštění</v>
      </c>
      <c r="M762" s="54" t="str">
        <f>IF(A762-J762&gt;TIME(0,240,0),"Více než  4 hodiny",VLOOKUP(K762,Pásma!$H$4:$I$244,2))</f>
        <v>do 10 ti minut</v>
      </c>
    </row>
    <row r="763" spans="1:13" x14ac:dyDescent="0.25">
      <c r="A763" s="44">
        <v>45443.480312500003</v>
      </c>
      <c r="B763" s="43" t="s">
        <v>76</v>
      </c>
      <c r="C763" s="43" t="s">
        <v>77</v>
      </c>
      <c r="D763" s="43" t="s">
        <v>78</v>
      </c>
      <c r="E763" s="43" t="s">
        <v>79</v>
      </c>
      <c r="F763" s="43" t="s">
        <v>297</v>
      </c>
      <c r="G763" s="43" t="s">
        <v>298</v>
      </c>
      <c r="H763" s="43" t="s">
        <v>296</v>
      </c>
      <c r="I763" s="8">
        <f t="shared" si="68"/>
        <v>45443.480312500003</v>
      </c>
      <c r="J763" s="8">
        <f t="shared" si="73"/>
        <v>45443.479861111111</v>
      </c>
      <c r="K763" s="6" t="str">
        <f t="shared" si="69"/>
        <v>0:00</v>
      </c>
      <c r="L763" s="54" t="str">
        <f t="shared" si="70"/>
        <v>Ukončeno v den propuštění</v>
      </c>
      <c r="M763" s="54" t="str">
        <f>IF(A763-J763&gt;TIME(0,240,0),"Více než  4 hodiny",VLOOKUP(K763,Pásma!$H$4:$I$244,2))</f>
        <v>do 10 ti minut</v>
      </c>
    </row>
    <row r="764" spans="1:13" x14ac:dyDescent="0.25">
      <c r="A764" s="44">
        <v>45443.480671296296</v>
      </c>
      <c r="B764" s="43" t="s">
        <v>76</v>
      </c>
      <c r="C764" s="43" t="s">
        <v>77</v>
      </c>
      <c r="D764" s="43" t="s">
        <v>78</v>
      </c>
      <c r="E764" s="43" t="s">
        <v>79</v>
      </c>
      <c r="F764" s="43" t="s">
        <v>294</v>
      </c>
      <c r="G764" s="43" t="s">
        <v>295</v>
      </c>
      <c r="H764" s="43" t="s">
        <v>296</v>
      </c>
      <c r="I764" s="8">
        <f t="shared" si="68"/>
        <v>45443.480671296296</v>
      </c>
      <c r="J764" s="8">
        <f t="shared" si="73"/>
        <v>45443.479861111111</v>
      </c>
      <c r="K764" s="6" t="str">
        <f t="shared" si="69"/>
        <v>0:01</v>
      </c>
      <c r="L764" s="54" t="str">
        <f t="shared" si="70"/>
        <v>Ukončeno v den propuštění</v>
      </c>
      <c r="M764" s="54" t="str">
        <f>IF(A764-J764&gt;TIME(0,240,0),"Více než  4 hodiny",VLOOKUP(K764,Pásma!$H$4:$I$244,2))</f>
        <v>do 10 ti minut</v>
      </c>
    </row>
    <row r="765" spans="1:13" x14ac:dyDescent="0.25">
      <c r="A765" s="44">
        <v>45443.480787037035</v>
      </c>
      <c r="B765" s="43" t="s">
        <v>76</v>
      </c>
      <c r="C765" s="43" t="s">
        <v>77</v>
      </c>
      <c r="D765" s="43" t="s">
        <v>78</v>
      </c>
      <c r="E765" s="43" t="s">
        <v>79</v>
      </c>
      <c r="F765" s="43" t="s">
        <v>292</v>
      </c>
      <c r="G765" s="43" t="s">
        <v>293</v>
      </c>
      <c r="H765" s="43" t="s">
        <v>291</v>
      </c>
      <c r="I765" s="8">
        <f t="shared" si="68"/>
        <v>45443.480787037035</v>
      </c>
      <c r="J765" s="8">
        <f t="shared" si="73"/>
        <v>45443.480555555558</v>
      </c>
      <c r="K765" s="6" t="str">
        <f t="shared" si="69"/>
        <v>0:00</v>
      </c>
      <c r="L765" s="54" t="str">
        <f t="shared" si="70"/>
        <v>Ukončeno v den propuštění</v>
      </c>
      <c r="M765" s="54" t="str">
        <f>IF(A765-J765&gt;TIME(0,240,0),"Více než  4 hodiny",VLOOKUP(K765,Pásma!$H$4:$I$244,2))</f>
        <v>do 10 ti minut</v>
      </c>
    </row>
    <row r="766" spans="1:13" x14ac:dyDescent="0.25">
      <c r="A766" s="44">
        <v>45443.481122685182</v>
      </c>
      <c r="B766" s="43" t="s">
        <v>76</v>
      </c>
      <c r="C766" s="43" t="s">
        <v>77</v>
      </c>
      <c r="D766" s="43" t="s">
        <v>78</v>
      </c>
      <c r="E766" s="43" t="s">
        <v>79</v>
      </c>
      <c r="F766" s="43" t="s">
        <v>289</v>
      </c>
      <c r="G766" s="43" t="s">
        <v>290</v>
      </c>
      <c r="H766" s="43" t="s">
        <v>291</v>
      </c>
      <c r="I766" s="8">
        <f t="shared" si="68"/>
        <v>45443.481122685182</v>
      </c>
      <c r="J766" s="8">
        <f t="shared" si="73"/>
        <v>45443.480555555558</v>
      </c>
      <c r="K766" s="6" t="str">
        <f t="shared" si="69"/>
        <v>0:00</v>
      </c>
      <c r="L766" s="54" t="str">
        <f t="shared" si="70"/>
        <v>Ukončeno v den propuštění</v>
      </c>
      <c r="M766" s="54" t="str">
        <f>IF(A766-J766&gt;TIME(0,240,0),"Více než  4 hodiny",VLOOKUP(K766,Pásma!$H$4:$I$244,2))</f>
        <v>do 10 ti minut</v>
      </c>
    </row>
    <row r="767" spans="1:13" x14ac:dyDescent="0.25">
      <c r="A767" s="44">
        <v>45443.852384259262</v>
      </c>
      <c r="B767" s="43" t="s">
        <v>11</v>
      </c>
      <c r="C767" s="43" t="s">
        <v>580</v>
      </c>
      <c r="D767" s="43" t="s">
        <v>78</v>
      </c>
      <c r="E767" s="43" t="s">
        <v>10</v>
      </c>
      <c r="F767" s="43" t="s">
        <v>213</v>
      </c>
      <c r="G767" s="43" t="s">
        <v>214</v>
      </c>
      <c r="H767" s="43" t="s">
        <v>8362</v>
      </c>
      <c r="I767" s="8">
        <f t="shared" si="68"/>
        <v>45443.852384259262</v>
      </c>
      <c r="J767" s="8">
        <f>DATEVALUE(MID(H767,49,8))+TIMEVALUE(_xlfn.CONCAT(MID(H767,80,2),":",MID(H767,82,2)))</f>
        <v>45443.852083333331</v>
      </c>
      <c r="K767" s="6" t="str">
        <f t="shared" si="69"/>
        <v>0:00</v>
      </c>
      <c r="L767" s="54" t="str">
        <f t="shared" si="70"/>
        <v>Ukončeno v den propuštění</v>
      </c>
      <c r="M767" s="54" t="str">
        <f>IF(A767-J767&gt;TIME(0,240,0),"Více než  4 hodiny",VLOOKUP(K767,Pásma!$H$4:$I$244,2))</f>
        <v>do 10 ti minut</v>
      </c>
    </row>
    <row r="768" spans="1:13" x14ac:dyDescent="0.25">
      <c r="A768" s="44">
        <v>45443.975925925923</v>
      </c>
      <c r="B768" s="43" t="s">
        <v>76</v>
      </c>
      <c r="C768" s="43" t="s">
        <v>281</v>
      </c>
      <c r="D768" s="43" t="s">
        <v>78</v>
      </c>
      <c r="E768" s="43" t="s">
        <v>79</v>
      </c>
      <c r="F768" s="43" t="s">
        <v>220</v>
      </c>
      <c r="G768" s="43" t="s">
        <v>7338</v>
      </c>
      <c r="H768" s="43" t="s">
        <v>7339</v>
      </c>
      <c r="I768" s="8">
        <f t="shared" si="68"/>
        <v>45443.975925925923</v>
      </c>
      <c r="J768" s="8">
        <f>DATEVALUE(MID(H768,63,8))+TIMEVALUE(_xlfn.CONCAT(MID(H768,87,2),":",MID(H768,89,2)))</f>
        <v>45443.974999999999</v>
      </c>
      <c r="K768" s="6" t="str">
        <f t="shared" si="69"/>
        <v>0:01</v>
      </c>
      <c r="L768" s="54" t="str">
        <f t="shared" si="70"/>
        <v>Ukončeno v den propuštění</v>
      </c>
      <c r="M768" s="54" t="str">
        <f>IF(A768-J768&gt;TIME(0,240,0),"Více než  4 hodiny",VLOOKUP(K768,Pásma!$H$4:$I$244,2))</f>
        <v>do 10 ti minut</v>
      </c>
    </row>
    <row r="769" spans="1:13" x14ac:dyDescent="0.25">
      <c r="A769" s="44">
        <v>45444.023726851854</v>
      </c>
      <c r="B769" s="43" t="s">
        <v>76</v>
      </c>
      <c r="C769" s="43" t="s">
        <v>281</v>
      </c>
      <c r="D769" s="43" t="s">
        <v>78</v>
      </c>
      <c r="E769" s="43" t="s">
        <v>79</v>
      </c>
      <c r="F769" s="43" t="s">
        <v>28</v>
      </c>
      <c r="G769" s="43" t="s">
        <v>7336</v>
      </c>
      <c r="H769" s="43" t="s">
        <v>7337</v>
      </c>
      <c r="I769" s="8">
        <f t="shared" si="68"/>
        <v>45444.023726851854</v>
      </c>
      <c r="J769" s="8">
        <f>DATEVALUE(MID(H769,63,8))+TIMEVALUE(_xlfn.CONCAT(MID(H769,87,2),":",MID(H769,89,2)))</f>
        <v>45444.022916666669</v>
      </c>
      <c r="K769" s="6" t="str">
        <f t="shared" si="69"/>
        <v>0:01</v>
      </c>
      <c r="L769" s="54" t="str">
        <f t="shared" si="70"/>
        <v>Ukončeno v den propuštění</v>
      </c>
      <c r="M769" s="54" t="str">
        <f>IF(A769-J769&gt;TIME(0,240,0),"Více než  4 hodiny",VLOOKUP(K769,Pásma!$H$4:$I$244,2))</f>
        <v>do 10 ti minut</v>
      </c>
    </row>
    <row r="770" spans="1:13" x14ac:dyDescent="0.25">
      <c r="A770" s="44">
        <v>45444.478576388887</v>
      </c>
      <c r="B770" s="43" t="s">
        <v>76</v>
      </c>
      <c r="C770" s="43" t="s">
        <v>285</v>
      </c>
      <c r="D770" s="43" t="s">
        <v>78</v>
      </c>
      <c r="E770" s="43" t="s">
        <v>79</v>
      </c>
      <c r="F770" s="43" t="s">
        <v>286</v>
      </c>
      <c r="G770" s="43" t="s">
        <v>287</v>
      </c>
      <c r="H770" s="43" t="s">
        <v>288</v>
      </c>
      <c r="I770" s="8">
        <f t="shared" ref="I770:I833" si="74">A770</f>
        <v>45444.478576388887</v>
      </c>
      <c r="J770" s="8">
        <f>DATEVALUE(MID(H770,29,8))+TIMEVALUE(_xlfn.CONCAT(MID(H770,64,2),":",MID(H770,66,2)))</f>
        <v>45444.477777777778</v>
      </c>
      <c r="K770" s="6" t="str">
        <f t="shared" ref="K770:K833" si="75">TEXT(A770-J770,"h:mm")</f>
        <v>0:01</v>
      </c>
      <c r="L770" s="54" t="str">
        <f t="shared" si="70"/>
        <v>Ukončeno v den propuštění</v>
      </c>
      <c r="M770" s="54" t="str">
        <f>IF(A770-J770&gt;TIME(0,240,0),"Více než  4 hodiny",VLOOKUP(K770,Pásma!$H$4:$I$244,2))</f>
        <v>do 10 ti minut</v>
      </c>
    </row>
    <row r="771" spans="1:13" x14ac:dyDescent="0.25">
      <c r="A771" s="44">
        <v>45445.505787037036</v>
      </c>
      <c r="B771" s="43" t="s">
        <v>125</v>
      </c>
      <c r="C771" s="43" t="s">
        <v>281</v>
      </c>
      <c r="D771" s="43" t="s">
        <v>78</v>
      </c>
      <c r="E771" s="43" t="s">
        <v>79</v>
      </c>
      <c r="F771" s="43" t="s">
        <v>282</v>
      </c>
      <c r="G771" s="43" t="s">
        <v>283</v>
      </c>
      <c r="H771" s="43" t="s">
        <v>284</v>
      </c>
      <c r="I771" s="8">
        <f t="shared" si="74"/>
        <v>45445.505787037036</v>
      </c>
      <c r="J771" s="8">
        <f>DATEVALUE(MID(H771,29,8))+TIMEVALUE(_xlfn.CONCAT(MID(H771,64,2),":",MID(H771,66,2)))</f>
        <v>45445.505555555559</v>
      </c>
      <c r="K771" s="6" t="str">
        <f t="shared" si="75"/>
        <v>0:00</v>
      </c>
      <c r="L771" s="54" t="str">
        <f t="shared" ref="L771:L834" si="76">IF(DAY(I771)&lt;&gt;DAY(J771),"Ukončeno o den a více později","Ukončeno v den propuštění")</f>
        <v>Ukončeno v den propuštění</v>
      </c>
      <c r="M771" s="54" t="str">
        <f>IF(A771-J771&gt;TIME(0,240,0),"Více než  4 hodiny",VLOOKUP(K771,Pásma!$H$4:$I$244,2))</f>
        <v>do 10 ti minut</v>
      </c>
    </row>
    <row r="772" spans="1:13" x14ac:dyDescent="0.25">
      <c r="A772" s="44">
        <v>45446.308634259258</v>
      </c>
      <c r="B772" s="43" t="s">
        <v>11</v>
      </c>
      <c r="C772" s="43" t="s">
        <v>21</v>
      </c>
      <c r="D772" s="43" t="s">
        <v>78</v>
      </c>
      <c r="E772" s="43" t="s">
        <v>10</v>
      </c>
      <c r="F772" s="43" t="s">
        <v>141</v>
      </c>
      <c r="G772" s="43" t="s">
        <v>142</v>
      </c>
      <c r="H772" s="43" t="s">
        <v>8361</v>
      </c>
      <c r="I772" s="8">
        <f t="shared" si="74"/>
        <v>45446.308634259258</v>
      </c>
      <c r="J772" s="8">
        <f>DATEVALUE(MID(H772,49,8))+TIMEVALUE(_xlfn.CONCAT(MID(H772,80,2),":",MID(H772,82,2)))</f>
        <v>45446.308333333334</v>
      </c>
      <c r="K772" s="6" t="str">
        <f t="shared" si="75"/>
        <v>0:00</v>
      </c>
      <c r="L772" s="54" t="str">
        <f t="shared" si="76"/>
        <v>Ukončeno v den propuštění</v>
      </c>
      <c r="M772" s="54" t="str">
        <f>IF(A772-J772&gt;TIME(0,240,0),"Více než  4 hodiny",VLOOKUP(K772,Pásma!$H$4:$I$244,2))</f>
        <v>do 10 ti minut</v>
      </c>
    </row>
    <row r="773" spans="1:13" x14ac:dyDescent="0.25">
      <c r="A773" s="44">
        <v>45446.443124999998</v>
      </c>
      <c r="B773" s="43" t="s">
        <v>125</v>
      </c>
      <c r="C773" s="43" t="s">
        <v>225</v>
      </c>
      <c r="D773" s="43" t="s">
        <v>78</v>
      </c>
      <c r="E773" s="43" t="s">
        <v>79</v>
      </c>
      <c r="F773" s="43" t="s">
        <v>220</v>
      </c>
      <c r="G773" s="43" t="s">
        <v>279</v>
      </c>
      <c r="H773" s="43" t="s">
        <v>280</v>
      </c>
      <c r="I773" s="8">
        <f t="shared" si="74"/>
        <v>45446.443124999998</v>
      </c>
      <c r="J773" s="8">
        <f>DATEVALUE(MID(H773,29,8))+TIMEVALUE(_xlfn.CONCAT(MID(H773,64,2),":",MID(H773,66,2)))</f>
        <v>45446.440972222219</v>
      </c>
      <c r="K773" s="6" t="str">
        <f t="shared" si="75"/>
        <v>0:03</v>
      </c>
      <c r="L773" s="54" t="str">
        <f t="shared" si="76"/>
        <v>Ukončeno v den propuštění</v>
      </c>
      <c r="M773" s="54" t="str">
        <f>IF(A773-J773&gt;TIME(0,240,0),"Více než  4 hodiny",VLOOKUP(K773,Pásma!$H$4:$I$244,2))</f>
        <v>do 10 ti minut</v>
      </c>
    </row>
    <row r="774" spans="1:13" x14ac:dyDescent="0.25">
      <c r="A774" s="44">
        <v>45446.446180555555</v>
      </c>
      <c r="B774" s="43" t="s">
        <v>11</v>
      </c>
      <c r="C774" s="43" t="s">
        <v>12</v>
      </c>
      <c r="D774" s="43" t="s">
        <v>78</v>
      </c>
      <c r="E774" s="43" t="s">
        <v>10</v>
      </c>
      <c r="F774" s="43" t="s">
        <v>172</v>
      </c>
      <c r="G774" s="43" t="s">
        <v>173</v>
      </c>
      <c r="H774" s="43" t="s">
        <v>8360</v>
      </c>
      <c r="I774" s="8">
        <f t="shared" si="74"/>
        <v>45446.446180555555</v>
      </c>
      <c r="J774" s="8">
        <f>DATEVALUE(MID(H774,49,8))+TIMEVALUE(_xlfn.CONCAT(MID(H774,80,2),":",MID(H774,82,2)))</f>
        <v>45446.445138888892</v>
      </c>
      <c r="K774" s="6" t="str">
        <f t="shared" si="75"/>
        <v>0:01</v>
      </c>
      <c r="L774" s="54" t="str">
        <f t="shared" si="76"/>
        <v>Ukončeno v den propuštění</v>
      </c>
      <c r="M774" s="54" t="str">
        <f>IF(A774-J774&gt;TIME(0,240,0),"Více než  4 hodiny",VLOOKUP(K774,Pásma!$H$4:$I$244,2))</f>
        <v>do 10 ti minut</v>
      </c>
    </row>
    <row r="775" spans="1:13" x14ac:dyDescent="0.25">
      <c r="A775" s="44">
        <v>45446.480844907404</v>
      </c>
      <c r="B775" s="43" t="s">
        <v>76</v>
      </c>
      <c r="C775" s="43" t="s">
        <v>77</v>
      </c>
      <c r="D775" s="43" t="s">
        <v>78</v>
      </c>
      <c r="E775" s="43" t="s">
        <v>79</v>
      </c>
      <c r="F775" s="43" t="s">
        <v>28</v>
      </c>
      <c r="G775" s="43" t="s">
        <v>277</v>
      </c>
      <c r="H775" s="43" t="s">
        <v>278</v>
      </c>
      <c r="I775" s="8">
        <f t="shared" si="74"/>
        <v>45446.480844907404</v>
      </c>
      <c r="J775" s="8">
        <f t="shared" ref="J775:J788" si="77">DATEVALUE(MID(H775,29,8))+TIMEVALUE(_xlfn.CONCAT(MID(H775,64,2),":",MID(H775,66,2)))</f>
        <v>45446.479861111111</v>
      </c>
      <c r="K775" s="6" t="str">
        <f t="shared" si="75"/>
        <v>0:01</v>
      </c>
      <c r="L775" s="54" t="str">
        <f t="shared" si="76"/>
        <v>Ukončeno v den propuštění</v>
      </c>
      <c r="M775" s="54" t="str">
        <f>IF(A775-J775&gt;TIME(0,240,0),"Více než  4 hodiny",VLOOKUP(K775,Pásma!$H$4:$I$244,2))</f>
        <v>do 10 ti minut</v>
      </c>
    </row>
    <row r="776" spans="1:13" x14ac:dyDescent="0.25">
      <c r="A776" s="44">
        <v>45446.571817129632</v>
      </c>
      <c r="B776" s="43" t="s">
        <v>76</v>
      </c>
      <c r="C776" s="43" t="s">
        <v>77</v>
      </c>
      <c r="D776" s="43" t="s">
        <v>78</v>
      </c>
      <c r="E776" s="43" t="s">
        <v>79</v>
      </c>
      <c r="F776" s="43" t="s">
        <v>275</v>
      </c>
      <c r="G776" s="43" t="s">
        <v>276</v>
      </c>
      <c r="H776" s="43" t="s">
        <v>274</v>
      </c>
      <c r="I776" s="8">
        <f t="shared" si="74"/>
        <v>45446.571817129632</v>
      </c>
      <c r="J776" s="8">
        <f t="shared" si="77"/>
        <v>45446.571527777778</v>
      </c>
      <c r="K776" s="6" t="str">
        <f t="shared" si="75"/>
        <v>0:00</v>
      </c>
      <c r="L776" s="54" t="str">
        <f t="shared" si="76"/>
        <v>Ukončeno v den propuštění</v>
      </c>
      <c r="M776" s="54" t="str">
        <f>IF(A776-J776&gt;TIME(0,240,0),"Více než  4 hodiny",VLOOKUP(K776,Pásma!$H$4:$I$244,2))</f>
        <v>do 10 ti minut</v>
      </c>
    </row>
    <row r="777" spans="1:13" x14ac:dyDescent="0.25">
      <c r="A777" s="44">
        <v>45446.571898148148</v>
      </c>
      <c r="B777" s="43" t="s">
        <v>76</v>
      </c>
      <c r="C777" s="43" t="s">
        <v>77</v>
      </c>
      <c r="D777" s="43" t="s">
        <v>78</v>
      </c>
      <c r="E777" s="43" t="s">
        <v>79</v>
      </c>
      <c r="F777" s="43" t="s">
        <v>272</v>
      </c>
      <c r="G777" s="43" t="s">
        <v>273</v>
      </c>
      <c r="H777" s="43" t="s">
        <v>274</v>
      </c>
      <c r="I777" s="8">
        <f t="shared" si="74"/>
        <v>45446.571898148148</v>
      </c>
      <c r="J777" s="8">
        <f t="shared" si="77"/>
        <v>45446.571527777778</v>
      </c>
      <c r="K777" s="6" t="str">
        <f t="shared" si="75"/>
        <v>0:00</v>
      </c>
      <c r="L777" s="54" t="str">
        <f t="shared" si="76"/>
        <v>Ukončeno v den propuštění</v>
      </c>
      <c r="M777" s="54" t="str">
        <f>IF(A777-J777&gt;TIME(0,240,0),"Více než  4 hodiny",VLOOKUP(K777,Pásma!$H$4:$I$244,2))</f>
        <v>do 10 ti minut</v>
      </c>
    </row>
    <row r="778" spans="1:13" x14ac:dyDescent="0.25">
      <c r="A778" s="44">
        <v>45446.57199074074</v>
      </c>
      <c r="B778" s="43" t="s">
        <v>76</v>
      </c>
      <c r="C778" s="43" t="s">
        <v>77</v>
      </c>
      <c r="D778" s="43" t="s">
        <v>78</v>
      </c>
      <c r="E778" s="43" t="s">
        <v>79</v>
      </c>
      <c r="F778" s="43" t="s">
        <v>270</v>
      </c>
      <c r="G778" s="43" t="s">
        <v>271</v>
      </c>
      <c r="H778" s="43" t="s">
        <v>267</v>
      </c>
      <c r="I778" s="8">
        <f t="shared" si="74"/>
        <v>45446.57199074074</v>
      </c>
      <c r="J778" s="8">
        <f t="shared" si="77"/>
        <v>45446.571527777778</v>
      </c>
      <c r="K778" s="6" t="str">
        <f t="shared" si="75"/>
        <v>0:00</v>
      </c>
      <c r="L778" s="54" t="str">
        <f t="shared" si="76"/>
        <v>Ukončeno v den propuštění</v>
      </c>
      <c r="M778" s="54" t="str">
        <f>IF(A778-J778&gt;TIME(0,240,0),"Více než  4 hodiny",VLOOKUP(K778,Pásma!$H$4:$I$244,2))</f>
        <v>do 10 ti minut</v>
      </c>
    </row>
    <row r="779" spans="1:13" x14ac:dyDescent="0.25">
      <c r="A779" s="44">
        <v>45446.572083333333</v>
      </c>
      <c r="B779" s="43" t="s">
        <v>76</v>
      </c>
      <c r="C779" s="43" t="s">
        <v>77</v>
      </c>
      <c r="D779" s="43" t="s">
        <v>78</v>
      </c>
      <c r="E779" s="43" t="s">
        <v>79</v>
      </c>
      <c r="F779" s="43" t="s">
        <v>268</v>
      </c>
      <c r="G779" s="43" t="s">
        <v>269</v>
      </c>
      <c r="H779" s="43" t="s">
        <v>267</v>
      </c>
      <c r="I779" s="8">
        <f t="shared" si="74"/>
        <v>45446.572083333333</v>
      </c>
      <c r="J779" s="8">
        <f t="shared" si="77"/>
        <v>45446.571527777778</v>
      </c>
      <c r="K779" s="6" t="str">
        <f t="shared" si="75"/>
        <v>0:00</v>
      </c>
      <c r="L779" s="54" t="str">
        <f t="shared" si="76"/>
        <v>Ukončeno v den propuštění</v>
      </c>
      <c r="M779" s="54" t="str">
        <f>IF(A779-J779&gt;TIME(0,240,0),"Více než  4 hodiny",VLOOKUP(K779,Pásma!$H$4:$I$244,2))</f>
        <v>do 10 ti minut</v>
      </c>
    </row>
    <row r="780" spans="1:13" x14ac:dyDescent="0.25">
      <c r="A780" s="44">
        <v>45446.572256944448</v>
      </c>
      <c r="B780" s="43" t="s">
        <v>76</v>
      </c>
      <c r="C780" s="43" t="s">
        <v>77</v>
      </c>
      <c r="D780" s="43" t="s">
        <v>78</v>
      </c>
      <c r="E780" s="43" t="s">
        <v>79</v>
      </c>
      <c r="F780" s="43" t="s">
        <v>265</v>
      </c>
      <c r="G780" s="43" t="s">
        <v>266</v>
      </c>
      <c r="H780" s="43" t="s">
        <v>267</v>
      </c>
      <c r="I780" s="8">
        <f t="shared" si="74"/>
        <v>45446.572256944448</v>
      </c>
      <c r="J780" s="8">
        <f t="shared" si="77"/>
        <v>45446.571527777778</v>
      </c>
      <c r="K780" s="6" t="str">
        <f t="shared" si="75"/>
        <v>0:01</v>
      </c>
      <c r="L780" s="54" t="str">
        <f t="shared" si="76"/>
        <v>Ukončeno v den propuštění</v>
      </c>
      <c r="M780" s="54" t="str">
        <f>IF(A780-J780&gt;TIME(0,240,0),"Více než  4 hodiny",VLOOKUP(K780,Pásma!$H$4:$I$244,2))</f>
        <v>do 10 ti minut</v>
      </c>
    </row>
    <row r="781" spans="1:13" x14ac:dyDescent="0.25">
      <c r="A781" s="44">
        <v>45446.57234953704</v>
      </c>
      <c r="B781" s="43" t="s">
        <v>76</v>
      </c>
      <c r="C781" s="43" t="s">
        <v>77</v>
      </c>
      <c r="D781" s="43" t="s">
        <v>78</v>
      </c>
      <c r="E781" s="43" t="s">
        <v>79</v>
      </c>
      <c r="F781" s="43" t="s">
        <v>262</v>
      </c>
      <c r="G781" s="43" t="s">
        <v>263</v>
      </c>
      <c r="H781" s="43" t="s">
        <v>264</v>
      </c>
      <c r="I781" s="8">
        <f t="shared" si="74"/>
        <v>45446.57234953704</v>
      </c>
      <c r="J781" s="8">
        <f t="shared" si="77"/>
        <v>45446.572222222225</v>
      </c>
      <c r="K781" s="6" t="str">
        <f t="shared" si="75"/>
        <v>0:00</v>
      </c>
      <c r="L781" s="54" t="str">
        <f t="shared" si="76"/>
        <v>Ukončeno v den propuštění</v>
      </c>
      <c r="M781" s="54" t="str">
        <f>IF(A781-J781&gt;TIME(0,240,0),"Více než  4 hodiny",VLOOKUP(K781,Pásma!$H$4:$I$244,2))</f>
        <v>do 10 ti minut</v>
      </c>
    </row>
    <row r="782" spans="1:13" x14ac:dyDescent="0.25">
      <c r="A782" s="44">
        <v>45446.572546296295</v>
      </c>
      <c r="B782" s="43" t="s">
        <v>76</v>
      </c>
      <c r="C782" s="43" t="s">
        <v>77</v>
      </c>
      <c r="D782" s="43" t="s">
        <v>78</v>
      </c>
      <c r="E782" s="43" t="s">
        <v>79</v>
      </c>
      <c r="F782" s="43" t="s">
        <v>259</v>
      </c>
      <c r="G782" s="43" t="s">
        <v>260</v>
      </c>
      <c r="H782" s="43" t="s">
        <v>261</v>
      </c>
      <c r="I782" s="8">
        <f t="shared" si="74"/>
        <v>45446.572546296295</v>
      </c>
      <c r="J782" s="8">
        <f t="shared" si="77"/>
        <v>45446.572222222225</v>
      </c>
      <c r="K782" s="6" t="str">
        <f t="shared" si="75"/>
        <v>0:00</v>
      </c>
      <c r="L782" s="54" t="str">
        <f t="shared" si="76"/>
        <v>Ukončeno v den propuštění</v>
      </c>
      <c r="M782" s="54" t="str">
        <f>IF(A782-J782&gt;TIME(0,240,0),"Více než  4 hodiny",VLOOKUP(K782,Pásma!$H$4:$I$244,2))</f>
        <v>do 10 ti minut</v>
      </c>
    </row>
    <row r="783" spans="1:13" x14ac:dyDescent="0.25">
      <c r="A783" s="44">
        <v>45447.572905092595</v>
      </c>
      <c r="B783" s="43" t="s">
        <v>76</v>
      </c>
      <c r="C783" s="43" t="s">
        <v>77</v>
      </c>
      <c r="D783" s="43" t="s">
        <v>78</v>
      </c>
      <c r="E783" s="43" t="s">
        <v>79</v>
      </c>
      <c r="F783" s="43" t="s">
        <v>256</v>
      </c>
      <c r="G783" s="43" t="s">
        <v>257</v>
      </c>
      <c r="H783" s="43" t="s">
        <v>258</v>
      </c>
      <c r="I783" s="8">
        <f t="shared" si="74"/>
        <v>45447.572905092595</v>
      </c>
      <c r="J783" s="8">
        <f t="shared" si="77"/>
        <v>45447.572222222225</v>
      </c>
      <c r="K783" s="6" t="str">
        <f t="shared" si="75"/>
        <v>0:00</v>
      </c>
      <c r="L783" s="54" t="str">
        <f t="shared" si="76"/>
        <v>Ukončeno v den propuštění</v>
      </c>
      <c r="M783" s="54" t="str">
        <f>IF(A783-J783&gt;TIME(0,240,0),"Více než  4 hodiny",VLOOKUP(K783,Pásma!$H$4:$I$244,2))</f>
        <v>do 10 ti minut</v>
      </c>
    </row>
    <row r="784" spans="1:13" x14ac:dyDescent="0.25">
      <c r="A784" s="44">
        <v>45447.573020833333</v>
      </c>
      <c r="B784" s="43" t="s">
        <v>76</v>
      </c>
      <c r="C784" s="43" t="s">
        <v>77</v>
      </c>
      <c r="D784" s="43" t="s">
        <v>78</v>
      </c>
      <c r="E784" s="43" t="s">
        <v>79</v>
      </c>
      <c r="F784" s="43" t="s">
        <v>254</v>
      </c>
      <c r="G784" s="43" t="s">
        <v>255</v>
      </c>
      <c r="H784" s="43" t="s">
        <v>253</v>
      </c>
      <c r="I784" s="8">
        <f t="shared" si="74"/>
        <v>45447.573020833333</v>
      </c>
      <c r="J784" s="8">
        <f t="shared" si="77"/>
        <v>45447.572916666664</v>
      </c>
      <c r="K784" s="6" t="str">
        <f t="shared" si="75"/>
        <v>0:00</v>
      </c>
      <c r="L784" s="54" t="str">
        <f t="shared" si="76"/>
        <v>Ukončeno v den propuštění</v>
      </c>
      <c r="M784" s="54" t="str">
        <f>IF(A784-J784&gt;TIME(0,240,0),"Více než  4 hodiny",VLOOKUP(K784,Pásma!$H$4:$I$244,2))</f>
        <v>do 10 ti minut</v>
      </c>
    </row>
    <row r="785" spans="1:13" x14ac:dyDescent="0.25">
      <c r="A785" s="44">
        <v>45447.573148148149</v>
      </c>
      <c r="B785" s="43" t="s">
        <v>76</v>
      </c>
      <c r="C785" s="43" t="s">
        <v>77</v>
      </c>
      <c r="D785" s="43" t="s">
        <v>78</v>
      </c>
      <c r="E785" s="43" t="s">
        <v>79</v>
      </c>
      <c r="F785" s="43" t="s">
        <v>251</v>
      </c>
      <c r="G785" s="43" t="s">
        <v>252</v>
      </c>
      <c r="H785" s="43" t="s">
        <v>253</v>
      </c>
      <c r="I785" s="8">
        <f t="shared" si="74"/>
        <v>45447.573148148149</v>
      </c>
      <c r="J785" s="8">
        <f t="shared" si="77"/>
        <v>45447.572916666664</v>
      </c>
      <c r="K785" s="6" t="str">
        <f t="shared" si="75"/>
        <v>0:00</v>
      </c>
      <c r="L785" s="54" t="str">
        <f t="shared" si="76"/>
        <v>Ukončeno v den propuštění</v>
      </c>
      <c r="M785" s="54" t="str">
        <f>IF(A785-J785&gt;TIME(0,240,0),"Více než  4 hodiny",VLOOKUP(K785,Pásma!$H$4:$I$244,2))</f>
        <v>do 10 ti minut</v>
      </c>
    </row>
    <row r="786" spans="1:13" x14ac:dyDescent="0.25">
      <c r="A786" s="44">
        <v>45447.573275462964</v>
      </c>
      <c r="B786" s="43" t="s">
        <v>76</v>
      </c>
      <c r="C786" s="43" t="s">
        <v>77</v>
      </c>
      <c r="D786" s="43" t="s">
        <v>78</v>
      </c>
      <c r="E786" s="43" t="s">
        <v>79</v>
      </c>
      <c r="F786" s="43" t="s">
        <v>248</v>
      </c>
      <c r="G786" s="43" t="s">
        <v>249</v>
      </c>
      <c r="H786" s="43" t="s">
        <v>250</v>
      </c>
      <c r="I786" s="8">
        <f t="shared" si="74"/>
        <v>45447.573275462964</v>
      </c>
      <c r="J786" s="8">
        <f t="shared" si="77"/>
        <v>45447.572916666664</v>
      </c>
      <c r="K786" s="6" t="str">
        <f t="shared" si="75"/>
        <v>0:00</v>
      </c>
      <c r="L786" s="54" t="str">
        <f t="shared" si="76"/>
        <v>Ukončeno v den propuštění</v>
      </c>
      <c r="M786" s="54" t="str">
        <f>IF(A786-J786&gt;TIME(0,240,0),"Více než  4 hodiny",VLOOKUP(K786,Pásma!$H$4:$I$244,2))</f>
        <v>do 10 ti minut</v>
      </c>
    </row>
    <row r="787" spans="1:13" x14ac:dyDescent="0.25">
      <c r="A787" s="44">
        <v>45447.59479166667</v>
      </c>
      <c r="B787" s="43" t="s">
        <v>76</v>
      </c>
      <c r="C787" s="43" t="s">
        <v>77</v>
      </c>
      <c r="D787" s="43" t="s">
        <v>78</v>
      </c>
      <c r="E787" s="43" t="s">
        <v>79</v>
      </c>
      <c r="F787" s="43" t="s">
        <v>155</v>
      </c>
      <c r="G787" s="43" t="s">
        <v>246</v>
      </c>
      <c r="H787" s="43" t="s">
        <v>247</v>
      </c>
      <c r="I787" s="8">
        <f t="shared" si="74"/>
        <v>45447.59479166667</v>
      </c>
      <c r="J787" s="8">
        <f t="shared" si="77"/>
        <v>45447.578472222223</v>
      </c>
      <c r="K787" s="6" t="str">
        <f t="shared" si="75"/>
        <v>0:23</v>
      </c>
      <c r="L787" s="54" t="str">
        <f t="shared" si="76"/>
        <v>Ukončeno v den propuštění</v>
      </c>
      <c r="M787" s="54" t="str">
        <f>IF(A787-J787&gt;TIME(0,240,0),"Více než  4 hodiny",VLOOKUP(K787,Pásma!$H$4:$I$244,2))</f>
        <v>20-30</v>
      </c>
    </row>
    <row r="788" spans="1:13" x14ac:dyDescent="0.25">
      <c r="A788" s="44">
        <v>45447.758240740739</v>
      </c>
      <c r="B788" s="43" t="s">
        <v>76</v>
      </c>
      <c r="C788" s="43" t="s">
        <v>242</v>
      </c>
      <c r="D788" s="43" t="s">
        <v>78</v>
      </c>
      <c r="E788" s="43" t="s">
        <v>79</v>
      </c>
      <c r="F788" s="43" t="s">
        <v>243</v>
      </c>
      <c r="G788" s="43" t="s">
        <v>244</v>
      </c>
      <c r="H788" s="43" t="s">
        <v>245</v>
      </c>
      <c r="I788" s="8">
        <f t="shared" si="74"/>
        <v>45447.758240740739</v>
      </c>
      <c r="J788" s="8">
        <f t="shared" si="77"/>
        <v>45447.757638888892</v>
      </c>
      <c r="K788" s="6" t="str">
        <f t="shared" si="75"/>
        <v>0:00</v>
      </c>
      <c r="L788" s="54" t="str">
        <f t="shared" si="76"/>
        <v>Ukončeno v den propuštění</v>
      </c>
      <c r="M788" s="54" t="str">
        <f>IF(A788-J788&gt;TIME(0,240,0),"Více než  4 hodiny",VLOOKUP(K788,Pásma!$H$4:$I$244,2))</f>
        <v>do 10 ti minut</v>
      </c>
    </row>
    <row r="789" spans="1:13" x14ac:dyDescent="0.25">
      <c r="A789" s="44">
        <v>45447.938854166663</v>
      </c>
      <c r="B789" s="43" t="s">
        <v>11</v>
      </c>
      <c r="C789" s="43" t="s">
        <v>52</v>
      </c>
      <c r="D789" s="43" t="s">
        <v>78</v>
      </c>
      <c r="E789" s="43" t="s">
        <v>10</v>
      </c>
      <c r="F789" s="43" t="s">
        <v>88</v>
      </c>
      <c r="G789" s="43" t="s">
        <v>7258</v>
      </c>
      <c r="H789" s="43" t="s">
        <v>8359</v>
      </c>
      <c r="I789" s="8">
        <f t="shared" si="74"/>
        <v>45447.938854166663</v>
      </c>
      <c r="J789" s="8">
        <f>DATEVALUE(MID(H789,49,8))+TIMEVALUE(_xlfn.CONCAT(MID(H789,80,2),":",MID(H789,82,2)))</f>
        <v>45447.938194444447</v>
      </c>
      <c r="K789" s="6" t="str">
        <f t="shared" si="75"/>
        <v>0:00</v>
      </c>
      <c r="L789" s="54" t="str">
        <f t="shared" si="76"/>
        <v>Ukončeno v den propuštění</v>
      </c>
      <c r="M789" s="54" t="str">
        <f>IF(A789-J789&gt;TIME(0,240,0),"Více než  4 hodiny",VLOOKUP(K789,Pásma!$H$4:$I$244,2))</f>
        <v>do 10 ti minut</v>
      </c>
    </row>
    <row r="790" spans="1:13" x14ac:dyDescent="0.25">
      <c r="A790" s="44">
        <v>45448.468333333331</v>
      </c>
      <c r="B790" s="43" t="s">
        <v>11</v>
      </c>
      <c r="C790" s="43" t="s">
        <v>12</v>
      </c>
      <c r="D790" s="43" t="s">
        <v>78</v>
      </c>
      <c r="E790" s="43" t="s">
        <v>10</v>
      </c>
      <c r="F790" s="43" t="s">
        <v>164</v>
      </c>
      <c r="G790" s="43" t="s">
        <v>165</v>
      </c>
      <c r="H790" s="43" t="s">
        <v>8358</v>
      </c>
      <c r="I790" s="8">
        <f t="shared" si="74"/>
        <v>45448.468333333331</v>
      </c>
      <c r="J790" s="8">
        <f>DATEVALUE(MID(H790,49,8))+TIMEVALUE(_xlfn.CONCAT(MID(H790,80,2),":",MID(H790,82,2)))</f>
        <v>45448.467361111114</v>
      </c>
      <c r="K790" s="6" t="str">
        <f t="shared" si="75"/>
        <v>0:01</v>
      </c>
      <c r="L790" s="54" t="str">
        <f t="shared" si="76"/>
        <v>Ukončeno v den propuštění</v>
      </c>
      <c r="M790" s="54" t="str">
        <f>IF(A790-J790&gt;TIME(0,240,0),"Více než  4 hodiny",VLOOKUP(K790,Pásma!$H$4:$I$244,2))</f>
        <v>do 10 ti minut</v>
      </c>
    </row>
    <row r="791" spans="1:13" x14ac:dyDescent="0.25">
      <c r="A791" s="44">
        <v>45448.502256944441</v>
      </c>
      <c r="B791" s="43" t="s">
        <v>76</v>
      </c>
      <c r="C791" s="43" t="s">
        <v>77</v>
      </c>
      <c r="D791" s="43" t="s">
        <v>78</v>
      </c>
      <c r="E791" s="43" t="s">
        <v>79</v>
      </c>
      <c r="F791" s="43" t="s">
        <v>240</v>
      </c>
      <c r="G791" s="43" t="s">
        <v>241</v>
      </c>
      <c r="H791" s="43" t="s">
        <v>237</v>
      </c>
      <c r="I791" s="8">
        <f t="shared" si="74"/>
        <v>45448.502256944441</v>
      </c>
      <c r="J791" s="8">
        <f>DATEVALUE(MID(H791,29,8))+TIMEVALUE(_xlfn.CONCAT(MID(H791,64,2),":",MID(H791,66,2)))</f>
        <v>45448.502083333333</v>
      </c>
      <c r="K791" s="6" t="str">
        <f t="shared" si="75"/>
        <v>0:00</v>
      </c>
      <c r="L791" s="54" t="str">
        <f t="shared" si="76"/>
        <v>Ukončeno v den propuštění</v>
      </c>
      <c r="M791" s="54" t="str">
        <f>IF(A791-J791&gt;TIME(0,240,0),"Více než  4 hodiny",VLOOKUP(K791,Pásma!$H$4:$I$244,2))</f>
        <v>do 10 ti minut</v>
      </c>
    </row>
    <row r="792" spans="1:13" x14ac:dyDescent="0.25">
      <c r="A792" s="44">
        <v>45448.502384259256</v>
      </c>
      <c r="B792" s="43" t="s">
        <v>76</v>
      </c>
      <c r="C792" s="43" t="s">
        <v>77</v>
      </c>
      <c r="D792" s="43" t="s">
        <v>78</v>
      </c>
      <c r="E792" s="43" t="s">
        <v>79</v>
      </c>
      <c r="F792" s="43" t="s">
        <v>238</v>
      </c>
      <c r="G792" s="43" t="s">
        <v>239</v>
      </c>
      <c r="H792" s="43" t="s">
        <v>237</v>
      </c>
      <c r="I792" s="8">
        <f t="shared" si="74"/>
        <v>45448.502384259256</v>
      </c>
      <c r="J792" s="8">
        <f>DATEVALUE(MID(H792,29,8))+TIMEVALUE(_xlfn.CONCAT(MID(H792,64,2),":",MID(H792,66,2)))</f>
        <v>45448.502083333333</v>
      </c>
      <c r="K792" s="6" t="str">
        <f t="shared" si="75"/>
        <v>0:00</v>
      </c>
      <c r="L792" s="54" t="str">
        <f t="shared" si="76"/>
        <v>Ukončeno v den propuštění</v>
      </c>
      <c r="M792" s="54" t="str">
        <f>IF(A792-J792&gt;TIME(0,240,0),"Více než  4 hodiny",VLOOKUP(K792,Pásma!$H$4:$I$244,2))</f>
        <v>do 10 ti minut</v>
      </c>
    </row>
    <row r="793" spans="1:13" x14ac:dyDescent="0.25">
      <c r="A793" s="44">
        <v>45448.502905092595</v>
      </c>
      <c r="B793" s="43" t="s">
        <v>76</v>
      </c>
      <c r="C793" s="43" t="s">
        <v>77</v>
      </c>
      <c r="D793" s="43" t="s">
        <v>78</v>
      </c>
      <c r="E793" s="43" t="s">
        <v>79</v>
      </c>
      <c r="F793" s="43" t="s">
        <v>235</v>
      </c>
      <c r="G793" s="43" t="s">
        <v>236</v>
      </c>
      <c r="H793" s="43" t="s">
        <v>237</v>
      </c>
      <c r="I793" s="8">
        <f t="shared" si="74"/>
        <v>45448.502905092595</v>
      </c>
      <c r="J793" s="8">
        <f>DATEVALUE(MID(H793,29,8))+TIMEVALUE(_xlfn.CONCAT(MID(H793,64,2),":",MID(H793,66,2)))</f>
        <v>45448.502083333333</v>
      </c>
      <c r="K793" s="6" t="str">
        <f t="shared" si="75"/>
        <v>0:01</v>
      </c>
      <c r="L793" s="54" t="str">
        <f t="shared" si="76"/>
        <v>Ukončeno v den propuštění</v>
      </c>
      <c r="M793" s="54" t="str">
        <f>IF(A793-J793&gt;TIME(0,240,0),"Více než  4 hodiny",VLOOKUP(K793,Pásma!$H$4:$I$244,2))</f>
        <v>do 10 ti minut</v>
      </c>
    </row>
    <row r="794" spans="1:13" x14ac:dyDescent="0.25">
      <c r="A794" s="44">
        <v>45448.503182870372</v>
      </c>
      <c r="B794" s="43" t="s">
        <v>76</v>
      </c>
      <c r="C794" s="43" t="s">
        <v>77</v>
      </c>
      <c r="D794" s="43" t="s">
        <v>78</v>
      </c>
      <c r="E794" s="43" t="s">
        <v>79</v>
      </c>
      <c r="F794" s="43" t="s">
        <v>232</v>
      </c>
      <c r="G794" s="43" t="s">
        <v>233</v>
      </c>
      <c r="H794" s="43" t="s">
        <v>234</v>
      </c>
      <c r="I794" s="8">
        <f t="shared" si="74"/>
        <v>45448.503182870372</v>
      </c>
      <c r="J794" s="8">
        <f>DATEVALUE(MID(H794,29,8))+TIMEVALUE(_xlfn.CONCAT(MID(H794,64,2),":",MID(H794,66,2)))</f>
        <v>45448.50277777778</v>
      </c>
      <c r="K794" s="6" t="str">
        <f t="shared" si="75"/>
        <v>0:00</v>
      </c>
      <c r="L794" s="54" t="str">
        <f t="shared" si="76"/>
        <v>Ukončeno v den propuštění</v>
      </c>
      <c r="M794" s="54" t="str">
        <f>IF(A794-J794&gt;TIME(0,240,0),"Více než  4 hodiny",VLOOKUP(K794,Pásma!$H$4:$I$244,2))</f>
        <v>do 10 ti minut</v>
      </c>
    </row>
    <row r="795" spans="1:13" x14ac:dyDescent="0.25">
      <c r="A795" s="44">
        <v>45448.503263888888</v>
      </c>
      <c r="B795" s="43" t="s">
        <v>76</v>
      </c>
      <c r="C795" s="43" t="s">
        <v>77</v>
      </c>
      <c r="D795" s="43" t="s">
        <v>78</v>
      </c>
      <c r="E795" s="43" t="s">
        <v>79</v>
      </c>
      <c r="F795" s="43" t="s">
        <v>229</v>
      </c>
      <c r="G795" s="43" t="s">
        <v>230</v>
      </c>
      <c r="H795" s="43" t="s">
        <v>231</v>
      </c>
      <c r="I795" s="8">
        <f t="shared" si="74"/>
        <v>45448.503263888888</v>
      </c>
      <c r="J795" s="8">
        <f>DATEVALUE(MID(H795,29,8))+TIMEVALUE(_xlfn.CONCAT(MID(H795,64,2),":",MID(H795,66,2)))</f>
        <v>45448.50277777778</v>
      </c>
      <c r="K795" s="6" t="str">
        <f t="shared" si="75"/>
        <v>0:00</v>
      </c>
      <c r="L795" s="54" t="str">
        <f t="shared" si="76"/>
        <v>Ukončeno v den propuštění</v>
      </c>
      <c r="M795" s="54" t="str">
        <f>IF(A795-J795&gt;TIME(0,240,0),"Více než  4 hodiny",VLOOKUP(K795,Pásma!$H$4:$I$244,2))</f>
        <v>do 10 ti minut</v>
      </c>
    </row>
    <row r="796" spans="1:13" x14ac:dyDescent="0.25">
      <c r="A796" s="44">
        <v>45448.618726851855</v>
      </c>
      <c r="B796" s="43" t="s">
        <v>11</v>
      </c>
      <c r="C796" s="43" t="s">
        <v>12</v>
      </c>
      <c r="D796" s="43" t="s">
        <v>78</v>
      </c>
      <c r="E796" s="43" t="s">
        <v>10</v>
      </c>
      <c r="F796" s="43" t="s">
        <v>155</v>
      </c>
      <c r="G796" s="43" t="s">
        <v>156</v>
      </c>
      <c r="H796" s="43" t="s">
        <v>8357</v>
      </c>
      <c r="I796" s="8">
        <f t="shared" si="74"/>
        <v>45448.618726851855</v>
      </c>
      <c r="J796" s="8">
        <f>DATEVALUE(MID(H796,49,8))+TIMEVALUE(_xlfn.CONCAT(MID(H796,80,2),":",MID(H796,82,2)))</f>
        <v>45448.618055555555</v>
      </c>
      <c r="K796" s="6" t="str">
        <f t="shared" si="75"/>
        <v>0:00</v>
      </c>
      <c r="L796" s="54" t="str">
        <f t="shared" si="76"/>
        <v>Ukončeno v den propuštění</v>
      </c>
      <c r="M796" s="54" t="str">
        <f>IF(A796-J796&gt;TIME(0,240,0),"Více než  4 hodiny",VLOOKUP(K796,Pásma!$H$4:$I$244,2))</f>
        <v>do 10 ti minut</v>
      </c>
    </row>
    <row r="797" spans="1:13" x14ac:dyDescent="0.25">
      <c r="A797" s="44">
        <v>45448.695787037039</v>
      </c>
      <c r="B797" s="43" t="s">
        <v>125</v>
      </c>
      <c r="C797" s="43" t="s">
        <v>225</v>
      </c>
      <c r="D797" s="43" t="s">
        <v>78</v>
      </c>
      <c r="E797" s="43" t="s">
        <v>79</v>
      </c>
      <c r="F797" s="43" t="s">
        <v>226</v>
      </c>
      <c r="G797" s="43" t="s">
        <v>227</v>
      </c>
      <c r="H797" s="43" t="s">
        <v>228</v>
      </c>
      <c r="I797" s="8">
        <f t="shared" si="74"/>
        <v>45448.695787037039</v>
      </c>
      <c r="J797" s="8">
        <f t="shared" ref="J797:J803" si="78">DATEVALUE(MID(H797,29,8))+TIMEVALUE(_xlfn.CONCAT(MID(H797,64,2),":",MID(H797,66,2)))</f>
        <v>45448.695138888892</v>
      </c>
      <c r="K797" s="6" t="str">
        <f t="shared" si="75"/>
        <v>0:00</v>
      </c>
      <c r="L797" s="54" t="str">
        <f t="shared" si="76"/>
        <v>Ukončeno v den propuštění</v>
      </c>
      <c r="M797" s="54" t="str">
        <f>IF(A797-J797&gt;TIME(0,240,0),"Více než  4 hodiny",VLOOKUP(K797,Pásma!$H$4:$I$244,2))</f>
        <v>do 10 ti minut</v>
      </c>
    </row>
    <row r="798" spans="1:13" x14ac:dyDescent="0.25">
      <c r="A798" s="44">
        <v>45449.563506944447</v>
      </c>
      <c r="B798" s="43" t="s">
        <v>76</v>
      </c>
      <c r="C798" s="43" t="s">
        <v>77</v>
      </c>
      <c r="D798" s="43" t="s">
        <v>78</v>
      </c>
      <c r="E798" s="43" t="s">
        <v>79</v>
      </c>
      <c r="F798" s="43" t="s">
        <v>223</v>
      </c>
      <c r="G798" s="43" t="s">
        <v>224</v>
      </c>
      <c r="H798" s="43" t="s">
        <v>222</v>
      </c>
      <c r="I798" s="8">
        <f t="shared" si="74"/>
        <v>45449.563506944447</v>
      </c>
      <c r="J798" s="8">
        <f t="shared" si="78"/>
        <v>45449.563194444447</v>
      </c>
      <c r="K798" s="6" t="str">
        <f t="shared" si="75"/>
        <v>0:00</v>
      </c>
      <c r="L798" s="54" t="str">
        <f t="shared" si="76"/>
        <v>Ukončeno v den propuštění</v>
      </c>
      <c r="M798" s="54" t="str">
        <f>IF(A798-J798&gt;TIME(0,240,0),"Více než  4 hodiny",VLOOKUP(K798,Pásma!$H$4:$I$244,2))</f>
        <v>do 10 ti minut</v>
      </c>
    </row>
    <row r="799" spans="1:13" x14ac:dyDescent="0.25">
      <c r="A799" s="44">
        <v>45449.563784722224</v>
      </c>
      <c r="B799" s="43" t="s">
        <v>76</v>
      </c>
      <c r="C799" s="43" t="s">
        <v>77</v>
      </c>
      <c r="D799" s="43" t="s">
        <v>78</v>
      </c>
      <c r="E799" s="43" t="s">
        <v>79</v>
      </c>
      <c r="F799" s="43" t="s">
        <v>220</v>
      </c>
      <c r="G799" s="43" t="s">
        <v>221</v>
      </c>
      <c r="H799" s="43" t="s">
        <v>222</v>
      </c>
      <c r="I799" s="8">
        <f t="shared" si="74"/>
        <v>45449.563784722224</v>
      </c>
      <c r="J799" s="8">
        <f t="shared" si="78"/>
        <v>45449.563194444447</v>
      </c>
      <c r="K799" s="6" t="str">
        <f t="shared" si="75"/>
        <v>0:00</v>
      </c>
      <c r="L799" s="54" t="str">
        <f t="shared" si="76"/>
        <v>Ukončeno v den propuštění</v>
      </c>
      <c r="M799" s="54" t="str">
        <f>IF(A799-J799&gt;TIME(0,240,0),"Více než  4 hodiny",VLOOKUP(K799,Pásma!$H$4:$I$244,2))</f>
        <v>do 10 ti minut</v>
      </c>
    </row>
    <row r="800" spans="1:13" x14ac:dyDescent="0.25">
      <c r="A800" s="44">
        <v>45449.568333333336</v>
      </c>
      <c r="B800" s="43" t="s">
        <v>76</v>
      </c>
      <c r="C800" s="43" t="s">
        <v>77</v>
      </c>
      <c r="D800" s="43" t="s">
        <v>78</v>
      </c>
      <c r="E800" s="43" t="s">
        <v>79</v>
      </c>
      <c r="F800" s="43" t="s">
        <v>218</v>
      </c>
      <c r="G800" s="43" t="s">
        <v>219</v>
      </c>
      <c r="H800" s="43" t="s">
        <v>215</v>
      </c>
      <c r="I800" s="8">
        <f t="shared" si="74"/>
        <v>45449.568333333336</v>
      </c>
      <c r="J800" s="8">
        <f t="shared" si="78"/>
        <v>45449.568055555559</v>
      </c>
      <c r="K800" s="6" t="str">
        <f t="shared" si="75"/>
        <v>0:00</v>
      </c>
      <c r="L800" s="54" t="str">
        <f t="shared" si="76"/>
        <v>Ukončeno v den propuštění</v>
      </c>
      <c r="M800" s="54" t="str">
        <f>IF(A800-J800&gt;TIME(0,240,0),"Více než  4 hodiny",VLOOKUP(K800,Pásma!$H$4:$I$244,2))</f>
        <v>do 10 ti minut</v>
      </c>
    </row>
    <row r="801" spans="1:13" x14ac:dyDescent="0.25">
      <c r="A801" s="44">
        <v>45449.568495370368</v>
      </c>
      <c r="B801" s="43" t="s">
        <v>76</v>
      </c>
      <c r="C801" s="43" t="s">
        <v>77</v>
      </c>
      <c r="D801" s="43" t="s">
        <v>78</v>
      </c>
      <c r="E801" s="43" t="s">
        <v>79</v>
      </c>
      <c r="F801" s="43" t="s">
        <v>216</v>
      </c>
      <c r="G801" s="43" t="s">
        <v>217</v>
      </c>
      <c r="H801" s="43" t="s">
        <v>215</v>
      </c>
      <c r="I801" s="8">
        <f t="shared" si="74"/>
        <v>45449.568495370368</v>
      </c>
      <c r="J801" s="8">
        <f t="shared" si="78"/>
        <v>45449.568055555559</v>
      </c>
      <c r="K801" s="6" t="str">
        <f t="shared" si="75"/>
        <v>0:00</v>
      </c>
      <c r="L801" s="54" t="str">
        <f t="shared" si="76"/>
        <v>Ukončeno v den propuštění</v>
      </c>
      <c r="M801" s="54" t="str">
        <f>IF(A801-J801&gt;TIME(0,240,0),"Více než  4 hodiny",VLOOKUP(K801,Pásma!$H$4:$I$244,2))</f>
        <v>do 10 ti minut</v>
      </c>
    </row>
    <row r="802" spans="1:13" x14ac:dyDescent="0.25">
      <c r="A802" s="44">
        <v>45449.569502314815</v>
      </c>
      <c r="B802" s="43" t="s">
        <v>76</v>
      </c>
      <c r="C802" s="43" t="s">
        <v>77</v>
      </c>
      <c r="D802" s="43" t="s">
        <v>78</v>
      </c>
      <c r="E802" s="43" t="s">
        <v>79</v>
      </c>
      <c r="F802" s="43" t="s">
        <v>213</v>
      </c>
      <c r="G802" s="43" t="s">
        <v>214</v>
      </c>
      <c r="H802" s="43" t="s">
        <v>215</v>
      </c>
      <c r="I802" s="8">
        <f t="shared" si="74"/>
        <v>45449.569502314815</v>
      </c>
      <c r="J802" s="8">
        <f t="shared" si="78"/>
        <v>45449.568055555559</v>
      </c>
      <c r="K802" s="6" t="str">
        <f t="shared" si="75"/>
        <v>0:02</v>
      </c>
      <c r="L802" s="54" t="str">
        <f t="shared" si="76"/>
        <v>Ukončeno v den propuštění</v>
      </c>
      <c r="M802" s="54" t="str">
        <f>IF(A802-J802&gt;TIME(0,240,0),"Více než  4 hodiny",VLOOKUP(K802,Pásma!$H$4:$I$244,2))</f>
        <v>do 10 ti minut</v>
      </c>
    </row>
    <row r="803" spans="1:13" x14ac:dyDescent="0.25">
      <c r="A803" s="44">
        <v>45449.56962962963</v>
      </c>
      <c r="B803" s="43" t="s">
        <v>76</v>
      </c>
      <c r="C803" s="43" t="s">
        <v>77</v>
      </c>
      <c r="D803" s="43" t="s">
        <v>78</v>
      </c>
      <c r="E803" s="43" t="s">
        <v>79</v>
      </c>
      <c r="F803" s="43" t="s">
        <v>210</v>
      </c>
      <c r="G803" s="43" t="s">
        <v>211</v>
      </c>
      <c r="H803" s="43" t="s">
        <v>212</v>
      </c>
      <c r="I803" s="8">
        <f t="shared" si="74"/>
        <v>45449.56962962963</v>
      </c>
      <c r="J803" s="8">
        <f t="shared" si="78"/>
        <v>45449.569444444445</v>
      </c>
      <c r="K803" s="6" t="str">
        <f t="shared" si="75"/>
        <v>0:00</v>
      </c>
      <c r="L803" s="54" t="str">
        <f t="shared" si="76"/>
        <v>Ukončeno v den propuštění</v>
      </c>
      <c r="M803" s="54" t="str">
        <f>IF(A803-J803&gt;TIME(0,240,0),"Více než  4 hodiny",VLOOKUP(K803,Pásma!$H$4:$I$244,2))</f>
        <v>do 10 ti minut</v>
      </c>
    </row>
    <row r="804" spans="1:13" x14ac:dyDescent="0.25">
      <c r="A804" s="44">
        <v>45449.569699074076</v>
      </c>
      <c r="B804" s="43" t="s">
        <v>11</v>
      </c>
      <c r="C804" s="43" t="s">
        <v>12</v>
      </c>
      <c r="D804" s="43" t="s">
        <v>78</v>
      </c>
      <c r="E804" s="43" t="s">
        <v>10</v>
      </c>
      <c r="F804" s="43" t="s">
        <v>150</v>
      </c>
      <c r="G804" s="43" t="s">
        <v>151</v>
      </c>
      <c r="H804" s="43" t="s">
        <v>8356</v>
      </c>
      <c r="I804" s="8">
        <f t="shared" si="74"/>
        <v>45449.569699074076</v>
      </c>
      <c r="J804" s="8">
        <f>DATEVALUE(MID(H804,49,8))+TIMEVALUE(_xlfn.CONCAT(MID(H804,80,2),":",MID(H804,82,2)))</f>
        <v>45449.566666666666</v>
      </c>
      <c r="K804" s="6" t="str">
        <f t="shared" si="75"/>
        <v>0:04</v>
      </c>
      <c r="L804" s="54" t="str">
        <f t="shared" si="76"/>
        <v>Ukončeno v den propuštění</v>
      </c>
      <c r="M804" s="54" t="str">
        <f>IF(A804-J804&gt;TIME(0,240,0),"Více než  4 hodiny",VLOOKUP(K804,Pásma!$H$4:$I$244,2))</f>
        <v>do 10 ti minut</v>
      </c>
    </row>
    <row r="805" spans="1:13" x14ac:dyDescent="0.25">
      <c r="A805" s="44">
        <v>45449.630694444444</v>
      </c>
      <c r="B805" s="43" t="s">
        <v>125</v>
      </c>
      <c r="C805" s="43" t="s">
        <v>206</v>
      </c>
      <c r="D805" s="43" t="s">
        <v>78</v>
      </c>
      <c r="E805" s="43" t="s">
        <v>79</v>
      </c>
      <c r="F805" s="43" t="s">
        <v>207</v>
      </c>
      <c r="G805" s="43" t="s">
        <v>208</v>
      </c>
      <c r="H805" s="43" t="s">
        <v>209</v>
      </c>
      <c r="I805" s="8">
        <f t="shared" si="74"/>
        <v>45449.630694444444</v>
      </c>
      <c r="J805" s="8">
        <f>DATEVALUE(MID(H805,29,8))+TIMEVALUE(_xlfn.CONCAT(MID(H805,64,2),":",MID(H805,66,2)))</f>
        <v>45449.629861111112</v>
      </c>
      <c r="K805" s="6" t="str">
        <f t="shared" si="75"/>
        <v>0:01</v>
      </c>
      <c r="L805" s="54" t="str">
        <f t="shared" si="76"/>
        <v>Ukončeno v den propuštění</v>
      </c>
      <c r="M805" s="54" t="str">
        <f>IF(A805-J805&gt;TIME(0,240,0),"Více než  4 hodiny",VLOOKUP(K805,Pásma!$H$4:$I$244,2))</f>
        <v>do 10 ti minut</v>
      </c>
    </row>
    <row r="806" spans="1:13" x14ac:dyDescent="0.25">
      <c r="A806" s="44">
        <v>45449.707025462965</v>
      </c>
      <c r="B806" s="43" t="s">
        <v>76</v>
      </c>
      <c r="C806" s="43" t="s">
        <v>77</v>
      </c>
      <c r="D806" s="43" t="s">
        <v>78</v>
      </c>
      <c r="E806" s="43" t="s">
        <v>79</v>
      </c>
      <c r="F806" s="43" t="s">
        <v>203</v>
      </c>
      <c r="G806" s="43" t="s">
        <v>204</v>
      </c>
      <c r="H806" s="43" t="s">
        <v>205</v>
      </c>
      <c r="I806" s="8">
        <f t="shared" si="74"/>
        <v>45449.707025462965</v>
      </c>
      <c r="J806" s="8">
        <f>DATEVALUE(MID(H806,29,8))+TIMEVALUE(_xlfn.CONCAT(MID(H806,64,2),":",MID(H806,66,2)))</f>
        <v>45449.706250000003</v>
      </c>
      <c r="K806" s="6" t="str">
        <f t="shared" si="75"/>
        <v>0:01</v>
      </c>
      <c r="L806" s="54" t="str">
        <f t="shared" si="76"/>
        <v>Ukončeno v den propuštění</v>
      </c>
      <c r="M806" s="54" t="str">
        <f>IF(A806-J806&gt;TIME(0,240,0),"Více než  4 hodiny",VLOOKUP(K806,Pásma!$H$4:$I$244,2))</f>
        <v>do 10 ti minut</v>
      </c>
    </row>
    <row r="807" spans="1:13" x14ac:dyDescent="0.25">
      <c r="A807" s="44">
        <v>45449.707256944443</v>
      </c>
      <c r="B807" s="43" t="s">
        <v>76</v>
      </c>
      <c r="C807" s="43" t="s">
        <v>77</v>
      </c>
      <c r="D807" s="43" t="s">
        <v>78</v>
      </c>
      <c r="E807" s="43" t="s">
        <v>79</v>
      </c>
      <c r="F807" s="43" t="s">
        <v>200</v>
      </c>
      <c r="G807" s="43" t="s">
        <v>201</v>
      </c>
      <c r="H807" s="43" t="s">
        <v>202</v>
      </c>
      <c r="I807" s="8">
        <f t="shared" si="74"/>
        <v>45449.707256944443</v>
      </c>
      <c r="J807" s="8">
        <f>DATEVALUE(MID(H807,29,8))+TIMEVALUE(_xlfn.CONCAT(MID(H807,64,2),":",MID(H807,66,2)))</f>
        <v>45449.706944444442</v>
      </c>
      <c r="K807" s="6" t="str">
        <f t="shared" si="75"/>
        <v>0:00</v>
      </c>
      <c r="L807" s="54" t="str">
        <f t="shared" si="76"/>
        <v>Ukončeno v den propuštění</v>
      </c>
      <c r="M807" s="54" t="str">
        <f>IF(A807-J807&gt;TIME(0,240,0),"Více než  4 hodiny",VLOOKUP(K807,Pásma!$H$4:$I$244,2))</f>
        <v>do 10 ti minut</v>
      </c>
    </row>
    <row r="808" spans="1:13" x14ac:dyDescent="0.25">
      <c r="A808" s="44">
        <v>45450.484467592592</v>
      </c>
      <c r="B808" s="43" t="s">
        <v>125</v>
      </c>
      <c r="C808" s="43" t="s">
        <v>281</v>
      </c>
      <c r="D808" s="43" t="s">
        <v>78</v>
      </c>
      <c r="E808" s="43" t="s">
        <v>79</v>
      </c>
      <c r="F808" s="43" t="s">
        <v>169</v>
      </c>
      <c r="G808" s="43" t="s">
        <v>7334</v>
      </c>
      <c r="H808" s="43" t="s">
        <v>7335</v>
      </c>
      <c r="I808" s="8">
        <f t="shared" si="74"/>
        <v>45450.484467592592</v>
      </c>
      <c r="J808" s="8">
        <f>DATEVALUE(MID(H808,63,8))+TIMEVALUE(_xlfn.CONCAT(MID(H808,87,2),":",MID(H808,89,2)))</f>
        <v>45450.48333333333</v>
      </c>
      <c r="K808" s="6" t="str">
        <f t="shared" si="75"/>
        <v>0:01</v>
      </c>
      <c r="L808" s="54" t="str">
        <f t="shared" si="76"/>
        <v>Ukončeno v den propuštění</v>
      </c>
      <c r="M808" s="54" t="str">
        <f>IF(A808-J808&gt;TIME(0,240,0),"Více než  4 hodiny",VLOOKUP(K808,Pásma!$H$4:$I$244,2))</f>
        <v>do 10 ti minut</v>
      </c>
    </row>
    <row r="809" spans="1:13" x14ac:dyDescent="0.25">
      <c r="A809" s="44">
        <v>45450.530289351853</v>
      </c>
      <c r="B809" s="43" t="s">
        <v>76</v>
      </c>
      <c r="C809" s="43" t="s">
        <v>77</v>
      </c>
      <c r="D809" s="43" t="s">
        <v>78</v>
      </c>
      <c r="E809" s="43" t="s">
        <v>79</v>
      </c>
      <c r="F809" s="43" t="s">
        <v>198</v>
      </c>
      <c r="G809" s="43" t="s">
        <v>199</v>
      </c>
      <c r="H809" s="43" t="s">
        <v>193</v>
      </c>
      <c r="I809" s="8">
        <f t="shared" si="74"/>
        <v>45450.530289351853</v>
      </c>
      <c r="J809" s="8">
        <f t="shared" ref="J809:J814" si="79">DATEVALUE(MID(H809,29,8))+TIMEVALUE(_xlfn.CONCAT(MID(H809,64,2),":",MID(H809,66,2)))</f>
        <v>45450.529861111114</v>
      </c>
      <c r="K809" s="6" t="str">
        <f t="shared" si="75"/>
        <v>0:00</v>
      </c>
      <c r="L809" s="54" t="str">
        <f t="shared" si="76"/>
        <v>Ukončeno v den propuštění</v>
      </c>
      <c r="M809" s="54" t="str">
        <f>IF(A809-J809&gt;TIME(0,240,0),"Více než  4 hodiny",VLOOKUP(K809,Pásma!$H$4:$I$244,2))</f>
        <v>do 10 ti minut</v>
      </c>
    </row>
    <row r="810" spans="1:13" x14ac:dyDescent="0.25">
      <c r="A810" s="44">
        <v>45450.530370370368</v>
      </c>
      <c r="B810" s="43" t="s">
        <v>76</v>
      </c>
      <c r="C810" s="43" t="s">
        <v>77</v>
      </c>
      <c r="D810" s="43" t="s">
        <v>78</v>
      </c>
      <c r="E810" s="43" t="s">
        <v>79</v>
      </c>
      <c r="F810" s="43" t="s">
        <v>196</v>
      </c>
      <c r="G810" s="43" t="s">
        <v>197</v>
      </c>
      <c r="H810" s="43" t="s">
        <v>193</v>
      </c>
      <c r="I810" s="8">
        <f t="shared" si="74"/>
        <v>45450.530370370368</v>
      </c>
      <c r="J810" s="8">
        <f t="shared" si="79"/>
        <v>45450.529861111114</v>
      </c>
      <c r="K810" s="6" t="str">
        <f t="shared" si="75"/>
        <v>0:00</v>
      </c>
      <c r="L810" s="54" t="str">
        <f t="shared" si="76"/>
        <v>Ukončeno v den propuštění</v>
      </c>
      <c r="M810" s="54" t="str">
        <f>IF(A810-J810&gt;TIME(0,240,0),"Více než  4 hodiny",VLOOKUP(K810,Pásma!$H$4:$I$244,2))</f>
        <v>do 10 ti minut</v>
      </c>
    </row>
    <row r="811" spans="1:13" x14ac:dyDescent="0.25">
      <c r="A811" s="44">
        <v>45450.530474537038</v>
      </c>
      <c r="B811" s="43" t="s">
        <v>76</v>
      </c>
      <c r="C811" s="43" t="s">
        <v>77</v>
      </c>
      <c r="D811" s="43" t="s">
        <v>78</v>
      </c>
      <c r="E811" s="43" t="s">
        <v>79</v>
      </c>
      <c r="F811" s="43" t="s">
        <v>194</v>
      </c>
      <c r="G811" s="43" t="s">
        <v>195</v>
      </c>
      <c r="H811" s="43" t="s">
        <v>193</v>
      </c>
      <c r="I811" s="8">
        <f t="shared" si="74"/>
        <v>45450.530474537038</v>
      </c>
      <c r="J811" s="8">
        <f t="shared" si="79"/>
        <v>45450.529861111114</v>
      </c>
      <c r="K811" s="6" t="str">
        <f t="shared" si="75"/>
        <v>0:00</v>
      </c>
      <c r="L811" s="54" t="str">
        <f t="shared" si="76"/>
        <v>Ukončeno v den propuštění</v>
      </c>
      <c r="M811" s="54" t="str">
        <f>IF(A811-J811&gt;TIME(0,240,0),"Více než  4 hodiny",VLOOKUP(K811,Pásma!$H$4:$I$244,2))</f>
        <v>do 10 ti minut</v>
      </c>
    </row>
    <row r="812" spans="1:13" x14ac:dyDescent="0.25">
      <c r="A812" s="44">
        <v>45450.530555555553</v>
      </c>
      <c r="B812" s="43" t="s">
        <v>76</v>
      </c>
      <c r="C812" s="43" t="s">
        <v>77</v>
      </c>
      <c r="D812" s="43" t="s">
        <v>78</v>
      </c>
      <c r="E812" s="43" t="s">
        <v>79</v>
      </c>
      <c r="F812" s="43" t="s">
        <v>191</v>
      </c>
      <c r="G812" s="43" t="s">
        <v>192</v>
      </c>
      <c r="H812" s="43" t="s">
        <v>193</v>
      </c>
      <c r="I812" s="8">
        <f t="shared" si="74"/>
        <v>45450.530555555553</v>
      </c>
      <c r="J812" s="8">
        <f t="shared" si="79"/>
        <v>45450.529861111114</v>
      </c>
      <c r="K812" s="6" t="str">
        <f t="shared" si="75"/>
        <v>0:01</v>
      </c>
      <c r="L812" s="54" t="str">
        <f t="shared" si="76"/>
        <v>Ukončeno v den propuštění</v>
      </c>
      <c r="M812" s="54" t="str">
        <f>IF(A812-J812&gt;TIME(0,240,0),"Více než  4 hodiny",VLOOKUP(K812,Pásma!$H$4:$I$244,2))</f>
        <v>do 10 ti minut</v>
      </c>
    </row>
    <row r="813" spans="1:13" x14ac:dyDescent="0.25">
      <c r="A813" s="44">
        <v>45450.530636574076</v>
      </c>
      <c r="B813" s="43" t="s">
        <v>76</v>
      </c>
      <c r="C813" s="43" t="s">
        <v>77</v>
      </c>
      <c r="D813" s="43" t="s">
        <v>78</v>
      </c>
      <c r="E813" s="43" t="s">
        <v>79</v>
      </c>
      <c r="F813" s="43" t="s">
        <v>188</v>
      </c>
      <c r="G813" s="43" t="s">
        <v>189</v>
      </c>
      <c r="H813" s="43" t="s">
        <v>190</v>
      </c>
      <c r="I813" s="8">
        <f t="shared" si="74"/>
        <v>45450.530636574076</v>
      </c>
      <c r="J813" s="8">
        <f t="shared" si="79"/>
        <v>45450.530555555553</v>
      </c>
      <c r="K813" s="6" t="str">
        <f t="shared" si="75"/>
        <v>0:00</v>
      </c>
      <c r="L813" s="54" t="str">
        <f t="shared" si="76"/>
        <v>Ukončeno v den propuštění</v>
      </c>
      <c r="M813" s="54" t="str">
        <f>IF(A813-J813&gt;TIME(0,240,0),"Více než  4 hodiny",VLOOKUP(K813,Pásma!$H$4:$I$244,2))</f>
        <v>do 10 ti minut</v>
      </c>
    </row>
    <row r="814" spans="1:13" x14ac:dyDescent="0.25">
      <c r="A814" s="44">
        <v>45450.752847222226</v>
      </c>
      <c r="B814" s="43" t="s">
        <v>76</v>
      </c>
      <c r="C814" s="43" t="s">
        <v>91</v>
      </c>
      <c r="D814" s="43" t="s">
        <v>78</v>
      </c>
      <c r="E814" s="43" t="s">
        <v>13</v>
      </c>
      <c r="F814" s="43" t="s">
        <v>185</v>
      </c>
      <c r="G814" s="43" t="s">
        <v>186</v>
      </c>
      <c r="H814" s="43" t="s">
        <v>187</v>
      </c>
      <c r="I814" s="8">
        <f t="shared" si="74"/>
        <v>45450.752847222226</v>
      </c>
      <c r="J814" s="8">
        <f t="shared" si="79"/>
        <v>45450.752083333333</v>
      </c>
      <c r="K814" s="6" t="str">
        <f t="shared" si="75"/>
        <v>0:01</v>
      </c>
      <c r="L814" s="54" t="str">
        <f t="shared" si="76"/>
        <v>Ukončeno v den propuštění</v>
      </c>
      <c r="M814" s="54" t="str">
        <f>IF(A814-J814&gt;TIME(0,240,0),"Více než  4 hodiny",VLOOKUP(K814,Pásma!$H$4:$I$244,2))</f>
        <v>do 10 ti minut</v>
      </c>
    </row>
    <row r="815" spans="1:13" x14ac:dyDescent="0.25">
      <c r="A815" s="44">
        <v>45450.89640046296</v>
      </c>
      <c r="B815" s="43" t="s">
        <v>11</v>
      </c>
      <c r="C815" s="43" t="s">
        <v>21</v>
      </c>
      <c r="D815" s="43" t="s">
        <v>78</v>
      </c>
      <c r="E815" s="43" t="s">
        <v>10</v>
      </c>
      <c r="F815" s="43" t="s">
        <v>95</v>
      </c>
      <c r="G815" s="43" t="s">
        <v>96</v>
      </c>
      <c r="H815" s="43" t="s">
        <v>8355</v>
      </c>
      <c r="I815" s="8">
        <f t="shared" si="74"/>
        <v>45450.89640046296</v>
      </c>
      <c r="J815" s="8">
        <f>DATEVALUE(MID(H815,49,8))+TIMEVALUE(_xlfn.CONCAT(MID(H815,80,2),":",MID(H815,82,2)))</f>
        <v>45450.895833333336</v>
      </c>
      <c r="K815" s="6" t="str">
        <f t="shared" si="75"/>
        <v>0:00</v>
      </c>
      <c r="L815" s="54" t="str">
        <f t="shared" si="76"/>
        <v>Ukončeno v den propuštění</v>
      </c>
      <c r="M815" s="54" t="str">
        <f>IF(A815-J815&gt;TIME(0,240,0),"Více než  4 hodiny",VLOOKUP(K815,Pásma!$H$4:$I$244,2))</f>
        <v>do 10 ti minut</v>
      </c>
    </row>
    <row r="816" spans="1:13" x14ac:dyDescent="0.25">
      <c r="A816" s="44">
        <v>45452.60355324074</v>
      </c>
      <c r="B816" s="43" t="s">
        <v>76</v>
      </c>
      <c r="C816" s="43" t="s">
        <v>157</v>
      </c>
      <c r="D816" s="43" t="s">
        <v>78</v>
      </c>
      <c r="E816" s="43" t="s">
        <v>79</v>
      </c>
      <c r="F816" s="43" t="s">
        <v>182</v>
      </c>
      <c r="G816" s="43" t="s">
        <v>183</v>
      </c>
      <c r="H816" s="43" t="s">
        <v>184</v>
      </c>
      <c r="I816" s="8">
        <f t="shared" si="74"/>
        <v>45452.60355324074</v>
      </c>
      <c r="J816" s="8">
        <f>DATEVALUE(MID(H816,29,8))+TIMEVALUE(_xlfn.CONCAT(MID(H816,64,2),":",MID(H816,66,2)))</f>
        <v>45452.602777777778</v>
      </c>
      <c r="K816" s="6" t="str">
        <f t="shared" si="75"/>
        <v>0:01</v>
      </c>
      <c r="L816" s="54" t="str">
        <f t="shared" si="76"/>
        <v>Ukončeno v den propuštění</v>
      </c>
      <c r="M816" s="54" t="str">
        <f>IF(A816-J816&gt;TIME(0,240,0),"Více než  4 hodiny",VLOOKUP(K816,Pásma!$H$4:$I$244,2))</f>
        <v>do 10 ti minut</v>
      </c>
    </row>
    <row r="817" spans="1:13" x14ac:dyDescent="0.25">
      <c r="A817" s="44">
        <v>45452.60392361111</v>
      </c>
      <c r="B817" s="43" t="s">
        <v>76</v>
      </c>
      <c r="C817" s="43" t="s">
        <v>157</v>
      </c>
      <c r="D817" s="43" t="s">
        <v>78</v>
      </c>
      <c r="E817" s="43" t="s">
        <v>79</v>
      </c>
      <c r="F817" s="43" t="s">
        <v>180</v>
      </c>
      <c r="G817" s="43" t="s">
        <v>181</v>
      </c>
      <c r="H817" s="43" t="s">
        <v>179</v>
      </c>
      <c r="I817" s="8">
        <f t="shared" si="74"/>
        <v>45452.60392361111</v>
      </c>
      <c r="J817" s="8">
        <f>DATEVALUE(MID(H817,29,8))+TIMEVALUE(_xlfn.CONCAT(MID(H817,64,2),":",MID(H817,66,2)))</f>
        <v>45452.603472222225</v>
      </c>
      <c r="K817" s="6" t="str">
        <f t="shared" si="75"/>
        <v>0:00</v>
      </c>
      <c r="L817" s="54" t="str">
        <f t="shared" si="76"/>
        <v>Ukončeno v den propuštění</v>
      </c>
      <c r="M817" s="54" t="str">
        <f>IF(A817-J817&gt;TIME(0,240,0),"Více než  4 hodiny",VLOOKUP(K817,Pásma!$H$4:$I$244,2))</f>
        <v>do 10 ti minut</v>
      </c>
    </row>
    <row r="818" spans="1:13" x14ac:dyDescent="0.25">
      <c r="A818" s="44">
        <v>45452.604212962964</v>
      </c>
      <c r="B818" s="43" t="s">
        <v>76</v>
      </c>
      <c r="C818" s="43" t="s">
        <v>157</v>
      </c>
      <c r="D818" s="43" t="s">
        <v>78</v>
      </c>
      <c r="E818" s="43" t="s">
        <v>79</v>
      </c>
      <c r="F818" s="43" t="s">
        <v>177</v>
      </c>
      <c r="G818" s="43" t="s">
        <v>178</v>
      </c>
      <c r="H818" s="43" t="s">
        <v>179</v>
      </c>
      <c r="I818" s="8">
        <f t="shared" si="74"/>
        <v>45452.604212962964</v>
      </c>
      <c r="J818" s="8">
        <f>DATEVALUE(MID(H818,29,8))+TIMEVALUE(_xlfn.CONCAT(MID(H818,64,2),":",MID(H818,66,2)))</f>
        <v>45452.603472222225</v>
      </c>
      <c r="K818" s="6" t="str">
        <f t="shared" si="75"/>
        <v>0:01</v>
      </c>
      <c r="L818" s="54" t="str">
        <f t="shared" si="76"/>
        <v>Ukončeno v den propuštění</v>
      </c>
      <c r="M818" s="54" t="str">
        <f>IF(A818-J818&gt;TIME(0,240,0),"Více než  4 hodiny",VLOOKUP(K818,Pásma!$H$4:$I$244,2))</f>
        <v>do 10 ti minut</v>
      </c>
    </row>
    <row r="819" spans="1:13" x14ac:dyDescent="0.25">
      <c r="A819" s="44">
        <v>45453.488877314812</v>
      </c>
      <c r="B819" s="43" t="s">
        <v>11</v>
      </c>
      <c r="C819" s="43" t="s">
        <v>21</v>
      </c>
      <c r="D819" s="43" t="s">
        <v>78</v>
      </c>
      <c r="E819" s="43" t="s">
        <v>10</v>
      </c>
      <c r="F819" s="43" t="s">
        <v>104</v>
      </c>
      <c r="G819" s="43" t="s">
        <v>105</v>
      </c>
      <c r="H819" s="43" t="s">
        <v>8354</v>
      </c>
      <c r="I819" s="8">
        <f t="shared" si="74"/>
        <v>45453.488877314812</v>
      </c>
      <c r="J819" s="8">
        <f>DATEVALUE(MID(H819,49,8))+TIMEVALUE(_xlfn.CONCAT(MID(H819,80,2),":",MID(H819,82,2)))</f>
        <v>45453.488194444442</v>
      </c>
      <c r="K819" s="6" t="str">
        <f t="shared" si="75"/>
        <v>0:00</v>
      </c>
      <c r="L819" s="54" t="str">
        <f t="shared" si="76"/>
        <v>Ukončeno v den propuštění</v>
      </c>
      <c r="M819" s="54" t="str">
        <f>IF(A819-J819&gt;TIME(0,240,0),"Více než  4 hodiny",VLOOKUP(K819,Pásma!$H$4:$I$244,2))</f>
        <v>do 10 ti minut</v>
      </c>
    </row>
    <row r="820" spans="1:13" x14ac:dyDescent="0.25">
      <c r="A820" s="44">
        <v>45453.531145833331</v>
      </c>
      <c r="B820" s="43" t="s">
        <v>11</v>
      </c>
      <c r="C820" s="43" t="s">
        <v>21</v>
      </c>
      <c r="D820" s="43" t="s">
        <v>78</v>
      </c>
      <c r="E820" s="43" t="s">
        <v>10</v>
      </c>
      <c r="F820" s="43" t="s">
        <v>113</v>
      </c>
      <c r="G820" s="43" t="s">
        <v>114</v>
      </c>
      <c r="H820" s="43" t="s">
        <v>8353</v>
      </c>
      <c r="I820" s="8">
        <f t="shared" si="74"/>
        <v>45453.531145833331</v>
      </c>
      <c r="J820" s="8">
        <f>DATEVALUE(MID(H820,49,8))+TIMEVALUE(_xlfn.CONCAT(MID(H820,80,2),":",MID(H820,82,2)))</f>
        <v>45453.530555555553</v>
      </c>
      <c r="K820" s="6" t="str">
        <f t="shared" si="75"/>
        <v>0:00</v>
      </c>
      <c r="L820" s="54" t="str">
        <f t="shared" si="76"/>
        <v>Ukončeno v den propuštění</v>
      </c>
      <c r="M820" s="54" t="str">
        <f>IF(A820-J820&gt;TIME(0,240,0),"Více než  4 hodiny",VLOOKUP(K820,Pásma!$H$4:$I$244,2))</f>
        <v>do 10 ti minut</v>
      </c>
    </row>
    <row r="821" spans="1:13" x14ac:dyDescent="0.25">
      <c r="A821" s="44">
        <v>45453.563263888886</v>
      </c>
      <c r="B821" s="43" t="s">
        <v>76</v>
      </c>
      <c r="C821" s="43" t="s">
        <v>77</v>
      </c>
      <c r="D821" s="43" t="s">
        <v>78</v>
      </c>
      <c r="E821" s="43" t="s">
        <v>79</v>
      </c>
      <c r="F821" s="43" t="s">
        <v>7331</v>
      </c>
      <c r="G821" s="43" t="s">
        <v>7332</v>
      </c>
      <c r="H821" s="43" t="s">
        <v>7333</v>
      </c>
      <c r="I821" s="8">
        <f t="shared" si="74"/>
        <v>45453.563263888886</v>
      </c>
      <c r="J821" s="8">
        <f>DATEVALUE(MID(H821,63,8))+TIMEVALUE(_xlfn.CONCAT(MID(H821,87,2),":",MID(H821,89,2)))</f>
        <v>45453.561805555553</v>
      </c>
      <c r="K821" s="6" t="str">
        <f t="shared" si="75"/>
        <v>0:02</v>
      </c>
      <c r="L821" s="54" t="str">
        <f t="shared" si="76"/>
        <v>Ukončeno v den propuštění</v>
      </c>
      <c r="M821" s="54" t="str">
        <f>IF(A821-J821&gt;TIME(0,240,0),"Více než  4 hodiny",VLOOKUP(K821,Pásma!$H$4:$I$244,2))</f>
        <v>do 10 ti minut</v>
      </c>
    </row>
    <row r="822" spans="1:13" x14ac:dyDescent="0.25">
      <c r="A822" s="44">
        <v>45453.56958333333</v>
      </c>
      <c r="B822" s="43" t="s">
        <v>76</v>
      </c>
      <c r="C822" s="43" t="s">
        <v>77</v>
      </c>
      <c r="D822" s="43" t="s">
        <v>78</v>
      </c>
      <c r="E822" s="43" t="s">
        <v>79</v>
      </c>
      <c r="F822" s="43" t="s">
        <v>175</v>
      </c>
      <c r="G822" s="43" t="s">
        <v>176</v>
      </c>
      <c r="H822" s="43" t="s">
        <v>174</v>
      </c>
      <c r="I822" s="8">
        <f t="shared" si="74"/>
        <v>45453.56958333333</v>
      </c>
      <c r="J822" s="8">
        <f>DATEVALUE(MID(H822,29,8))+TIMEVALUE(_xlfn.CONCAT(MID(H822,64,2),":",MID(H822,66,2)))</f>
        <v>45453.569444444445</v>
      </c>
      <c r="K822" s="6" t="str">
        <f t="shared" si="75"/>
        <v>0:00</v>
      </c>
      <c r="L822" s="54" t="str">
        <f t="shared" si="76"/>
        <v>Ukončeno v den propuštění</v>
      </c>
      <c r="M822" s="54" t="str">
        <f>IF(A822-J822&gt;TIME(0,240,0),"Více než  4 hodiny",VLOOKUP(K822,Pásma!$H$4:$I$244,2))</f>
        <v>do 10 ti minut</v>
      </c>
    </row>
    <row r="823" spans="1:13" x14ac:dyDescent="0.25">
      <c r="A823" s="44">
        <v>45453.569907407407</v>
      </c>
      <c r="B823" s="43" t="s">
        <v>76</v>
      </c>
      <c r="C823" s="43" t="s">
        <v>77</v>
      </c>
      <c r="D823" s="43" t="s">
        <v>78</v>
      </c>
      <c r="E823" s="43" t="s">
        <v>79</v>
      </c>
      <c r="F823" s="43" t="s">
        <v>172</v>
      </c>
      <c r="G823" s="43" t="s">
        <v>173</v>
      </c>
      <c r="H823" s="43" t="s">
        <v>174</v>
      </c>
      <c r="I823" s="8">
        <f t="shared" si="74"/>
        <v>45453.569907407407</v>
      </c>
      <c r="J823" s="8">
        <f>DATEVALUE(MID(H823,29,8))+TIMEVALUE(_xlfn.CONCAT(MID(H823,64,2),":",MID(H823,66,2)))</f>
        <v>45453.569444444445</v>
      </c>
      <c r="K823" s="6" t="str">
        <f t="shared" si="75"/>
        <v>0:00</v>
      </c>
      <c r="L823" s="54" t="str">
        <f t="shared" si="76"/>
        <v>Ukončeno v den propuštění</v>
      </c>
      <c r="M823" s="54" t="str">
        <f>IF(A823-J823&gt;TIME(0,240,0),"Více než  4 hodiny",VLOOKUP(K823,Pásma!$H$4:$I$244,2))</f>
        <v>do 10 ti minut</v>
      </c>
    </row>
    <row r="824" spans="1:13" x14ac:dyDescent="0.25">
      <c r="A824" s="44">
        <v>45453.581122685187</v>
      </c>
      <c r="B824" s="43" t="s">
        <v>11</v>
      </c>
      <c r="C824" s="43" t="s">
        <v>21</v>
      </c>
      <c r="D824" s="43" t="s">
        <v>78</v>
      </c>
      <c r="E824" s="43" t="s">
        <v>10</v>
      </c>
      <c r="F824" s="43" t="s">
        <v>115</v>
      </c>
      <c r="G824" s="43" t="s">
        <v>116</v>
      </c>
      <c r="H824" s="43" t="s">
        <v>8352</v>
      </c>
      <c r="I824" s="8">
        <f t="shared" si="74"/>
        <v>45453.581122685187</v>
      </c>
      <c r="J824" s="8">
        <f>DATEVALUE(MID(H824,49,8))+TIMEVALUE(_xlfn.CONCAT(MID(H824,80,2),":",MID(H824,82,2)))</f>
        <v>45453.580555555556</v>
      </c>
      <c r="K824" s="6" t="str">
        <f t="shared" si="75"/>
        <v>0:00</v>
      </c>
      <c r="L824" s="54" t="str">
        <f t="shared" si="76"/>
        <v>Ukončeno v den propuštění</v>
      </c>
      <c r="M824" s="54" t="str">
        <f>IF(A824-J824&gt;TIME(0,240,0),"Více než  4 hodiny",VLOOKUP(K824,Pásma!$H$4:$I$244,2))</f>
        <v>do 10 ti minut</v>
      </c>
    </row>
    <row r="825" spans="1:13" x14ac:dyDescent="0.25">
      <c r="A825" s="44">
        <v>45453.635243055556</v>
      </c>
      <c r="B825" s="43" t="s">
        <v>11</v>
      </c>
      <c r="C825" s="43" t="s">
        <v>8</v>
      </c>
      <c r="D825" s="43" t="s">
        <v>78</v>
      </c>
      <c r="E825" s="43" t="s">
        <v>10</v>
      </c>
      <c r="F825" s="43" t="s">
        <v>1090</v>
      </c>
      <c r="G825" s="43" t="s">
        <v>7968</v>
      </c>
      <c r="H825" s="43" t="s">
        <v>8351</v>
      </c>
      <c r="I825" s="8">
        <f t="shared" si="74"/>
        <v>45453.635243055556</v>
      </c>
      <c r="J825" s="8">
        <f>DATEVALUE(MID(H825,49,8))+TIMEVALUE(_xlfn.CONCAT(MID(H825,80,2),":",MID(H825,82,2)))</f>
        <v>45453.634722222225</v>
      </c>
      <c r="K825" s="6" t="str">
        <f t="shared" si="75"/>
        <v>0:00</v>
      </c>
      <c r="L825" s="54" t="str">
        <f t="shared" si="76"/>
        <v>Ukončeno v den propuštění</v>
      </c>
      <c r="M825" s="54" t="str">
        <f>IF(A825-J825&gt;TIME(0,240,0),"Více než  4 hodiny",VLOOKUP(K825,Pásma!$H$4:$I$244,2))</f>
        <v>do 10 ti minut</v>
      </c>
    </row>
    <row r="826" spans="1:13" x14ac:dyDescent="0.25">
      <c r="A826" s="44">
        <v>45453.721400462964</v>
      </c>
      <c r="B826" s="43" t="s">
        <v>1720</v>
      </c>
      <c r="C826" s="43" t="s">
        <v>2001</v>
      </c>
      <c r="D826" s="43" t="s">
        <v>78</v>
      </c>
      <c r="E826" s="43" t="s">
        <v>79</v>
      </c>
      <c r="F826" s="43" t="s">
        <v>147</v>
      </c>
      <c r="G826" s="43" t="s">
        <v>148</v>
      </c>
      <c r="H826" s="43" t="s">
        <v>8350</v>
      </c>
      <c r="I826" s="8">
        <f t="shared" si="74"/>
        <v>45453.721400462964</v>
      </c>
      <c r="J826" s="8">
        <f>DATEVALUE(MID(H826,49,8))+TIMEVALUE(_xlfn.CONCAT(MID(H826,80,2),":",MID(H826,82,2)))</f>
        <v>45453.720833333333</v>
      </c>
      <c r="K826" s="6" t="str">
        <f t="shared" si="75"/>
        <v>0:00</v>
      </c>
      <c r="L826" s="54" t="str">
        <f t="shared" si="76"/>
        <v>Ukončeno v den propuštění</v>
      </c>
      <c r="M826" s="54" t="str">
        <f>IF(A826-J826&gt;TIME(0,240,0),"Více než  4 hodiny",VLOOKUP(K826,Pásma!$H$4:$I$244,2))</f>
        <v>do 10 ti minut</v>
      </c>
    </row>
    <row r="827" spans="1:13" x14ac:dyDescent="0.25">
      <c r="A827" s="44">
        <v>45454.405706018515</v>
      </c>
      <c r="B827" s="43" t="s">
        <v>11</v>
      </c>
      <c r="C827" s="43" t="s">
        <v>21</v>
      </c>
      <c r="D827" s="43" t="s">
        <v>78</v>
      </c>
      <c r="E827" s="43" t="s">
        <v>10</v>
      </c>
      <c r="F827" s="43" t="s">
        <v>92</v>
      </c>
      <c r="G827" s="43" t="s">
        <v>93</v>
      </c>
      <c r="H827" s="43" t="s">
        <v>8349</v>
      </c>
      <c r="I827" s="8">
        <f t="shared" si="74"/>
        <v>45454.405706018515</v>
      </c>
      <c r="J827" s="8">
        <f>DATEVALUE(MID(H827,49,8))+TIMEVALUE(_xlfn.CONCAT(MID(H827,80,2),":",MID(H827,82,2)))</f>
        <v>45454.405555555553</v>
      </c>
      <c r="K827" s="6" t="str">
        <f t="shared" si="75"/>
        <v>0:00</v>
      </c>
      <c r="L827" s="54" t="str">
        <f t="shared" si="76"/>
        <v>Ukončeno v den propuštění</v>
      </c>
      <c r="M827" s="54" t="str">
        <f>IF(A827-J827&gt;TIME(0,240,0),"Více než  4 hodiny",VLOOKUP(K827,Pásma!$H$4:$I$244,2))</f>
        <v>do 10 ti minut</v>
      </c>
    </row>
    <row r="828" spans="1:13" x14ac:dyDescent="0.25">
      <c r="A828" s="44">
        <v>45454.445879629631</v>
      </c>
      <c r="B828" s="43" t="s">
        <v>76</v>
      </c>
      <c r="C828" s="43" t="s">
        <v>157</v>
      </c>
      <c r="D828" s="43" t="s">
        <v>78</v>
      </c>
      <c r="E828" s="43" t="s">
        <v>79</v>
      </c>
      <c r="F828" s="43" t="s">
        <v>169</v>
      </c>
      <c r="G828" s="43" t="s">
        <v>170</v>
      </c>
      <c r="H828" s="43" t="s">
        <v>171</v>
      </c>
      <c r="I828" s="8">
        <f t="shared" si="74"/>
        <v>45454.445879629631</v>
      </c>
      <c r="J828" s="8">
        <f>DATEVALUE(MID(H828,29,8))+TIMEVALUE(_xlfn.CONCAT(MID(H828,64,2),":",MID(H828,66,2)))</f>
        <v>45454.425000000003</v>
      </c>
      <c r="K828" s="6" t="str">
        <f t="shared" si="75"/>
        <v>0:30</v>
      </c>
      <c r="L828" s="54" t="str">
        <f t="shared" si="76"/>
        <v>Ukončeno v den propuštění</v>
      </c>
      <c r="M828" s="54" t="str">
        <f>IF(A828-J828&gt;TIME(0,240,0),"Více než  4 hodiny",VLOOKUP(K828,Pásma!$H$4:$I$244,2))</f>
        <v>30-40</v>
      </c>
    </row>
    <row r="829" spans="1:13" x14ac:dyDescent="0.25">
      <c r="A829" s="44">
        <v>45454.469236111108</v>
      </c>
      <c r="B829" s="43" t="s">
        <v>76</v>
      </c>
      <c r="C829" s="43" t="s">
        <v>157</v>
      </c>
      <c r="D829" s="43" t="s">
        <v>78</v>
      </c>
      <c r="E829" s="43" t="s">
        <v>79</v>
      </c>
      <c r="F829" s="43" t="s">
        <v>25</v>
      </c>
      <c r="G829" s="43" t="s">
        <v>167</v>
      </c>
      <c r="H829" s="43" t="s">
        <v>168</v>
      </c>
      <c r="I829" s="8">
        <f t="shared" si="74"/>
        <v>45454.469236111108</v>
      </c>
      <c r="J829" s="8">
        <f>DATEVALUE(MID(H829,29,8))+TIMEVALUE(_xlfn.CONCAT(MID(H829,64,2),":",MID(H829,66,2)))</f>
        <v>45454.4375</v>
      </c>
      <c r="K829" s="6" t="str">
        <f t="shared" si="75"/>
        <v>0:45</v>
      </c>
      <c r="L829" s="54" t="str">
        <f t="shared" si="76"/>
        <v>Ukončeno v den propuštění</v>
      </c>
      <c r="M829" s="54" t="str">
        <f>IF(A829-J829&gt;TIME(0,240,0),"Více než  4 hodiny",VLOOKUP(K829,Pásma!$H$4:$I$244,2))</f>
        <v>40-50</v>
      </c>
    </row>
    <row r="830" spans="1:13" x14ac:dyDescent="0.25">
      <c r="A830" s="44">
        <v>45454.507384259261</v>
      </c>
      <c r="B830" s="43" t="s">
        <v>76</v>
      </c>
      <c r="C830" s="43" t="s">
        <v>157</v>
      </c>
      <c r="D830" s="43" t="s">
        <v>78</v>
      </c>
      <c r="E830" s="43" t="s">
        <v>79</v>
      </c>
      <c r="F830" s="43" t="s">
        <v>164</v>
      </c>
      <c r="G830" s="43" t="s">
        <v>165</v>
      </c>
      <c r="H830" s="43" t="s">
        <v>166</v>
      </c>
      <c r="I830" s="8">
        <f t="shared" si="74"/>
        <v>45454.507384259261</v>
      </c>
      <c r="J830" s="8">
        <f>DATEVALUE(MID(H830,29,8))+TIMEVALUE(_xlfn.CONCAT(MID(H830,64,2),":",MID(H830,66,2)))</f>
        <v>45454.506944444445</v>
      </c>
      <c r="K830" s="6" t="str">
        <f t="shared" si="75"/>
        <v>0:00</v>
      </c>
      <c r="L830" s="54" t="str">
        <f t="shared" si="76"/>
        <v>Ukončeno v den propuštění</v>
      </c>
      <c r="M830" s="54" t="str">
        <f>IF(A830-J830&gt;TIME(0,240,0),"Více než  4 hodiny",VLOOKUP(K830,Pásma!$H$4:$I$244,2))</f>
        <v>do 10 ti minut</v>
      </c>
    </row>
    <row r="831" spans="1:13" x14ac:dyDescent="0.25">
      <c r="A831" s="44">
        <v>45454.507557870369</v>
      </c>
      <c r="B831" s="43" t="s">
        <v>76</v>
      </c>
      <c r="C831" s="43" t="s">
        <v>157</v>
      </c>
      <c r="D831" s="43" t="s">
        <v>78</v>
      </c>
      <c r="E831" s="43" t="s">
        <v>79</v>
      </c>
      <c r="F831" s="43" t="s">
        <v>161</v>
      </c>
      <c r="G831" s="43" t="s">
        <v>162</v>
      </c>
      <c r="H831" s="43" t="s">
        <v>163</v>
      </c>
      <c r="I831" s="8">
        <f t="shared" si="74"/>
        <v>45454.507557870369</v>
      </c>
      <c r="J831" s="8">
        <f>DATEVALUE(MID(H831,29,8))+TIMEVALUE(_xlfn.CONCAT(MID(H831,64,2),":",MID(H831,66,2)))</f>
        <v>45454.506944444445</v>
      </c>
      <c r="K831" s="6" t="str">
        <f t="shared" si="75"/>
        <v>0:00</v>
      </c>
      <c r="L831" s="54" t="str">
        <f t="shared" si="76"/>
        <v>Ukončeno v den propuštění</v>
      </c>
      <c r="M831" s="54" t="str">
        <f>IF(A831-J831&gt;TIME(0,240,0),"Více než  4 hodiny",VLOOKUP(K831,Pásma!$H$4:$I$244,2))</f>
        <v>do 10 ti minut</v>
      </c>
    </row>
    <row r="832" spans="1:13" x14ac:dyDescent="0.25">
      <c r="A832" s="44">
        <v>45454.507754629631</v>
      </c>
      <c r="B832" s="43" t="s">
        <v>76</v>
      </c>
      <c r="C832" s="43" t="s">
        <v>157</v>
      </c>
      <c r="D832" s="43" t="s">
        <v>78</v>
      </c>
      <c r="E832" s="43" t="s">
        <v>79</v>
      </c>
      <c r="F832" s="43" t="s">
        <v>158</v>
      </c>
      <c r="G832" s="43" t="s">
        <v>159</v>
      </c>
      <c r="H832" s="43" t="s">
        <v>160</v>
      </c>
      <c r="I832" s="8">
        <f t="shared" si="74"/>
        <v>45454.507754629631</v>
      </c>
      <c r="J832" s="8">
        <f>DATEVALUE(MID(H832,29,8))+TIMEVALUE(_xlfn.CONCAT(MID(H832,64,2),":",MID(H832,66,2)))</f>
        <v>45454.507638888892</v>
      </c>
      <c r="K832" s="6" t="str">
        <f t="shared" si="75"/>
        <v>0:00</v>
      </c>
      <c r="L832" s="54" t="str">
        <f t="shared" si="76"/>
        <v>Ukončeno v den propuštění</v>
      </c>
      <c r="M832" s="54" t="str">
        <f>IF(A832-J832&gt;TIME(0,240,0),"Více než  4 hodiny",VLOOKUP(K832,Pásma!$H$4:$I$244,2))</f>
        <v>do 10 ti minut</v>
      </c>
    </row>
    <row r="833" spans="1:13" x14ac:dyDescent="0.25">
      <c r="A833" s="44">
        <v>45454.790578703702</v>
      </c>
      <c r="B833" s="43" t="s">
        <v>125</v>
      </c>
      <c r="C833" s="43" t="s">
        <v>12</v>
      </c>
      <c r="D833" s="43" t="s">
        <v>78</v>
      </c>
      <c r="E833" s="43" t="s">
        <v>10</v>
      </c>
      <c r="F833" s="43" t="s">
        <v>25</v>
      </c>
      <c r="G833" s="43" t="s">
        <v>7329</v>
      </c>
      <c r="H833" s="43" t="s">
        <v>7330</v>
      </c>
      <c r="I833" s="8">
        <f t="shared" si="74"/>
        <v>45454.790578703702</v>
      </c>
      <c r="J833" s="8">
        <f>DATEVALUE(MID(H833,63,8))+TIMEVALUE(_xlfn.CONCAT(MID(H833,87,2),":",MID(H833,89,2)))</f>
        <v>45454.789583333331</v>
      </c>
      <c r="K833" s="6" t="str">
        <f t="shared" si="75"/>
        <v>0:01</v>
      </c>
      <c r="L833" s="54" t="str">
        <f t="shared" si="76"/>
        <v>Ukončeno v den propuštění</v>
      </c>
      <c r="M833" s="54" t="str">
        <f>IF(A833-J833&gt;TIME(0,240,0),"Více než  4 hodiny",VLOOKUP(K833,Pásma!$H$4:$I$244,2))</f>
        <v>do 10 ti minut</v>
      </c>
    </row>
    <row r="834" spans="1:13" x14ac:dyDescent="0.25">
      <c r="A834" s="44">
        <v>45455.341770833336</v>
      </c>
      <c r="B834" s="43" t="s">
        <v>76</v>
      </c>
      <c r="C834" s="43" t="s">
        <v>77</v>
      </c>
      <c r="D834" s="43" t="s">
        <v>78</v>
      </c>
      <c r="E834" s="43" t="s">
        <v>79</v>
      </c>
      <c r="F834" s="43" t="s">
        <v>28</v>
      </c>
      <c r="G834" s="43" t="s">
        <v>7327</v>
      </c>
      <c r="H834" s="43" t="s">
        <v>7328</v>
      </c>
      <c r="I834" s="8">
        <f t="shared" ref="I834:I875" si="80">A834</f>
        <v>45455.341770833336</v>
      </c>
      <c r="J834" s="8">
        <f>DATEVALUE(MID(H834,63,8))+TIMEVALUE(_xlfn.CONCAT(MID(H834,87,2),":",MID(H834,89,2)))</f>
        <v>45455.34097222222</v>
      </c>
      <c r="K834" s="6" t="str">
        <f t="shared" ref="K834:K875" si="81">TEXT(A834-J834,"h:mm")</f>
        <v>0:01</v>
      </c>
      <c r="L834" s="54" t="str">
        <f t="shared" si="76"/>
        <v>Ukončeno v den propuštění</v>
      </c>
      <c r="M834" s="54" t="str">
        <f>IF(A834-J834&gt;TIME(0,240,0),"Více než  4 hodiny",VLOOKUP(K834,Pásma!$H$4:$I$244,2))</f>
        <v>do 10 ti minut</v>
      </c>
    </row>
    <row r="835" spans="1:13" x14ac:dyDescent="0.25">
      <c r="A835" s="44">
        <v>45455.502581018518</v>
      </c>
      <c r="B835" s="43" t="s">
        <v>11</v>
      </c>
      <c r="C835" s="43" t="s">
        <v>21</v>
      </c>
      <c r="D835" s="43" t="s">
        <v>78</v>
      </c>
      <c r="E835" s="43" t="s">
        <v>10</v>
      </c>
      <c r="F835" s="43" t="s">
        <v>83</v>
      </c>
      <c r="G835" s="43" t="s">
        <v>84</v>
      </c>
      <c r="H835" s="43" t="s">
        <v>8348</v>
      </c>
      <c r="I835" s="8">
        <f t="shared" si="80"/>
        <v>45455.502581018518</v>
      </c>
      <c r="J835" s="8">
        <f>DATEVALUE(MID(H835,49,8))+TIMEVALUE(_xlfn.CONCAT(MID(H835,80,2),":",MID(H835,82,2)))</f>
        <v>45455.502083333333</v>
      </c>
      <c r="K835" s="6" t="str">
        <f t="shared" si="81"/>
        <v>0:00</v>
      </c>
      <c r="L835" s="54" t="str">
        <f t="shared" ref="L835:L875" si="82">IF(DAY(I835)&lt;&gt;DAY(J835),"Ukončeno o den a více později","Ukončeno v den propuštění")</f>
        <v>Ukončeno v den propuštění</v>
      </c>
      <c r="M835" s="54" t="str">
        <f>IF(A835-J835&gt;TIME(0,240,0),"Více než  4 hodiny",VLOOKUP(K835,Pásma!$H$4:$I$244,2))</f>
        <v>do 10 ti minut</v>
      </c>
    </row>
    <row r="836" spans="1:13" x14ac:dyDescent="0.25">
      <c r="A836" s="44">
        <v>45455.509236111109</v>
      </c>
      <c r="B836" s="43" t="s">
        <v>11</v>
      </c>
      <c r="C836" s="43" t="s">
        <v>21</v>
      </c>
      <c r="D836" s="43" t="s">
        <v>78</v>
      </c>
      <c r="E836" s="43" t="s">
        <v>10</v>
      </c>
      <c r="F836" s="43" t="s">
        <v>86</v>
      </c>
      <c r="G836" s="43" t="s">
        <v>87</v>
      </c>
      <c r="H836" s="43" t="s">
        <v>8347</v>
      </c>
      <c r="I836" s="8">
        <f t="shared" si="80"/>
        <v>45455.509236111109</v>
      </c>
      <c r="J836" s="8">
        <f>DATEVALUE(MID(H836,49,8))+TIMEVALUE(_xlfn.CONCAT(MID(H836,80,2),":",MID(H836,82,2)))</f>
        <v>45455.509027777778</v>
      </c>
      <c r="K836" s="6" t="str">
        <f t="shared" si="81"/>
        <v>0:00</v>
      </c>
      <c r="L836" s="54" t="str">
        <f t="shared" si="82"/>
        <v>Ukončeno v den propuštění</v>
      </c>
      <c r="M836" s="54" t="str">
        <f>IF(A836-J836&gt;TIME(0,240,0),"Více než  4 hodiny",VLOOKUP(K836,Pásma!$H$4:$I$244,2))</f>
        <v>do 10 ti minut</v>
      </c>
    </row>
    <row r="837" spans="1:13" x14ac:dyDescent="0.25">
      <c r="A837" s="44">
        <v>45455.584236111114</v>
      </c>
      <c r="B837" s="43" t="s">
        <v>76</v>
      </c>
      <c r="C837" s="43" t="s">
        <v>77</v>
      </c>
      <c r="D837" s="43" t="s">
        <v>78</v>
      </c>
      <c r="E837" s="43" t="s">
        <v>79</v>
      </c>
      <c r="F837" s="43" t="s">
        <v>155</v>
      </c>
      <c r="G837" s="43" t="s">
        <v>156</v>
      </c>
      <c r="H837" s="43" t="s">
        <v>152</v>
      </c>
      <c r="I837" s="8">
        <f t="shared" si="80"/>
        <v>45455.584236111114</v>
      </c>
      <c r="J837" s="8">
        <f>DATEVALUE(MID(H837,29,8))+TIMEVALUE(_xlfn.CONCAT(MID(H837,64,2),":",MID(H837,66,2)))</f>
        <v>45455.584027777775</v>
      </c>
      <c r="K837" s="6" t="str">
        <f t="shared" si="81"/>
        <v>0:00</v>
      </c>
      <c r="L837" s="54" t="str">
        <f t="shared" si="82"/>
        <v>Ukončeno v den propuštění</v>
      </c>
      <c r="M837" s="54" t="str">
        <f>IF(A837-J837&gt;TIME(0,240,0),"Více než  4 hodiny",VLOOKUP(K837,Pásma!$H$4:$I$244,2))</f>
        <v>do 10 ti minut</v>
      </c>
    </row>
    <row r="838" spans="1:13" x14ac:dyDescent="0.25">
      <c r="A838" s="44">
        <v>45455.584432870368</v>
      </c>
      <c r="B838" s="43" t="s">
        <v>76</v>
      </c>
      <c r="C838" s="43" t="s">
        <v>77</v>
      </c>
      <c r="D838" s="43" t="s">
        <v>78</v>
      </c>
      <c r="E838" s="43" t="s">
        <v>79</v>
      </c>
      <c r="F838" s="43" t="s">
        <v>153</v>
      </c>
      <c r="G838" s="43" t="s">
        <v>154</v>
      </c>
      <c r="H838" s="43" t="s">
        <v>149</v>
      </c>
      <c r="I838" s="8">
        <f t="shared" si="80"/>
        <v>45455.584432870368</v>
      </c>
      <c r="J838" s="8">
        <f>DATEVALUE(MID(H838,29,8))+TIMEVALUE(_xlfn.CONCAT(MID(H838,64,2),":",MID(H838,66,2)))</f>
        <v>45455.584027777775</v>
      </c>
      <c r="K838" s="6" t="str">
        <f t="shared" si="81"/>
        <v>0:00</v>
      </c>
      <c r="L838" s="54" t="str">
        <f t="shared" si="82"/>
        <v>Ukončeno v den propuštění</v>
      </c>
      <c r="M838" s="54" t="str">
        <f>IF(A838-J838&gt;TIME(0,240,0),"Více než  4 hodiny",VLOOKUP(K838,Pásma!$H$4:$I$244,2))</f>
        <v>do 10 ti minut</v>
      </c>
    </row>
    <row r="839" spans="1:13" x14ac:dyDescent="0.25">
      <c r="A839" s="44">
        <v>45455.584537037037</v>
      </c>
      <c r="B839" s="43" t="s">
        <v>76</v>
      </c>
      <c r="C839" s="43" t="s">
        <v>77</v>
      </c>
      <c r="D839" s="43" t="s">
        <v>78</v>
      </c>
      <c r="E839" s="43" t="s">
        <v>79</v>
      </c>
      <c r="F839" s="43" t="s">
        <v>150</v>
      </c>
      <c r="G839" s="43" t="s">
        <v>151</v>
      </c>
      <c r="H839" s="43" t="s">
        <v>152</v>
      </c>
      <c r="I839" s="8">
        <f t="shared" si="80"/>
        <v>45455.584537037037</v>
      </c>
      <c r="J839" s="8">
        <f>DATEVALUE(MID(H839,29,8))+TIMEVALUE(_xlfn.CONCAT(MID(H839,64,2),":",MID(H839,66,2)))</f>
        <v>45455.584027777775</v>
      </c>
      <c r="K839" s="6" t="str">
        <f t="shared" si="81"/>
        <v>0:00</v>
      </c>
      <c r="L839" s="54" t="str">
        <f t="shared" si="82"/>
        <v>Ukončeno v den propuštění</v>
      </c>
      <c r="M839" s="54" t="str">
        <f>IF(A839-J839&gt;TIME(0,240,0),"Více než  4 hodiny",VLOOKUP(K839,Pásma!$H$4:$I$244,2))</f>
        <v>do 10 ti minut</v>
      </c>
    </row>
    <row r="840" spans="1:13" x14ac:dyDescent="0.25">
      <c r="A840" s="44">
        <v>45455.584629629629</v>
      </c>
      <c r="B840" s="43" t="s">
        <v>76</v>
      </c>
      <c r="C840" s="43" t="s">
        <v>77</v>
      </c>
      <c r="D840" s="43" t="s">
        <v>78</v>
      </c>
      <c r="E840" s="43" t="s">
        <v>79</v>
      </c>
      <c r="F840" s="43" t="s">
        <v>147</v>
      </c>
      <c r="G840" s="43" t="s">
        <v>148</v>
      </c>
      <c r="H840" s="43" t="s">
        <v>149</v>
      </c>
      <c r="I840" s="8">
        <f t="shared" si="80"/>
        <v>45455.584629629629</v>
      </c>
      <c r="J840" s="8">
        <f>DATEVALUE(MID(H840,29,8))+TIMEVALUE(_xlfn.CONCAT(MID(H840,64,2),":",MID(H840,66,2)))</f>
        <v>45455.584027777775</v>
      </c>
      <c r="K840" s="6" t="str">
        <f t="shared" si="81"/>
        <v>0:00</v>
      </c>
      <c r="L840" s="54" t="str">
        <f t="shared" si="82"/>
        <v>Ukončeno v den propuštění</v>
      </c>
      <c r="M840" s="54" t="str">
        <f>IF(A840-J840&gt;TIME(0,240,0),"Více než  4 hodiny",VLOOKUP(K840,Pásma!$H$4:$I$244,2))</f>
        <v>do 10 ti minut</v>
      </c>
    </row>
    <row r="841" spans="1:13" x14ac:dyDescent="0.25">
      <c r="A841" s="44">
        <v>45455.584976851853</v>
      </c>
      <c r="B841" s="43" t="s">
        <v>11</v>
      </c>
      <c r="C841" s="43" t="s">
        <v>40</v>
      </c>
      <c r="D841" s="43" t="s">
        <v>78</v>
      </c>
      <c r="E841" s="43" t="s">
        <v>10</v>
      </c>
      <c r="F841" s="43" t="s">
        <v>110</v>
      </c>
      <c r="G841" s="43" t="s">
        <v>111</v>
      </c>
      <c r="H841" s="43" t="s">
        <v>8346</v>
      </c>
      <c r="I841" s="8">
        <f t="shared" si="80"/>
        <v>45455.584976851853</v>
      </c>
      <c r="J841" s="8">
        <f>DATEVALUE(MID(H841,49,8))+TIMEVALUE(_xlfn.CONCAT(MID(H841,80,2),":",MID(H841,82,2)))</f>
        <v>45455.584722222222</v>
      </c>
      <c r="K841" s="6" t="str">
        <f t="shared" si="81"/>
        <v>0:00</v>
      </c>
      <c r="L841" s="54" t="str">
        <f t="shared" si="82"/>
        <v>Ukončeno v den propuštění</v>
      </c>
      <c r="M841" s="54" t="str">
        <f>IF(A841-J841&gt;TIME(0,240,0),"Více než  4 hodiny",VLOOKUP(K841,Pásma!$H$4:$I$244,2))</f>
        <v>do 10 ti minut</v>
      </c>
    </row>
    <row r="842" spans="1:13" x14ac:dyDescent="0.25">
      <c r="A842" s="44">
        <v>45455.639930555553</v>
      </c>
      <c r="B842" s="43" t="s">
        <v>11</v>
      </c>
      <c r="C842" s="43" t="s">
        <v>21</v>
      </c>
      <c r="D842" s="43" t="s">
        <v>78</v>
      </c>
      <c r="E842" s="43" t="s">
        <v>10</v>
      </c>
      <c r="F842" s="43" t="s">
        <v>7960</v>
      </c>
      <c r="G842" s="43" t="s">
        <v>7961</v>
      </c>
      <c r="H842" s="43" t="s">
        <v>8345</v>
      </c>
      <c r="I842" s="8">
        <f t="shared" si="80"/>
        <v>45455.639930555553</v>
      </c>
      <c r="J842" s="8">
        <f>DATEVALUE(MID(H842,49,8))+TIMEVALUE(_xlfn.CONCAT(MID(H842,80,2),":",MID(H842,82,2)))</f>
        <v>45455.63958333333</v>
      </c>
      <c r="K842" s="6" t="str">
        <f t="shared" si="81"/>
        <v>0:00</v>
      </c>
      <c r="L842" s="54" t="str">
        <f t="shared" si="82"/>
        <v>Ukončeno v den propuštění</v>
      </c>
      <c r="M842" s="54" t="str">
        <f>IF(A842-J842&gt;TIME(0,240,0),"Více než  4 hodiny",VLOOKUP(K842,Pásma!$H$4:$I$244,2))</f>
        <v>do 10 ti minut</v>
      </c>
    </row>
    <row r="843" spans="1:13" x14ac:dyDescent="0.25">
      <c r="A843" s="44">
        <v>45455.988125000003</v>
      </c>
      <c r="B843" s="43" t="s">
        <v>76</v>
      </c>
      <c r="C843" s="43" t="s">
        <v>242</v>
      </c>
      <c r="D843" s="43" t="s">
        <v>78</v>
      </c>
      <c r="E843" s="43" t="s">
        <v>79</v>
      </c>
      <c r="F843" s="43" t="s">
        <v>7324</v>
      </c>
      <c r="G843" s="43" t="s">
        <v>7325</v>
      </c>
      <c r="H843" s="43" t="s">
        <v>7326</v>
      </c>
      <c r="I843" s="8">
        <f t="shared" si="80"/>
        <v>45455.988125000003</v>
      </c>
      <c r="J843" s="8">
        <f>DATEVALUE(MID(H843,63,8))+TIMEVALUE(_xlfn.CONCAT(MID(H843,87,2),":",MID(H843,89,2)))</f>
        <v>45455.986805555556</v>
      </c>
      <c r="K843" s="6" t="str">
        <f t="shared" si="81"/>
        <v>0:01</v>
      </c>
      <c r="L843" s="54" t="str">
        <f t="shared" si="82"/>
        <v>Ukončeno v den propuštění</v>
      </c>
      <c r="M843" s="54" t="str">
        <f>IF(A843-J843&gt;TIME(0,240,0),"Více než  4 hodiny",VLOOKUP(K843,Pásma!$H$4:$I$244,2))</f>
        <v>do 10 ti minut</v>
      </c>
    </row>
    <row r="844" spans="1:13" x14ac:dyDescent="0.25">
      <c r="A844" s="44">
        <v>45456.441481481481</v>
      </c>
      <c r="B844" s="43" t="s">
        <v>11</v>
      </c>
      <c r="C844" s="43" t="s">
        <v>21</v>
      </c>
      <c r="D844" s="43" t="s">
        <v>78</v>
      </c>
      <c r="E844" s="43" t="s">
        <v>10</v>
      </c>
      <c r="F844" s="43" t="s">
        <v>7947</v>
      </c>
      <c r="G844" s="43" t="s">
        <v>7948</v>
      </c>
      <c r="H844" s="43" t="s">
        <v>8344</v>
      </c>
      <c r="I844" s="8">
        <f t="shared" si="80"/>
        <v>45456.441481481481</v>
      </c>
      <c r="J844" s="8">
        <f>DATEVALUE(MID(H844,49,8))+TIMEVALUE(_xlfn.CONCAT(MID(H844,80,2),":",MID(H844,82,2)))</f>
        <v>45456.440972222219</v>
      </c>
      <c r="K844" s="6" t="str">
        <f t="shared" si="81"/>
        <v>0:00</v>
      </c>
      <c r="L844" s="54" t="str">
        <f t="shared" si="82"/>
        <v>Ukončeno v den propuštění</v>
      </c>
      <c r="M844" s="54" t="str">
        <f>IF(A844-J844&gt;TIME(0,240,0),"Více než  4 hodiny",VLOOKUP(K844,Pásma!$H$4:$I$244,2))</f>
        <v>do 10 ti minut</v>
      </c>
    </row>
    <row r="845" spans="1:13" x14ac:dyDescent="0.25">
      <c r="A845" s="44">
        <v>45456.472569444442</v>
      </c>
      <c r="B845" s="43" t="s">
        <v>76</v>
      </c>
      <c r="C845" s="43" t="s">
        <v>77</v>
      </c>
      <c r="D845" s="43" t="s">
        <v>78</v>
      </c>
      <c r="E845" s="43" t="s">
        <v>79</v>
      </c>
      <c r="F845" s="43" t="s">
        <v>7321</v>
      </c>
      <c r="G845" s="43" t="s">
        <v>7322</v>
      </c>
      <c r="H845" s="43" t="s">
        <v>7323</v>
      </c>
      <c r="I845" s="8">
        <f t="shared" si="80"/>
        <v>45456.472569444442</v>
      </c>
      <c r="J845" s="8">
        <f>DATEVALUE(MID(H845,63,8))+TIMEVALUE(_xlfn.CONCAT(MID(H845,87,2),":",MID(H845,89,2)))</f>
        <v>45456.47152777778</v>
      </c>
      <c r="K845" s="6" t="str">
        <f t="shared" si="81"/>
        <v>0:01</v>
      </c>
      <c r="L845" s="54" t="str">
        <f t="shared" si="82"/>
        <v>Ukončeno v den propuštění</v>
      </c>
      <c r="M845" s="54" t="str">
        <f>IF(A845-J845&gt;TIME(0,240,0),"Více než  4 hodiny",VLOOKUP(K845,Pásma!$H$4:$I$244,2))</f>
        <v>do 10 ti minut</v>
      </c>
    </row>
    <row r="846" spans="1:13" x14ac:dyDescent="0.25">
      <c r="A846" s="44">
        <v>45456.500185185185</v>
      </c>
      <c r="B846" s="43" t="s">
        <v>76</v>
      </c>
      <c r="C846" s="43" t="s">
        <v>77</v>
      </c>
      <c r="D846" s="43" t="s">
        <v>78</v>
      </c>
      <c r="E846" s="43" t="s">
        <v>79</v>
      </c>
      <c r="F846" s="43" t="s">
        <v>144</v>
      </c>
      <c r="G846" s="43" t="s">
        <v>145</v>
      </c>
      <c r="H846" s="43" t="s">
        <v>146</v>
      </c>
      <c r="I846" s="8">
        <f t="shared" si="80"/>
        <v>45456.500185185185</v>
      </c>
      <c r="J846" s="8">
        <f>DATEVALUE(MID(H846,29,8))+TIMEVALUE(_xlfn.CONCAT(MID(H846,64,2),":",MID(H846,66,2)))</f>
        <v>45456.412499999999</v>
      </c>
      <c r="K846" s="6" t="str">
        <f t="shared" si="81"/>
        <v>2:06</v>
      </c>
      <c r="L846" s="54" t="str">
        <f t="shared" si="82"/>
        <v>Ukončeno v den propuštění</v>
      </c>
      <c r="M846" s="54" t="str">
        <f>IF(A846-J846&gt;TIME(0,240,0),"Více než  4 hodiny",VLOOKUP(K846,Pásma!$H$4:$I$244,2))</f>
        <v>120-130</v>
      </c>
    </row>
    <row r="847" spans="1:13" x14ac:dyDescent="0.25">
      <c r="A847" s="44">
        <v>45456.534942129627</v>
      </c>
      <c r="B847" s="43" t="s">
        <v>76</v>
      </c>
      <c r="C847" s="43" t="s">
        <v>77</v>
      </c>
      <c r="D847" s="43" t="s">
        <v>78</v>
      </c>
      <c r="E847" s="43" t="s">
        <v>79</v>
      </c>
      <c r="F847" s="43" t="s">
        <v>141</v>
      </c>
      <c r="G847" s="43" t="s">
        <v>142</v>
      </c>
      <c r="H847" s="43" t="s">
        <v>143</v>
      </c>
      <c r="I847" s="8">
        <f t="shared" si="80"/>
        <v>45456.534942129627</v>
      </c>
      <c r="J847" s="8">
        <f>DATEVALUE(MID(H847,29,8))+TIMEVALUE(_xlfn.CONCAT(MID(H847,64,2),":",MID(H847,66,2)))</f>
        <v>45456.53402777778</v>
      </c>
      <c r="K847" s="6" t="str">
        <f t="shared" si="81"/>
        <v>0:01</v>
      </c>
      <c r="L847" s="54" t="str">
        <f t="shared" si="82"/>
        <v>Ukončeno v den propuštění</v>
      </c>
      <c r="M847" s="54" t="str">
        <f>IF(A847-J847&gt;TIME(0,240,0),"Více než  4 hodiny",VLOOKUP(K847,Pásma!$H$4:$I$244,2))</f>
        <v>do 10 ti minut</v>
      </c>
    </row>
    <row r="848" spans="1:13" x14ac:dyDescent="0.25">
      <c r="A848" s="44">
        <v>45456.535034722219</v>
      </c>
      <c r="B848" s="43" t="s">
        <v>76</v>
      </c>
      <c r="C848" s="43" t="s">
        <v>77</v>
      </c>
      <c r="D848" s="43" t="s">
        <v>78</v>
      </c>
      <c r="E848" s="43" t="s">
        <v>79</v>
      </c>
      <c r="F848" s="43" t="s">
        <v>139</v>
      </c>
      <c r="G848" s="43" t="s">
        <v>140</v>
      </c>
      <c r="H848" s="43" t="s">
        <v>138</v>
      </c>
      <c r="I848" s="8">
        <f t="shared" si="80"/>
        <v>45456.535034722219</v>
      </c>
      <c r="J848" s="8">
        <f>DATEVALUE(MID(H848,29,8))+TIMEVALUE(_xlfn.CONCAT(MID(H848,64,2),":",MID(H848,66,2)))</f>
        <v>45456.534722222219</v>
      </c>
      <c r="K848" s="6" t="str">
        <f t="shared" si="81"/>
        <v>0:00</v>
      </c>
      <c r="L848" s="54" t="str">
        <f t="shared" si="82"/>
        <v>Ukončeno v den propuštění</v>
      </c>
      <c r="M848" s="54" t="str">
        <f>IF(A848-J848&gt;TIME(0,240,0),"Více než  4 hodiny",VLOOKUP(K848,Pásma!$H$4:$I$244,2))</f>
        <v>do 10 ti minut</v>
      </c>
    </row>
    <row r="849" spans="1:13" x14ac:dyDescent="0.25">
      <c r="A849" s="44">
        <v>45456.535173611112</v>
      </c>
      <c r="B849" s="43" t="s">
        <v>76</v>
      </c>
      <c r="C849" s="43" t="s">
        <v>77</v>
      </c>
      <c r="D849" s="43" t="s">
        <v>78</v>
      </c>
      <c r="E849" s="43" t="s">
        <v>79</v>
      </c>
      <c r="F849" s="43" t="s">
        <v>136</v>
      </c>
      <c r="G849" s="43" t="s">
        <v>137</v>
      </c>
      <c r="H849" s="43" t="s">
        <v>138</v>
      </c>
      <c r="I849" s="8">
        <f t="shared" si="80"/>
        <v>45456.535173611112</v>
      </c>
      <c r="J849" s="8">
        <f>DATEVALUE(MID(H849,29,8))+TIMEVALUE(_xlfn.CONCAT(MID(H849,64,2),":",MID(H849,66,2)))</f>
        <v>45456.534722222219</v>
      </c>
      <c r="K849" s="6" t="str">
        <f t="shared" si="81"/>
        <v>0:00</v>
      </c>
      <c r="L849" s="54" t="str">
        <f t="shared" si="82"/>
        <v>Ukončeno v den propuštění</v>
      </c>
      <c r="M849" s="54" t="str">
        <f>IF(A849-J849&gt;TIME(0,240,0),"Více než  4 hodiny",VLOOKUP(K849,Pásma!$H$4:$I$244,2))</f>
        <v>do 10 ti minut</v>
      </c>
    </row>
    <row r="850" spans="1:13" x14ac:dyDescent="0.25">
      <c r="A850" s="44">
        <v>45456.535393518519</v>
      </c>
      <c r="B850" s="43" t="s">
        <v>76</v>
      </c>
      <c r="C850" s="43" t="s">
        <v>77</v>
      </c>
      <c r="D850" s="43" t="s">
        <v>78</v>
      </c>
      <c r="E850" s="43" t="s">
        <v>79</v>
      </c>
      <c r="F850" s="43" t="s">
        <v>133</v>
      </c>
      <c r="G850" s="43" t="s">
        <v>134</v>
      </c>
      <c r="H850" s="43" t="s">
        <v>135</v>
      </c>
      <c r="I850" s="8">
        <f t="shared" si="80"/>
        <v>45456.535393518519</v>
      </c>
      <c r="J850" s="8">
        <f>DATEVALUE(MID(H850,29,8))+TIMEVALUE(_xlfn.CONCAT(MID(H850,64,2),":",MID(H850,66,2)))</f>
        <v>45456.534722222219</v>
      </c>
      <c r="K850" s="6" t="str">
        <f t="shared" si="81"/>
        <v>0:00</v>
      </c>
      <c r="L850" s="54" t="str">
        <f t="shared" si="82"/>
        <v>Ukončeno v den propuštění</v>
      </c>
      <c r="M850" s="54" t="str">
        <f>IF(A850-J850&gt;TIME(0,240,0),"Více než  4 hodiny",VLOOKUP(K850,Pásma!$H$4:$I$244,2))</f>
        <v>do 10 ti minut</v>
      </c>
    </row>
    <row r="851" spans="1:13" x14ac:dyDescent="0.25">
      <c r="A851" s="44">
        <v>45457.41883101852</v>
      </c>
      <c r="B851" s="43" t="s">
        <v>11</v>
      </c>
      <c r="C851" s="43" t="s">
        <v>21</v>
      </c>
      <c r="D851" s="43" t="s">
        <v>78</v>
      </c>
      <c r="E851" s="43" t="s">
        <v>10</v>
      </c>
      <c r="F851" s="43" t="s">
        <v>107</v>
      </c>
      <c r="G851" s="43" t="s">
        <v>108</v>
      </c>
      <c r="H851" s="43" t="s">
        <v>8343</v>
      </c>
      <c r="I851" s="8">
        <f t="shared" si="80"/>
        <v>45457.41883101852</v>
      </c>
      <c r="J851" s="8">
        <f>DATEVALUE(MID(H851,49,8))+TIMEVALUE(_xlfn.CONCAT(MID(H851,80,2),":",MID(H851,82,2)))</f>
        <v>45457.418749999997</v>
      </c>
      <c r="K851" s="6" t="str">
        <f t="shared" si="81"/>
        <v>0:00</v>
      </c>
      <c r="L851" s="54" t="str">
        <f t="shared" si="82"/>
        <v>Ukončeno v den propuštění</v>
      </c>
      <c r="M851" s="54" t="str">
        <f>IF(A851-J851&gt;TIME(0,240,0),"Více než  4 hodiny",VLOOKUP(K851,Pásma!$H$4:$I$244,2))</f>
        <v>do 10 ti minut</v>
      </c>
    </row>
    <row r="852" spans="1:13" x14ac:dyDescent="0.25">
      <c r="A852" s="44">
        <v>45457.432071759256</v>
      </c>
      <c r="B852" s="43" t="s">
        <v>76</v>
      </c>
      <c r="C852" s="43" t="s">
        <v>77</v>
      </c>
      <c r="D852" s="43" t="s">
        <v>78</v>
      </c>
      <c r="E852" s="43" t="s">
        <v>79</v>
      </c>
      <c r="F852" s="43" t="s">
        <v>130</v>
      </c>
      <c r="G852" s="43" t="s">
        <v>131</v>
      </c>
      <c r="H852" s="43" t="s">
        <v>132</v>
      </c>
      <c r="I852" s="8">
        <f t="shared" si="80"/>
        <v>45457.432071759256</v>
      </c>
      <c r="J852" s="8">
        <f>DATEVALUE(MID(H852,29,8))+TIMEVALUE(_xlfn.CONCAT(MID(H852,64,2),":",MID(H852,66,2)))</f>
        <v>45457.431944444441</v>
      </c>
      <c r="K852" s="6" t="str">
        <f t="shared" si="81"/>
        <v>0:00</v>
      </c>
      <c r="L852" s="54" t="str">
        <f t="shared" si="82"/>
        <v>Ukončeno v den propuštění</v>
      </c>
      <c r="M852" s="54" t="str">
        <f>IF(A852-J852&gt;TIME(0,240,0),"Více než  4 hodiny",VLOOKUP(K852,Pásma!$H$4:$I$244,2))</f>
        <v>do 10 ti minut</v>
      </c>
    </row>
    <row r="853" spans="1:13" x14ac:dyDescent="0.25">
      <c r="A853" s="44">
        <v>45458.715254629627</v>
      </c>
      <c r="B853" s="43" t="s">
        <v>125</v>
      </c>
      <c r="C853" s="43" t="s">
        <v>126</v>
      </c>
      <c r="D853" s="43" t="s">
        <v>78</v>
      </c>
      <c r="E853" s="43" t="s">
        <v>79</v>
      </c>
      <c r="F853" s="43" t="s">
        <v>127</v>
      </c>
      <c r="G853" s="43" t="s">
        <v>128</v>
      </c>
      <c r="H853" s="43" t="s">
        <v>129</v>
      </c>
      <c r="I853" s="8">
        <f t="shared" si="80"/>
        <v>45458.715254629627</v>
      </c>
      <c r="J853" s="8">
        <f>DATEVALUE(MID(H853,29,8))+TIMEVALUE(_xlfn.CONCAT(MID(H853,64,2),":",MID(H853,66,2)))</f>
        <v>45458.714583333334</v>
      </c>
      <c r="K853" s="6" t="str">
        <f t="shared" si="81"/>
        <v>0:00</v>
      </c>
      <c r="L853" s="54" t="str">
        <f t="shared" si="82"/>
        <v>Ukončeno v den propuštění</v>
      </c>
      <c r="M853" s="54" t="str">
        <f>IF(A853-J853&gt;TIME(0,240,0),"Více než  4 hodiny",VLOOKUP(K853,Pásma!$H$4:$I$244,2))</f>
        <v>do 10 ti minut</v>
      </c>
    </row>
    <row r="854" spans="1:13" x14ac:dyDescent="0.25">
      <c r="A854" s="44">
        <v>45459.633981481478</v>
      </c>
      <c r="B854" s="43" t="s">
        <v>120</v>
      </c>
      <c r="C854" s="43" t="s">
        <v>121</v>
      </c>
      <c r="D854" s="43" t="s">
        <v>78</v>
      </c>
      <c r="E854" s="43" t="s">
        <v>79</v>
      </c>
      <c r="F854" s="43" t="s">
        <v>122</v>
      </c>
      <c r="G854" s="43" t="s">
        <v>123</v>
      </c>
      <c r="H854" s="43" t="s">
        <v>124</v>
      </c>
      <c r="I854" s="8">
        <f t="shared" si="80"/>
        <v>45459.633981481478</v>
      </c>
      <c r="J854" s="8">
        <f>DATEVALUE(MID(H854,29,8))+TIMEVALUE(_xlfn.CONCAT(MID(H854,64,2),":",MID(H854,66,2)))</f>
        <v>45459.633333333331</v>
      </c>
      <c r="K854" s="6" t="str">
        <f t="shared" si="81"/>
        <v>0:00</v>
      </c>
      <c r="L854" s="54" t="str">
        <f t="shared" si="82"/>
        <v>Ukončeno v den propuštění</v>
      </c>
      <c r="M854" s="54" t="str">
        <f>IF(A854-J854&gt;TIME(0,240,0),"Více než  4 hodiny",VLOOKUP(K854,Pásma!$H$4:$I$244,2))</f>
        <v>do 10 ti minut</v>
      </c>
    </row>
    <row r="855" spans="1:13" x14ac:dyDescent="0.25">
      <c r="A855" s="44">
        <v>45459.964583333334</v>
      </c>
      <c r="B855" s="43" t="s">
        <v>76</v>
      </c>
      <c r="C855" s="43" t="s">
        <v>627</v>
      </c>
      <c r="D855" s="43" t="s">
        <v>78</v>
      </c>
      <c r="E855" s="43" t="s">
        <v>79</v>
      </c>
      <c r="F855" s="43" t="s">
        <v>80</v>
      </c>
      <c r="G855" s="43" t="s">
        <v>7319</v>
      </c>
      <c r="H855" s="43" t="s">
        <v>7320</v>
      </c>
      <c r="I855" s="8">
        <f t="shared" si="80"/>
        <v>45459.964583333334</v>
      </c>
      <c r="J855" s="8">
        <f>DATEVALUE(MID(H855,63,8))+TIMEVALUE(_xlfn.CONCAT(MID(H855,87,2),":",MID(H855,89,2)))</f>
        <v>45459.963888888888</v>
      </c>
      <c r="K855" s="6" t="str">
        <f t="shared" si="81"/>
        <v>0:01</v>
      </c>
      <c r="L855" s="54" t="str">
        <f t="shared" si="82"/>
        <v>Ukončeno v den propuštění</v>
      </c>
      <c r="M855" s="54" t="str">
        <f>IF(A855-J855&gt;TIME(0,240,0),"Více než  4 hodiny",VLOOKUP(K855,Pásma!$H$4:$I$244,2))</f>
        <v>do 10 ti minut</v>
      </c>
    </row>
    <row r="856" spans="1:13" x14ac:dyDescent="0.25">
      <c r="A856" s="44">
        <v>45460.4219212963</v>
      </c>
      <c r="B856" s="43" t="s">
        <v>11</v>
      </c>
      <c r="C856" s="43" t="s">
        <v>7261</v>
      </c>
      <c r="D856" s="43" t="s">
        <v>78</v>
      </c>
      <c r="E856" s="43" t="s">
        <v>10</v>
      </c>
      <c r="F856" s="43" t="s">
        <v>7941</v>
      </c>
      <c r="G856" s="43" t="s">
        <v>7942</v>
      </c>
      <c r="H856" s="43" t="s">
        <v>8342</v>
      </c>
      <c r="I856" s="8">
        <f t="shared" si="80"/>
        <v>45460.4219212963</v>
      </c>
      <c r="J856" s="8">
        <f>DATEVALUE(MID(H856,49,8))+TIMEVALUE(_xlfn.CONCAT(MID(H856,80,2),":",MID(H856,82,2)))</f>
        <v>45460.421527777777</v>
      </c>
      <c r="K856" s="6" t="str">
        <f t="shared" si="81"/>
        <v>0:00</v>
      </c>
      <c r="L856" s="54" t="str">
        <f t="shared" si="82"/>
        <v>Ukončeno v den propuštění</v>
      </c>
      <c r="M856" s="54" t="str">
        <f>IF(A856-J856&gt;TIME(0,240,0),"Více než  4 hodiny",VLOOKUP(K856,Pásma!$H$4:$I$244,2))</f>
        <v>do 10 ti minut</v>
      </c>
    </row>
    <row r="857" spans="1:13" x14ac:dyDescent="0.25">
      <c r="A857" s="44">
        <v>45460.457986111112</v>
      </c>
      <c r="B857" s="43" t="s">
        <v>76</v>
      </c>
      <c r="C857" s="43" t="s">
        <v>91</v>
      </c>
      <c r="D857" s="43" t="s">
        <v>78</v>
      </c>
      <c r="E857" s="43" t="s">
        <v>13</v>
      </c>
      <c r="F857" s="43" t="s">
        <v>25</v>
      </c>
      <c r="G857" s="43" t="s">
        <v>118</v>
      </c>
      <c r="H857" s="43" t="s">
        <v>119</v>
      </c>
      <c r="I857" s="8">
        <f t="shared" si="80"/>
        <v>45460.457986111112</v>
      </c>
      <c r="J857" s="8">
        <f t="shared" ref="J857:J866" si="83">DATEVALUE(MID(H857,29,8))+TIMEVALUE(_xlfn.CONCAT(MID(H857,64,2),":",MID(H857,66,2)))</f>
        <v>45460.444444444445</v>
      </c>
      <c r="K857" s="6" t="str">
        <f t="shared" si="81"/>
        <v>0:19</v>
      </c>
      <c r="L857" s="54" t="str">
        <f t="shared" si="82"/>
        <v>Ukončeno v den propuštění</v>
      </c>
      <c r="M857" s="54" t="str">
        <f>IF(A857-J857&gt;TIME(0,240,0),"Více než  4 hodiny",VLOOKUP(K857,Pásma!$H$4:$I$244,2))</f>
        <v>10-20</v>
      </c>
    </row>
    <row r="858" spans="1:13" x14ac:dyDescent="0.25">
      <c r="A858" s="44">
        <v>45460.489363425928</v>
      </c>
      <c r="B858" s="43" t="s">
        <v>76</v>
      </c>
      <c r="C858" s="43" t="s">
        <v>91</v>
      </c>
      <c r="D858" s="43" t="s">
        <v>78</v>
      </c>
      <c r="E858" s="43" t="s">
        <v>13</v>
      </c>
      <c r="F858" s="43" t="s">
        <v>115</v>
      </c>
      <c r="G858" s="43" t="s">
        <v>116</v>
      </c>
      <c r="H858" s="43" t="s">
        <v>117</v>
      </c>
      <c r="I858" s="8">
        <f t="shared" si="80"/>
        <v>45460.489363425928</v>
      </c>
      <c r="J858" s="8">
        <f t="shared" si="83"/>
        <v>45460.488888888889</v>
      </c>
      <c r="K858" s="6" t="str">
        <f t="shared" si="81"/>
        <v>0:00</v>
      </c>
      <c r="L858" s="54" t="str">
        <f t="shared" si="82"/>
        <v>Ukončeno v den propuštění</v>
      </c>
      <c r="M858" s="54" t="str">
        <f>IF(A858-J858&gt;TIME(0,240,0),"Více než  4 hodiny",VLOOKUP(K858,Pásma!$H$4:$I$244,2))</f>
        <v>do 10 ti minut</v>
      </c>
    </row>
    <row r="859" spans="1:13" x14ac:dyDescent="0.25">
      <c r="A859" s="44">
        <v>45460.48946759259</v>
      </c>
      <c r="B859" s="43" t="s">
        <v>76</v>
      </c>
      <c r="C859" s="43" t="s">
        <v>91</v>
      </c>
      <c r="D859" s="43" t="s">
        <v>78</v>
      </c>
      <c r="E859" s="43" t="s">
        <v>13</v>
      </c>
      <c r="F859" s="43" t="s">
        <v>113</v>
      </c>
      <c r="G859" s="43" t="s">
        <v>114</v>
      </c>
      <c r="H859" s="43" t="s">
        <v>112</v>
      </c>
      <c r="I859" s="8">
        <f t="shared" si="80"/>
        <v>45460.48946759259</v>
      </c>
      <c r="J859" s="8">
        <f t="shared" si="83"/>
        <v>45460.488888888889</v>
      </c>
      <c r="K859" s="6" t="str">
        <f t="shared" si="81"/>
        <v>0:00</v>
      </c>
      <c r="L859" s="54" t="str">
        <f t="shared" si="82"/>
        <v>Ukončeno v den propuštění</v>
      </c>
      <c r="M859" s="54" t="str">
        <f>IF(A859-J859&gt;TIME(0,240,0),"Více než  4 hodiny",VLOOKUP(K859,Pásma!$H$4:$I$244,2))</f>
        <v>do 10 ti minut</v>
      </c>
    </row>
    <row r="860" spans="1:13" x14ac:dyDescent="0.25">
      <c r="A860" s="44">
        <v>45460.489895833336</v>
      </c>
      <c r="B860" s="43" t="s">
        <v>76</v>
      </c>
      <c r="C860" s="43" t="s">
        <v>91</v>
      </c>
      <c r="D860" s="43" t="s">
        <v>78</v>
      </c>
      <c r="E860" s="43" t="s">
        <v>13</v>
      </c>
      <c r="F860" s="43" t="s">
        <v>110</v>
      </c>
      <c r="G860" s="43" t="s">
        <v>111</v>
      </c>
      <c r="H860" s="43" t="s">
        <v>112</v>
      </c>
      <c r="I860" s="8">
        <f t="shared" si="80"/>
        <v>45460.489895833336</v>
      </c>
      <c r="J860" s="8">
        <f t="shared" si="83"/>
        <v>45460.488888888889</v>
      </c>
      <c r="K860" s="6" t="str">
        <f t="shared" si="81"/>
        <v>0:01</v>
      </c>
      <c r="L860" s="54" t="str">
        <f t="shared" si="82"/>
        <v>Ukončeno v den propuštění</v>
      </c>
      <c r="M860" s="54" t="str">
        <f>IF(A860-J860&gt;TIME(0,240,0),"Více než  4 hodiny",VLOOKUP(K860,Pásma!$H$4:$I$244,2))</f>
        <v>do 10 ti minut</v>
      </c>
    </row>
    <row r="861" spans="1:13" x14ac:dyDescent="0.25">
      <c r="A861" s="44">
        <v>45460.489988425928</v>
      </c>
      <c r="B861" s="43" t="s">
        <v>76</v>
      </c>
      <c r="C861" s="43" t="s">
        <v>91</v>
      </c>
      <c r="D861" s="43" t="s">
        <v>78</v>
      </c>
      <c r="E861" s="43" t="s">
        <v>13</v>
      </c>
      <c r="F861" s="43" t="s">
        <v>107</v>
      </c>
      <c r="G861" s="43" t="s">
        <v>108</v>
      </c>
      <c r="H861" s="43" t="s">
        <v>109</v>
      </c>
      <c r="I861" s="8">
        <f t="shared" si="80"/>
        <v>45460.489988425928</v>
      </c>
      <c r="J861" s="8">
        <f t="shared" si="83"/>
        <v>45460.489583333336</v>
      </c>
      <c r="K861" s="6" t="str">
        <f t="shared" si="81"/>
        <v>0:00</v>
      </c>
      <c r="L861" s="54" t="str">
        <f t="shared" si="82"/>
        <v>Ukončeno v den propuštění</v>
      </c>
      <c r="M861" s="54" t="str">
        <f>IF(A861-J861&gt;TIME(0,240,0),"Více než  4 hodiny",VLOOKUP(K861,Pásma!$H$4:$I$244,2))</f>
        <v>do 10 ti minut</v>
      </c>
    </row>
    <row r="862" spans="1:13" x14ac:dyDescent="0.25">
      <c r="A862" s="44">
        <v>45460.490266203706</v>
      </c>
      <c r="B862" s="43" t="s">
        <v>76</v>
      </c>
      <c r="C862" s="43" t="s">
        <v>91</v>
      </c>
      <c r="D862" s="43" t="s">
        <v>78</v>
      </c>
      <c r="E862" s="43" t="s">
        <v>13</v>
      </c>
      <c r="F862" s="43" t="s">
        <v>104</v>
      </c>
      <c r="G862" s="43" t="s">
        <v>105</v>
      </c>
      <c r="H862" s="43" t="s">
        <v>106</v>
      </c>
      <c r="I862" s="8">
        <f t="shared" si="80"/>
        <v>45460.490266203706</v>
      </c>
      <c r="J862" s="8">
        <f t="shared" si="83"/>
        <v>45460.489583333336</v>
      </c>
      <c r="K862" s="6" t="str">
        <f t="shared" si="81"/>
        <v>0:00</v>
      </c>
      <c r="L862" s="54" t="str">
        <f t="shared" si="82"/>
        <v>Ukončeno v den propuštění</v>
      </c>
      <c r="M862" s="54" t="str">
        <f>IF(A862-J862&gt;TIME(0,240,0),"Více než  4 hodiny",VLOOKUP(K862,Pásma!$H$4:$I$244,2))</f>
        <v>do 10 ti minut</v>
      </c>
    </row>
    <row r="863" spans="1:13" x14ac:dyDescent="0.25">
      <c r="A863" s="44">
        <v>45460.49082175926</v>
      </c>
      <c r="B863" s="43" t="s">
        <v>76</v>
      </c>
      <c r="C863" s="43" t="s">
        <v>91</v>
      </c>
      <c r="D863" s="43" t="s">
        <v>78</v>
      </c>
      <c r="E863" s="43" t="s">
        <v>13</v>
      </c>
      <c r="F863" s="43" t="s">
        <v>101</v>
      </c>
      <c r="G863" s="43" t="s">
        <v>102</v>
      </c>
      <c r="H863" s="43" t="s">
        <v>103</v>
      </c>
      <c r="I863" s="8">
        <f t="shared" si="80"/>
        <v>45460.49082175926</v>
      </c>
      <c r="J863" s="8">
        <f t="shared" si="83"/>
        <v>45460.490277777775</v>
      </c>
      <c r="K863" s="6" t="str">
        <f t="shared" si="81"/>
        <v>0:00</v>
      </c>
      <c r="L863" s="54" t="str">
        <f t="shared" si="82"/>
        <v>Ukončeno v den propuštění</v>
      </c>
      <c r="M863" s="54" t="str">
        <f>IF(A863-J863&gt;TIME(0,240,0),"Více než  4 hodiny",VLOOKUP(K863,Pásma!$H$4:$I$244,2))</f>
        <v>do 10 ti minut</v>
      </c>
    </row>
    <row r="864" spans="1:13" x14ac:dyDescent="0.25">
      <c r="A864" s="44">
        <v>45460.490914351853</v>
      </c>
      <c r="B864" s="43" t="s">
        <v>76</v>
      </c>
      <c r="C864" s="43" t="s">
        <v>91</v>
      </c>
      <c r="D864" s="43" t="s">
        <v>78</v>
      </c>
      <c r="E864" s="43" t="s">
        <v>13</v>
      </c>
      <c r="F864" s="43" t="s">
        <v>98</v>
      </c>
      <c r="G864" s="43" t="s">
        <v>99</v>
      </c>
      <c r="H864" s="43" t="s">
        <v>100</v>
      </c>
      <c r="I864" s="8">
        <f t="shared" si="80"/>
        <v>45460.490914351853</v>
      </c>
      <c r="J864" s="8">
        <f t="shared" si="83"/>
        <v>45460.490277777775</v>
      </c>
      <c r="K864" s="6" t="str">
        <f t="shared" si="81"/>
        <v>0:00</v>
      </c>
      <c r="L864" s="54" t="str">
        <f t="shared" si="82"/>
        <v>Ukončeno v den propuštění</v>
      </c>
      <c r="M864" s="54" t="str">
        <f>IF(A864-J864&gt;TIME(0,240,0),"Více než  4 hodiny",VLOOKUP(K864,Pásma!$H$4:$I$244,2))</f>
        <v>do 10 ti minut</v>
      </c>
    </row>
    <row r="865" spans="1:13" x14ac:dyDescent="0.25">
      <c r="A865" s="44">
        <v>45460.491006944445</v>
      </c>
      <c r="B865" s="43" t="s">
        <v>76</v>
      </c>
      <c r="C865" s="43" t="s">
        <v>91</v>
      </c>
      <c r="D865" s="43" t="s">
        <v>78</v>
      </c>
      <c r="E865" s="43" t="s">
        <v>13</v>
      </c>
      <c r="F865" s="43" t="s">
        <v>95</v>
      </c>
      <c r="G865" s="43" t="s">
        <v>96</v>
      </c>
      <c r="H865" s="43" t="s">
        <v>97</v>
      </c>
      <c r="I865" s="8">
        <f t="shared" si="80"/>
        <v>45460.491006944445</v>
      </c>
      <c r="J865" s="8">
        <f t="shared" si="83"/>
        <v>45460.490972222222</v>
      </c>
      <c r="K865" s="6" t="str">
        <f t="shared" si="81"/>
        <v>0:00</v>
      </c>
      <c r="L865" s="54" t="str">
        <f t="shared" si="82"/>
        <v>Ukončeno v den propuštění</v>
      </c>
      <c r="M865" s="54" t="str">
        <f>IF(A865-J865&gt;TIME(0,240,0),"Více než  4 hodiny",VLOOKUP(K865,Pásma!$H$4:$I$244,2))</f>
        <v>do 10 ti minut</v>
      </c>
    </row>
    <row r="866" spans="1:13" x14ac:dyDescent="0.25">
      <c r="A866" s="44">
        <v>45460.491307870368</v>
      </c>
      <c r="B866" s="43" t="s">
        <v>76</v>
      </c>
      <c r="C866" s="43" t="s">
        <v>91</v>
      </c>
      <c r="D866" s="43" t="s">
        <v>78</v>
      </c>
      <c r="E866" s="43" t="s">
        <v>13</v>
      </c>
      <c r="F866" s="43" t="s">
        <v>92</v>
      </c>
      <c r="G866" s="43" t="s">
        <v>93</v>
      </c>
      <c r="H866" s="43" t="s">
        <v>94</v>
      </c>
      <c r="I866" s="8">
        <f t="shared" si="80"/>
        <v>45460.491307870368</v>
      </c>
      <c r="J866" s="8">
        <f t="shared" si="83"/>
        <v>45460.490972222222</v>
      </c>
      <c r="K866" s="6" t="str">
        <f t="shared" si="81"/>
        <v>0:00</v>
      </c>
      <c r="L866" s="54" t="str">
        <f t="shared" si="82"/>
        <v>Ukončeno v den propuštění</v>
      </c>
      <c r="M866" s="54" t="str">
        <f>IF(A866-J866&gt;TIME(0,240,0),"Více než  4 hodiny",VLOOKUP(K866,Pásma!$H$4:$I$244,2))</f>
        <v>do 10 ti minut</v>
      </c>
    </row>
    <row r="867" spans="1:13" x14ac:dyDescent="0.25">
      <c r="A867" s="44">
        <v>45460.551018518519</v>
      </c>
      <c r="B867" s="43" t="s">
        <v>11</v>
      </c>
      <c r="C867" s="43" t="s">
        <v>7261</v>
      </c>
      <c r="D867" s="43" t="s">
        <v>78</v>
      </c>
      <c r="E867" s="43" t="s">
        <v>10</v>
      </c>
      <c r="F867" s="43" t="s">
        <v>8339</v>
      </c>
      <c r="G867" s="43" t="s">
        <v>8340</v>
      </c>
      <c r="H867" s="43" t="s">
        <v>8341</v>
      </c>
      <c r="I867" s="8">
        <f t="shared" si="80"/>
        <v>45460.551018518519</v>
      </c>
      <c r="J867" s="8">
        <f>DATEVALUE(MID(H867,49,8))+TIMEVALUE(_xlfn.CONCAT(MID(H867,80,2),":",MID(H867,82,2)))</f>
        <v>45460.550694444442</v>
      </c>
      <c r="K867" s="6" t="str">
        <f t="shared" si="81"/>
        <v>0:00</v>
      </c>
      <c r="L867" s="54" t="str">
        <f t="shared" si="82"/>
        <v>Ukončeno v den propuštění</v>
      </c>
      <c r="M867" s="54" t="str">
        <f>IF(A867-J867&gt;TIME(0,240,0),"Více než  4 hodiny",VLOOKUP(K867,Pásma!$H$4:$I$244,2))</f>
        <v>do 10 ti minut</v>
      </c>
    </row>
    <row r="868" spans="1:13" x14ac:dyDescent="0.25">
      <c r="A868" s="44">
        <v>45460.621111111112</v>
      </c>
      <c r="B868" s="43" t="s">
        <v>11</v>
      </c>
      <c r="C868" s="43" t="s">
        <v>7261</v>
      </c>
      <c r="D868" s="43" t="s">
        <v>78</v>
      </c>
      <c r="E868" s="43" t="s">
        <v>10</v>
      </c>
      <c r="F868" s="43" t="s">
        <v>8336</v>
      </c>
      <c r="G868" s="43" t="s">
        <v>8337</v>
      </c>
      <c r="H868" s="43" t="s">
        <v>8338</v>
      </c>
      <c r="I868" s="8">
        <f t="shared" si="80"/>
        <v>45460.621111111112</v>
      </c>
      <c r="J868" s="8">
        <f>DATEVALUE(MID(H868,49,8))+TIMEVALUE(_xlfn.CONCAT(MID(H868,80,2),":",MID(H868,82,2)))</f>
        <v>45460.620833333334</v>
      </c>
      <c r="K868" s="6" t="str">
        <f t="shared" si="81"/>
        <v>0:00</v>
      </c>
      <c r="L868" s="54" t="str">
        <f t="shared" si="82"/>
        <v>Ukončeno v den propuštění</v>
      </c>
      <c r="M868" s="54" t="str">
        <f>IF(A868-J868&gt;TIME(0,240,0),"Více než  4 hodiny",VLOOKUP(K868,Pásma!$H$4:$I$244,2))</f>
        <v>do 10 ti minut</v>
      </c>
    </row>
    <row r="869" spans="1:13" x14ac:dyDescent="0.25">
      <c r="A869" s="44">
        <v>45460.809687499997</v>
      </c>
      <c r="B869" s="43" t="s">
        <v>1720</v>
      </c>
      <c r="C869" s="43" t="s">
        <v>2423</v>
      </c>
      <c r="D869" s="43" t="s">
        <v>78</v>
      </c>
      <c r="E869" s="43" t="s">
        <v>79</v>
      </c>
      <c r="F869" s="43" t="s">
        <v>8333</v>
      </c>
      <c r="G869" s="43" t="s">
        <v>8334</v>
      </c>
      <c r="H869" s="43" t="s">
        <v>8335</v>
      </c>
      <c r="I869" s="8">
        <f t="shared" si="80"/>
        <v>45460.809687499997</v>
      </c>
      <c r="J869" s="8">
        <f>DATEVALUE(MID(H869,49,8))+TIMEVALUE(_xlfn.CONCAT(MID(H869,80,2),":",MID(H869,82,2)))</f>
        <v>45460.809027777781</v>
      </c>
      <c r="K869" s="6" t="str">
        <f t="shared" si="81"/>
        <v>0:00</v>
      </c>
      <c r="L869" s="54" t="str">
        <f t="shared" si="82"/>
        <v>Ukončeno v den propuštění</v>
      </c>
      <c r="M869" s="54" t="str">
        <f>IF(A869-J869&gt;TIME(0,240,0),"Více než  4 hodiny",VLOOKUP(K869,Pásma!$H$4:$I$244,2))</f>
        <v>do 10 ti minut</v>
      </c>
    </row>
    <row r="870" spans="1:13" x14ac:dyDescent="0.25">
      <c r="A870" s="44">
        <v>45461.482743055552</v>
      </c>
      <c r="B870" s="43" t="s">
        <v>76</v>
      </c>
      <c r="C870" s="43" t="s">
        <v>77</v>
      </c>
      <c r="D870" s="43" t="s">
        <v>78</v>
      </c>
      <c r="E870" s="43" t="s">
        <v>79</v>
      </c>
      <c r="F870" s="43" t="s">
        <v>88</v>
      </c>
      <c r="G870" s="43" t="s">
        <v>89</v>
      </c>
      <c r="H870" s="43" t="s">
        <v>90</v>
      </c>
      <c r="I870" s="8">
        <f t="shared" si="80"/>
        <v>45461.482743055552</v>
      </c>
      <c r="J870" s="8">
        <f>DATEVALUE(MID(H870,29,8))+TIMEVALUE(_xlfn.CONCAT(MID(H870,64,2),":",MID(H870,66,2)))</f>
        <v>45461.481944444444</v>
      </c>
      <c r="K870" s="6" t="str">
        <f t="shared" si="81"/>
        <v>0:01</v>
      </c>
      <c r="L870" s="54" t="str">
        <f t="shared" si="82"/>
        <v>Ukončeno v den propuštění</v>
      </c>
      <c r="M870" s="54" t="str">
        <f>IF(A870-J870&gt;TIME(0,240,0),"Více než  4 hodiny",VLOOKUP(K870,Pásma!$H$4:$I$244,2))</f>
        <v>do 10 ti minut</v>
      </c>
    </row>
    <row r="871" spans="1:13" x14ac:dyDescent="0.25">
      <c r="A871" s="44">
        <v>45461.482847222222</v>
      </c>
      <c r="B871" s="43" t="s">
        <v>76</v>
      </c>
      <c r="C871" s="43" t="s">
        <v>77</v>
      </c>
      <c r="D871" s="43" t="s">
        <v>78</v>
      </c>
      <c r="E871" s="43" t="s">
        <v>79</v>
      </c>
      <c r="F871" s="43" t="s">
        <v>86</v>
      </c>
      <c r="G871" s="43" t="s">
        <v>87</v>
      </c>
      <c r="H871" s="43" t="s">
        <v>85</v>
      </c>
      <c r="I871" s="8">
        <f t="shared" si="80"/>
        <v>45461.482847222222</v>
      </c>
      <c r="J871" s="8">
        <f>DATEVALUE(MID(H871,29,8))+TIMEVALUE(_xlfn.CONCAT(MID(H871,64,2),":",MID(H871,66,2)))</f>
        <v>45461.482638888891</v>
      </c>
      <c r="K871" s="6" t="str">
        <f t="shared" si="81"/>
        <v>0:00</v>
      </c>
      <c r="L871" s="54" t="str">
        <f t="shared" si="82"/>
        <v>Ukončeno v den propuštění</v>
      </c>
      <c r="M871" s="54" t="str">
        <f>IF(A871-J871&gt;TIME(0,240,0),"Více než  4 hodiny",VLOOKUP(K871,Pásma!$H$4:$I$244,2))</f>
        <v>do 10 ti minut</v>
      </c>
    </row>
    <row r="872" spans="1:13" x14ac:dyDescent="0.25">
      <c r="A872" s="44">
        <v>45461.482951388891</v>
      </c>
      <c r="B872" s="43" t="s">
        <v>76</v>
      </c>
      <c r="C872" s="43" t="s">
        <v>77</v>
      </c>
      <c r="D872" s="43" t="s">
        <v>78</v>
      </c>
      <c r="E872" s="43" t="s">
        <v>79</v>
      </c>
      <c r="F872" s="43" t="s">
        <v>83</v>
      </c>
      <c r="G872" s="43" t="s">
        <v>84</v>
      </c>
      <c r="H872" s="43" t="s">
        <v>85</v>
      </c>
      <c r="I872" s="8">
        <f t="shared" si="80"/>
        <v>45461.482951388891</v>
      </c>
      <c r="J872" s="8">
        <f>DATEVALUE(MID(H872,29,8))+TIMEVALUE(_xlfn.CONCAT(MID(H872,64,2),":",MID(H872,66,2)))</f>
        <v>45461.482638888891</v>
      </c>
      <c r="K872" s="6" t="str">
        <f t="shared" si="81"/>
        <v>0:00</v>
      </c>
      <c r="L872" s="54" t="str">
        <f t="shared" si="82"/>
        <v>Ukončeno v den propuštění</v>
      </c>
      <c r="M872" s="54" t="str">
        <f>IF(A872-J872&gt;TIME(0,240,0),"Více než  4 hodiny",VLOOKUP(K872,Pásma!$H$4:$I$244,2))</f>
        <v>do 10 ti minut</v>
      </c>
    </row>
    <row r="873" spans="1:13" x14ac:dyDescent="0.25">
      <c r="A873" s="44">
        <v>45461.492037037038</v>
      </c>
      <c r="B873" s="43" t="s">
        <v>76</v>
      </c>
      <c r="C873" s="43" t="s">
        <v>77</v>
      </c>
      <c r="D873" s="43" t="s">
        <v>78</v>
      </c>
      <c r="E873" s="43" t="s">
        <v>79</v>
      </c>
      <c r="F873" s="43" t="s">
        <v>80</v>
      </c>
      <c r="G873" s="43" t="s">
        <v>81</v>
      </c>
      <c r="H873" s="43" t="s">
        <v>82</v>
      </c>
      <c r="I873" s="8">
        <f t="shared" si="80"/>
        <v>45461.492037037038</v>
      </c>
      <c r="J873" s="8">
        <f>DATEVALUE(MID(H873,29,8))+TIMEVALUE(_xlfn.CONCAT(MID(H873,64,2),":",MID(H873,66,2)))</f>
        <v>45461.480555555558</v>
      </c>
      <c r="K873" s="6" t="str">
        <f t="shared" si="81"/>
        <v>0:16</v>
      </c>
      <c r="L873" s="54" t="str">
        <f t="shared" si="82"/>
        <v>Ukončeno v den propuštění</v>
      </c>
      <c r="M873" s="54" t="str">
        <f>IF(A873-J873&gt;TIME(0,240,0),"Více než  4 hodiny",VLOOKUP(K873,Pásma!$H$4:$I$244,2))</f>
        <v>10-20</v>
      </c>
    </row>
    <row r="874" spans="1:13" x14ac:dyDescent="0.25">
      <c r="A874" s="44">
        <v>45461.520925925928</v>
      </c>
      <c r="B874" s="43" t="s">
        <v>11</v>
      </c>
      <c r="C874" s="43" t="s">
        <v>12</v>
      </c>
      <c r="D874" s="43" t="s">
        <v>78</v>
      </c>
      <c r="E874" s="43" t="s">
        <v>10</v>
      </c>
      <c r="F874" s="43" t="s">
        <v>8330</v>
      </c>
      <c r="G874" s="43" t="s">
        <v>8331</v>
      </c>
      <c r="H874" s="43" t="s">
        <v>8332</v>
      </c>
      <c r="I874" s="8">
        <f t="shared" si="80"/>
        <v>45461.520925925928</v>
      </c>
      <c r="J874" s="8">
        <f>DATEVALUE(MID(H874,49,8))+TIMEVALUE(_xlfn.CONCAT(MID(H874,80,2),":",MID(H874,82,2)))</f>
        <v>45461.520138888889</v>
      </c>
      <c r="K874" s="6" t="str">
        <f t="shared" si="81"/>
        <v>0:01</v>
      </c>
      <c r="L874" s="54" t="str">
        <f t="shared" si="82"/>
        <v>Ukončeno v den propuštění</v>
      </c>
      <c r="M874" s="54" t="str">
        <f>IF(A874-J874&gt;TIME(0,240,0),"Více než  4 hodiny",VLOOKUP(K874,Pásma!$H$4:$I$244,2))</f>
        <v>do 10 ti minut</v>
      </c>
    </row>
    <row r="875" spans="1:13" x14ac:dyDescent="0.25">
      <c r="A875" s="44">
        <v>45462.614641203705</v>
      </c>
      <c r="B875" s="43" t="s">
        <v>76</v>
      </c>
      <c r="C875" s="43" t="s">
        <v>627</v>
      </c>
      <c r="D875" s="43" t="s">
        <v>78</v>
      </c>
      <c r="E875" s="43" t="s">
        <v>79</v>
      </c>
      <c r="F875" s="43" t="s">
        <v>7316</v>
      </c>
      <c r="G875" s="43" t="s">
        <v>7317</v>
      </c>
      <c r="H875" s="43" t="s">
        <v>7318</v>
      </c>
      <c r="I875" s="8">
        <f t="shared" si="80"/>
        <v>45462.614641203705</v>
      </c>
      <c r="J875" s="8">
        <f>DATEVALUE(MID(H875,63,8))+TIMEVALUE(_xlfn.CONCAT(MID(H875,87,2),":",MID(H875,89,2)))</f>
        <v>45462.613888888889</v>
      </c>
      <c r="K875" s="6" t="str">
        <f t="shared" si="81"/>
        <v>0:01</v>
      </c>
      <c r="L875" s="54" t="str">
        <f t="shared" si="82"/>
        <v>Ukončeno v den propuštění</v>
      </c>
      <c r="M875" s="54" t="str">
        <f>IF(A875-J875&gt;TIME(0,240,0),"Více než  4 hodiny",VLOOKUP(K875,Pásma!$H$4:$I$244,2))</f>
        <v>do 10 ti minut</v>
      </c>
    </row>
  </sheetData>
  <autoFilter ref="A1:M875" xr:uid="{768C46F5-D3B8-4E8D-8950-F12A7920335B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5DC5-8C9C-4A3F-9B9A-0BDD818F0477}">
  <sheetPr>
    <tabColor theme="4" tint="0.59999389629810485"/>
  </sheetPr>
  <dimension ref="A1:M941"/>
  <sheetViews>
    <sheetView workbookViewId="0">
      <pane ySplit="1" topLeftCell="A2" activePane="bottomLeft" state="frozen"/>
      <selection activeCell="H1" sqref="H1"/>
      <selection pane="bottomLeft" activeCell="M1" sqref="M1:M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7.42578125" bestFit="1" customWidth="1"/>
    <col min="4" max="4" width="30" bestFit="1" customWidth="1"/>
    <col min="5" max="5" width="33.5703125" bestFit="1" customWidth="1"/>
    <col min="6" max="6" width="77.140625" bestFit="1" customWidth="1"/>
    <col min="7" max="7" width="53.85546875" bestFit="1" customWidth="1"/>
    <col min="8" max="8" width="101" customWidth="1"/>
    <col min="9" max="9" width="14.28515625" bestFit="1" customWidth="1"/>
    <col min="10" max="10" width="32.7109375" bestFit="1" customWidth="1"/>
    <col min="11" max="11" width="52.7109375" bestFit="1" customWidth="1"/>
    <col min="12" max="12" width="28.140625" bestFit="1" customWidth="1"/>
    <col min="13" max="13" width="28" customWidth="1"/>
  </cols>
  <sheetData>
    <row r="1" spans="1:13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14">
        <v>45292.44672453704</v>
      </c>
      <c r="B2" s="13" t="s">
        <v>1694</v>
      </c>
      <c r="C2" s="13" t="s">
        <v>3622</v>
      </c>
      <c r="D2" s="13" t="s">
        <v>1696</v>
      </c>
      <c r="E2" s="13" t="s">
        <v>79</v>
      </c>
      <c r="F2" s="13" t="s">
        <v>1610</v>
      </c>
      <c r="G2" s="13" t="s">
        <v>3623</v>
      </c>
      <c r="H2" s="13" t="s">
        <v>3624</v>
      </c>
      <c r="I2" s="8">
        <f t="shared" ref="I2:I65" si="0">A2</f>
        <v>45292.44672453704</v>
      </c>
      <c r="J2" s="8">
        <f>DATEVALUE(MID(H2,29,8))+TIMEVALUE(_xlfn.CONCAT(MID(H2,64,2),":",MID(H2,66,2)))</f>
        <v>45292.423611111109</v>
      </c>
      <c r="K2" s="6" t="str">
        <f t="shared" ref="K2:K65" si="1">TEXT(A2-J2,"h:mm")</f>
        <v>0:33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30-40</v>
      </c>
    </row>
    <row r="3" spans="1:13" x14ac:dyDescent="0.25">
      <c r="A3" s="14">
        <v>45292.698263888888</v>
      </c>
      <c r="B3" s="13" t="s">
        <v>1694</v>
      </c>
      <c r="C3" s="13" t="s">
        <v>3618</v>
      </c>
      <c r="D3" s="13" t="s">
        <v>1696</v>
      </c>
      <c r="E3" s="13" t="s">
        <v>79</v>
      </c>
      <c r="F3" s="13" t="s">
        <v>3619</v>
      </c>
      <c r="G3" s="13" t="s">
        <v>3620</v>
      </c>
      <c r="H3" s="13" t="s">
        <v>3621</v>
      </c>
      <c r="I3" s="8">
        <f t="shared" si="0"/>
        <v>45292.698263888888</v>
      </c>
      <c r="J3" s="8">
        <f>DATEVALUE(MID(H3,29,8))+TIMEVALUE(_xlfn.CONCAT(MID(H3,64,2),":",MID(H3,66,2)))</f>
        <v>45292.696527777778</v>
      </c>
      <c r="K3" s="6" t="str">
        <f t="shared" si="1"/>
        <v>0:02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do 10 ti minut</v>
      </c>
    </row>
    <row r="4" spans="1:13" x14ac:dyDescent="0.25">
      <c r="A4" s="14">
        <v>45293.361493055556</v>
      </c>
      <c r="B4" s="13" t="s">
        <v>76</v>
      </c>
      <c r="C4" s="13" t="s">
        <v>77</v>
      </c>
      <c r="D4" s="13" t="s">
        <v>1696</v>
      </c>
      <c r="E4" s="13" t="s">
        <v>79</v>
      </c>
      <c r="F4" s="13" t="s">
        <v>1677</v>
      </c>
      <c r="G4" s="13" t="s">
        <v>1678</v>
      </c>
      <c r="H4" s="13" t="s">
        <v>8757</v>
      </c>
      <c r="I4" s="8">
        <f t="shared" si="0"/>
        <v>45293.361493055556</v>
      </c>
      <c r="J4" s="8">
        <f>DATEVALUE(MID(H4,49,8))+TIMEVALUE(_xlfn.CONCAT(MID(H4,80,2),":",MID(H4,82,2)))</f>
        <v>45293.361111111109</v>
      </c>
      <c r="K4" s="6" t="str">
        <f t="shared" si="1"/>
        <v>0:00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14">
        <v>45293.363819444443</v>
      </c>
      <c r="B5" s="13" t="s">
        <v>1694</v>
      </c>
      <c r="C5" s="13" t="s">
        <v>1695</v>
      </c>
      <c r="D5" s="13" t="s">
        <v>1696</v>
      </c>
      <c r="E5" s="13" t="s">
        <v>79</v>
      </c>
      <c r="F5" s="13" t="s">
        <v>1595</v>
      </c>
      <c r="G5" s="13" t="s">
        <v>1660</v>
      </c>
      <c r="H5" s="13" t="s">
        <v>8756</v>
      </c>
      <c r="I5" s="8">
        <f t="shared" si="0"/>
        <v>45293.363819444443</v>
      </c>
      <c r="J5" s="8">
        <f>DATEVALUE(MID(H5,49,8))+TIMEVALUE(_xlfn.CONCAT(MID(H5,80,2),":",MID(H5,82,2)))</f>
        <v>45293.363194444442</v>
      </c>
      <c r="K5" s="6" t="str">
        <f t="shared" si="1"/>
        <v>0:00</v>
      </c>
      <c r="L5" s="54" t="str">
        <f t="shared" si="2"/>
        <v>Ukončeno v den propuštění</v>
      </c>
      <c r="M5" s="54" t="str">
        <f>IF(A5-J5&gt;TIME(0,240,0),"Více než  4 hodiny",VLOOKUP(K5,Pásma!$H$4:$I$244,2))</f>
        <v>do 10 ti minut</v>
      </c>
    </row>
    <row r="6" spans="1:13" x14ac:dyDescent="0.25">
      <c r="A6" s="14">
        <v>45293.371469907404</v>
      </c>
      <c r="B6" s="13" t="s">
        <v>76</v>
      </c>
      <c r="C6" s="13" t="s">
        <v>77</v>
      </c>
      <c r="D6" s="13" t="s">
        <v>1696</v>
      </c>
      <c r="E6" s="13" t="s">
        <v>79</v>
      </c>
      <c r="F6" s="13" t="s">
        <v>1668</v>
      </c>
      <c r="G6" s="13" t="s">
        <v>1669</v>
      </c>
      <c r="H6" s="13" t="s">
        <v>8755</v>
      </c>
      <c r="I6" s="8">
        <f t="shared" si="0"/>
        <v>45293.371469907404</v>
      </c>
      <c r="J6" s="8">
        <f>DATEVALUE(MID(H6,49,8))+TIMEVALUE(_xlfn.CONCAT(MID(H6,80,2),":",MID(H6,82,2)))</f>
        <v>45293.370833333334</v>
      </c>
      <c r="K6" s="6" t="str">
        <f t="shared" si="1"/>
        <v>0:00</v>
      </c>
      <c r="L6" s="54" t="str">
        <f t="shared" si="2"/>
        <v>Ukončeno v den propuštění</v>
      </c>
      <c r="M6" s="54" t="str">
        <f>IF(A6-J6&gt;TIME(0,240,0),"Více než  4 hodiny",VLOOKUP(K6,Pásma!$H$4:$I$244,2))</f>
        <v>do 10 ti minut</v>
      </c>
    </row>
    <row r="7" spans="1:13" x14ac:dyDescent="0.25">
      <c r="A7" s="14">
        <v>45293.39099537037</v>
      </c>
      <c r="B7" s="13" t="s">
        <v>1694</v>
      </c>
      <c r="C7" s="13" t="s">
        <v>1695</v>
      </c>
      <c r="D7" s="13" t="s">
        <v>1696</v>
      </c>
      <c r="E7" s="13" t="s">
        <v>79</v>
      </c>
      <c r="F7" s="13" t="s">
        <v>1685</v>
      </c>
      <c r="G7" s="13" t="s">
        <v>1686</v>
      </c>
      <c r="H7" s="13" t="s">
        <v>8754</v>
      </c>
      <c r="I7" s="8">
        <f t="shared" si="0"/>
        <v>45293.39099537037</v>
      </c>
      <c r="J7" s="8">
        <f>DATEVALUE(MID(H7,49,8))+TIMEVALUE(_xlfn.CONCAT(MID(H7,80,2),":",MID(H7,82,2)))</f>
        <v>45293.390277777777</v>
      </c>
      <c r="K7" s="6" t="str">
        <f t="shared" si="1"/>
        <v>0:01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14">
        <v>45293.391701388886</v>
      </c>
      <c r="B8" s="13" t="s">
        <v>1694</v>
      </c>
      <c r="C8" s="13" t="s">
        <v>1695</v>
      </c>
      <c r="D8" s="13" t="s">
        <v>1696</v>
      </c>
      <c r="E8" s="13" t="s">
        <v>79</v>
      </c>
      <c r="F8" s="13" t="s">
        <v>1680</v>
      </c>
      <c r="G8" s="13" t="s">
        <v>1681</v>
      </c>
      <c r="H8" s="13" t="s">
        <v>8753</v>
      </c>
      <c r="I8" s="8">
        <f t="shared" si="0"/>
        <v>45293.391701388886</v>
      </c>
      <c r="J8" s="8">
        <f>DATEVALUE(MID(H8,49,8))+TIMEVALUE(_xlfn.CONCAT(MID(H8,80,2),":",MID(H8,82,2)))</f>
        <v>45293.390972222223</v>
      </c>
      <c r="K8" s="6" t="str">
        <f t="shared" si="1"/>
        <v>0:01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14">
        <v>45293.392314814817</v>
      </c>
      <c r="B9" s="13" t="s">
        <v>1694</v>
      </c>
      <c r="C9" s="13" t="s">
        <v>1695</v>
      </c>
      <c r="D9" s="13" t="s">
        <v>1696</v>
      </c>
      <c r="E9" s="13" t="s">
        <v>79</v>
      </c>
      <c r="F9" s="13" t="s">
        <v>3615</v>
      </c>
      <c r="G9" s="13" t="s">
        <v>3616</v>
      </c>
      <c r="H9" s="13" t="s">
        <v>3617</v>
      </c>
      <c r="I9" s="8">
        <f t="shared" si="0"/>
        <v>45293.392314814817</v>
      </c>
      <c r="J9" s="8">
        <f>DATEVALUE(MID(H9,29,8))+TIMEVALUE(_xlfn.CONCAT(MID(H9,64,2),":",MID(H9,66,2)))</f>
        <v>45293.39166666667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14">
        <v>45293.410069444442</v>
      </c>
      <c r="B10" s="13" t="s">
        <v>76</v>
      </c>
      <c r="C10" s="13" t="s">
        <v>77</v>
      </c>
      <c r="D10" s="13" t="s">
        <v>1696</v>
      </c>
      <c r="E10" s="13" t="s">
        <v>79</v>
      </c>
      <c r="F10" s="13" t="s">
        <v>1665</v>
      </c>
      <c r="G10" s="13" t="s">
        <v>1666</v>
      </c>
      <c r="H10" s="13" t="s">
        <v>8752</v>
      </c>
      <c r="I10" s="8">
        <f t="shared" si="0"/>
        <v>45293.410069444442</v>
      </c>
      <c r="J10" s="8">
        <f>DATEVALUE(MID(H10,49,8))+TIMEVALUE(_xlfn.CONCAT(MID(H10,80,2),":",MID(H10,82,2)))</f>
        <v>45293.409722222219</v>
      </c>
      <c r="K10" s="6" t="str">
        <f t="shared" si="1"/>
        <v>0:00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14">
        <v>45293.437175925923</v>
      </c>
      <c r="B11" s="13" t="s">
        <v>1694</v>
      </c>
      <c r="C11" s="13" t="s">
        <v>1695</v>
      </c>
      <c r="D11" s="13" t="s">
        <v>1696</v>
      </c>
      <c r="E11" s="13" t="s">
        <v>79</v>
      </c>
      <c r="F11" s="13" t="s">
        <v>1610</v>
      </c>
      <c r="G11" s="13" t="s">
        <v>1611</v>
      </c>
      <c r="H11" s="13" t="s">
        <v>8751</v>
      </c>
      <c r="I11" s="8">
        <f t="shared" si="0"/>
        <v>45293.437175925923</v>
      </c>
      <c r="J11" s="8">
        <f>DATEVALUE(MID(H11,49,8))+TIMEVALUE(_xlfn.CONCAT(MID(H11,80,2),":",MID(H11,82,2)))</f>
        <v>45293.436805555553</v>
      </c>
      <c r="K11" s="6" t="str">
        <f t="shared" si="1"/>
        <v>0:00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14">
        <v>45293.473032407404</v>
      </c>
      <c r="B12" s="13" t="s">
        <v>1694</v>
      </c>
      <c r="C12" s="13" t="s">
        <v>1695</v>
      </c>
      <c r="D12" s="13" t="s">
        <v>1696</v>
      </c>
      <c r="E12" s="13" t="s">
        <v>79</v>
      </c>
      <c r="F12" s="13" t="s">
        <v>3612</v>
      </c>
      <c r="G12" s="13" t="s">
        <v>3613</v>
      </c>
      <c r="H12" s="13" t="s">
        <v>3614</v>
      </c>
      <c r="I12" s="8">
        <f t="shared" si="0"/>
        <v>45293.473032407404</v>
      </c>
      <c r="J12" s="8">
        <f>DATEVALUE(MID(H12,29,8))+TIMEVALUE(_xlfn.CONCAT(MID(H12,64,2),":",MID(H12,66,2)))</f>
        <v>45293.472222222219</v>
      </c>
      <c r="K12" s="6" t="str">
        <f t="shared" si="1"/>
        <v>0:01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do 10 ti minut</v>
      </c>
    </row>
    <row r="13" spans="1:13" x14ac:dyDescent="0.25">
      <c r="A13" s="14">
        <v>45293.513865740744</v>
      </c>
      <c r="B13" s="13" t="s">
        <v>1694</v>
      </c>
      <c r="C13" s="13" t="s">
        <v>1695</v>
      </c>
      <c r="D13" s="13" t="s">
        <v>1696</v>
      </c>
      <c r="E13" s="13" t="s">
        <v>79</v>
      </c>
      <c r="F13" s="13" t="s">
        <v>4688</v>
      </c>
      <c r="G13" s="13" t="s">
        <v>7556</v>
      </c>
      <c r="H13" s="13" t="s">
        <v>7557</v>
      </c>
      <c r="I13" s="8">
        <f t="shared" si="0"/>
        <v>45293.513865740744</v>
      </c>
      <c r="J13" s="8">
        <f>DATEVALUE(MID(H13,63,8))+TIMEVALUE(_xlfn.CONCAT(MID(H13,87,2),":",MID(H13,89,2)))</f>
        <v>45293.513194444444</v>
      </c>
      <c r="K13" s="6" t="str">
        <f t="shared" si="1"/>
        <v>0:00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14">
        <v>45293.57199074074</v>
      </c>
      <c r="B14" s="13" t="s">
        <v>1928</v>
      </c>
      <c r="C14" s="13" t="s">
        <v>1695</v>
      </c>
      <c r="D14" s="13" t="s">
        <v>1696</v>
      </c>
      <c r="E14" s="13" t="s">
        <v>79</v>
      </c>
      <c r="F14" s="13" t="s">
        <v>4505</v>
      </c>
      <c r="G14" s="13" t="s">
        <v>7554</v>
      </c>
      <c r="H14" s="13" t="s">
        <v>7555</v>
      </c>
      <c r="I14" s="8">
        <f t="shared" si="0"/>
        <v>45293.57199074074</v>
      </c>
      <c r="J14" s="8">
        <f>DATEVALUE(MID(H14,63,8))+TIMEVALUE(_xlfn.CONCAT(MID(H14,87,2),":",MID(H14,89,2)))</f>
        <v>45293.570138888892</v>
      </c>
      <c r="K14" s="6" t="str">
        <f t="shared" si="1"/>
        <v>0:02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do 10 ti minut</v>
      </c>
    </row>
    <row r="15" spans="1:13" x14ac:dyDescent="0.25">
      <c r="A15" s="14">
        <v>45293.994247685187</v>
      </c>
      <c r="B15" s="13" t="s">
        <v>1720</v>
      </c>
      <c r="C15" s="13" t="s">
        <v>7475</v>
      </c>
      <c r="D15" s="13" t="s">
        <v>1696</v>
      </c>
      <c r="E15" s="13" t="s">
        <v>79</v>
      </c>
      <c r="F15" s="13" t="s">
        <v>3536</v>
      </c>
      <c r="G15" s="13" t="s">
        <v>7552</v>
      </c>
      <c r="H15" s="13" t="s">
        <v>7553</v>
      </c>
      <c r="I15" s="8">
        <f t="shared" si="0"/>
        <v>45293.994247685187</v>
      </c>
      <c r="J15" s="8">
        <f>DATEVALUE(MID(H15,63,8))+TIMEVALUE(_xlfn.CONCAT(MID(H15,87,2),":",MID(H15,89,2)))</f>
        <v>45293.990277777775</v>
      </c>
      <c r="K15" s="6" t="str">
        <f t="shared" si="1"/>
        <v>0:05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do 10 ti minut</v>
      </c>
    </row>
    <row r="16" spans="1:13" x14ac:dyDescent="0.25">
      <c r="A16" s="14">
        <v>45294.487708333334</v>
      </c>
      <c r="B16" s="13" t="s">
        <v>1694</v>
      </c>
      <c r="C16" s="13" t="s">
        <v>1695</v>
      </c>
      <c r="D16" s="13" t="s">
        <v>1696</v>
      </c>
      <c r="E16" s="13" t="s">
        <v>79</v>
      </c>
      <c r="F16" s="13" t="s">
        <v>3609</v>
      </c>
      <c r="G16" s="13" t="s">
        <v>3610</v>
      </c>
      <c r="H16" s="13" t="s">
        <v>3611</v>
      </c>
      <c r="I16" s="8">
        <f t="shared" si="0"/>
        <v>45294.487708333334</v>
      </c>
      <c r="J16" s="8">
        <f>DATEVALUE(MID(H16,29,8))+TIMEVALUE(_xlfn.CONCAT(MID(H16,64,2),":",MID(H16,66,2)))</f>
        <v>45294.487500000003</v>
      </c>
      <c r="K16" s="6" t="str">
        <f t="shared" si="1"/>
        <v>0:00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do 10 ti minut</v>
      </c>
    </row>
    <row r="17" spans="1:13" x14ac:dyDescent="0.25">
      <c r="A17" s="14">
        <v>45294.487881944442</v>
      </c>
      <c r="B17" s="13" t="s">
        <v>1694</v>
      </c>
      <c r="C17" s="13" t="s">
        <v>1695</v>
      </c>
      <c r="D17" s="13" t="s">
        <v>1696</v>
      </c>
      <c r="E17" s="13" t="s">
        <v>79</v>
      </c>
      <c r="F17" s="13" t="s">
        <v>3606</v>
      </c>
      <c r="G17" s="13" t="s">
        <v>3607</v>
      </c>
      <c r="H17" s="13" t="s">
        <v>3608</v>
      </c>
      <c r="I17" s="8">
        <f t="shared" si="0"/>
        <v>45294.487881944442</v>
      </c>
      <c r="J17" s="8">
        <f>DATEVALUE(MID(H17,29,8))+TIMEVALUE(_xlfn.CONCAT(MID(H17,64,2),":",MID(H17,66,2)))</f>
        <v>45294.487500000003</v>
      </c>
      <c r="K17" s="6" t="str">
        <f t="shared" si="1"/>
        <v>0:00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do 10 ti minut</v>
      </c>
    </row>
    <row r="18" spans="1:13" x14ac:dyDescent="0.25">
      <c r="A18" s="14">
        <v>45294.500787037039</v>
      </c>
      <c r="B18" s="13" t="s">
        <v>11</v>
      </c>
      <c r="C18" s="13" t="s">
        <v>21</v>
      </c>
      <c r="D18" s="13" t="s">
        <v>1696</v>
      </c>
      <c r="E18" s="13" t="s">
        <v>10</v>
      </c>
      <c r="F18" s="13" t="s">
        <v>3532</v>
      </c>
      <c r="G18" s="13" t="s">
        <v>3533</v>
      </c>
      <c r="H18" s="13" t="s">
        <v>8750</v>
      </c>
      <c r="I18" s="8">
        <f t="shared" si="0"/>
        <v>45294.500787037039</v>
      </c>
      <c r="J18" s="8">
        <f>DATEVALUE(MID(H18,49,8))+TIMEVALUE(_xlfn.CONCAT(MID(H18,80,2),":",MID(H18,82,2)))</f>
        <v>45294.500694444447</v>
      </c>
      <c r="K18" s="6" t="str">
        <f t="shared" si="1"/>
        <v>0:00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14">
        <v>45295.357951388891</v>
      </c>
      <c r="B19" s="13" t="s">
        <v>3625</v>
      </c>
      <c r="C19" s="13" t="s">
        <v>3626</v>
      </c>
      <c r="D19" s="13" t="s">
        <v>1696</v>
      </c>
      <c r="E19" s="13" t="s">
        <v>79</v>
      </c>
      <c r="F19" s="13" t="s">
        <v>4810</v>
      </c>
      <c r="G19" s="13" t="s">
        <v>4811</v>
      </c>
      <c r="H19" s="13" t="s">
        <v>8749</v>
      </c>
      <c r="I19" s="8">
        <f t="shared" si="0"/>
        <v>45295.357951388891</v>
      </c>
      <c r="J19" s="8">
        <f>DATEVALUE(MID(H19,49,8))+TIMEVALUE(_xlfn.CONCAT(MID(H19,80,2),":",MID(H19,82,2)))</f>
        <v>45295.357638888891</v>
      </c>
      <c r="K19" s="6" t="str">
        <f t="shared" si="1"/>
        <v>0:00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14">
        <v>45295.358067129629</v>
      </c>
      <c r="B20" s="13" t="s">
        <v>1694</v>
      </c>
      <c r="C20" s="13" t="s">
        <v>1695</v>
      </c>
      <c r="D20" s="13" t="s">
        <v>1696</v>
      </c>
      <c r="E20" s="13" t="s">
        <v>79</v>
      </c>
      <c r="F20" s="13" t="s">
        <v>4807</v>
      </c>
      <c r="G20" s="13" t="s">
        <v>4808</v>
      </c>
      <c r="H20" s="13" t="s">
        <v>8749</v>
      </c>
      <c r="I20" s="8">
        <f t="shared" si="0"/>
        <v>45295.358067129629</v>
      </c>
      <c r="J20" s="8">
        <f>DATEVALUE(MID(H20,49,8))+TIMEVALUE(_xlfn.CONCAT(MID(H20,80,2),":",MID(H20,82,2)))</f>
        <v>45295.357638888891</v>
      </c>
      <c r="K20" s="6" t="str">
        <f t="shared" si="1"/>
        <v>0:00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14">
        <v>45295.505254629628</v>
      </c>
      <c r="B21" s="13" t="s">
        <v>1694</v>
      </c>
      <c r="C21" s="13" t="s">
        <v>1695</v>
      </c>
      <c r="D21" s="13" t="s">
        <v>1696</v>
      </c>
      <c r="E21" s="13" t="s">
        <v>79</v>
      </c>
      <c r="F21" s="13" t="s">
        <v>3604</v>
      </c>
      <c r="G21" s="13" t="s">
        <v>3605</v>
      </c>
      <c r="H21" s="13" t="s">
        <v>3600</v>
      </c>
      <c r="I21" s="8">
        <f t="shared" si="0"/>
        <v>45295.505254629628</v>
      </c>
      <c r="J21" s="8">
        <f t="shared" ref="J21:J28" si="3">DATEVALUE(MID(H21,29,8))+TIMEVALUE(_xlfn.CONCAT(MID(H21,64,2),":",MID(H21,66,2)))</f>
        <v>45295.504861111112</v>
      </c>
      <c r="K21" s="6" t="str">
        <f t="shared" si="1"/>
        <v>0:00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14">
        <v>45295.505381944444</v>
      </c>
      <c r="B22" s="13" t="s">
        <v>1694</v>
      </c>
      <c r="C22" s="13" t="s">
        <v>1695</v>
      </c>
      <c r="D22" s="13" t="s">
        <v>1696</v>
      </c>
      <c r="E22" s="13" t="s">
        <v>79</v>
      </c>
      <c r="F22" s="13" t="s">
        <v>3601</v>
      </c>
      <c r="G22" s="13" t="s">
        <v>3602</v>
      </c>
      <c r="H22" s="13" t="s">
        <v>3603</v>
      </c>
      <c r="I22" s="8">
        <f t="shared" si="0"/>
        <v>45295.505381944444</v>
      </c>
      <c r="J22" s="8">
        <f t="shared" si="3"/>
        <v>45295.504861111112</v>
      </c>
      <c r="K22" s="6" t="str">
        <f t="shared" si="1"/>
        <v>0:00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14">
        <v>45295.505636574075</v>
      </c>
      <c r="B23" s="13" t="s">
        <v>1694</v>
      </c>
      <c r="C23" s="13" t="s">
        <v>1695</v>
      </c>
      <c r="D23" s="13" t="s">
        <v>1696</v>
      </c>
      <c r="E23" s="13" t="s">
        <v>79</v>
      </c>
      <c r="F23" s="13" t="s">
        <v>3598</v>
      </c>
      <c r="G23" s="13" t="s">
        <v>3599</v>
      </c>
      <c r="H23" s="13" t="s">
        <v>3600</v>
      </c>
      <c r="I23" s="8">
        <f t="shared" si="0"/>
        <v>45295.505636574075</v>
      </c>
      <c r="J23" s="8">
        <f t="shared" si="3"/>
        <v>45295.504861111112</v>
      </c>
      <c r="K23" s="6" t="str">
        <f t="shared" si="1"/>
        <v>0:01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14">
        <v>45295.505833333336</v>
      </c>
      <c r="B24" s="13" t="s">
        <v>1694</v>
      </c>
      <c r="C24" s="13" t="s">
        <v>1695</v>
      </c>
      <c r="D24" s="13" t="s">
        <v>1696</v>
      </c>
      <c r="E24" s="13" t="s">
        <v>79</v>
      </c>
      <c r="F24" s="13" t="s">
        <v>3595</v>
      </c>
      <c r="G24" s="13" t="s">
        <v>3596</v>
      </c>
      <c r="H24" s="13" t="s">
        <v>3597</v>
      </c>
      <c r="I24" s="8">
        <f t="shared" si="0"/>
        <v>45295.505833333336</v>
      </c>
      <c r="J24" s="8">
        <f t="shared" si="3"/>
        <v>45295.505555555559</v>
      </c>
      <c r="K24" s="6" t="str">
        <f t="shared" si="1"/>
        <v>0:00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14">
        <v>45295.549016203702</v>
      </c>
      <c r="B25" s="13" t="s">
        <v>1720</v>
      </c>
      <c r="C25" s="13" t="s">
        <v>17</v>
      </c>
      <c r="D25" s="13" t="s">
        <v>1696</v>
      </c>
      <c r="E25" s="13" t="s">
        <v>10</v>
      </c>
      <c r="F25" s="13" t="s">
        <v>3592</v>
      </c>
      <c r="G25" s="13" t="s">
        <v>3593</v>
      </c>
      <c r="H25" s="13" t="s">
        <v>3594</v>
      </c>
      <c r="I25" s="8">
        <f t="shared" si="0"/>
        <v>45295.549016203702</v>
      </c>
      <c r="J25" s="8">
        <f t="shared" si="3"/>
        <v>45295.546527777777</v>
      </c>
      <c r="K25" s="6" t="str">
        <f t="shared" si="1"/>
        <v>0:03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14">
        <v>45295.565636574072</v>
      </c>
      <c r="B26" s="13" t="s">
        <v>1694</v>
      </c>
      <c r="C26" s="13" t="s">
        <v>1695</v>
      </c>
      <c r="D26" s="13" t="s">
        <v>1696</v>
      </c>
      <c r="E26" s="13" t="s">
        <v>79</v>
      </c>
      <c r="F26" s="13" t="s">
        <v>3451</v>
      </c>
      <c r="G26" s="13" t="s">
        <v>3590</v>
      </c>
      <c r="H26" s="13" t="s">
        <v>3591</v>
      </c>
      <c r="I26" s="8">
        <f t="shared" si="0"/>
        <v>45295.565636574072</v>
      </c>
      <c r="J26" s="8">
        <f t="shared" si="3"/>
        <v>45295.559027777781</v>
      </c>
      <c r="K26" s="6" t="str">
        <f t="shared" si="1"/>
        <v>0:09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do 10 ti minut</v>
      </c>
    </row>
    <row r="27" spans="1:13" x14ac:dyDescent="0.25">
      <c r="A27" s="14">
        <v>45296.44321759259</v>
      </c>
      <c r="B27" s="13" t="s">
        <v>1694</v>
      </c>
      <c r="C27" s="13" t="s">
        <v>1695</v>
      </c>
      <c r="D27" s="13" t="s">
        <v>1696</v>
      </c>
      <c r="E27" s="13" t="s">
        <v>79</v>
      </c>
      <c r="F27" s="13" t="s">
        <v>3587</v>
      </c>
      <c r="G27" s="13" t="s">
        <v>3588</v>
      </c>
      <c r="H27" s="13" t="s">
        <v>3589</v>
      </c>
      <c r="I27" s="8">
        <f t="shared" si="0"/>
        <v>45296.44321759259</v>
      </c>
      <c r="J27" s="8">
        <f t="shared" si="3"/>
        <v>45296.442361111112</v>
      </c>
      <c r="K27" s="6" t="str">
        <f t="shared" si="1"/>
        <v>0:01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do 10 ti minut</v>
      </c>
    </row>
    <row r="28" spans="1:13" x14ac:dyDescent="0.25">
      <c r="A28" s="14">
        <v>45296.443958333337</v>
      </c>
      <c r="B28" s="13" t="s">
        <v>1694</v>
      </c>
      <c r="C28" s="13" t="s">
        <v>1695</v>
      </c>
      <c r="D28" s="13" t="s">
        <v>1696</v>
      </c>
      <c r="E28" s="13" t="s">
        <v>79</v>
      </c>
      <c r="F28" s="13" t="s">
        <v>3584</v>
      </c>
      <c r="G28" s="13" t="s">
        <v>3585</v>
      </c>
      <c r="H28" s="13" t="s">
        <v>3586</v>
      </c>
      <c r="I28" s="8">
        <f t="shared" si="0"/>
        <v>45296.443958333337</v>
      </c>
      <c r="J28" s="8">
        <f t="shared" si="3"/>
        <v>45296.443055555559</v>
      </c>
      <c r="K28" s="6" t="str">
        <f t="shared" si="1"/>
        <v>0:01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do 10 ti minut</v>
      </c>
    </row>
    <row r="29" spans="1:13" x14ac:dyDescent="0.25">
      <c r="A29" s="14">
        <v>45297.492210648146</v>
      </c>
      <c r="B29" s="13" t="s">
        <v>1720</v>
      </c>
      <c r="C29" s="13" t="s">
        <v>1933</v>
      </c>
      <c r="D29" s="13" t="s">
        <v>1696</v>
      </c>
      <c r="E29" s="13" t="s">
        <v>79</v>
      </c>
      <c r="F29" s="13" t="s">
        <v>1647</v>
      </c>
      <c r="G29" s="13" t="s">
        <v>1648</v>
      </c>
      <c r="H29" s="13" t="s">
        <v>8748</v>
      </c>
      <c r="I29" s="8">
        <f t="shared" si="0"/>
        <v>45297.492210648146</v>
      </c>
      <c r="J29" s="8">
        <f>DATEVALUE(MID(H29,49,8))+TIMEVALUE(_xlfn.CONCAT(MID(H29,80,2),":",MID(H29,82,2)))</f>
        <v>45297.491666666669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14">
        <v>45297.534513888888</v>
      </c>
      <c r="B30" s="13" t="s">
        <v>1720</v>
      </c>
      <c r="C30" s="13" t="s">
        <v>1933</v>
      </c>
      <c r="D30" s="13" t="s">
        <v>1696</v>
      </c>
      <c r="E30" s="13" t="s">
        <v>79</v>
      </c>
      <c r="F30" s="13" t="s">
        <v>3582</v>
      </c>
      <c r="G30" s="13" t="s">
        <v>3583</v>
      </c>
      <c r="H30" s="13" t="s">
        <v>3581</v>
      </c>
      <c r="I30" s="8">
        <f t="shared" si="0"/>
        <v>45297.534513888888</v>
      </c>
      <c r="J30" s="8">
        <f t="shared" ref="J30:J43" si="4">DATEVALUE(MID(H30,29,8))+TIMEVALUE(_xlfn.CONCAT(MID(H30,64,2),":",MID(H30,66,2)))</f>
        <v>45297.53402777778</v>
      </c>
      <c r="K30" s="6" t="str">
        <f t="shared" si="1"/>
        <v>0:00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14">
        <v>45297.534884259258</v>
      </c>
      <c r="B31" s="13" t="s">
        <v>1720</v>
      </c>
      <c r="C31" s="13" t="s">
        <v>1933</v>
      </c>
      <c r="D31" s="13" t="s">
        <v>1696</v>
      </c>
      <c r="E31" s="13" t="s">
        <v>79</v>
      </c>
      <c r="F31" s="13" t="s">
        <v>3579</v>
      </c>
      <c r="G31" s="13" t="s">
        <v>3580</v>
      </c>
      <c r="H31" s="13" t="s">
        <v>3581</v>
      </c>
      <c r="I31" s="8">
        <f t="shared" si="0"/>
        <v>45297.534884259258</v>
      </c>
      <c r="J31" s="8">
        <f t="shared" si="4"/>
        <v>45297.53402777778</v>
      </c>
      <c r="K31" s="6" t="str">
        <f t="shared" si="1"/>
        <v>0:01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14">
        <v>45297.543958333335</v>
      </c>
      <c r="B32" s="13" t="s">
        <v>1720</v>
      </c>
      <c r="C32" s="13" t="s">
        <v>1933</v>
      </c>
      <c r="D32" s="13" t="s">
        <v>1696</v>
      </c>
      <c r="E32" s="13" t="s">
        <v>79</v>
      </c>
      <c r="F32" s="13" t="s">
        <v>3576</v>
      </c>
      <c r="G32" s="13" t="s">
        <v>3577</v>
      </c>
      <c r="H32" s="13" t="s">
        <v>3578</v>
      </c>
      <c r="I32" s="8">
        <f t="shared" si="0"/>
        <v>45297.543958333335</v>
      </c>
      <c r="J32" s="8">
        <f t="shared" si="4"/>
        <v>45297.500694444447</v>
      </c>
      <c r="K32" s="6" t="str">
        <f t="shared" si="1"/>
        <v>1:02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60-70</v>
      </c>
    </row>
    <row r="33" spans="1:13" x14ac:dyDescent="0.25">
      <c r="A33" s="14">
        <v>45297.658530092594</v>
      </c>
      <c r="B33" s="13" t="s">
        <v>1720</v>
      </c>
      <c r="C33" s="13" t="s">
        <v>1933</v>
      </c>
      <c r="D33" s="13" t="s">
        <v>1696</v>
      </c>
      <c r="E33" s="13" t="s">
        <v>79</v>
      </c>
      <c r="F33" s="13" t="s">
        <v>3573</v>
      </c>
      <c r="G33" s="13" t="s">
        <v>3574</v>
      </c>
      <c r="H33" s="13" t="s">
        <v>3575</v>
      </c>
      <c r="I33" s="8">
        <f t="shared" si="0"/>
        <v>45297.658530092594</v>
      </c>
      <c r="J33" s="8">
        <f t="shared" si="4"/>
        <v>45297.657638888886</v>
      </c>
      <c r="K33" s="6" t="str">
        <f t="shared" si="1"/>
        <v>0:01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do 10 ti minut</v>
      </c>
    </row>
    <row r="34" spans="1:13" x14ac:dyDescent="0.25">
      <c r="A34" s="14">
        <v>45297.658854166664</v>
      </c>
      <c r="B34" s="13" t="s">
        <v>1720</v>
      </c>
      <c r="C34" s="13" t="s">
        <v>1933</v>
      </c>
      <c r="D34" s="13" t="s">
        <v>1696</v>
      </c>
      <c r="E34" s="13" t="s">
        <v>79</v>
      </c>
      <c r="F34" s="13" t="s">
        <v>3571</v>
      </c>
      <c r="G34" s="13" t="s">
        <v>3572</v>
      </c>
      <c r="H34" s="13" t="s">
        <v>3570</v>
      </c>
      <c r="I34" s="8">
        <f t="shared" si="0"/>
        <v>45297.658854166664</v>
      </c>
      <c r="J34" s="8">
        <f t="shared" si="4"/>
        <v>45297.658333333333</v>
      </c>
      <c r="K34" s="6" t="str">
        <f t="shared" si="1"/>
        <v>0:00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14">
        <v>45297.659143518518</v>
      </c>
      <c r="B35" s="13" t="s">
        <v>1720</v>
      </c>
      <c r="C35" s="13" t="s">
        <v>1933</v>
      </c>
      <c r="D35" s="13" t="s">
        <v>1696</v>
      </c>
      <c r="E35" s="13" t="s">
        <v>79</v>
      </c>
      <c r="F35" s="13" t="s">
        <v>3568</v>
      </c>
      <c r="G35" s="13" t="s">
        <v>3569</v>
      </c>
      <c r="H35" s="13" t="s">
        <v>3570</v>
      </c>
      <c r="I35" s="8">
        <f t="shared" si="0"/>
        <v>45297.659143518518</v>
      </c>
      <c r="J35" s="8">
        <f t="shared" si="4"/>
        <v>45297.658333333333</v>
      </c>
      <c r="K35" s="6" t="str">
        <f t="shared" si="1"/>
        <v>0:01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14">
        <v>45297.659479166665</v>
      </c>
      <c r="B36" s="13" t="s">
        <v>1720</v>
      </c>
      <c r="C36" s="13" t="s">
        <v>1933</v>
      </c>
      <c r="D36" s="13" t="s">
        <v>1696</v>
      </c>
      <c r="E36" s="13" t="s">
        <v>79</v>
      </c>
      <c r="F36" s="13" t="s">
        <v>3566</v>
      </c>
      <c r="G36" s="13" t="s">
        <v>3567</v>
      </c>
      <c r="H36" s="13" t="s">
        <v>3565</v>
      </c>
      <c r="I36" s="8">
        <f t="shared" si="0"/>
        <v>45297.659479166665</v>
      </c>
      <c r="J36" s="8">
        <f t="shared" si="4"/>
        <v>45297.65902777778</v>
      </c>
      <c r="K36" s="6" t="str">
        <f t="shared" si="1"/>
        <v>0:00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14">
        <v>45297.659814814811</v>
      </c>
      <c r="B37" s="13" t="s">
        <v>1720</v>
      </c>
      <c r="C37" s="13" t="s">
        <v>1933</v>
      </c>
      <c r="D37" s="13" t="s">
        <v>1696</v>
      </c>
      <c r="E37" s="13" t="s">
        <v>79</v>
      </c>
      <c r="F37" s="13" t="s">
        <v>3563</v>
      </c>
      <c r="G37" s="13" t="s">
        <v>3564</v>
      </c>
      <c r="H37" s="13" t="s">
        <v>3565</v>
      </c>
      <c r="I37" s="8">
        <f t="shared" si="0"/>
        <v>45297.659814814811</v>
      </c>
      <c r="J37" s="8">
        <f t="shared" si="4"/>
        <v>45297.65902777778</v>
      </c>
      <c r="K37" s="6" t="str">
        <f t="shared" si="1"/>
        <v>0:01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14">
        <v>45297.660057870373</v>
      </c>
      <c r="B38" s="13" t="s">
        <v>1720</v>
      </c>
      <c r="C38" s="13" t="s">
        <v>1933</v>
      </c>
      <c r="D38" s="13" t="s">
        <v>1696</v>
      </c>
      <c r="E38" s="13" t="s">
        <v>79</v>
      </c>
      <c r="F38" s="13" t="s">
        <v>3561</v>
      </c>
      <c r="G38" s="13" t="s">
        <v>3562</v>
      </c>
      <c r="H38" s="13" t="s">
        <v>3560</v>
      </c>
      <c r="I38" s="8">
        <f t="shared" si="0"/>
        <v>45297.660057870373</v>
      </c>
      <c r="J38" s="8">
        <f t="shared" si="4"/>
        <v>45297.659722222219</v>
      </c>
      <c r="K38" s="6" t="str">
        <f t="shared" si="1"/>
        <v>0:00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14">
        <v>45297.66034722222</v>
      </c>
      <c r="B39" s="13" t="s">
        <v>1720</v>
      </c>
      <c r="C39" s="13" t="s">
        <v>1933</v>
      </c>
      <c r="D39" s="13" t="s">
        <v>1696</v>
      </c>
      <c r="E39" s="13" t="s">
        <v>79</v>
      </c>
      <c r="F39" s="13" t="s">
        <v>3558</v>
      </c>
      <c r="G39" s="13" t="s">
        <v>3559</v>
      </c>
      <c r="H39" s="13" t="s">
        <v>3560</v>
      </c>
      <c r="I39" s="8">
        <f t="shared" si="0"/>
        <v>45297.66034722222</v>
      </c>
      <c r="J39" s="8">
        <f t="shared" si="4"/>
        <v>45297.659722222219</v>
      </c>
      <c r="K39" s="6" t="str">
        <f t="shared" si="1"/>
        <v>0:00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14">
        <v>45297.66097222222</v>
      </c>
      <c r="B40" s="13" t="s">
        <v>1720</v>
      </c>
      <c r="C40" s="13" t="s">
        <v>1933</v>
      </c>
      <c r="D40" s="13" t="s">
        <v>1696</v>
      </c>
      <c r="E40" s="13" t="s">
        <v>79</v>
      </c>
      <c r="F40" s="13" t="s">
        <v>3556</v>
      </c>
      <c r="G40" s="13" t="s">
        <v>3557</v>
      </c>
      <c r="H40" s="13" t="s">
        <v>3555</v>
      </c>
      <c r="I40" s="8">
        <f t="shared" si="0"/>
        <v>45297.66097222222</v>
      </c>
      <c r="J40" s="8">
        <f t="shared" si="4"/>
        <v>45297.660416666666</v>
      </c>
      <c r="K40" s="6" t="str">
        <f t="shared" si="1"/>
        <v>0:00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do 10 ti minut</v>
      </c>
    </row>
    <row r="41" spans="1:13" x14ac:dyDescent="0.25">
      <c r="A41" s="14">
        <v>45297.661261574074</v>
      </c>
      <c r="B41" s="13" t="s">
        <v>1720</v>
      </c>
      <c r="C41" s="13" t="s">
        <v>1933</v>
      </c>
      <c r="D41" s="13" t="s">
        <v>1696</v>
      </c>
      <c r="E41" s="13" t="s">
        <v>79</v>
      </c>
      <c r="F41" s="13" t="s">
        <v>3553</v>
      </c>
      <c r="G41" s="13" t="s">
        <v>3554</v>
      </c>
      <c r="H41" s="13" t="s">
        <v>3555</v>
      </c>
      <c r="I41" s="8">
        <f t="shared" si="0"/>
        <v>45297.661261574074</v>
      </c>
      <c r="J41" s="8">
        <f t="shared" si="4"/>
        <v>45297.660416666666</v>
      </c>
      <c r="K41" s="6" t="str">
        <f t="shared" si="1"/>
        <v>0:01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do 10 ti minut</v>
      </c>
    </row>
    <row r="42" spans="1:13" x14ac:dyDescent="0.25">
      <c r="A42" s="14">
        <v>45298.608888888892</v>
      </c>
      <c r="B42" s="13" t="s">
        <v>1694</v>
      </c>
      <c r="C42" s="13" t="s">
        <v>2086</v>
      </c>
      <c r="D42" s="13" t="s">
        <v>1696</v>
      </c>
      <c r="E42" s="13" t="s">
        <v>79</v>
      </c>
      <c r="F42" s="13" t="s">
        <v>3550</v>
      </c>
      <c r="G42" s="13" t="s">
        <v>3551</v>
      </c>
      <c r="H42" s="13" t="s">
        <v>3552</v>
      </c>
      <c r="I42" s="8">
        <f t="shared" si="0"/>
        <v>45298.608888888892</v>
      </c>
      <c r="J42" s="8">
        <f t="shared" si="4"/>
        <v>45298.444444444445</v>
      </c>
      <c r="K42" s="6" t="str">
        <f t="shared" si="1"/>
        <v>3:56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230-240</v>
      </c>
    </row>
    <row r="43" spans="1:13" x14ac:dyDescent="0.25">
      <c r="A43" s="14">
        <v>45298.609409722223</v>
      </c>
      <c r="B43" s="13" t="s">
        <v>1694</v>
      </c>
      <c r="C43" s="13" t="s">
        <v>2086</v>
      </c>
      <c r="D43" s="13" t="s">
        <v>1696</v>
      </c>
      <c r="E43" s="13" t="s">
        <v>79</v>
      </c>
      <c r="F43" s="13" t="s">
        <v>3547</v>
      </c>
      <c r="G43" s="13" t="s">
        <v>3548</v>
      </c>
      <c r="H43" s="13" t="s">
        <v>3549</v>
      </c>
      <c r="I43" s="8">
        <f t="shared" si="0"/>
        <v>45298.609409722223</v>
      </c>
      <c r="J43" s="8">
        <f t="shared" si="4"/>
        <v>45298.446527777778</v>
      </c>
      <c r="K43" s="6" t="str">
        <f t="shared" si="1"/>
        <v>3:54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230-240</v>
      </c>
    </row>
    <row r="44" spans="1:13" x14ac:dyDescent="0.25">
      <c r="A44" s="14">
        <v>45299.4609837963</v>
      </c>
      <c r="B44" s="13" t="s">
        <v>11</v>
      </c>
      <c r="C44" s="13" t="s">
        <v>1721</v>
      </c>
      <c r="D44" s="13" t="s">
        <v>1696</v>
      </c>
      <c r="E44" s="13" t="s">
        <v>10</v>
      </c>
      <c r="F44" s="13" t="s">
        <v>3519</v>
      </c>
      <c r="G44" s="13" t="s">
        <v>3520</v>
      </c>
      <c r="H44" s="13" t="s">
        <v>8747</v>
      </c>
      <c r="I44" s="8">
        <f t="shared" si="0"/>
        <v>45299.4609837963</v>
      </c>
      <c r="J44" s="8">
        <f>DATEVALUE(MID(H44,49,8))+TIMEVALUE(_xlfn.CONCAT(MID(H44,80,2),":",MID(H44,82,2)))</f>
        <v>45299.460416666669</v>
      </c>
      <c r="K44" s="6" t="str">
        <f t="shared" si="1"/>
        <v>0:00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14">
        <v>45299.490254629629</v>
      </c>
      <c r="B45" s="13" t="s">
        <v>1694</v>
      </c>
      <c r="C45" s="13" t="s">
        <v>1695</v>
      </c>
      <c r="D45" s="13" t="s">
        <v>1696</v>
      </c>
      <c r="E45" s="13" t="s">
        <v>79</v>
      </c>
      <c r="F45" s="13" t="s">
        <v>2093</v>
      </c>
      <c r="G45" s="13" t="s">
        <v>3545</v>
      </c>
      <c r="H45" s="13" t="s">
        <v>3546</v>
      </c>
      <c r="I45" s="8">
        <f t="shared" si="0"/>
        <v>45299.490254629629</v>
      </c>
      <c r="J45" s="8">
        <f>DATEVALUE(MID(H45,29,8))+TIMEVALUE(_xlfn.CONCAT(MID(H45,64,2),":",MID(H45,66,2)))</f>
        <v>45299.489583333336</v>
      </c>
      <c r="K45" s="6" t="str">
        <f t="shared" si="1"/>
        <v>0:00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14">
        <v>45299.490810185183</v>
      </c>
      <c r="B46" s="13" t="s">
        <v>1694</v>
      </c>
      <c r="C46" s="13" t="s">
        <v>1695</v>
      </c>
      <c r="D46" s="13" t="s">
        <v>1696</v>
      </c>
      <c r="E46" s="13" t="s">
        <v>79</v>
      </c>
      <c r="F46" s="13" t="s">
        <v>3576</v>
      </c>
      <c r="G46" s="13" t="s">
        <v>7550</v>
      </c>
      <c r="H46" s="13" t="s">
        <v>7551</v>
      </c>
      <c r="I46" s="8">
        <f t="shared" si="0"/>
        <v>45299.490810185183</v>
      </c>
      <c r="J46" s="8">
        <f>DATEVALUE(MID(H46,63,8))+TIMEVALUE(_xlfn.CONCAT(MID(H46,87,2),":",MID(H46,89,2)))</f>
        <v>45299.490277777775</v>
      </c>
      <c r="K46" s="6" t="str">
        <f t="shared" si="1"/>
        <v>0:00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do 10 ti minut</v>
      </c>
    </row>
    <row r="47" spans="1:13" x14ac:dyDescent="0.25">
      <c r="A47" s="14">
        <v>45299.592916666668</v>
      </c>
      <c r="B47" s="13" t="s">
        <v>11</v>
      </c>
      <c r="C47" s="13" t="s">
        <v>1721</v>
      </c>
      <c r="D47" s="13" t="s">
        <v>1696</v>
      </c>
      <c r="E47" s="13" t="s">
        <v>10</v>
      </c>
      <c r="F47" s="13" t="s">
        <v>3400</v>
      </c>
      <c r="G47" s="13" t="s">
        <v>3401</v>
      </c>
      <c r="H47" s="13" t="s">
        <v>8746</v>
      </c>
      <c r="I47" s="8">
        <f t="shared" si="0"/>
        <v>45299.592916666668</v>
      </c>
      <c r="J47" s="8">
        <f>DATEVALUE(MID(H47,49,8))+TIMEVALUE(_xlfn.CONCAT(MID(H47,80,2),":",MID(H47,82,2)))</f>
        <v>45299.592361111114</v>
      </c>
      <c r="K47" s="6" t="str">
        <f t="shared" si="1"/>
        <v>0:00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14">
        <v>45299.909097222226</v>
      </c>
      <c r="B48" s="13" t="s">
        <v>11</v>
      </c>
      <c r="C48" s="13" t="s">
        <v>1633</v>
      </c>
      <c r="D48" s="13" t="s">
        <v>1696</v>
      </c>
      <c r="E48" s="13" t="s">
        <v>13</v>
      </c>
      <c r="F48" s="13" t="s">
        <v>4766</v>
      </c>
      <c r="G48" s="13" t="s">
        <v>4767</v>
      </c>
      <c r="H48" s="13" t="s">
        <v>8745</v>
      </c>
      <c r="I48" s="8">
        <f t="shared" si="0"/>
        <v>45299.909097222226</v>
      </c>
      <c r="J48" s="8">
        <f>DATEVALUE(MID(H48,49,8))+TIMEVALUE(_xlfn.CONCAT(MID(H48,80,2),":",MID(H48,82,2)))</f>
        <v>45299.908333333333</v>
      </c>
      <c r="K48" s="6" t="str">
        <f t="shared" si="1"/>
        <v>0:01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do 10 ti minut</v>
      </c>
    </row>
    <row r="49" spans="1:13" x14ac:dyDescent="0.25">
      <c r="A49" s="14">
        <v>45300.378796296296</v>
      </c>
      <c r="B49" s="13" t="s">
        <v>1694</v>
      </c>
      <c r="C49" s="13" t="s">
        <v>1695</v>
      </c>
      <c r="D49" s="13" t="s">
        <v>1696</v>
      </c>
      <c r="E49" s="13" t="s">
        <v>79</v>
      </c>
      <c r="F49" s="13" t="s">
        <v>3542</v>
      </c>
      <c r="G49" s="13" t="s">
        <v>3543</v>
      </c>
      <c r="H49" s="13" t="s">
        <v>3544</v>
      </c>
      <c r="I49" s="8">
        <f t="shared" si="0"/>
        <v>45300.378796296296</v>
      </c>
      <c r="J49" s="8">
        <f>DATEVALUE(MID(H49,29,8))+TIMEVALUE(_xlfn.CONCAT(MID(H49,64,2),":",MID(H49,66,2)))</f>
        <v>45300.37777777778</v>
      </c>
      <c r="K49" s="6" t="str">
        <f t="shared" si="1"/>
        <v>0:01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14">
        <v>45300.393773148149</v>
      </c>
      <c r="B50" s="13" t="s">
        <v>11</v>
      </c>
      <c r="C50" s="13" t="s">
        <v>21</v>
      </c>
      <c r="D50" s="13" t="s">
        <v>1696</v>
      </c>
      <c r="E50" s="13" t="s">
        <v>10</v>
      </c>
      <c r="F50" s="13" t="s">
        <v>3516</v>
      </c>
      <c r="G50" s="13" t="s">
        <v>3517</v>
      </c>
      <c r="H50" s="13" t="s">
        <v>8744</v>
      </c>
      <c r="I50" s="8">
        <f t="shared" si="0"/>
        <v>45300.393773148149</v>
      </c>
      <c r="J50" s="8">
        <f>DATEVALUE(MID(H50,49,8))+TIMEVALUE(_xlfn.CONCAT(MID(H50,80,2),":",MID(H50,82,2)))</f>
        <v>45300.393055555556</v>
      </c>
      <c r="K50" s="6" t="str">
        <f t="shared" si="1"/>
        <v>0:01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14">
        <v>45300.399826388886</v>
      </c>
      <c r="B51" s="13" t="s">
        <v>11</v>
      </c>
      <c r="C51" s="13" t="s">
        <v>21</v>
      </c>
      <c r="D51" s="13" t="s">
        <v>1696</v>
      </c>
      <c r="E51" s="13" t="s">
        <v>10</v>
      </c>
      <c r="F51" s="13" t="s">
        <v>3488</v>
      </c>
      <c r="G51" s="13" t="s">
        <v>3489</v>
      </c>
      <c r="H51" s="13" t="s">
        <v>8743</v>
      </c>
      <c r="I51" s="8">
        <f t="shared" si="0"/>
        <v>45300.399826388886</v>
      </c>
      <c r="J51" s="8">
        <f>DATEVALUE(MID(H51,49,8))+TIMEVALUE(_xlfn.CONCAT(MID(H51,80,2),":",MID(H51,82,2)))</f>
        <v>45300.399305555555</v>
      </c>
      <c r="K51" s="6" t="str">
        <f t="shared" si="1"/>
        <v>0:00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do 10 ti minut</v>
      </c>
    </row>
    <row r="52" spans="1:13" x14ac:dyDescent="0.25">
      <c r="A52" s="14">
        <v>45300.457083333335</v>
      </c>
      <c r="B52" s="13" t="s">
        <v>682</v>
      </c>
      <c r="C52" s="13" t="s">
        <v>2818</v>
      </c>
      <c r="D52" s="13" t="s">
        <v>1696</v>
      </c>
      <c r="E52" s="13" t="s">
        <v>10</v>
      </c>
      <c r="F52" s="13" t="s">
        <v>3539</v>
      </c>
      <c r="G52" s="13" t="s">
        <v>3540</v>
      </c>
      <c r="H52" s="13" t="s">
        <v>3541</v>
      </c>
      <c r="I52" s="8">
        <f t="shared" si="0"/>
        <v>45300.457083333335</v>
      </c>
      <c r="J52" s="8">
        <f>DATEVALUE(MID(H52,29,8))+TIMEVALUE(_xlfn.CONCAT(MID(H52,64,2),":",MID(H52,66,2)))</f>
        <v>45300.456250000003</v>
      </c>
      <c r="K52" s="6" t="str">
        <f t="shared" si="1"/>
        <v>0:01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14">
        <v>45300.574328703704</v>
      </c>
      <c r="B53" s="13" t="s">
        <v>11</v>
      </c>
      <c r="C53" s="13" t="s">
        <v>21</v>
      </c>
      <c r="D53" s="13" t="s">
        <v>1696</v>
      </c>
      <c r="E53" s="13" t="s">
        <v>10</v>
      </c>
      <c r="F53" s="13" t="s">
        <v>3397</v>
      </c>
      <c r="G53" s="13" t="s">
        <v>3398</v>
      </c>
      <c r="H53" s="13" t="s">
        <v>8742</v>
      </c>
      <c r="I53" s="8">
        <f t="shared" si="0"/>
        <v>45300.574328703704</v>
      </c>
      <c r="J53" s="8">
        <f>DATEVALUE(MID(H53,49,8))+TIMEVALUE(_xlfn.CONCAT(MID(H53,80,2),":",MID(H53,82,2)))</f>
        <v>45300.573611111111</v>
      </c>
      <c r="K53" s="6" t="str">
        <f t="shared" si="1"/>
        <v>0:01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do 10 ti minut</v>
      </c>
    </row>
    <row r="54" spans="1:13" x14ac:dyDescent="0.25">
      <c r="A54" s="14">
        <v>45301.447314814817</v>
      </c>
      <c r="B54" s="13" t="s">
        <v>1694</v>
      </c>
      <c r="C54" s="13" t="s">
        <v>1695</v>
      </c>
      <c r="D54" s="13" t="s">
        <v>1696</v>
      </c>
      <c r="E54" s="13" t="s">
        <v>79</v>
      </c>
      <c r="F54" s="13" t="s">
        <v>3536</v>
      </c>
      <c r="G54" s="13" t="s">
        <v>3537</v>
      </c>
      <c r="H54" s="13" t="s">
        <v>3538</v>
      </c>
      <c r="I54" s="8">
        <f t="shared" si="0"/>
        <v>45301.447314814817</v>
      </c>
      <c r="J54" s="8">
        <f>DATEVALUE(MID(H54,29,8))+TIMEVALUE(_xlfn.CONCAT(MID(H54,64,2),":",MID(H54,66,2)))</f>
        <v>45301.377083333333</v>
      </c>
      <c r="K54" s="6" t="str">
        <f t="shared" si="1"/>
        <v>1:41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100-110</v>
      </c>
    </row>
    <row r="55" spans="1:13" x14ac:dyDescent="0.25">
      <c r="A55" s="14">
        <v>45301.471365740741</v>
      </c>
      <c r="B55" s="13" t="s">
        <v>1694</v>
      </c>
      <c r="C55" s="13" t="s">
        <v>1695</v>
      </c>
      <c r="D55" s="13" t="s">
        <v>1696</v>
      </c>
      <c r="E55" s="13" t="s">
        <v>79</v>
      </c>
      <c r="F55" s="13" t="s">
        <v>3270</v>
      </c>
      <c r="G55" s="13" t="s">
        <v>3535</v>
      </c>
      <c r="H55" s="13" t="s">
        <v>3534</v>
      </c>
      <c r="I55" s="8">
        <f t="shared" si="0"/>
        <v>45301.471365740741</v>
      </c>
      <c r="J55" s="8">
        <f>DATEVALUE(MID(H55,29,8))+TIMEVALUE(_xlfn.CONCAT(MID(H55,64,2),":",MID(H55,66,2)))</f>
        <v>45301.470833333333</v>
      </c>
      <c r="K55" s="6" t="str">
        <f t="shared" si="1"/>
        <v>0:00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14">
        <v>45301.471550925926</v>
      </c>
      <c r="B56" s="13" t="s">
        <v>1694</v>
      </c>
      <c r="C56" s="13" t="s">
        <v>1695</v>
      </c>
      <c r="D56" s="13" t="s">
        <v>1696</v>
      </c>
      <c r="E56" s="13" t="s">
        <v>79</v>
      </c>
      <c r="F56" s="13" t="s">
        <v>3532</v>
      </c>
      <c r="G56" s="13" t="s">
        <v>3533</v>
      </c>
      <c r="H56" s="13" t="s">
        <v>3534</v>
      </c>
      <c r="I56" s="8">
        <f t="shared" si="0"/>
        <v>45301.471550925926</v>
      </c>
      <c r="J56" s="8">
        <f>DATEVALUE(MID(H56,29,8))+TIMEVALUE(_xlfn.CONCAT(MID(H56,64,2),":",MID(H56,66,2)))</f>
        <v>45301.470833333333</v>
      </c>
      <c r="K56" s="6" t="str">
        <f t="shared" si="1"/>
        <v>0:01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14">
        <v>45301.668645833335</v>
      </c>
      <c r="B57" s="13" t="s">
        <v>1694</v>
      </c>
      <c r="C57" s="13" t="s">
        <v>2058</v>
      </c>
      <c r="D57" s="13" t="s">
        <v>1696</v>
      </c>
      <c r="E57" s="13" t="s">
        <v>79</v>
      </c>
      <c r="F57" s="13" t="s">
        <v>3539</v>
      </c>
      <c r="G57" s="13" t="s">
        <v>7548</v>
      </c>
      <c r="H57" s="13" t="s">
        <v>7549</v>
      </c>
      <c r="I57" s="8">
        <f t="shared" si="0"/>
        <v>45301.668645833335</v>
      </c>
      <c r="J57" s="8">
        <f>DATEVALUE(MID(H57,63,8))+TIMEVALUE(_xlfn.CONCAT(MID(H57,87,2),":",MID(H57,89,2)))</f>
        <v>45301.667361111111</v>
      </c>
      <c r="K57" s="6" t="str">
        <f t="shared" si="1"/>
        <v>0:01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14">
        <v>45301.750752314816</v>
      </c>
      <c r="B58" s="13" t="s">
        <v>1694</v>
      </c>
      <c r="C58" s="13" t="s">
        <v>2058</v>
      </c>
      <c r="D58" s="13" t="s">
        <v>1696</v>
      </c>
      <c r="E58" s="13" t="s">
        <v>79</v>
      </c>
      <c r="F58" s="13" t="s">
        <v>2499</v>
      </c>
      <c r="G58" s="13" t="s">
        <v>3530</v>
      </c>
      <c r="H58" s="13" t="s">
        <v>3531</v>
      </c>
      <c r="I58" s="8">
        <f t="shared" si="0"/>
        <v>45301.750752314816</v>
      </c>
      <c r="J58" s="8">
        <f>DATEVALUE(MID(H58,29,8))+TIMEVALUE(_xlfn.CONCAT(MID(H58,64,2),":",MID(H58,66,2)))</f>
        <v>45301.75</v>
      </c>
      <c r="K58" s="6" t="str">
        <f t="shared" si="1"/>
        <v>0:01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14">
        <v>45302.358807870369</v>
      </c>
      <c r="B59" s="13" t="s">
        <v>1694</v>
      </c>
      <c r="C59" s="13" t="s">
        <v>1695</v>
      </c>
      <c r="D59" s="13" t="s">
        <v>1696</v>
      </c>
      <c r="E59" s="13" t="s">
        <v>79</v>
      </c>
      <c r="F59" s="13" t="s">
        <v>1607</v>
      </c>
      <c r="G59" s="13" t="s">
        <v>1608</v>
      </c>
      <c r="H59" s="13" t="s">
        <v>8741</v>
      </c>
      <c r="I59" s="8">
        <f t="shared" si="0"/>
        <v>45302.358807870369</v>
      </c>
      <c r="J59" s="8">
        <f>DATEVALUE(MID(H59,49,8))+TIMEVALUE(_xlfn.CONCAT(MID(H59,80,2),":",MID(H59,82,2)))</f>
        <v>45302.35833333333</v>
      </c>
      <c r="K59" s="6" t="str">
        <f t="shared" si="1"/>
        <v>0:00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14">
        <v>45302.365636574075</v>
      </c>
      <c r="B60" s="13" t="s">
        <v>1694</v>
      </c>
      <c r="C60" s="13" t="s">
        <v>1695</v>
      </c>
      <c r="D60" s="13" t="s">
        <v>1696</v>
      </c>
      <c r="E60" s="13" t="s">
        <v>79</v>
      </c>
      <c r="F60" s="13" t="s">
        <v>3527</v>
      </c>
      <c r="G60" s="13" t="s">
        <v>3528</v>
      </c>
      <c r="H60" s="13" t="s">
        <v>3529</v>
      </c>
      <c r="I60" s="8">
        <f t="shared" si="0"/>
        <v>45302.365636574075</v>
      </c>
      <c r="J60" s="8">
        <f t="shared" ref="J60:J75" si="5">DATEVALUE(MID(H60,29,8))+TIMEVALUE(_xlfn.CONCAT(MID(H60,64,2),":",MID(H60,66,2)))</f>
        <v>45302.365277777775</v>
      </c>
      <c r="K60" s="6" t="str">
        <f t="shared" si="1"/>
        <v>0:00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14">
        <v>45302.368530092594</v>
      </c>
      <c r="B61" s="13" t="s">
        <v>1694</v>
      </c>
      <c r="C61" s="13" t="s">
        <v>1695</v>
      </c>
      <c r="D61" s="13" t="s">
        <v>1696</v>
      </c>
      <c r="E61" s="13" t="s">
        <v>79</v>
      </c>
      <c r="F61" s="13" t="s">
        <v>3524</v>
      </c>
      <c r="G61" s="13" t="s">
        <v>3525</v>
      </c>
      <c r="H61" s="13" t="s">
        <v>3526</v>
      </c>
      <c r="I61" s="8">
        <f t="shared" si="0"/>
        <v>45302.368530092594</v>
      </c>
      <c r="J61" s="8">
        <f t="shared" si="5"/>
        <v>45302.368055555555</v>
      </c>
      <c r="K61" s="6" t="str">
        <f t="shared" si="1"/>
        <v>0:00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14">
        <v>45302.399085648147</v>
      </c>
      <c r="B62" s="13" t="s">
        <v>1694</v>
      </c>
      <c r="C62" s="13" t="s">
        <v>1695</v>
      </c>
      <c r="D62" s="13" t="s">
        <v>1696</v>
      </c>
      <c r="E62" s="13" t="s">
        <v>79</v>
      </c>
      <c r="F62" s="13" t="s">
        <v>3521</v>
      </c>
      <c r="G62" s="13" t="s">
        <v>3522</v>
      </c>
      <c r="H62" s="13" t="s">
        <v>3523</v>
      </c>
      <c r="I62" s="8">
        <f t="shared" si="0"/>
        <v>45302.399085648147</v>
      </c>
      <c r="J62" s="8">
        <f t="shared" si="5"/>
        <v>45302.397916666669</v>
      </c>
      <c r="K62" s="6" t="str">
        <f t="shared" si="1"/>
        <v>0:01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do 10 ti minut</v>
      </c>
    </row>
    <row r="63" spans="1:13" x14ac:dyDescent="0.25">
      <c r="A63" s="14">
        <v>45303.462245370371</v>
      </c>
      <c r="B63" s="13" t="s">
        <v>1694</v>
      </c>
      <c r="C63" s="13" t="s">
        <v>1695</v>
      </c>
      <c r="D63" s="13" t="s">
        <v>1696</v>
      </c>
      <c r="E63" s="13" t="s">
        <v>79</v>
      </c>
      <c r="F63" s="13" t="s">
        <v>3519</v>
      </c>
      <c r="G63" s="13" t="s">
        <v>3520</v>
      </c>
      <c r="H63" s="13" t="s">
        <v>3518</v>
      </c>
      <c r="I63" s="8">
        <f t="shared" si="0"/>
        <v>45303.462245370371</v>
      </c>
      <c r="J63" s="8">
        <f t="shared" si="5"/>
        <v>45303.461805555555</v>
      </c>
      <c r="K63" s="6" t="str">
        <f t="shared" si="1"/>
        <v>0:00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do 10 ti minut</v>
      </c>
    </row>
    <row r="64" spans="1:13" x14ac:dyDescent="0.25">
      <c r="A64" s="14">
        <v>45303.462442129632</v>
      </c>
      <c r="B64" s="13" t="s">
        <v>1694</v>
      </c>
      <c r="C64" s="13" t="s">
        <v>1695</v>
      </c>
      <c r="D64" s="13" t="s">
        <v>1696</v>
      </c>
      <c r="E64" s="13" t="s">
        <v>79</v>
      </c>
      <c r="F64" s="13" t="s">
        <v>3516</v>
      </c>
      <c r="G64" s="13" t="s">
        <v>3517</v>
      </c>
      <c r="H64" s="13" t="s">
        <v>3518</v>
      </c>
      <c r="I64" s="8">
        <f t="shared" si="0"/>
        <v>45303.462442129632</v>
      </c>
      <c r="J64" s="8">
        <f t="shared" si="5"/>
        <v>45303.461805555555</v>
      </c>
      <c r="K64" s="6" t="str">
        <f t="shared" si="1"/>
        <v>0:00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14">
        <v>45303.462835648148</v>
      </c>
      <c r="B65" s="13" t="s">
        <v>1694</v>
      </c>
      <c r="C65" s="13" t="s">
        <v>1695</v>
      </c>
      <c r="D65" s="13" t="s">
        <v>1696</v>
      </c>
      <c r="E65" s="13" t="s">
        <v>79</v>
      </c>
      <c r="F65" s="13" t="s">
        <v>3513</v>
      </c>
      <c r="G65" s="13" t="s">
        <v>3514</v>
      </c>
      <c r="H65" s="13" t="s">
        <v>3515</v>
      </c>
      <c r="I65" s="8">
        <f t="shared" si="0"/>
        <v>45303.462835648148</v>
      </c>
      <c r="J65" s="8">
        <f t="shared" si="5"/>
        <v>45303.462500000001</v>
      </c>
      <c r="K65" s="6" t="str">
        <f t="shared" si="1"/>
        <v>0:00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14">
        <v>45303.46297453704</v>
      </c>
      <c r="B66" s="13" t="s">
        <v>1694</v>
      </c>
      <c r="C66" s="13" t="s">
        <v>1695</v>
      </c>
      <c r="D66" s="13" t="s">
        <v>1696</v>
      </c>
      <c r="E66" s="13" t="s">
        <v>79</v>
      </c>
      <c r="F66" s="13" t="s">
        <v>3510</v>
      </c>
      <c r="G66" s="13" t="s">
        <v>3511</v>
      </c>
      <c r="H66" s="13" t="s">
        <v>3512</v>
      </c>
      <c r="I66" s="8">
        <f t="shared" ref="I66:I129" si="6">A66</f>
        <v>45303.46297453704</v>
      </c>
      <c r="J66" s="8">
        <f t="shared" si="5"/>
        <v>45303.462500000001</v>
      </c>
      <c r="K66" s="6" t="str">
        <f t="shared" ref="K66:K129" si="7">TEXT(A66-J66,"h:mm")</f>
        <v>0:00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do 10 ti minut</v>
      </c>
    </row>
    <row r="67" spans="1:13" x14ac:dyDescent="0.25">
      <c r="A67" s="14">
        <v>45303.513449074075</v>
      </c>
      <c r="B67" s="13" t="s">
        <v>1694</v>
      </c>
      <c r="C67" s="13" t="s">
        <v>1695</v>
      </c>
      <c r="D67" s="13" t="s">
        <v>1696</v>
      </c>
      <c r="E67" s="13" t="s">
        <v>79</v>
      </c>
      <c r="F67" s="13" t="s">
        <v>3357</v>
      </c>
      <c r="G67" s="13" t="s">
        <v>3509</v>
      </c>
      <c r="H67" s="13" t="s">
        <v>3506</v>
      </c>
      <c r="I67" s="8">
        <f t="shared" si="6"/>
        <v>45303.513449074075</v>
      </c>
      <c r="J67" s="8">
        <f t="shared" si="5"/>
        <v>45303.513194444444</v>
      </c>
      <c r="K67" s="6" t="str">
        <f t="shared" si="7"/>
        <v>0:00</v>
      </c>
      <c r="L67" s="54" t="str">
        <f t="shared" ref="L67:L130" si="8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14">
        <v>45303.513796296298</v>
      </c>
      <c r="B68" s="13" t="s">
        <v>1694</v>
      </c>
      <c r="C68" s="13" t="s">
        <v>1695</v>
      </c>
      <c r="D68" s="13" t="s">
        <v>1696</v>
      </c>
      <c r="E68" s="13" t="s">
        <v>79</v>
      </c>
      <c r="F68" s="13" t="s">
        <v>3507</v>
      </c>
      <c r="G68" s="13" t="s">
        <v>3508</v>
      </c>
      <c r="H68" s="13" t="s">
        <v>3506</v>
      </c>
      <c r="I68" s="8">
        <f t="shared" si="6"/>
        <v>45303.513796296298</v>
      </c>
      <c r="J68" s="8">
        <f t="shared" si="5"/>
        <v>45303.513194444444</v>
      </c>
      <c r="K68" s="6" t="str">
        <f t="shared" si="7"/>
        <v>0:00</v>
      </c>
      <c r="L68" s="54" t="str">
        <f t="shared" si="8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14">
        <v>45303.513923611114</v>
      </c>
      <c r="B69" s="13" t="s">
        <v>1694</v>
      </c>
      <c r="C69" s="13" t="s">
        <v>1695</v>
      </c>
      <c r="D69" s="13" t="s">
        <v>1696</v>
      </c>
      <c r="E69" s="13" t="s">
        <v>79</v>
      </c>
      <c r="F69" s="13" t="s">
        <v>3227</v>
      </c>
      <c r="G69" s="13" t="s">
        <v>3505</v>
      </c>
      <c r="H69" s="13" t="s">
        <v>3506</v>
      </c>
      <c r="I69" s="8">
        <f t="shared" si="6"/>
        <v>45303.513923611114</v>
      </c>
      <c r="J69" s="8">
        <f t="shared" si="5"/>
        <v>45303.513194444444</v>
      </c>
      <c r="K69" s="6" t="str">
        <f t="shared" si="7"/>
        <v>0:01</v>
      </c>
      <c r="L69" s="54" t="str">
        <f t="shared" si="8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14">
        <v>45303.515150462961</v>
      </c>
      <c r="B70" s="13" t="s">
        <v>1694</v>
      </c>
      <c r="C70" s="13" t="s">
        <v>1695</v>
      </c>
      <c r="D70" s="13" t="s">
        <v>1696</v>
      </c>
      <c r="E70" s="13" t="s">
        <v>79</v>
      </c>
      <c r="F70" s="13" t="s">
        <v>3502</v>
      </c>
      <c r="G70" s="13" t="s">
        <v>3503</v>
      </c>
      <c r="H70" s="13" t="s">
        <v>3504</v>
      </c>
      <c r="I70" s="8">
        <f t="shared" si="6"/>
        <v>45303.515150462961</v>
      </c>
      <c r="J70" s="8">
        <f t="shared" si="5"/>
        <v>45303.51458333333</v>
      </c>
      <c r="K70" s="6" t="str">
        <f t="shared" si="7"/>
        <v>0:00</v>
      </c>
      <c r="L70" s="54" t="str">
        <f t="shared" si="8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14">
        <v>45304.626493055555</v>
      </c>
      <c r="B71" s="13" t="s">
        <v>1694</v>
      </c>
      <c r="C71" s="13" t="s">
        <v>1729</v>
      </c>
      <c r="D71" s="13" t="s">
        <v>1696</v>
      </c>
      <c r="E71" s="13" t="s">
        <v>79</v>
      </c>
      <c r="F71" s="13" t="s">
        <v>3499</v>
      </c>
      <c r="G71" s="13" t="s">
        <v>3500</v>
      </c>
      <c r="H71" s="13" t="s">
        <v>3501</v>
      </c>
      <c r="I71" s="8">
        <f t="shared" si="6"/>
        <v>45304.626493055555</v>
      </c>
      <c r="J71" s="8">
        <f t="shared" si="5"/>
        <v>45304.625694444447</v>
      </c>
      <c r="K71" s="6" t="str">
        <f t="shared" si="7"/>
        <v>0:01</v>
      </c>
      <c r="L71" s="54" t="str">
        <f t="shared" si="8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14">
        <v>45304.626979166664</v>
      </c>
      <c r="B72" s="13" t="s">
        <v>1694</v>
      </c>
      <c r="C72" s="13" t="s">
        <v>1729</v>
      </c>
      <c r="D72" s="13" t="s">
        <v>1696</v>
      </c>
      <c r="E72" s="13" t="s">
        <v>79</v>
      </c>
      <c r="F72" s="13" t="s">
        <v>3496</v>
      </c>
      <c r="G72" s="13" t="s">
        <v>3497</v>
      </c>
      <c r="H72" s="13" t="s">
        <v>3498</v>
      </c>
      <c r="I72" s="8">
        <f t="shared" si="6"/>
        <v>45304.626979166664</v>
      </c>
      <c r="J72" s="8">
        <f t="shared" si="5"/>
        <v>45304.626388888886</v>
      </c>
      <c r="K72" s="6" t="str">
        <f t="shared" si="7"/>
        <v>0:00</v>
      </c>
      <c r="L72" s="54" t="str">
        <f t="shared" si="8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14">
        <v>45304.62740740741</v>
      </c>
      <c r="B73" s="13" t="s">
        <v>1694</v>
      </c>
      <c r="C73" s="13" t="s">
        <v>1729</v>
      </c>
      <c r="D73" s="13" t="s">
        <v>1696</v>
      </c>
      <c r="E73" s="13" t="s">
        <v>79</v>
      </c>
      <c r="F73" s="13" t="s">
        <v>3494</v>
      </c>
      <c r="G73" s="13" t="s">
        <v>3495</v>
      </c>
      <c r="H73" s="13" t="s">
        <v>3493</v>
      </c>
      <c r="I73" s="8">
        <f t="shared" si="6"/>
        <v>45304.62740740741</v>
      </c>
      <c r="J73" s="8">
        <f t="shared" si="5"/>
        <v>45304.627083333333</v>
      </c>
      <c r="K73" s="6" t="str">
        <f t="shared" si="7"/>
        <v>0:00</v>
      </c>
      <c r="L73" s="54" t="str">
        <f t="shared" si="8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14">
        <v>45304.627743055556</v>
      </c>
      <c r="B74" s="13" t="s">
        <v>1694</v>
      </c>
      <c r="C74" s="13" t="s">
        <v>1729</v>
      </c>
      <c r="D74" s="13" t="s">
        <v>1696</v>
      </c>
      <c r="E74" s="13" t="s">
        <v>79</v>
      </c>
      <c r="F74" s="13" t="s">
        <v>3491</v>
      </c>
      <c r="G74" s="13" t="s">
        <v>3492</v>
      </c>
      <c r="H74" s="13" t="s">
        <v>3493</v>
      </c>
      <c r="I74" s="8">
        <f t="shared" si="6"/>
        <v>45304.627743055556</v>
      </c>
      <c r="J74" s="8">
        <f t="shared" si="5"/>
        <v>45304.627083333333</v>
      </c>
      <c r="K74" s="6" t="str">
        <f t="shared" si="7"/>
        <v>0:00</v>
      </c>
      <c r="L74" s="54" t="str">
        <f t="shared" si="8"/>
        <v>Ukončeno v den propuštění</v>
      </c>
      <c r="M74" s="54" t="str">
        <f>IF(A74-J74&gt;TIME(0,240,0),"Více než  4 hodiny",VLOOKUP(K74,Pásma!$H$4:$I$244,2))</f>
        <v>do 10 ti minut</v>
      </c>
    </row>
    <row r="75" spans="1:13" x14ac:dyDescent="0.25">
      <c r="A75" s="14">
        <v>45305.548796296294</v>
      </c>
      <c r="B75" s="13" t="s">
        <v>1694</v>
      </c>
      <c r="C75" s="13" t="s">
        <v>1733</v>
      </c>
      <c r="D75" s="13" t="s">
        <v>1696</v>
      </c>
      <c r="E75" s="13" t="s">
        <v>79</v>
      </c>
      <c r="F75" s="13" t="s">
        <v>3488</v>
      </c>
      <c r="G75" s="13" t="s">
        <v>3489</v>
      </c>
      <c r="H75" s="13" t="s">
        <v>3490</v>
      </c>
      <c r="I75" s="8">
        <f t="shared" si="6"/>
        <v>45305.548796296294</v>
      </c>
      <c r="J75" s="8">
        <f t="shared" si="5"/>
        <v>45305.54791666667</v>
      </c>
      <c r="K75" s="6" t="str">
        <f t="shared" si="7"/>
        <v>0:01</v>
      </c>
      <c r="L75" s="54" t="str">
        <f t="shared" si="8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14">
        <v>45306.368078703701</v>
      </c>
      <c r="B76" s="13" t="s">
        <v>1694</v>
      </c>
      <c r="C76" s="13" t="s">
        <v>1695</v>
      </c>
      <c r="D76" s="13" t="s">
        <v>1696</v>
      </c>
      <c r="E76" s="13" t="s">
        <v>79</v>
      </c>
      <c r="F76" s="13" t="s">
        <v>3536</v>
      </c>
      <c r="G76" s="13" t="s">
        <v>7311</v>
      </c>
      <c r="H76" s="13" t="s">
        <v>8740</v>
      </c>
      <c r="I76" s="8">
        <f t="shared" si="6"/>
        <v>45306.368078703701</v>
      </c>
      <c r="J76" s="8">
        <f>DATEVALUE(MID(H76,49,8))+TIMEVALUE(_xlfn.CONCAT(MID(H76,80,2),":",MID(H76,82,2)))</f>
        <v>45306.367361111108</v>
      </c>
      <c r="K76" s="6" t="str">
        <f t="shared" si="7"/>
        <v>0:01</v>
      </c>
      <c r="L76" s="54" t="str">
        <f t="shared" si="8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14">
        <v>45306.419918981483</v>
      </c>
      <c r="B77" s="13" t="s">
        <v>682</v>
      </c>
      <c r="C77" s="13" t="s">
        <v>2818</v>
      </c>
      <c r="D77" s="13" t="s">
        <v>1696</v>
      </c>
      <c r="E77" s="13" t="s">
        <v>10</v>
      </c>
      <c r="F77" s="13" t="s">
        <v>3382</v>
      </c>
      <c r="G77" s="13" t="s">
        <v>3486</v>
      </c>
      <c r="H77" s="13" t="s">
        <v>3487</v>
      </c>
      <c r="I77" s="8">
        <f t="shared" si="6"/>
        <v>45306.419918981483</v>
      </c>
      <c r="J77" s="8">
        <f>DATEVALUE(MID(H77,29,8))+TIMEVALUE(_xlfn.CONCAT(MID(H77,64,2),":",MID(H77,66,2)))</f>
        <v>45306.385416666664</v>
      </c>
      <c r="K77" s="6" t="str">
        <f t="shared" si="7"/>
        <v>0:49</v>
      </c>
      <c r="L77" s="54" t="str">
        <f t="shared" si="8"/>
        <v>Ukončeno v den propuštění</v>
      </c>
      <c r="M77" s="54" t="str">
        <f>IF(A77-J77&gt;TIME(0,240,0),"Více než  4 hodiny",VLOOKUP(K77,Pásma!$H$4:$I$244,2))</f>
        <v>40-50</v>
      </c>
    </row>
    <row r="78" spans="1:13" x14ac:dyDescent="0.25">
      <c r="A78" s="14">
        <v>45306.46402777778</v>
      </c>
      <c r="B78" s="13" t="s">
        <v>11</v>
      </c>
      <c r="C78" s="13" t="s">
        <v>21</v>
      </c>
      <c r="D78" s="13" t="s">
        <v>1696</v>
      </c>
      <c r="E78" s="13" t="s">
        <v>10</v>
      </c>
      <c r="F78" s="13" t="s">
        <v>3402</v>
      </c>
      <c r="G78" s="13" t="s">
        <v>3403</v>
      </c>
      <c r="H78" s="13" t="s">
        <v>8739</v>
      </c>
      <c r="I78" s="8">
        <f t="shared" si="6"/>
        <v>45306.46402777778</v>
      </c>
      <c r="J78" s="8">
        <f>DATEVALUE(MID(H78,49,8))+TIMEVALUE(_xlfn.CONCAT(MID(H78,80,2),":",MID(H78,82,2)))</f>
        <v>45306.463888888888</v>
      </c>
      <c r="K78" s="6" t="str">
        <f t="shared" si="7"/>
        <v>0:00</v>
      </c>
      <c r="L78" s="54" t="str">
        <f t="shared" si="8"/>
        <v>Ukončeno v den propuštění</v>
      </c>
      <c r="M78" s="54" t="str">
        <f>IF(A78-J78&gt;TIME(0,240,0),"Více než  4 hodiny",VLOOKUP(K78,Pásma!$H$4:$I$244,2))</f>
        <v>do 10 ti minut</v>
      </c>
    </row>
    <row r="79" spans="1:13" x14ac:dyDescent="0.25">
      <c r="A79" s="14">
        <v>45306.5159375</v>
      </c>
      <c r="B79" s="13" t="s">
        <v>1694</v>
      </c>
      <c r="C79" s="13" t="s">
        <v>1695</v>
      </c>
      <c r="D79" s="13" t="s">
        <v>1696</v>
      </c>
      <c r="E79" s="13" t="s">
        <v>79</v>
      </c>
      <c r="F79" s="13" t="s">
        <v>3483</v>
      </c>
      <c r="G79" s="13" t="s">
        <v>3484</v>
      </c>
      <c r="H79" s="13" t="s">
        <v>3485</v>
      </c>
      <c r="I79" s="8">
        <f t="shared" si="6"/>
        <v>45306.5159375</v>
      </c>
      <c r="J79" s="8">
        <f t="shared" ref="J79:J84" si="9">DATEVALUE(MID(H79,29,8))+TIMEVALUE(_xlfn.CONCAT(MID(H79,64,2),":",MID(H79,66,2)))</f>
        <v>45306.515277777777</v>
      </c>
      <c r="K79" s="6" t="str">
        <f t="shared" si="7"/>
        <v>0:00</v>
      </c>
      <c r="L79" s="54" t="str">
        <f t="shared" si="8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14">
        <v>45306.516273148147</v>
      </c>
      <c r="B80" s="13" t="s">
        <v>1694</v>
      </c>
      <c r="C80" s="13" t="s">
        <v>1695</v>
      </c>
      <c r="D80" s="13" t="s">
        <v>1696</v>
      </c>
      <c r="E80" s="13" t="s">
        <v>79</v>
      </c>
      <c r="F80" s="13" t="s">
        <v>3480</v>
      </c>
      <c r="G80" s="13" t="s">
        <v>3481</v>
      </c>
      <c r="H80" s="13" t="s">
        <v>3482</v>
      </c>
      <c r="I80" s="8">
        <f t="shared" si="6"/>
        <v>45306.516273148147</v>
      </c>
      <c r="J80" s="8">
        <f t="shared" si="9"/>
        <v>45306.515972222223</v>
      </c>
      <c r="K80" s="6" t="str">
        <f t="shared" si="7"/>
        <v>0:00</v>
      </c>
      <c r="L80" s="54" t="str">
        <f t="shared" si="8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14">
        <v>45307.372488425928</v>
      </c>
      <c r="B81" s="13" t="s">
        <v>1694</v>
      </c>
      <c r="C81" s="13" t="s">
        <v>1695</v>
      </c>
      <c r="D81" s="13" t="s">
        <v>1696</v>
      </c>
      <c r="E81" s="13" t="s">
        <v>79</v>
      </c>
      <c r="F81" s="13" t="s">
        <v>3478</v>
      </c>
      <c r="G81" s="13" t="s">
        <v>3479</v>
      </c>
      <c r="H81" s="13" t="s">
        <v>3475</v>
      </c>
      <c r="I81" s="8">
        <f t="shared" si="6"/>
        <v>45307.372488425928</v>
      </c>
      <c r="J81" s="8">
        <f t="shared" si="9"/>
        <v>45307.37222222222</v>
      </c>
      <c r="K81" s="6" t="str">
        <f t="shared" si="7"/>
        <v>0:00</v>
      </c>
      <c r="L81" s="54" t="str">
        <f t="shared" si="8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14">
        <v>45307.372777777775</v>
      </c>
      <c r="B82" s="13" t="s">
        <v>1694</v>
      </c>
      <c r="C82" s="13" t="s">
        <v>1695</v>
      </c>
      <c r="D82" s="13" t="s">
        <v>1696</v>
      </c>
      <c r="E82" s="13" t="s">
        <v>79</v>
      </c>
      <c r="F82" s="13" t="s">
        <v>3476</v>
      </c>
      <c r="G82" s="13" t="s">
        <v>3477</v>
      </c>
      <c r="H82" s="13" t="s">
        <v>3475</v>
      </c>
      <c r="I82" s="8">
        <f t="shared" si="6"/>
        <v>45307.372777777775</v>
      </c>
      <c r="J82" s="8">
        <f t="shared" si="9"/>
        <v>45307.37222222222</v>
      </c>
      <c r="K82" s="6" t="str">
        <f t="shared" si="7"/>
        <v>0:00</v>
      </c>
      <c r="L82" s="54" t="str">
        <f t="shared" si="8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14">
        <v>45307.373356481483</v>
      </c>
      <c r="B83" s="13" t="s">
        <v>1694</v>
      </c>
      <c r="C83" s="13" t="s">
        <v>1695</v>
      </c>
      <c r="D83" s="13" t="s">
        <v>1696</v>
      </c>
      <c r="E83" s="13" t="s">
        <v>79</v>
      </c>
      <c r="F83" s="13" t="s">
        <v>3473</v>
      </c>
      <c r="G83" s="13" t="s">
        <v>3474</v>
      </c>
      <c r="H83" s="13" t="s">
        <v>3475</v>
      </c>
      <c r="I83" s="8">
        <f t="shared" si="6"/>
        <v>45307.373356481483</v>
      </c>
      <c r="J83" s="8">
        <f t="shared" si="9"/>
        <v>45307.37222222222</v>
      </c>
      <c r="K83" s="6" t="str">
        <f t="shared" si="7"/>
        <v>0:01</v>
      </c>
      <c r="L83" s="54" t="str">
        <f t="shared" si="8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14">
        <v>45307.373564814814</v>
      </c>
      <c r="B84" s="13" t="s">
        <v>1694</v>
      </c>
      <c r="C84" s="13" t="s">
        <v>1695</v>
      </c>
      <c r="D84" s="13" t="s">
        <v>1696</v>
      </c>
      <c r="E84" s="13" t="s">
        <v>79</v>
      </c>
      <c r="F84" s="13" t="s">
        <v>3470</v>
      </c>
      <c r="G84" s="13" t="s">
        <v>3471</v>
      </c>
      <c r="H84" s="13" t="s">
        <v>3472</v>
      </c>
      <c r="I84" s="8">
        <f t="shared" si="6"/>
        <v>45307.373564814814</v>
      </c>
      <c r="J84" s="8">
        <f t="shared" si="9"/>
        <v>45307.372916666667</v>
      </c>
      <c r="K84" s="6" t="str">
        <f t="shared" si="7"/>
        <v>0:00</v>
      </c>
      <c r="L84" s="54" t="str">
        <f t="shared" si="8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14">
        <v>45307.709768518522</v>
      </c>
      <c r="B85" s="13" t="s">
        <v>11</v>
      </c>
      <c r="C85" s="13" t="s">
        <v>8441</v>
      </c>
      <c r="D85" s="13" t="s">
        <v>1696</v>
      </c>
      <c r="E85" s="13" t="s">
        <v>10</v>
      </c>
      <c r="F85" s="13" t="s">
        <v>3382</v>
      </c>
      <c r="G85" s="13" t="s">
        <v>3383</v>
      </c>
      <c r="H85" s="13" t="s">
        <v>8738</v>
      </c>
      <c r="I85" s="8">
        <f t="shared" si="6"/>
        <v>45307.709768518522</v>
      </c>
      <c r="J85" s="8">
        <f>DATEVALUE(MID(H85,49,8))+TIMEVALUE(_xlfn.CONCAT(MID(H85,80,2),":",MID(H85,82,2)))</f>
        <v>45307.709027777775</v>
      </c>
      <c r="K85" s="6" t="str">
        <f t="shared" si="7"/>
        <v>0:01</v>
      </c>
      <c r="L85" s="54" t="str">
        <f t="shared" si="8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14">
        <v>45307.785462962966</v>
      </c>
      <c r="B86" s="13" t="s">
        <v>1694</v>
      </c>
      <c r="C86" s="13" t="s">
        <v>2761</v>
      </c>
      <c r="D86" s="13" t="s">
        <v>1696</v>
      </c>
      <c r="E86" s="13" t="s">
        <v>79</v>
      </c>
      <c r="F86" s="13" t="s">
        <v>3467</v>
      </c>
      <c r="G86" s="13" t="s">
        <v>3468</v>
      </c>
      <c r="H86" s="13" t="s">
        <v>3469</v>
      </c>
      <c r="I86" s="8">
        <f t="shared" si="6"/>
        <v>45307.785462962966</v>
      </c>
      <c r="J86" s="8">
        <f>DATEVALUE(MID(H86,29,8))+TIMEVALUE(_xlfn.CONCAT(MID(H86,64,2),":",MID(H86,66,2)))</f>
        <v>45307.784722222219</v>
      </c>
      <c r="K86" s="6" t="str">
        <f t="shared" si="7"/>
        <v>0:01</v>
      </c>
      <c r="L86" s="54" t="str">
        <f t="shared" si="8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14">
        <v>45307.78665509259</v>
      </c>
      <c r="B87" s="13" t="s">
        <v>1694</v>
      </c>
      <c r="C87" s="13" t="s">
        <v>2761</v>
      </c>
      <c r="D87" s="13" t="s">
        <v>1696</v>
      </c>
      <c r="E87" s="13" t="s">
        <v>79</v>
      </c>
      <c r="F87" s="13" t="s">
        <v>3464</v>
      </c>
      <c r="G87" s="13" t="s">
        <v>3465</v>
      </c>
      <c r="H87" s="13" t="s">
        <v>3466</v>
      </c>
      <c r="I87" s="8">
        <f t="shared" si="6"/>
        <v>45307.78665509259</v>
      </c>
      <c r="J87" s="8">
        <f>DATEVALUE(MID(H87,29,8))+TIMEVALUE(_xlfn.CONCAT(MID(H87,64,2),":",MID(H87,66,2)))</f>
        <v>45307.786111111112</v>
      </c>
      <c r="K87" s="6" t="str">
        <f t="shared" si="7"/>
        <v>0:00</v>
      </c>
      <c r="L87" s="54" t="str">
        <f t="shared" si="8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14">
        <v>45308.467141203706</v>
      </c>
      <c r="B88" s="13" t="s">
        <v>1694</v>
      </c>
      <c r="C88" s="13" t="s">
        <v>1695</v>
      </c>
      <c r="D88" s="13" t="s">
        <v>1696</v>
      </c>
      <c r="E88" s="13" t="s">
        <v>79</v>
      </c>
      <c r="F88" s="13" t="s">
        <v>3461</v>
      </c>
      <c r="G88" s="13" t="s">
        <v>3462</v>
      </c>
      <c r="H88" s="13" t="s">
        <v>3463</v>
      </c>
      <c r="I88" s="8">
        <f t="shared" si="6"/>
        <v>45308.467141203706</v>
      </c>
      <c r="J88" s="8">
        <f>DATEVALUE(MID(H88,29,8))+TIMEVALUE(_xlfn.CONCAT(MID(H88,64,2),":",MID(H88,66,2)))</f>
        <v>45308.466666666667</v>
      </c>
      <c r="K88" s="6" t="str">
        <f t="shared" si="7"/>
        <v>0:00</v>
      </c>
      <c r="L88" s="54" t="str">
        <f t="shared" si="8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14">
        <v>45308.482893518521</v>
      </c>
      <c r="B89" s="13" t="s">
        <v>11</v>
      </c>
      <c r="C89" s="13" t="s">
        <v>21</v>
      </c>
      <c r="D89" s="13" t="s">
        <v>1696</v>
      </c>
      <c r="E89" s="13" t="s">
        <v>10</v>
      </c>
      <c r="F89" s="13" t="s">
        <v>7539</v>
      </c>
      <c r="G89" s="13" t="s">
        <v>7540</v>
      </c>
      <c r="H89" s="13" t="s">
        <v>8737</v>
      </c>
      <c r="I89" s="8">
        <f t="shared" si="6"/>
        <v>45308.482893518521</v>
      </c>
      <c r="J89" s="8">
        <f>DATEVALUE(MID(H89,49,8))+TIMEVALUE(_xlfn.CONCAT(MID(H89,80,2),":",MID(H89,82,2)))</f>
        <v>45308.482638888891</v>
      </c>
      <c r="K89" s="6" t="str">
        <f t="shared" si="7"/>
        <v>0:00</v>
      </c>
      <c r="L89" s="54" t="str">
        <f t="shared" si="8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14">
        <v>45308.519733796296</v>
      </c>
      <c r="B90" s="13" t="s">
        <v>1694</v>
      </c>
      <c r="C90" s="13" t="s">
        <v>1695</v>
      </c>
      <c r="D90" s="13" t="s">
        <v>1696</v>
      </c>
      <c r="E90" s="13" t="s">
        <v>79</v>
      </c>
      <c r="F90" s="13" t="s">
        <v>3459</v>
      </c>
      <c r="G90" s="13" t="s">
        <v>3460</v>
      </c>
      <c r="H90" s="13" t="s">
        <v>3456</v>
      </c>
      <c r="I90" s="8">
        <f t="shared" si="6"/>
        <v>45308.519733796296</v>
      </c>
      <c r="J90" s="8">
        <f t="shared" ref="J90:J97" si="10">DATEVALUE(MID(H90,29,8))+TIMEVALUE(_xlfn.CONCAT(MID(H90,64,2),":",MID(H90,66,2)))</f>
        <v>45308.519444444442</v>
      </c>
      <c r="K90" s="6" t="str">
        <f t="shared" si="7"/>
        <v>0:00</v>
      </c>
      <c r="L90" s="54" t="str">
        <f t="shared" si="8"/>
        <v>Ukončeno v den propuštění</v>
      </c>
      <c r="M90" s="54" t="str">
        <f>IF(A90-J90&gt;TIME(0,240,0),"Více než  4 hodiny",VLOOKUP(K90,Pásma!$H$4:$I$244,2))</f>
        <v>do 10 ti minut</v>
      </c>
    </row>
    <row r="91" spans="1:13" x14ac:dyDescent="0.25">
      <c r="A91" s="14">
        <v>45308.519895833335</v>
      </c>
      <c r="B91" s="13" t="s">
        <v>1694</v>
      </c>
      <c r="C91" s="13" t="s">
        <v>1695</v>
      </c>
      <c r="D91" s="13" t="s">
        <v>1696</v>
      </c>
      <c r="E91" s="13" t="s">
        <v>79</v>
      </c>
      <c r="F91" s="13" t="s">
        <v>3457</v>
      </c>
      <c r="G91" s="13" t="s">
        <v>3458</v>
      </c>
      <c r="H91" s="13" t="s">
        <v>3456</v>
      </c>
      <c r="I91" s="8">
        <f t="shared" si="6"/>
        <v>45308.519895833335</v>
      </c>
      <c r="J91" s="8">
        <f t="shared" si="10"/>
        <v>45308.519444444442</v>
      </c>
      <c r="K91" s="6" t="str">
        <f t="shared" si="7"/>
        <v>0:00</v>
      </c>
      <c r="L91" s="54" t="str">
        <f t="shared" si="8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14">
        <v>45308.520092592589</v>
      </c>
      <c r="B92" s="13" t="s">
        <v>1694</v>
      </c>
      <c r="C92" s="13" t="s">
        <v>1695</v>
      </c>
      <c r="D92" s="13" t="s">
        <v>1696</v>
      </c>
      <c r="E92" s="13" t="s">
        <v>79</v>
      </c>
      <c r="F92" s="13" t="s">
        <v>3454</v>
      </c>
      <c r="G92" s="13" t="s">
        <v>3455</v>
      </c>
      <c r="H92" s="13" t="s">
        <v>3456</v>
      </c>
      <c r="I92" s="8">
        <f t="shared" si="6"/>
        <v>45308.520092592589</v>
      </c>
      <c r="J92" s="8">
        <f t="shared" si="10"/>
        <v>45308.519444444442</v>
      </c>
      <c r="K92" s="6" t="str">
        <f t="shared" si="7"/>
        <v>0:00</v>
      </c>
      <c r="L92" s="54" t="str">
        <f t="shared" si="8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14">
        <v>45309.407013888886</v>
      </c>
      <c r="B93" s="13" t="s">
        <v>1694</v>
      </c>
      <c r="C93" s="13" t="s">
        <v>1695</v>
      </c>
      <c r="D93" s="13" t="s">
        <v>1696</v>
      </c>
      <c r="E93" s="13" t="s">
        <v>79</v>
      </c>
      <c r="F93" s="13" t="s">
        <v>3451</v>
      </c>
      <c r="G93" s="13" t="s">
        <v>3452</v>
      </c>
      <c r="H93" s="13" t="s">
        <v>3453</v>
      </c>
      <c r="I93" s="8">
        <f t="shared" si="6"/>
        <v>45309.407013888886</v>
      </c>
      <c r="J93" s="8">
        <f t="shared" si="10"/>
        <v>45309.40625</v>
      </c>
      <c r="K93" s="6" t="str">
        <f t="shared" si="7"/>
        <v>0:01</v>
      </c>
      <c r="L93" s="54" t="str">
        <f t="shared" si="8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14">
        <v>45309.407407407409</v>
      </c>
      <c r="B94" s="13" t="s">
        <v>1694</v>
      </c>
      <c r="C94" s="13" t="s">
        <v>1695</v>
      </c>
      <c r="D94" s="13" t="s">
        <v>1696</v>
      </c>
      <c r="E94" s="13" t="s">
        <v>79</v>
      </c>
      <c r="F94" s="13" t="s">
        <v>3448</v>
      </c>
      <c r="G94" s="13" t="s">
        <v>3449</v>
      </c>
      <c r="H94" s="13" t="s">
        <v>3450</v>
      </c>
      <c r="I94" s="8">
        <f t="shared" si="6"/>
        <v>45309.407407407409</v>
      </c>
      <c r="J94" s="8">
        <f t="shared" si="10"/>
        <v>45309.406944444447</v>
      </c>
      <c r="K94" s="6" t="str">
        <f t="shared" si="7"/>
        <v>0:00</v>
      </c>
      <c r="L94" s="54" t="str">
        <f t="shared" si="8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14">
        <v>45309.513923611114</v>
      </c>
      <c r="B95" s="13" t="s">
        <v>1694</v>
      </c>
      <c r="C95" s="13" t="s">
        <v>1695</v>
      </c>
      <c r="D95" s="13" t="s">
        <v>1696</v>
      </c>
      <c r="E95" s="13" t="s">
        <v>79</v>
      </c>
      <c r="F95" s="13" t="s">
        <v>3445</v>
      </c>
      <c r="G95" s="13" t="s">
        <v>3446</v>
      </c>
      <c r="H95" s="13" t="s">
        <v>3447</v>
      </c>
      <c r="I95" s="8">
        <f t="shared" si="6"/>
        <v>45309.513923611114</v>
      </c>
      <c r="J95" s="8">
        <f t="shared" si="10"/>
        <v>45309.513194444444</v>
      </c>
      <c r="K95" s="6" t="str">
        <f t="shared" si="7"/>
        <v>0:01</v>
      </c>
      <c r="L95" s="54" t="str">
        <f t="shared" si="8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14">
        <v>45309.51425925926</v>
      </c>
      <c r="B96" s="13" t="s">
        <v>1694</v>
      </c>
      <c r="C96" s="13" t="s">
        <v>1695</v>
      </c>
      <c r="D96" s="13" t="s">
        <v>1696</v>
      </c>
      <c r="E96" s="13" t="s">
        <v>79</v>
      </c>
      <c r="F96" s="13" t="s">
        <v>3443</v>
      </c>
      <c r="G96" s="13" t="s">
        <v>3444</v>
      </c>
      <c r="H96" s="13" t="s">
        <v>3442</v>
      </c>
      <c r="I96" s="8">
        <f t="shared" si="6"/>
        <v>45309.51425925926</v>
      </c>
      <c r="J96" s="8">
        <f t="shared" si="10"/>
        <v>45309.513888888891</v>
      </c>
      <c r="K96" s="6" t="str">
        <f t="shared" si="7"/>
        <v>0:00</v>
      </c>
      <c r="L96" s="54" t="str">
        <f t="shared" si="8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14">
        <v>45309.514560185184</v>
      </c>
      <c r="B97" s="13" t="s">
        <v>1694</v>
      </c>
      <c r="C97" s="13" t="s">
        <v>1695</v>
      </c>
      <c r="D97" s="13" t="s">
        <v>1696</v>
      </c>
      <c r="E97" s="13" t="s">
        <v>79</v>
      </c>
      <c r="F97" s="13" t="s">
        <v>3440</v>
      </c>
      <c r="G97" s="13" t="s">
        <v>3441</v>
      </c>
      <c r="H97" s="13" t="s">
        <v>3442</v>
      </c>
      <c r="I97" s="8">
        <f t="shared" si="6"/>
        <v>45309.514560185184</v>
      </c>
      <c r="J97" s="8">
        <f t="shared" si="10"/>
        <v>45309.513888888891</v>
      </c>
      <c r="K97" s="6" t="str">
        <f t="shared" si="7"/>
        <v>0:00</v>
      </c>
      <c r="L97" s="54" t="str">
        <f t="shared" si="8"/>
        <v>Ukončeno v den propuštění</v>
      </c>
      <c r="M97" s="54" t="str">
        <f>IF(A97-J97&gt;TIME(0,240,0),"Více než  4 hodiny",VLOOKUP(K97,Pásma!$H$4:$I$244,2))</f>
        <v>do 10 ti minut</v>
      </c>
    </row>
    <row r="98" spans="1:13" x14ac:dyDescent="0.25">
      <c r="A98" s="14">
        <v>45310.369872685187</v>
      </c>
      <c r="B98" s="13" t="s">
        <v>3625</v>
      </c>
      <c r="C98" s="13" t="s">
        <v>3626</v>
      </c>
      <c r="D98" s="13" t="s">
        <v>1696</v>
      </c>
      <c r="E98" s="13" t="s">
        <v>79</v>
      </c>
      <c r="F98" s="13" t="s">
        <v>4724</v>
      </c>
      <c r="G98" s="13" t="s">
        <v>4725</v>
      </c>
      <c r="H98" s="13" t="s">
        <v>8736</v>
      </c>
      <c r="I98" s="8">
        <f t="shared" si="6"/>
        <v>45310.369872685187</v>
      </c>
      <c r="J98" s="8">
        <f>DATEVALUE(MID(H98,49,8))+TIMEVALUE(_xlfn.CONCAT(MID(H98,80,2),":",MID(H98,82,2)))</f>
        <v>45310.369444444441</v>
      </c>
      <c r="K98" s="6" t="str">
        <f t="shared" si="7"/>
        <v>0:00</v>
      </c>
      <c r="L98" s="54" t="str">
        <f t="shared" si="8"/>
        <v>Ukončeno v den propuštění</v>
      </c>
      <c r="M98" s="54" t="str">
        <f>IF(A98-J98&gt;TIME(0,240,0),"Více než  4 hodiny",VLOOKUP(K98,Pásma!$H$4:$I$244,2))</f>
        <v>do 10 ti minut</v>
      </c>
    </row>
    <row r="99" spans="1:13" x14ac:dyDescent="0.25">
      <c r="A99" s="14">
        <v>45310.488333333335</v>
      </c>
      <c r="B99" s="13" t="s">
        <v>1694</v>
      </c>
      <c r="C99" s="13" t="s">
        <v>1695</v>
      </c>
      <c r="D99" s="13" t="s">
        <v>1696</v>
      </c>
      <c r="E99" s="13" t="s">
        <v>79</v>
      </c>
      <c r="F99" s="13" t="s">
        <v>3438</v>
      </c>
      <c r="G99" s="13" t="s">
        <v>3439</v>
      </c>
      <c r="H99" s="13" t="s">
        <v>3435</v>
      </c>
      <c r="I99" s="8">
        <f t="shared" si="6"/>
        <v>45310.488333333335</v>
      </c>
      <c r="J99" s="8">
        <f t="shared" ref="J99:J114" si="11">DATEVALUE(MID(H99,29,8))+TIMEVALUE(_xlfn.CONCAT(MID(H99,64,2),":",MID(H99,66,2)))</f>
        <v>45310.488194444442</v>
      </c>
      <c r="K99" s="6" t="str">
        <f t="shared" si="7"/>
        <v>0:00</v>
      </c>
      <c r="L99" s="54" t="str">
        <f t="shared" si="8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14">
        <v>45310.488553240742</v>
      </c>
      <c r="B100" s="13" t="s">
        <v>1694</v>
      </c>
      <c r="C100" s="13" t="s">
        <v>1695</v>
      </c>
      <c r="D100" s="13" t="s">
        <v>1696</v>
      </c>
      <c r="E100" s="13" t="s">
        <v>79</v>
      </c>
      <c r="F100" s="13" t="s">
        <v>3436</v>
      </c>
      <c r="G100" s="13" t="s">
        <v>3437</v>
      </c>
      <c r="H100" s="13" t="s">
        <v>3435</v>
      </c>
      <c r="I100" s="8">
        <f t="shared" si="6"/>
        <v>45310.488553240742</v>
      </c>
      <c r="J100" s="8">
        <f t="shared" si="11"/>
        <v>45310.488194444442</v>
      </c>
      <c r="K100" s="6" t="str">
        <f t="shared" si="7"/>
        <v>0:00</v>
      </c>
      <c r="L100" s="54" t="str">
        <f t="shared" si="8"/>
        <v>Ukončeno v den propuštění</v>
      </c>
      <c r="M100" s="54" t="str">
        <f>IF(A100-J100&gt;TIME(0,240,0),"Více než  4 hodiny",VLOOKUP(K100,Pásma!$H$4:$I$244,2))</f>
        <v>do 10 ti minut</v>
      </c>
    </row>
    <row r="101" spans="1:13" x14ac:dyDescent="0.25">
      <c r="A101" s="14">
        <v>45310.48878472222</v>
      </c>
      <c r="B101" s="13" t="s">
        <v>1694</v>
      </c>
      <c r="C101" s="13" t="s">
        <v>1695</v>
      </c>
      <c r="D101" s="13" t="s">
        <v>1696</v>
      </c>
      <c r="E101" s="13" t="s">
        <v>79</v>
      </c>
      <c r="F101" s="13" t="s">
        <v>3433</v>
      </c>
      <c r="G101" s="13" t="s">
        <v>3434</v>
      </c>
      <c r="H101" s="13" t="s">
        <v>3435</v>
      </c>
      <c r="I101" s="8">
        <f t="shared" si="6"/>
        <v>45310.48878472222</v>
      </c>
      <c r="J101" s="8">
        <f t="shared" si="11"/>
        <v>45310.488194444442</v>
      </c>
      <c r="K101" s="6" t="str">
        <f t="shared" si="7"/>
        <v>0:00</v>
      </c>
      <c r="L101" s="54" t="str">
        <f t="shared" si="8"/>
        <v>Ukončeno v den propuštění</v>
      </c>
      <c r="M101" s="54" t="str">
        <f>IF(A101-J101&gt;TIME(0,240,0),"Více než  4 hodiny",VLOOKUP(K101,Pásma!$H$4:$I$244,2))</f>
        <v>do 10 ti minut</v>
      </c>
    </row>
    <row r="102" spans="1:13" x14ac:dyDescent="0.25">
      <c r="A102" s="14">
        <v>45311.45685185185</v>
      </c>
      <c r="B102" s="13" t="s">
        <v>1720</v>
      </c>
      <c r="C102" s="13" t="s">
        <v>1929</v>
      </c>
      <c r="D102" s="13" t="s">
        <v>1696</v>
      </c>
      <c r="E102" s="13" t="s">
        <v>79</v>
      </c>
      <c r="F102" s="13" t="s">
        <v>3430</v>
      </c>
      <c r="G102" s="13" t="s">
        <v>3431</v>
      </c>
      <c r="H102" s="13" t="s">
        <v>3432</v>
      </c>
      <c r="I102" s="8">
        <f t="shared" si="6"/>
        <v>45311.45685185185</v>
      </c>
      <c r="J102" s="8">
        <f t="shared" si="11"/>
        <v>45311.4375</v>
      </c>
      <c r="K102" s="6" t="str">
        <f t="shared" si="7"/>
        <v>0:27</v>
      </c>
      <c r="L102" s="54" t="str">
        <f t="shared" si="8"/>
        <v>Ukončeno v den propuštění</v>
      </c>
      <c r="M102" s="54" t="str">
        <f>IF(A102-J102&gt;TIME(0,240,0),"Více než  4 hodiny",VLOOKUP(K102,Pásma!$H$4:$I$244,2))</f>
        <v>20-30</v>
      </c>
    </row>
    <row r="103" spans="1:13" x14ac:dyDescent="0.25">
      <c r="A103" s="14">
        <v>45311.563854166663</v>
      </c>
      <c r="B103" s="13" t="s">
        <v>1720</v>
      </c>
      <c r="C103" s="13" t="s">
        <v>2898</v>
      </c>
      <c r="D103" s="13" t="s">
        <v>1696</v>
      </c>
      <c r="E103" s="13" t="s">
        <v>79</v>
      </c>
      <c r="F103" s="13" t="s">
        <v>3427</v>
      </c>
      <c r="G103" s="13" t="s">
        <v>3428</v>
      </c>
      <c r="H103" s="13" t="s">
        <v>3429</v>
      </c>
      <c r="I103" s="8">
        <f t="shared" si="6"/>
        <v>45311.563854166663</v>
      </c>
      <c r="J103" s="8">
        <f t="shared" si="11"/>
        <v>45311.563194444447</v>
      </c>
      <c r="K103" s="6" t="str">
        <f t="shared" si="7"/>
        <v>0:00</v>
      </c>
      <c r="L103" s="54" t="str">
        <f t="shared" si="8"/>
        <v>Ukončeno v den propuštění</v>
      </c>
      <c r="M103" s="54" t="str">
        <f>IF(A103-J103&gt;TIME(0,240,0),"Více než  4 hodiny",VLOOKUP(K103,Pásma!$H$4:$I$244,2))</f>
        <v>do 10 ti minut</v>
      </c>
    </row>
    <row r="104" spans="1:13" x14ac:dyDescent="0.25">
      <c r="A104" s="14">
        <v>45311.564270833333</v>
      </c>
      <c r="B104" s="13" t="s">
        <v>1720</v>
      </c>
      <c r="C104" s="13" t="s">
        <v>2898</v>
      </c>
      <c r="D104" s="13" t="s">
        <v>1696</v>
      </c>
      <c r="E104" s="13" t="s">
        <v>79</v>
      </c>
      <c r="F104" s="13" t="s">
        <v>3424</v>
      </c>
      <c r="G104" s="13" t="s">
        <v>3425</v>
      </c>
      <c r="H104" s="13" t="s">
        <v>3426</v>
      </c>
      <c r="I104" s="8">
        <f t="shared" si="6"/>
        <v>45311.564270833333</v>
      </c>
      <c r="J104" s="8">
        <f t="shared" si="11"/>
        <v>45311.563888888886</v>
      </c>
      <c r="K104" s="6" t="str">
        <f t="shared" si="7"/>
        <v>0:00</v>
      </c>
      <c r="L104" s="54" t="str">
        <f t="shared" si="8"/>
        <v>Ukončeno v den propuštění</v>
      </c>
      <c r="M104" s="54" t="str">
        <f>IF(A104-J104&gt;TIME(0,240,0),"Více než  4 hodiny",VLOOKUP(K104,Pásma!$H$4:$I$244,2))</f>
        <v>do 10 ti minut</v>
      </c>
    </row>
    <row r="105" spans="1:13" x14ac:dyDescent="0.25">
      <c r="A105" s="14">
        <v>45311.565613425926</v>
      </c>
      <c r="B105" s="13" t="s">
        <v>1720</v>
      </c>
      <c r="C105" s="13" t="s">
        <v>2898</v>
      </c>
      <c r="D105" s="13" t="s">
        <v>1696</v>
      </c>
      <c r="E105" s="13" t="s">
        <v>79</v>
      </c>
      <c r="F105" s="13" t="s">
        <v>3421</v>
      </c>
      <c r="G105" s="13" t="s">
        <v>3422</v>
      </c>
      <c r="H105" s="13" t="s">
        <v>3423</v>
      </c>
      <c r="I105" s="8">
        <f t="shared" si="6"/>
        <v>45311.565613425926</v>
      </c>
      <c r="J105" s="8">
        <f t="shared" si="11"/>
        <v>45311.564583333333</v>
      </c>
      <c r="K105" s="6" t="str">
        <f t="shared" si="7"/>
        <v>0:01</v>
      </c>
      <c r="L105" s="54" t="str">
        <f t="shared" si="8"/>
        <v>Ukončeno v den propuštění</v>
      </c>
      <c r="M105" s="54" t="str">
        <f>IF(A105-J105&gt;TIME(0,240,0),"Více než  4 hodiny",VLOOKUP(K105,Pásma!$H$4:$I$244,2))</f>
        <v>do 10 ti minut</v>
      </c>
    </row>
    <row r="106" spans="1:13" x14ac:dyDescent="0.25">
      <c r="A106" s="14">
        <v>45311.566099537034</v>
      </c>
      <c r="B106" s="13" t="s">
        <v>1720</v>
      </c>
      <c r="C106" s="13" t="s">
        <v>2898</v>
      </c>
      <c r="D106" s="13" t="s">
        <v>1696</v>
      </c>
      <c r="E106" s="13" t="s">
        <v>79</v>
      </c>
      <c r="F106" s="13" t="s">
        <v>3418</v>
      </c>
      <c r="G106" s="13" t="s">
        <v>3419</v>
      </c>
      <c r="H106" s="13" t="s">
        <v>3420</v>
      </c>
      <c r="I106" s="8">
        <f t="shared" si="6"/>
        <v>45311.566099537034</v>
      </c>
      <c r="J106" s="8">
        <f t="shared" si="11"/>
        <v>45311.56527777778</v>
      </c>
      <c r="K106" s="6" t="str">
        <f t="shared" si="7"/>
        <v>0:01</v>
      </c>
      <c r="L106" s="54" t="str">
        <f t="shared" si="8"/>
        <v>Ukončeno v den propuštění</v>
      </c>
      <c r="M106" s="54" t="str">
        <f>IF(A106-J106&gt;TIME(0,240,0),"Více než  4 hodiny",VLOOKUP(K106,Pásma!$H$4:$I$244,2))</f>
        <v>do 10 ti minut</v>
      </c>
    </row>
    <row r="107" spans="1:13" x14ac:dyDescent="0.25">
      <c r="A107" s="14">
        <v>45311.566562499997</v>
      </c>
      <c r="B107" s="13" t="s">
        <v>1720</v>
      </c>
      <c r="C107" s="13" t="s">
        <v>2898</v>
      </c>
      <c r="D107" s="13" t="s">
        <v>1696</v>
      </c>
      <c r="E107" s="13" t="s">
        <v>79</v>
      </c>
      <c r="F107" s="13" t="s">
        <v>3415</v>
      </c>
      <c r="G107" s="13" t="s">
        <v>3416</v>
      </c>
      <c r="H107" s="13" t="s">
        <v>3417</v>
      </c>
      <c r="I107" s="8">
        <f t="shared" si="6"/>
        <v>45311.566562499997</v>
      </c>
      <c r="J107" s="8">
        <f t="shared" si="11"/>
        <v>45311.565972222219</v>
      </c>
      <c r="K107" s="6" t="str">
        <f t="shared" si="7"/>
        <v>0:00</v>
      </c>
      <c r="L107" s="54" t="str">
        <f t="shared" si="8"/>
        <v>Ukončeno v den propuštění</v>
      </c>
      <c r="M107" s="54" t="str">
        <f>IF(A107-J107&gt;TIME(0,240,0),"Více než  4 hodiny",VLOOKUP(K107,Pásma!$H$4:$I$244,2))</f>
        <v>do 10 ti minut</v>
      </c>
    </row>
    <row r="108" spans="1:13" x14ac:dyDescent="0.25">
      <c r="A108" s="14">
        <v>45312.571944444448</v>
      </c>
      <c r="B108" s="13" t="s">
        <v>1694</v>
      </c>
      <c r="C108" s="13" t="s">
        <v>2761</v>
      </c>
      <c r="D108" s="13" t="s">
        <v>1696</v>
      </c>
      <c r="E108" s="13" t="s">
        <v>79</v>
      </c>
      <c r="F108" s="13" t="s">
        <v>3412</v>
      </c>
      <c r="G108" s="13" t="s">
        <v>3413</v>
      </c>
      <c r="H108" s="13" t="s">
        <v>3414</v>
      </c>
      <c r="I108" s="8">
        <f t="shared" si="6"/>
        <v>45312.571944444448</v>
      </c>
      <c r="J108" s="8">
        <f t="shared" si="11"/>
        <v>45312.570833333331</v>
      </c>
      <c r="K108" s="6" t="str">
        <f t="shared" si="7"/>
        <v>0:01</v>
      </c>
      <c r="L108" s="54" t="str">
        <f t="shared" si="8"/>
        <v>Ukončeno v den propuštění</v>
      </c>
      <c r="M108" s="54" t="str">
        <f>IF(A108-J108&gt;TIME(0,240,0),"Více než  4 hodiny",VLOOKUP(K108,Pásma!$H$4:$I$244,2))</f>
        <v>do 10 ti minut</v>
      </c>
    </row>
    <row r="109" spans="1:13" x14ac:dyDescent="0.25">
      <c r="A109" s="14">
        <v>45312.572048611109</v>
      </c>
      <c r="B109" s="13" t="s">
        <v>1720</v>
      </c>
      <c r="C109" s="13" t="s">
        <v>2086</v>
      </c>
      <c r="D109" s="13" t="s">
        <v>1696</v>
      </c>
      <c r="E109" s="13" t="s">
        <v>79</v>
      </c>
      <c r="F109" s="13" t="s">
        <v>3410</v>
      </c>
      <c r="G109" s="13" t="s">
        <v>3411</v>
      </c>
      <c r="H109" s="13" t="s">
        <v>3407</v>
      </c>
      <c r="I109" s="8">
        <f t="shared" si="6"/>
        <v>45312.572048611109</v>
      </c>
      <c r="J109" s="8">
        <f t="shared" si="11"/>
        <v>45312.571527777778</v>
      </c>
      <c r="K109" s="6" t="str">
        <f t="shared" si="7"/>
        <v>0:00</v>
      </c>
      <c r="L109" s="54" t="str">
        <f t="shared" si="8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14">
        <v>45312.572500000002</v>
      </c>
      <c r="B110" s="13" t="s">
        <v>1720</v>
      </c>
      <c r="C110" s="13" t="s">
        <v>2086</v>
      </c>
      <c r="D110" s="13" t="s">
        <v>1696</v>
      </c>
      <c r="E110" s="13" t="s">
        <v>79</v>
      </c>
      <c r="F110" s="13" t="s">
        <v>3408</v>
      </c>
      <c r="G110" s="13" t="s">
        <v>3409</v>
      </c>
      <c r="H110" s="13" t="s">
        <v>3407</v>
      </c>
      <c r="I110" s="8">
        <f t="shared" si="6"/>
        <v>45312.572500000002</v>
      </c>
      <c r="J110" s="8">
        <f t="shared" si="11"/>
        <v>45312.571527777778</v>
      </c>
      <c r="K110" s="6" t="str">
        <f t="shared" si="7"/>
        <v>0:01</v>
      </c>
      <c r="L110" s="54" t="str">
        <f t="shared" si="8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14">
        <v>45312.572581018518</v>
      </c>
      <c r="B111" s="13" t="s">
        <v>1694</v>
      </c>
      <c r="C111" s="13" t="s">
        <v>2761</v>
      </c>
      <c r="D111" s="13" t="s">
        <v>1696</v>
      </c>
      <c r="E111" s="13" t="s">
        <v>79</v>
      </c>
      <c r="F111" s="13" t="s">
        <v>3405</v>
      </c>
      <c r="G111" s="13" t="s">
        <v>3406</v>
      </c>
      <c r="H111" s="13" t="s">
        <v>3407</v>
      </c>
      <c r="I111" s="8">
        <f t="shared" si="6"/>
        <v>45312.572581018518</v>
      </c>
      <c r="J111" s="8">
        <f t="shared" si="11"/>
        <v>45312.571527777778</v>
      </c>
      <c r="K111" s="6" t="str">
        <f t="shared" si="7"/>
        <v>0:01</v>
      </c>
      <c r="L111" s="54" t="str">
        <f t="shared" si="8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14">
        <v>45312.573414351849</v>
      </c>
      <c r="B112" s="13" t="s">
        <v>1720</v>
      </c>
      <c r="C112" s="13" t="s">
        <v>2086</v>
      </c>
      <c r="D112" s="13" t="s">
        <v>1696</v>
      </c>
      <c r="E112" s="13" t="s">
        <v>79</v>
      </c>
      <c r="F112" s="13" t="s">
        <v>3402</v>
      </c>
      <c r="G112" s="13" t="s">
        <v>3403</v>
      </c>
      <c r="H112" s="13" t="s">
        <v>3404</v>
      </c>
      <c r="I112" s="8">
        <f t="shared" si="6"/>
        <v>45312.573414351849</v>
      </c>
      <c r="J112" s="8">
        <f t="shared" si="11"/>
        <v>45312.572222222225</v>
      </c>
      <c r="K112" s="6" t="str">
        <f t="shared" si="7"/>
        <v>0:01</v>
      </c>
      <c r="L112" s="54" t="str">
        <f t="shared" si="8"/>
        <v>Ukončeno v den propuštění</v>
      </c>
      <c r="M112" s="54" t="str">
        <f>IF(A112-J112&gt;TIME(0,240,0),"Více než  4 hodiny",VLOOKUP(K112,Pásma!$H$4:$I$244,2))</f>
        <v>do 10 ti minut</v>
      </c>
    </row>
    <row r="113" spans="1:13" x14ac:dyDescent="0.25">
      <c r="A113" s="14">
        <v>45312.574675925927</v>
      </c>
      <c r="B113" s="13" t="s">
        <v>1720</v>
      </c>
      <c r="C113" s="13" t="s">
        <v>2086</v>
      </c>
      <c r="D113" s="13" t="s">
        <v>1696</v>
      </c>
      <c r="E113" s="13" t="s">
        <v>79</v>
      </c>
      <c r="F113" s="13" t="s">
        <v>3400</v>
      </c>
      <c r="G113" s="13" t="s">
        <v>3401</v>
      </c>
      <c r="H113" s="13" t="s">
        <v>3399</v>
      </c>
      <c r="I113" s="8">
        <f t="shared" si="6"/>
        <v>45312.574675925927</v>
      </c>
      <c r="J113" s="8">
        <f t="shared" si="11"/>
        <v>45312.573611111111</v>
      </c>
      <c r="K113" s="6" t="str">
        <f t="shared" si="7"/>
        <v>0:01</v>
      </c>
      <c r="L113" s="54" t="str">
        <f t="shared" si="8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14">
        <v>45312.574756944443</v>
      </c>
      <c r="B114" s="13" t="s">
        <v>1694</v>
      </c>
      <c r="C114" s="13" t="s">
        <v>2761</v>
      </c>
      <c r="D114" s="13" t="s">
        <v>1696</v>
      </c>
      <c r="E114" s="13" t="s">
        <v>79</v>
      </c>
      <c r="F114" s="13" t="s">
        <v>3397</v>
      </c>
      <c r="G114" s="13" t="s">
        <v>3398</v>
      </c>
      <c r="H114" s="13" t="s">
        <v>3399</v>
      </c>
      <c r="I114" s="8">
        <f t="shared" si="6"/>
        <v>45312.574756944443</v>
      </c>
      <c r="J114" s="8">
        <f t="shared" si="11"/>
        <v>45312.573611111111</v>
      </c>
      <c r="K114" s="6" t="str">
        <f t="shared" si="7"/>
        <v>0:01</v>
      </c>
      <c r="L114" s="54" t="str">
        <f t="shared" si="8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14">
        <v>45313.388472222221</v>
      </c>
      <c r="B115" s="13" t="s">
        <v>11</v>
      </c>
      <c r="C115" s="13" t="s">
        <v>12</v>
      </c>
      <c r="D115" s="13" t="s">
        <v>1696</v>
      </c>
      <c r="E115" s="13" t="s">
        <v>10</v>
      </c>
      <c r="F115" s="13" t="s">
        <v>3319</v>
      </c>
      <c r="G115" s="13" t="s">
        <v>3320</v>
      </c>
      <c r="H115" s="13" t="s">
        <v>8735</v>
      </c>
      <c r="I115" s="8">
        <f t="shared" si="6"/>
        <v>45313.388472222221</v>
      </c>
      <c r="J115" s="8">
        <f>DATEVALUE(MID(H115,49,8))+TIMEVALUE(_xlfn.CONCAT(MID(H115,80,2),":",MID(H115,82,2)))</f>
        <v>45313.386111111111</v>
      </c>
      <c r="K115" s="6" t="str">
        <f t="shared" si="7"/>
        <v>0:03</v>
      </c>
      <c r="L115" s="54" t="str">
        <f t="shared" si="8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14">
        <v>45313.407129629632</v>
      </c>
      <c r="B116" s="13" t="s">
        <v>682</v>
      </c>
      <c r="C116" s="13" t="s">
        <v>2818</v>
      </c>
      <c r="D116" s="13" t="s">
        <v>1696</v>
      </c>
      <c r="E116" s="13" t="s">
        <v>10</v>
      </c>
      <c r="F116" s="13" t="s">
        <v>3360</v>
      </c>
      <c r="G116" s="13" t="s">
        <v>3395</v>
      </c>
      <c r="H116" s="13" t="s">
        <v>3396</v>
      </c>
      <c r="I116" s="8">
        <f t="shared" si="6"/>
        <v>45313.407129629632</v>
      </c>
      <c r="J116" s="8">
        <f>DATEVALUE(MID(H116,29,8))+TIMEVALUE(_xlfn.CONCAT(MID(H116,64,2),":",MID(H116,66,2)))</f>
        <v>45313.401388888888</v>
      </c>
      <c r="K116" s="6" t="str">
        <f t="shared" si="7"/>
        <v>0:08</v>
      </c>
      <c r="L116" s="54" t="str">
        <f t="shared" si="8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14">
        <v>45313.485833333332</v>
      </c>
      <c r="B117" s="13" t="s">
        <v>11</v>
      </c>
      <c r="C117" s="13" t="s">
        <v>12</v>
      </c>
      <c r="D117" s="13" t="s">
        <v>1696</v>
      </c>
      <c r="E117" s="13" t="s">
        <v>10</v>
      </c>
      <c r="F117" s="13" t="s">
        <v>3338</v>
      </c>
      <c r="G117" s="13" t="s">
        <v>3339</v>
      </c>
      <c r="H117" s="13" t="s">
        <v>8734</v>
      </c>
      <c r="I117" s="8">
        <f t="shared" si="6"/>
        <v>45313.485833333332</v>
      </c>
      <c r="J117" s="8">
        <f>DATEVALUE(MID(H117,49,8))+TIMEVALUE(_xlfn.CONCAT(MID(H117,80,2),":",MID(H117,82,2)))</f>
        <v>45313.482638888891</v>
      </c>
      <c r="K117" s="6" t="str">
        <f t="shared" si="7"/>
        <v>0:04</v>
      </c>
      <c r="L117" s="54" t="str">
        <f t="shared" si="8"/>
        <v>Ukončeno v den propuštění</v>
      </c>
      <c r="M117" s="54" t="str">
        <f>IF(A117-J117&gt;TIME(0,240,0),"Více než  4 hodiny",VLOOKUP(K117,Pásma!$H$4:$I$244,2))</f>
        <v>do 10 ti minut</v>
      </c>
    </row>
    <row r="118" spans="1:13" x14ac:dyDescent="0.25">
      <c r="A118" s="14">
        <v>45313.496469907404</v>
      </c>
      <c r="B118" s="13" t="s">
        <v>1694</v>
      </c>
      <c r="C118" s="13" t="s">
        <v>1695</v>
      </c>
      <c r="D118" s="13" t="s">
        <v>1696</v>
      </c>
      <c r="E118" s="13" t="s">
        <v>79</v>
      </c>
      <c r="F118" s="13" t="s">
        <v>3392</v>
      </c>
      <c r="G118" s="13" t="s">
        <v>3393</v>
      </c>
      <c r="H118" s="13" t="s">
        <v>3394</v>
      </c>
      <c r="I118" s="8">
        <f t="shared" si="6"/>
        <v>45313.496469907404</v>
      </c>
      <c r="J118" s="8">
        <f>DATEVALUE(MID(H118,29,8))+TIMEVALUE(_xlfn.CONCAT(MID(H118,64,2),":",MID(H118,66,2)))</f>
        <v>45313.495833333334</v>
      </c>
      <c r="K118" s="6" t="str">
        <f t="shared" si="7"/>
        <v>0:00</v>
      </c>
      <c r="L118" s="54" t="str">
        <f t="shared" si="8"/>
        <v>Ukončeno v den propuštění</v>
      </c>
      <c r="M118" s="54" t="str">
        <f>IF(A118-J118&gt;TIME(0,240,0),"Více než  4 hodiny",VLOOKUP(K118,Pásma!$H$4:$I$244,2))</f>
        <v>do 10 ti minut</v>
      </c>
    </row>
    <row r="119" spans="1:13" x14ac:dyDescent="0.25">
      <c r="A119" s="14">
        <v>45313.49695601852</v>
      </c>
      <c r="B119" s="13" t="s">
        <v>1694</v>
      </c>
      <c r="C119" s="13" t="s">
        <v>1695</v>
      </c>
      <c r="D119" s="13" t="s">
        <v>1696</v>
      </c>
      <c r="E119" s="13" t="s">
        <v>79</v>
      </c>
      <c r="F119" s="13" t="s">
        <v>3389</v>
      </c>
      <c r="G119" s="13" t="s">
        <v>3390</v>
      </c>
      <c r="H119" s="13" t="s">
        <v>3391</v>
      </c>
      <c r="I119" s="8">
        <f t="shared" si="6"/>
        <v>45313.49695601852</v>
      </c>
      <c r="J119" s="8">
        <f>DATEVALUE(MID(H119,29,8))+TIMEVALUE(_xlfn.CONCAT(MID(H119,64,2),":",MID(H119,66,2)))</f>
        <v>45313.496527777781</v>
      </c>
      <c r="K119" s="6" t="str">
        <f t="shared" si="7"/>
        <v>0:00</v>
      </c>
      <c r="L119" s="54" t="str">
        <f t="shared" si="8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14">
        <v>45314.404745370368</v>
      </c>
      <c r="B120" s="13" t="s">
        <v>682</v>
      </c>
      <c r="C120" s="13" t="s">
        <v>2818</v>
      </c>
      <c r="D120" s="13" t="s">
        <v>1696</v>
      </c>
      <c r="E120" s="13" t="s">
        <v>10</v>
      </c>
      <c r="F120" s="13" t="s">
        <v>3350</v>
      </c>
      <c r="G120" s="13" t="s">
        <v>3387</v>
      </c>
      <c r="H120" s="13" t="s">
        <v>3388</v>
      </c>
      <c r="I120" s="8">
        <f t="shared" si="6"/>
        <v>45314.404745370368</v>
      </c>
      <c r="J120" s="8">
        <f>DATEVALUE(MID(H120,29,8))+TIMEVALUE(_xlfn.CONCAT(MID(H120,64,2),":",MID(H120,66,2)))</f>
        <v>45314.375</v>
      </c>
      <c r="K120" s="6" t="str">
        <f t="shared" si="7"/>
        <v>0:42</v>
      </c>
      <c r="L120" s="54" t="str">
        <f t="shared" si="8"/>
        <v>Ukončeno v den propuštění</v>
      </c>
      <c r="M120" s="54" t="str">
        <f>IF(A120-J120&gt;TIME(0,240,0),"Více než  4 hodiny",VLOOKUP(K120,Pásma!$H$4:$I$244,2))</f>
        <v>40-50</v>
      </c>
    </row>
    <row r="121" spans="1:13" x14ac:dyDescent="0.25">
      <c r="A121" s="14">
        <v>45314.406863425924</v>
      </c>
      <c r="B121" s="13" t="s">
        <v>11</v>
      </c>
      <c r="C121" s="13" t="s">
        <v>12</v>
      </c>
      <c r="D121" s="13" t="s">
        <v>1696</v>
      </c>
      <c r="E121" s="13" t="s">
        <v>10</v>
      </c>
      <c r="F121" s="13" t="s">
        <v>2782</v>
      </c>
      <c r="G121" s="13" t="s">
        <v>3353</v>
      </c>
      <c r="H121" s="13" t="s">
        <v>8733</v>
      </c>
      <c r="I121" s="8">
        <f t="shared" si="6"/>
        <v>45314.406863425924</v>
      </c>
      <c r="J121" s="8">
        <f>DATEVALUE(MID(H121,49,8))+TIMEVALUE(_xlfn.CONCAT(MID(H121,80,2),":",MID(H121,82,2)))</f>
        <v>45314.40625</v>
      </c>
      <c r="K121" s="6" t="str">
        <f t="shared" si="7"/>
        <v>0:00</v>
      </c>
      <c r="L121" s="54" t="str">
        <f t="shared" si="8"/>
        <v>Ukončeno v den propuštění</v>
      </c>
      <c r="M121" s="54" t="str">
        <f>IF(A121-J121&gt;TIME(0,240,0),"Více než  4 hodiny",VLOOKUP(K121,Pásma!$H$4:$I$244,2))</f>
        <v>do 10 ti minut</v>
      </c>
    </row>
    <row r="122" spans="1:13" x14ac:dyDescent="0.25">
      <c r="A122" s="14">
        <v>45314.524699074071</v>
      </c>
      <c r="B122" s="13" t="s">
        <v>1694</v>
      </c>
      <c r="C122" s="13" t="s">
        <v>1695</v>
      </c>
      <c r="D122" s="13" t="s">
        <v>1696</v>
      </c>
      <c r="E122" s="13" t="s">
        <v>79</v>
      </c>
      <c r="F122" s="13" t="s">
        <v>3385</v>
      </c>
      <c r="G122" s="13" t="s">
        <v>3386</v>
      </c>
      <c r="H122" s="13" t="s">
        <v>3384</v>
      </c>
      <c r="I122" s="8">
        <f t="shared" si="6"/>
        <v>45314.524699074071</v>
      </c>
      <c r="J122" s="8">
        <f>DATEVALUE(MID(H122,29,8))+TIMEVALUE(_xlfn.CONCAT(MID(H122,64,2),":",MID(H122,66,2)))</f>
        <v>45314.524305555555</v>
      </c>
      <c r="K122" s="6" t="str">
        <f t="shared" si="7"/>
        <v>0:00</v>
      </c>
      <c r="L122" s="54" t="str">
        <f t="shared" si="8"/>
        <v>Ukončeno v den propuštění</v>
      </c>
      <c r="M122" s="54" t="str">
        <f>IF(A122-J122&gt;TIME(0,240,0),"Více než  4 hodiny",VLOOKUP(K122,Pásma!$H$4:$I$244,2))</f>
        <v>do 10 ti minut</v>
      </c>
    </row>
    <row r="123" spans="1:13" x14ac:dyDescent="0.25">
      <c r="A123" s="14">
        <v>45314.525185185186</v>
      </c>
      <c r="B123" s="13" t="s">
        <v>1694</v>
      </c>
      <c r="C123" s="13" t="s">
        <v>1695</v>
      </c>
      <c r="D123" s="13" t="s">
        <v>1696</v>
      </c>
      <c r="E123" s="13" t="s">
        <v>79</v>
      </c>
      <c r="F123" s="13" t="s">
        <v>3382</v>
      </c>
      <c r="G123" s="13" t="s">
        <v>3383</v>
      </c>
      <c r="H123" s="13" t="s">
        <v>3384</v>
      </c>
      <c r="I123" s="8">
        <f t="shared" si="6"/>
        <v>45314.525185185186</v>
      </c>
      <c r="J123" s="8">
        <f>DATEVALUE(MID(H123,29,8))+TIMEVALUE(_xlfn.CONCAT(MID(H123,64,2),":",MID(H123,66,2)))</f>
        <v>45314.524305555555</v>
      </c>
      <c r="K123" s="6" t="str">
        <f t="shared" si="7"/>
        <v>0:01</v>
      </c>
      <c r="L123" s="54" t="str">
        <f t="shared" si="8"/>
        <v>Ukončeno v den propuštění</v>
      </c>
      <c r="M123" s="54" t="str">
        <f>IF(A123-J123&gt;TIME(0,240,0),"Více než  4 hodiny",VLOOKUP(K123,Pásma!$H$4:$I$244,2))</f>
        <v>do 10 ti minut</v>
      </c>
    </row>
    <row r="124" spans="1:13" x14ac:dyDescent="0.25">
      <c r="A124" s="14">
        <v>45314.525358796294</v>
      </c>
      <c r="B124" s="13" t="s">
        <v>1694</v>
      </c>
      <c r="C124" s="13" t="s">
        <v>1695</v>
      </c>
      <c r="D124" s="13" t="s">
        <v>1696</v>
      </c>
      <c r="E124" s="13" t="s">
        <v>79</v>
      </c>
      <c r="F124" s="13" t="s">
        <v>3379</v>
      </c>
      <c r="G124" s="13" t="s">
        <v>3380</v>
      </c>
      <c r="H124" s="13" t="s">
        <v>3381</v>
      </c>
      <c r="I124" s="8">
        <f t="shared" si="6"/>
        <v>45314.525358796294</v>
      </c>
      <c r="J124" s="8">
        <f>DATEVALUE(MID(H124,29,8))+TIMEVALUE(_xlfn.CONCAT(MID(H124,64,2),":",MID(H124,66,2)))</f>
        <v>45314.525000000001</v>
      </c>
      <c r="K124" s="6" t="str">
        <f t="shared" si="7"/>
        <v>0:00</v>
      </c>
      <c r="L124" s="54" t="str">
        <f t="shared" si="8"/>
        <v>Ukončeno v den propuštění</v>
      </c>
      <c r="M124" s="54" t="str">
        <f>IF(A124-J124&gt;TIME(0,240,0),"Více než  4 hodiny",VLOOKUP(K124,Pásma!$H$4:$I$244,2))</f>
        <v>do 10 ti minut</v>
      </c>
    </row>
    <row r="125" spans="1:13" x14ac:dyDescent="0.25">
      <c r="A125" s="14">
        <v>45314.525601851848</v>
      </c>
      <c r="B125" s="13" t="s">
        <v>1694</v>
      </c>
      <c r="C125" s="13" t="s">
        <v>1695</v>
      </c>
      <c r="D125" s="13" t="s">
        <v>1696</v>
      </c>
      <c r="E125" s="13" t="s">
        <v>79</v>
      </c>
      <c r="F125" s="13" t="s">
        <v>3376</v>
      </c>
      <c r="G125" s="13" t="s">
        <v>3377</v>
      </c>
      <c r="H125" s="13" t="s">
        <v>3378</v>
      </c>
      <c r="I125" s="8">
        <f t="shared" si="6"/>
        <v>45314.525601851848</v>
      </c>
      <c r="J125" s="8">
        <f>DATEVALUE(MID(H125,29,8))+TIMEVALUE(_xlfn.CONCAT(MID(H125,64,2),":",MID(H125,66,2)))</f>
        <v>45314.525000000001</v>
      </c>
      <c r="K125" s="6" t="str">
        <f t="shared" si="7"/>
        <v>0:00</v>
      </c>
      <c r="L125" s="54" t="str">
        <f t="shared" si="8"/>
        <v>Ukončeno v den propuštění</v>
      </c>
      <c r="M125" s="54" t="str">
        <f>IF(A125-J125&gt;TIME(0,240,0),"Více než  4 hodiny",VLOOKUP(K125,Pásma!$H$4:$I$244,2))</f>
        <v>do 10 ti minut</v>
      </c>
    </row>
    <row r="126" spans="1:13" x14ac:dyDescent="0.25">
      <c r="A126" s="14">
        <v>45314.619652777779</v>
      </c>
      <c r="B126" s="13" t="s">
        <v>1694</v>
      </c>
      <c r="C126" s="13" t="s">
        <v>7545</v>
      </c>
      <c r="D126" s="13" t="s">
        <v>1696</v>
      </c>
      <c r="E126" s="13" t="s">
        <v>79</v>
      </c>
      <c r="F126" s="13" t="s">
        <v>3360</v>
      </c>
      <c r="G126" s="13" t="s">
        <v>7546</v>
      </c>
      <c r="H126" s="13" t="s">
        <v>7547</v>
      </c>
      <c r="I126" s="8">
        <f t="shared" si="6"/>
        <v>45314.619652777779</v>
      </c>
      <c r="J126" s="8">
        <f>DATEVALUE(MID(H126,63,8))+TIMEVALUE(_xlfn.CONCAT(MID(H126,87,2),":",MID(H126,89,2)))</f>
        <v>45314.618055555555</v>
      </c>
      <c r="K126" s="6" t="str">
        <f t="shared" si="7"/>
        <v>0:02</v>
      </c>
      <c r="L126" s="54" t="str">
        <f t="shared" si="8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14">
        <v>45314.664687500001</v>
      </c>
      <c r="B127" s="13" t="s">
        <v>11</v>
      </c>
      <c r="C127" s="13" t="s">
        <v>12</v>
      </c>
      <c r="D127" s="13" t="s">
        <v>1696</v>
      </c>
      <c r="E127" s="13" t="s">
        <v>10</v>
      </c>
      <c r="F127" s="13" t="s">
        <v>3325</v>
      </c>
      <c r="G127" s="13" t="s">
        <v>3326</v>
      </c>
      <c r="H127" s="13" t="s">
        <v>8732</v>
      </c>
      <c r="I127" s="8">
        <f t="shared" si="6"/>
        <v>45314.664687500001</v>
      </c>
      <c r="J127" s="8">
        <f>DATEVALUE(MID(H127,49,8))+TIMEVALUE(_xlfn.CONCAT(MID(H127,80,2),":",MID(H127,82,2)))</f>
        <v>45314.661111111112</v>
      </c>
      <c r="K127" s="6" t="str">
        <f t="shared" si="7"/>
        <v>0:05</v>
      </c>
      <c r="L127" s="54" t="str">
        <f t="shared" si="8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14">
        <v>45315.453946759262</v>
      </c>
      <c r="B128" s="13" t="s">
        <v>11</v>
      </c>
      <c r="C128" s="13" t="s">
        <v>8</v>
      </c>
      <c r="D128" s="13" t="s">
        <v>1696</v>
      </c>
      <c r="E128" s="13" t="s">
        <v>10</v>
      </c>
      <c r="F128" s="13" t="s">
        <v>3314</v>
      </c>
      <c r="G128" s="13" t="s">
        <v>3315</v>
      </c>
      <c r="H128" s="13" t="s">
        <v>8731</v>
      </c>
      <c r="I128" s="8">
        <f t="shared" si="6"/>
        <v>45315.453946759262</v>
      </c>
      <c r="J128" s="8">
        <f>DATEVALUE(MID(H128,49,8))+TIMEVALUE(_xlfn.CONCAT(MID(H128,80,2),":",MID(H128,82,2)))</f>
        <v>45315.453472222223</v>
      </c>
      <c r="K128" s="6" t="str">
        <f t="shared" si="7"/>
        <v>0:00</v>
      </c>
      <c r="L128" s="54" t="str">
        <f t="shared" si="8"/>
        <v>Ukončeno v den propuštění</v>
      </c>
      <c r="M128" s="54" t="str">
        <f>IF(A128-J128&gt;TIME(0,240,0),"Více než  4 hodiny",VLOOKUP(K128,Pásma!$H$4:$I$244,2))</f>
        <v>do 10 ti minut</v>
      </c>
    </row>
    <row r="129" spans="1:13" x14ac:dyDescent="0.25">
      <c r="A129" s="14">
        <v>45315.461469907408</v>
      </c>
      <c r="B129" s="13" t="s">
        <v>1694</v>
      </c>
      <c r="C129" s="13" t="s">
        <v>1695</v>
      </c>
      <c r="D129" s="13" t="s">
        <v>1696</v>
      </c>
      <c r="E129" s="13" t="s">
        <v>79</v>
      </c>
      <c r="F129" s="13" t="s">
        <v>3373</v>
      </c>
      <c r="G129" s="13" t="s">
        <v>3374</v>
      </c>
      <c r="H129" s="13" t="s">
        <v>3375</v>
      </c>
      <c r="I129" s="8">
        <f t="shared" si="6"/>
        <v>45315.461469907408</v>
      </c>
      <c r="J129" s="8">
        <f>DATEVALUE(MID(H129,29,8))+TIMEVALUE(_xlfn.CONCAT(MID(H129,64,2),":",MID(H129,66,2)))</f>
        <v>45315.461111111108</v>
      </c>
      <c r="K129" s="6" t="str">
        <f t="shared" si="7"/>
        <v>0:00</v>
      </c>
      <c r="L129" s="54" t="str">
        <f t="shared" si="8"/>
        <v>Ukončeno v den propuštění</v>
      </c>
      <c r="M129" s="54" t="str">
        <f>IF(A129-J129&gt;TIME(0,240,0),"Více než  4 hodiny",VLOOKUP(K129,Pásma!$H$4:$I$244,2))</f>
        <v>do 10 ti minut</v>
      </c>
    </row>
    <row r="130" spans="1:13" x14ac:dyDescent="0.25">
      <c r="A130" s="14">
        <v>45315.509837962964</v>
      </c>
      <c r="B130" s="13" t="s">
        <v>1694</v>
      </c>
      <c r="C130" s="13" t="s">
        <v>1695</v>
      </c>
      <c r="D130" s="13" t="s">
        <v>1696</v>
      </c>
      <c r="E130" s="13" t="s">
        <v>79</v>
      </c>
      <c r="F130" s="13" t="s">
        <v>3370</v>
      </c>
      <c r="G130" s="13" t="s">
        <v>3371</v>
      </c>
      <c r="H130" s="13" t="s">
        <v>3372</v>
      </c>
      <c r="I130" s="8">
        <f t="shared" ref="I130:I193" si="12">A130</f>
        <v>45315.509837962964</v>
      </c>
      <c r="J130" s="8">
        <f>DATEVALUE(MID(H130,29,8))+TIMEVALUE(_xlfn.CONCAT(MID(H130,64,2),":",MID(H130,66,2)))</f>
        <v>45315.508333333331</v>
      </c>
      <c r="K130" s="6" t="str">
        <f t="shared" ref="K130:K193" si="13">TEXT(A130-J130,"h:mm")</f>
        <v>0:02</v>
      </c>
      <c r="L130" s="54" t="str">
        <f t="shared" si="8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14">
        <v>45315.537511574075</v>
      </c>
      <c r="B131" s="13" t="s">
        <v>11</v>
      </c>
      <c r="C131" s="13" t="s">
        <v>8</v>
      </c>
      <c r="D131" s="13" t="s">
        <v>1696</v>
      </c>
      <c r="E131" s="13" t="s">
        <v>10</v>
      </c>
      <c r="F131" s="13" t="s">
        <v>3311</v>
      </c>
      <c r="G131" s="13" t="s">
        <v>3312</v>
      </c>
      <c r="H131" s="13" t="s">
        <v>8730</v>
      </c>
      <c r="I131" s="8">
        <f t="shared" si="12"/>
        <v>45315.537511574075</v>
      </c>
      <c r="J131" s="8">
        <f>DATEVALUE(MID(H131,49,8))+TIMEVALUE(_xlfn.CONCAT(MID(H131,80,2),":",MID(H131,82,2)))</f>
        <v>45315.536805555559</v>
      </c>
      <c r="K131" s="6" t="str">
        <f t="shared" si="13"/>
        <v>0:01</v>
      </c>
      <c r="L131" s="54" t="str">
        <f t="shared" ref="L131:L194" si="14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14">
        <v>45315.593414351853</v>
      </c>
      <c r="B132" s="13" t="s">
        <v>1720</v>
      </c>
      <c r="C132" s="13" t="s">
        <v>3366</v>
      </c>
      <c r="D132" s="13" t="s">
        <v>1696</v>
      </c>
      <c r="E132" s="13" t="s">
        <v>13</v>
      </c>
      <c r="F132" s="13" t="s">
        <v>3367</v>
      </c>
      <c r="G132" s="13" t="s">
        <v>3368</v>
      </c>
      <c r="H132" s="13" t="s">
        <v>3369</v>
      </c>
      <c r="I132" s="8">
        <f t="shared" si="12"/>
        <v>45315.593414351853</v>
      </c>
      <c r="J132" s="8">
        <f>DATEVALUE(MID(H132,29,8))+TIMEVALUE(_xlfn.CONCAT(MID(H132,64,2),":",MID(H132,66,2)))</f>
        <v>45315.593055555553</v>
      </c>
      <c r="K132" s="6" t="str">
        <f t="shared" si="13"/>
        <v>0:00</v>
      </c>
      <c r="L132" s="54" t="str">
        <f t="shared" si="14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14">
        <v>45315.783564814818</v>
      </c>
      <c r="B133" s="13" t="s">
        <v>1720</v>
      </c>
      <c r="C133" s="13" t="s">
        <v>2761</v>
      </c>
      <c r="D133" s="13" t="s">
        <v>1696</v>
      </c>
      <c r="E133" s="13" t="s">
        <v>79</v>
      </c>
      <c r="F133" s="13" t="s">
        <v>7542</v>
      </c>
      <c r="G133" s="13" t="s">
        <v>7543</v>
      </c>
      <c r="H133" s="13" t="s">
        <v>7544</v>
      </c>
      <c r="I133" s="8">
        <f t="shared" si="12"/>
        <v>45315.783564814818</v>
      </c>
      <c r="J133" s="8">
        <f>DATEVALUE(MID(H133,63,8))+TIMEVALUE(_xlfn.CONCAT(MID(H133,87,2),":",MID(H133,89,2)))</f>
        <v>45315.782638888886</v>
      </c>
      <c r="K133" s="6" t="str">
        <f t="shared" si="13"/>
        <v>0:01</v>
      </c>
      <c r="L133" s="54" t="str">
        <f t="shared" si="14"/>
        <v>Ukončeno v den propuštění</v>
      </c>
      <c r="M133" s="54" t="str">
        <f>IF(A133-J133&gt;TIME(0,240,0),"Více než  4 hodiny",VLOOKUP(K133,Pásma!$H$4:$I$244,2))</f>
        <v>do 10 ti minut</v>
      </c>
    </row>
    <row r="134" spans="1:13" x14ac:dyDescent="0.25">
      <c r="A134" s="14">
        <v>45316.362627314818</v>
      </c>
      <c r="B134" s="13" t="s">
        <v>1694</v>
      </c>
      <c r="C134" s="13" t="s">
        <v>1695</v>
      </c>
      <c r="D134" s="13" t="s">
        <v>1696</v>
      </c>
      <c r="E134" s="13" t="s">
        <v>79</v>
      </c>
      <c r="F134" s="13" t="s">
        <v>3363</v>
      </c>
      <c r="G134" s="13" t="s">
        <v>3364</v>
      </c>
      <c r="H134" s="13" t="s">
        <v>3365</v>
      </c>
      <c r="I134" s="8">
        <f t="shared" si="12"/>
        <v>45316.362627314818</v>
      </c>
      <c r="J134" s="8">
        <f>DATEVALUE(MID(H134,29,8))+TIMEVALUE(_xlfn.CONCAT(MID(H134,64,2),":",MID(H134,66,2)))</f>
        <v>45316.361805555556</v>
      </c>
      <c r="K134" s="6" t="str">
        <f t="shared" si="13"/>
        <v>0:01</v>
      </c>
      <c r="L134" s="54" t="str">
        <f t="shared" si="14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14">
        <v>45316.377824074072</v>
      </c>
      <c r="B135" s="13" t="s">
        <v>1694</v>
      </c>
      <c r="C135" s="13" t="s">
        <v>1695</v>
      </c>
      <c r="D135" s="13" t="s">
        <v>1696</v>
      </c>
      <c r="E135" s="13" t="s">
        <v>79</v>
      </c>
      <c r="F135" s="13" t="s">
        <v>3187</v>
      </c>
      <c r="G135" s="13" t="s">
        <v>4677</v>
      </c>
      <c r="H135" s="13" t="s">
        <v>8729</v>
      </c>
      <c r="I135" s="8">
        <f t="shared" si="12"/>
        <v>45316.377824074072</v>
      </c>
      <c r="J135" s="8">
        <f>DATEVALUE(MID(H135,49,8))+TIMEVALUE(_xlfn.CONCAT(MID(H135,80,2),":",MID(H135,82,2)))</f>
        <v>45316.377083333333</v>
      </c>
      <c r="K135" s="6" t="str">
        <f t="shared" si="13"/>
        <v>0:01</v>
      </c>
      <c r="L135" s="54" t="str">
        <f t="shared" si="14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14">
        <v>45316.41920138889</v>
      </c>
      <c r="B136" s="13" t="s">
        <v>1720</v>
      </c>
      <c r="C136" s="13" t="s">
        <v>1933</v>
      </c>
      <c r="D136" s="13" t="s">
        <v>1696</v>
      </c>
      <c r="E136" s="13" t="s">
        <v>79</v>
      </c>
      <c r="F136" s="13" t="s">
        <v>3360</v>
      </c>
      <c r="G136" s="13" t="s">
        <v>3361</v>
      </c>
      <c r="H136" s="13" t="s">
        <v>3362</v>
      </c>
      <c r="I136" s="8">
        <f t="shared" si="12"/>
        <v>45316.41920138889</v>
      </c>
      <c r="J136" s="8">
        <f>DATEVALUE(MID(H136,29,8))+TIMEVALUE(_xlfn.CONCAT(MID(H136,64,2),":",MID(H136,66,2)))</f>
        <v>45316.400694444441</v>
      </c>
      <c r="K136" s="6" t="str">
        <f t="shared" si="13"/>
        <v>0:26</v>
      </c>
      <c r="L136" s="54" t="str">
        <f t="shared" si="14"/>
        <v>Ukončeno v den propuštění</v>
      </c>
      <c r="M136" s="54" t="str">
        <f>IF(A136-J136&gt;TIME(0,240,0),"Více než  4 hodiny",VLOOKUP(K136,Pásma!$H$4:$I$244,2))</f>
        <v>20-30</v>
      </c>
    </row>
    <row r="137" spans="1:13" x14ac:dyDescent="0.25">
      <c r="A137" s="14">
        <v>45316.442210648151</v>
      </c>
      <c r="B137" s="13" t="s">
        <v>1694</v>
      </c>
      <c r="C137" s="13" t="s">
        <v>1695</v>
      </c>
      <c r="D137" s="13" t="s">
        <v>1696</v>
      </c>
      <c r="E137" s="13" t="s">
        <v>79</v>
      </c>
      <c r="F137" s="13" t="s">
        <v>3357</v>
      </c>
      <c r="G137" s="13" t="s">
        <v>3358</v>
      </c>
      <c r="H137" s="13" t="s">
        <v>3359</v>
      </c>
      <c r="I137" s="8">
        <f t="shared" si="12"/>
        <v>45316.442210648151</v>
      </c>
      <c r="J137" s="8">
        <f>DATEVALUE(MID(H137,29,8))+TIMEVALUE(_xlfn.CONCAT(MID(H137,64,2),":",MID(H137,66,2)))</f>
        <v>45316.441666666666</v>
      </c>
      <c r="K137" s="6" t="str">
        <f t="shared" si="13"/>
        <v>0:00</v>
      </c>
      <c r="L137" s="54" t="str">
        <f t="shared" si="14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14">
        <v>45316.449270833335</v>
      </c>
      <c r="B138" s="13" t="s">
        <v>1694</v>
      </c>
      <c r="C138" s="13" t="s">
        <v>1695</v>
      </c>
      <c r="D138" s="13" t="s">
        <v>1696</v>
      </c>
      <c r="E138" s="13" t="s">
        <v>79</v>
      </c>
      <c r="F138" s="13" t="s">
        <v>3354</v>
      </c>
      <c r="G138" s="13" t="s">
        <v>3355</v>
      </c>
      <c r="H138" s="13" t="s">
        <v>3356</v>
      </c>
      <c r="I138" s="8">
        <f t="shared" si="12"/>
        <v>45316.449270833335</v>
      </c>
      <c r="J138" s="8">
        <f>DATEVALUE(MID(H138,29,8))+TIMEVALUE(_xlfn.CONCAT(MID(H138,64,2),":",MID(H138,66,2)))</f>
        <v>45316.448611111111</v>
      </c>
      <c r="K138" s="6" t="str">
        <f t="shared" si="13"/>
        <v>0:00</v>
      </c>
      <c r="L138" s="54" t="str">
        <f t="shared" si="14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14">
        <v>45317.420532407406</v>
      </c>
      <c r="B139" s="13" t="s">
        <v>1694</v>
      </c>
      <c r="C139" s="13" t="s">
        <v>1695</v>
      </c>
      <c r="D139" s="13" t="s">
        <v>1696</v>
      </c>
      <c r="E139" s="13" t="s">
        <v>79</v>
      </c>
      <c r="F139" s="13" t="s">
        <v>7539</v>
      </c>
      <c r="G139" s="13" t="s">
        <v>7540</v>
      </c>
      <c r="H139" s="13" t="s">
        <v>7541</v>
      </c>
      <c r="I139" s="8">
        <f t="shared" si="12"/>
        <v>45317.420532407406</v>
      </c>
      <c r="J139" s="8">
        <f>DATEVALUE(MID(H139,63,8))+TIMEVALUE(_xlfn.CONCAT(MID(H139,87,2),":",MID(H139,89,2)))</f>
        <v>45317.420138888891</v>
      </c>
      <c r="K139" s="6" t="str">
        <f t="shared" si="13"/>
        <v>0:00</v>
      </c>
      <c r="L139" s="54" t="str">
        <f t="shared" si="14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14">
        <v>45317.460925925923</v>
      </c>
      <c r="B140" s="13" t="s">
        <v>1694</v>
      </c>
      <c r="C140" s="13" t="s">
        <v>1695</v>
      </c>
      <c r="D140" s="13" t="s">
        <v>1696</v>
      </c>
      <c r="E140" s="13" t="s">
        <v>79</v>
      </c>
      <c r="F140" s="13" t="s">
        <v>2782</v>
      </c>
      <c r="G140" s="13" t="s">
        <v>3353</v>
      </c>
      <c r="H140" s="13" t="s">
        <v>3352</v>
      </c>
      <c r="I140" s="8">
        <f t="shared" si="12"/>
        <v>45317.460925925923</v>
      </c>
      <c r="J140" s="8">
        <f t="shared" ref="J140:J156" si="15">DATEVALUE(MID(H140,29,8))+TIMEVALUE(_xlfn.CONCAT(MID(H140,64,2),":",MID(H140,66,2)))</f>
        <v>45317.460416666669</v>
      </c>
      <c r="K140" s="6" t="str">
        <f t="shared" si="13"/>
        <v>0:00</v>
      </c>
      <c r="L140" s="54" t="str">
        <f t="shared" si="14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14">
        <v>45317.461157407408</v>
      </c>
      <c r="B141" s="13" t="s">
        <v>1694</v>
      </c>
      <c r="C141" s="13" t="s">
        <v>1695</v>
      </c>
      <c r="D141" s="13" t="s">
        <v>1696</v>
      </c>
      <c r="E141" s="13" t="s">
        <v>79</v>
      </c>
      <c r="F141" s="13" t="s">
        <v>3350</v>
      </c>
      <c r="G141" s="13" t="s">
        <v>3351</v>
      </c>
      <c r="H141" s="13" t="s">
        <v>3352</v>
      </c>
      <c r="I141" s="8">
        <f t="shared" si="12"/>
        <v>45317.461157407408</v>
      </c>
      <c r="J141" s="8">
        <f t="shared" si="15"/>
        <v>45317.460416666669</v>
      </c>
      <c r="K141" s="6" t="str">
        <f t="shared" si="13"/>
        <v>0:01</v>
      </c>
      <c r="L141" s="54" t="str">
        <f t="shared" si="14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14">
        <v>45317.461354166669</v>
      </c>
      <c r="B142" s="13" t="s">
        <v>1694</v>
      </c>
      <c r="C142" s="13" t="s">
        <v>1695</v>
      </c>
      <c r="D142" s="13" t="s">
        <v>1696</v>
      </c>
      <c r="E142" s="13" t="s">
        <v>79</v>
      </c>
      <c r="F142" s="13" t="s">
        <v>3348</v>
      </c>
      <c r="G142" s="13" t="s">
        <v>3349</v>
      </c>
      <c r="H142" s="13" t="s">
        <v>3347</v>
      </c>
      <c r="I142" s="8">
        <f t="shared" si="12"/>
        <v>45317.461354166669</v>
      </c>
      <c r="J142" s="8">
        <f t="shared" si="15"/>
        <v>45317.461111111108</v>
      </c>
      <c r="K142" s="6" t="str">
        <f t="shared" si="13"/>
        <v>0:00</v>
      </c>
      <c r="L142" s="54" t="str">
        <f t="shared" si="14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14">
        <v>45317.46166666667</v>
      </c>
      <c r="B143" s="13" t="s">
        <v>1694</v>
      </c>
      <c r="C143" s="13" t="s">
        <v>1695</v>
      </c>
      <c r="D143" s="13" t="s">
        <v>1696</v>
      </c>
      <c r="E143" s="13" t="s">
        <v>79</v>
      </c>
      <c r="F143" s="13" t="s">
        <v>1439</v>
      </c>
      <c r="G143" s="13" t="s">
        <v>3346</v>
      </c>
      <c r="H143" s="13" t="s">
        <v>3347</v>
      </c>
      <c r="I143" s="8">
        <f t="shared" si="12"/>
        <v>45317.46166666667</v>
      </c>
      <c r="J143" s="8">
        <f t="shared" si="15"/>
        <v>45317.461111111108</v>
      </c>
      <c r="K143" s="6" t="str">
        <f t="shared" si="13"/>
        <v>0:00</v>
      </c>
      <c r="L143" s="54" t="str">
        <f t="shared" si="14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14">
        <v>45317.461863425924</v>
      </c>
      <c r="B144" s="13" t="s">
        <v>1694</v>
      </c>
      <c r="C144" s="13" t="s">
        <v>1695</v>
      </c>
      <c r="D144" s="13" t="s">
        <v>1696</v>
      </c>
      <c r="E144" s="13" t="s">
        <v>79</v>
      </c>
      <c r="F144" s="13" t="s">
        <v>3343</v>
      </c>
      <c r="G144" s="13" t="s">
        <v>3344</v>
      </c>
      <c r="H144" s="13" t="s">
        <v>3345</v>
      </c>
      <c r="I144" s="8">
        <f t="shared" si="12"/>
        <v>45317.461863425924</v>
      </c>
      <c r="J144" s="8">
        <f t="shared" si="15"/>
        <v>45317.461111111108</v>
      </c>
      <c r="K144" s="6" t="str">
        <f t="shared" si="13"/>
        <v>0:01</v>
      </c>
      <c r="L144" s="54" t="str">
        <f t="shared" si="14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14">
        <v>45317.462002314816</v>
      </c>
      <c r="B145" s="13" t="s">
        <v>1694</v>
      </c>
      <c r="C145" s="13" t="s">
        <v>1695</v>
      </c>
      <c r="D145" s="13" t="s">
        <v>1696</v>
      </c>
      <c r="E145" s="13" t="s">
        <v>79</v>
      </c>
      <c r="F145" s="13" t="s">
        <v>3341</v>
      </c>
      <c r="G145" s="13" t="s">
        <v>3342</v>
      </c>
      <c r="H145" s="13" t="s">
        <v>3340</v>
      </c>
      <c r="I145" s="8">
        <f t="shared" si="12"/>
        <v>45317.462002314816</v>
      </c>
      <c r="J145" s="8">
        <f t="shared" si="15"/>
        <v>45317.461805555555</v>
      </c>
      <c r="K145" s="6" t="str">
        <f t="shared" si="13"/>
        <v>0:00</v>
      </c>
      <c r="L145" s="54" t="str">
        <f t="shared" si="14"/>
        <v>Ukončeno v den propuštění</v>
      </c>
      <c r="M145" s="54" t="str">
        <f>IF(A145-J145&gt;TIME(0,240,0),"Více než  4 hodiny",VLOOKUP(K145,Pásma!$H$4:$I$244,2))</f>
        <v>do 10 ti minut</v>
      </c>
    </row>
    <row r="146" spans="1:13" x14ac:dyDescent="0.25">
      <c r="A146" s="14">
        <v>45317.462314814817</v>
      </c>
      <c r="B146" s="13" t="s">
        <v>1694</v>
      </c>
      <c r="C146" s="13" t="s">
        <v>1695</v>
      </c>
      <c r="D146" s="13" t="s">
        <v>1696</v>
      </c>
      <c r="E146" s="13" t="s">
        <v>79</v>
      </c>
      <c r="F146" s="13" t="s">
        <v>3338</v>
      </c>
      <c r="G146" s="13" t="s">
        <v>3339</v>
      </c>
      <c r="H146" s="13" t="s">
        <v>3340</v>
      </c>
      <c r="I146" s="8">
        <f t="shared" si="12"/>
        <v>45317.462314814817</v>
      </c>
      <c r="J146" s="8">
        <f t="shared" si="15"/>
        <v>45317.461805555555</v>
      </c>
      <c r="K146" s="6" t="str">
        <f t="shared" si="13"/>
        <v>0:00</v>
      </c>
      <c r="L146" s="54" t="str">
        <f t="shared" si="14"/>
        <v>Ukončeno v den propuštění</v>
      </c>
      <c r="M146" s="54" t="str">
        <f>IF(A146-J146&gt;TIME(0,240,0),"Více než  4 hodiny",VLOOKUP(K146,Pásma!$H$4:$I$244,2))</f>
        <v>do 10 ti minut</v>
      </c>
    </row>
    <row r="147" spans="1:13" x14ac:dyDescent="0.25">
      <c r="A147" s="14">
        <v>45318.607141203705</v>
      </c>
      <c r="B147" s="13" t="s">
        <v>1720</v>
      </c>
      <c r="C147" s="13" t="s">
        <v>3334</v>
      </c>
      <c r="D147" s="13" t="s">
        <v>1696</v>
      </c>
      <c r="E147" s="13" t="s">
        <v>79</v>
      </c>
      <c r="F147" s="13" t="s">
        <v>3335</v>
      </c>
      <c r="G147" s="13" t="s">
        <v>3336</v>
      </c>
      <c r="H147" s="13" t="s">
        <v>3337</v>
      </c>
      <c r="I147" s="8">
        <f t="shared" si="12"/>
        <v>45318.607141203705</v>
      </c>
      <c r="J147" s="8">
        <f t="shared" si="15"/>
        <v>45318.606249999997</v>
      </c>
      <c r="K147" s="6" t="str">
        <f t="shared" si="13"/>
        <v>0:01</v>
      </c>
      <c r="L147" s="54" t="str">
        <f t="shared" si="14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14">
        <v>45318.635706018518</v>
      </c>
      <c r="B148" s="13" t="s">
        <v>1720</v>
      </c>
      <c r="C148" s="13" t="s">
        <v>2193</v>
      </c>
      <c r="D148" s="13" t="s">
        <v>1696</v>
      </c>
      <c r="E148" s="13" t="s">
        <v>79</v>
      </c>
      <c r="F148" s="13" t="s">
        <v>3331</v>
      </c>
      <c r="G148" s="13" t="s">
        <v>3332</v>
      </c>
      <c r="H148" s="13" t="s">
        <v>3333</v>
      </c>
      <c r="I148" s="8">
        <f t="shared" si="12"/>
        <v>45318.635706018518</v>
      </c>
      <c r="J148" s="8">
        <f t="shared" si="15"/>
        <v>45318.634722222225</v>
      </c>
      <c r="K148" s="6" t="str">
        <f t="shared" si="13"/>
        <v>0:01</v>
      </c>
      <c r="L148" s="54" t="str">
        <f t="shared" si="14"/>
        <v>Ukončeno v den propuštění</v>
      </c>
      <c r="M148" s="54" t="str">
        <f>IF(A148-J148&gt;TIME(0,240,0),"Více než  4 hodiny",VLOOKUP(K148,Pásma!$H$4:$I$244,2))</f>
        <v>do 10 ti minut</v>
      </c>
    </row>
    <row r="149" spans="1:13" x14ac:dyDescent="0.25">
      <c r="A149" s="14">
        <v>45319.593773148146</v>
      </c>
      <c r="B149" s="13" t="s">
        <v>1694</v>
      </c>
      <c r="C149" s="13" t="s">
        <v>2898</v>
      </c>
      <c r="D149" s="13" t="s">
        <v>1696</v>
      </c>
      <c r="E149" s="13" t="s">
        <v>79</v>
      </c>
      <c r="F149" s="13" t="s">
        <v>3328</v>
      </c>
      <c r="G149" s="13" t="s">
        <v>3329</v>
      </c>
      <c r="H149" s="13" t="s">
        <v>3330</v>
      </c>
      <c r="I149" s="8">
        <f t="shared" si="12"/>
        <v>45319.593773148146</v>
      </c>
      <c r="J149" s="8">
        <f t="shared" si="15"/>
        <v>45319.593055555553</v>
      </c>
      <c r="K149" s="6" t="str">
        <f t="shared" si="13"/>
        <v>0:01</v>
      </c>
      <c r="L149" s="54" t="str">
        <f t="shared" si="14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14">
        <v>45319.594317129631</v>
      </c>
      <c r="B150" s="13" t="s">
        <v>1694</v>
      </c>
      <c r="C150" s="13" t="s">
        <v>2898</v>
      </c>
      <c r="D150" s="13" t="s">
        <v>1696</v>
      </c>
      <c r="E150" s="13" t="s">
        <v>79</v>
      </c>
      <c r="F150" s="13" t="s">
        <v>3325</v>
      </c>
      <c r="G150" s="13" t="s">
        <v>3326</v>
      </c>
      <c r="H150" s="13" t="s">
        <v>3327</v>
      </c>
      <c r="I150" s="8">
        <f t="shared" si="12"/>
        <v>45319.594317129631</v>
      </c>
      <c r="J150" s="8">
        <f t="shared" si="15"/>
        <v>45319.59375</v>
      </c>
      <c r="K150" s="6" t="str">
        <f t="shared" si="13"/>
        <v>0:00</v>
      </c>
      <c r="L150" s="54" t="str">
        <f t="shared" si="14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14">
        <v>45319.641898148147</v>
      </c>
      <c r="B151" s="13" t="s">
        <v>1720</v>
      </c>
      <c r="C151" s="13" t="s">
        <v>1839</v>
      </c>
      <c r="D151" s="13" t="s">
        <v>1696</v>
      </c>
      <c r="E151" s="13" t="s">
        <v>79</v>
      </c>
      <c r="F151" s="13" t="s">
        <v>3322</v>
      </c>
      <c r="G151" s="13" t="s">
        <v>3323</v>
      </c>
      <c r="H151" s="13" t="s">
        <v>3324</v>
      </c>
      <c r="I151" s="8">
        <f t="shared" si="12"/>
        <v>45319.641898148147</v>
      </c>
      <c r="J151" s="8">
        <f t="shared" si="15"/>
        <v>45319.640972222223</v>
      </c>
      <c r="K151" s="6" t="str">
        <f t="shared" si="13"/>
        <v>0:01</v>
      </c>
      <c r="L151" s="54" t="str">
        <f t="shared" si="14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14">
        <v>45319.64266203704</v>
      </c>
      <c r="B152" s="13" t="s">
        <v>1720</v>
      </c>
      <c r="C152" s="13" t="s">
        <v>1839</v>
      </c>
      <c r="D152" s="13" t="s">
        <v>1696</v>
      </c>
      <c r="E152" s="13" t="s">
        <v>79</v>
      </c>
      <c r="F152" s="13" t="s">
        <v>3319</v>
      </c>
      <c r="G152" s="13" t="s">
        <v>3320</v>
      </c>
      <c r="H152" s="13" t="s">
        <v>3321</v>
      </c>
      <c r="I152" s="8">
        <f t="shared" si="12"/>
        <v>45319.64266203704</v>
      </c>
      <c r="J152" s="8">
        <f t="shared" si="15"/>
        <v>45319.64166666667</v>
      </c>
      <c r="K152" s="6" t="str">
        <f t="shared" si="13"/>
        <v>0:01</v>
      </c>
      <c r="L152" s="54" t="str">
        <f t="shared" si="14"/>
        <v>Ukončeno v den propuštění</v>
      </c>
      <c r="M152" s="54" t="str">
        <f>IF(A152-J152&gt;TIME(0,240,0),"Více než  4 hodiny",VLOOKUP(K152,Pásma!$H$4:$I$244,2))</f>
        <v>do 10 ti minut</v>
      </c>
    </row>
    <row r="153" spans="1:13" x14ac:dyDescent="0.25">
      <c r="A153" s="14">
        <v>45319.643113425926</v>
      </c>
      <c r="B153" s="13" t="s">
        <v>1720</v>
      </c>
      <c r="C153" s="13" t="s">
        <v>1839</v>
      </c>
      <c r="D153" s="13" t="s">
        <v>1696</v>
      </c>
      <c r="E153" s="13" t="s">
        <v>79</v>
      </c>
      <c r="F153" s="13" t="s">
        <v>3316</v>
      </c>
      <c r="G153" s="13" t="s">
        <v>3317</v>
      </c>
      <c r="H153" s="13" t="s">
        <v>3318</v>
      </c>
      <c r="I153" s="8">
        <f t="shared" si="12"/>
        <v>45319.643113425926</v>
      </c>
      <c r="J153" s="8">
        <f t="shared" si="15"/>
        <v>45319.642361111109</v>
      </c>
      <c r="K153" s="6" t="str">
        <f t="shared" si="13"/>
        <v>0:01</v>
      </c>
      <c r="L153" s="54" t="str">
        <f t="shared" si="14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14">
        <v>45320.481886574074</v>
      </c>
      <c r="B154" s="13" t="s">
        <v>1694</v>
      </c>
      <c r="C154" s="13" t="s">
        <v>1695</v>
      </c>
      <c r="D154" s="13" t="s">
        <v>1696</v>
      </c>
      <c r="E154" s="13" t="s">
        <v>79</v>
      </c>
      <c r="F154" s="13" t="s">
        <v>3314</v>
      </c>
      <c r="G154" s="13" t="s">
        <v>3315</v>
      </c>
      <c r="H154" s="13" t="s">
        <v>3313</v>
      </c>
      <c r="I154" s="8">
        <f t="shared" si="12"/>
        <v>45320.481886574074</v>
      </c>
      <c r="J154" s="8">
        <f t="shared" si="15"/>
        <v>45320.481249999997</v>
      </c>
      <c r="K154" s="6" t="str">
        <f t="shared" si="13"/>
        <v>0:00</v>
      </c>
      <c r="L154" s="54" t="str">
        <f t="shared" si="14"/>
        <v>Ukončeno v den propuštění</v>
      </c>
      <c r="M154" s="54" t="str">
        <f>IF(A154-J154&gt;TIME(0,240,0),"Více než  4 hodiny",VLOOKUP(K154,Pásma!$H$4:$I$244,2))</f>
        <v>do 10 ti minut</v>
      </c>
    </row>
    <row r="155" spans="1:13" x14ac:dyDescent="0.25">
      <c r="A155" s="14">
        <v>45320.48201388889</v>
      </c>
      <c r="B155" s="13" t="s">
        <v>1694</v>
      </c>
      <c r="C155" s="13" t="s">
        <v>1695</v>
      </c>
      <c r="D155" s="13" t="s">
        <v>1696</v>
      </c>
      <c r="E155" s="13" t="s">
        <v>79</v>
      </c>
      <c r="F155" s="13" t="s">
        <v>3311</v>
      </c>
      <c r="G155" s="13" t="s">
        <v>3312</v>
      </c>
      <c r="H155" s="13" t="s">
        <v>3313</v>
      </c>
      <c r="I155" s="8">
        <f t="shared" si="12"/>
        <v>45320.48201388889</v>
      </c>
      <c r="J155" s="8">
        <f t="shared" si="15"/>
        <v>45320.481249999997</v>
      </c>
      <c r="K155" s="6" t="str">
        <f t="shared" si="13"/>
        <v>0:01</v>
      </c>
      <c r="L155" s="54" t="str">
        <f t="shared" si="14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14">
        <v>45320.482199074075</v>
      </c>
      <c r="B156" s="13" t="s">
        <v>1694</v>
      </c>
      <c r="C156" s="13" t="s">
        <v>1695</v>
      </c>
      <c r="D156" s="13" t="s">
        <v>1696</v>
      </c>
      <c r="E156" s="13" t="s">
        <v>79</v>
      </c>
      <c r="F156" s="13" t="s">
        <v>3308</v>
      </c>
      <c r="G156" s="13" t="s">
        <v>3309</v>
      </c>
      <c r="H156" s="13" t="s">
        <v>3310</v>
      </c>
      <c r="I156" s="8">
        <f t="shared" si="12"/>
        <v>45320.482199074075</v>
      </c>
      <c r="J156" s="8">
        <f t="shared" si="15"/>
        <v>45320.481944444444</v>
      </c>
      <c r="K156" s="6" t="str">
        <f t="shared" si="13"/>
        <v>0:00</v>
      </c>
      <c r="L156" s="54" t="str">
        <f t="shared" si="14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14">
        <v>45320.818206018521</v>
      </c>
      <c r="B157" s="13" t="s">
        <v>11</v>
      </c>
      <c r="C157" s="13" t="s">
        <v>8</v>
      </c>
      <c r="D157" s="13" t="s">
        <v>1696</v>
      </c>
      <c r="E157" s="13" t="s">
        <v>10</v>
      </c>
      <c r="F157" s="13" t="s">
        <v>3239</v>
      </c>
      <c r="G157" s="13" t="s">
        <v>3240</v>
      </c>
      <c r="H157" s="13" t="s">
        <v>8728</v>
      </c>
      <c r="I157" s="8">
        <f t="shared" si="12"/>
        <v>45320.818206018521</v>
      </c>
      <c r="J157" s="8">
        <f>DATEVALUE(MID(H157,49,8))+TIMEVALUE(_xlfn.CONCAT(MID(H157,80,2),":",MID(H157,82,2)))</f>
        <v>45320.818055555559</v>
      </c>
      <c r="K157" s="6" t="str">
        <f t="shared" si="13"/>
        <v>0:00</v>
      </c>
      <c r="L157" s="54" t="str">
        <f t="shared" si="14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14">
        <v>45321.355358796296</v>
      </c>
      <c r="B158" s="13" t="s">
        <v>1694</v>
      </c>
      <c r="C158" s="13" t="s">
        <v>1695</v>
      </c>
      <c r="D158" s="13" t="s">
        <v>1696</v>
      </c>
      <c r="E158" s="13" t="s">
        <v>79</v>
      </c>
      <c r="F158" s="13" t="s">
        <v>147</v>
      </c>
      <c r="G158" s="13" t="s">
        <v>1442</v>
      </c>
      <c r="H158" s="13" t="s">
        <v>8727</v>
      </c>
      <c r="I158" s="8">
        <f t="shared" si="12"/>
        <v>45321.355358796296</v>
      </c>
      <c r="J158" s="8">
        <f>DATEVALUE(MID(H158,49,8))+TIMEVALUE(_xlfn.CONCAT(MID(H158,80,2),":",MID(H158,82,2)))</f>
        <v>45321.354861111111</v>
      </c>
      <c r="K158" s="6" t="str">
        <f t="shared" si="13"/>
        <v>0:00</v>
      </c>
      <c r="L158" s="54" t="str">
        <f t="shared" si="14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14">
        <v>45321.357673611114</v>
      </c>
      <c r="B159" s="13" t="s">
        <v>76</v>
      </c>
      <c r="C159" s="13" t="s">
        <v>242</v>
      </c>
      <c r="D159" s="13" t="s">
        <v>1696</v>
      </c>
      <c r="E159" s="13" t="s">
        <v>79</v>
      </c>
      <c r="F159" s="13" t="s">
        <v>1439</v>
      </c>
      <c r="G159" s="13" t="s">
        <v>1440</v>
      </c>
      <c r="H159" s="13" t="s">
        <v>8726</v>
      </c>
      <c r="I159" s="8">
        <f t="shared" si="12"/>
        <v>45321.357673611114</v>
      </c>
      <c r="J159" s="8">
        <f>DATEVALUE(MID(H159,49,8))+TIMEVALUE(_xlfn.CONCAT(MID(H159,80,2),":",MID(H159,82,2)))</f>
        <v>45321.356944444444</v>
      </c>
      <c r="K159" s="6" t="str">
        <f t="shared" si="13"/>
        <v>0:01</v>
      </c>
      <c r="L159" s="54" t="str">
        <f t="shared" si="14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14">
        <v>45321.402696759258</v>
      </c>
      <c r="B160" s="13" t="s">
        <v>1694</v>
      </c>
      <c r="C160" s="13" t="s">
        <v>1695</v>
      </c>
      <c r="D160" s="13" t="s">
        <v>1696</v>
      </c>
      <c r="E160" s="13" t="s">
        <v>79</v>
      </c>
      <c r="F160" s="13" t="s">
        <v>3215</v>
      </c>
      <c r="G160" s="13" t="s">
        <v>3306</v>
      </c>
      <c r="H160" s="13" t="s">
        <v>3307</v>
      </c>
      <c r="I160" s="8">
        <f t="shared" si="12"/>
        <v>45321.402696759258</v>
      </c>
      <c r="J160" s="8">
        <f>DATEVALUE(MID(H160,29,8))+TIMEVALUE(_xlfn.CONCAT(MID(H160,64,2),":",MID(H160,66,2)))</f>
        <v>45321.332638888889</v>
      </c>
      <c r="K160" s="6" t="str">
        <f t="shared" si="13"/>
        <v>1:40</v>
      </c>
      <c r="L160" s="54" t="str">
        <f t="shared" si="14"/>
        <v>Ukončeno v den propuštění</v>
      </c>
      <c r="M160" s="54" t="str">
        <f>IF(A160-J160&gt;TIME(0,240,0),"Více než  4 hodiny",VLOOKUP(K160,Pásma!$H$4:$I$244,2))</f>
        <v>100-110</v>
      </c>
    </row>
    <row r="161" spans="1:13" x14ac:dyDescent="0.25">
      <c r="A161" s="14">
        <v>45321.404490740744</v>
      </c>
      <c r="B161" s="13" t="s">
        <v>11</v>
      </c>
      <c r="C161" s="13" t="s">
        <v>21</v>
      </c>
      <c r="D161" s="13" t="s">
        <v>1696</v>
      </c>
      <c r="E161" s="13" t="s">
        <v>10</v>
      </c>
      <c r="F161" s="13" t="s">
        <v>3256</v>
      </c>
      <c r="G161" s="13" t="s">
        <v>3257</v>
      </c>
      <c r="H161" s="13" t="s">
        <v>8725</v>
      </c>
      <c r="I161" s="8">
        <f t="shared" si="12"/>
        <v>45321.404490740744</v>
      </c>
      <c r="J161" s="8">
        <f>DATEVALUE(MID(H161,49,8))+TIMEVALUE(_xlfn.CONCAT(MID(H161,80,2),":",MID(H161,82,2)))</f>
        <v>45321.404166666667</v>
      </c>
      <c r="K161" s="6" t="str">
        <f t="shared" si="13"/>
        <v>0:00</v>
      </c>
      <c r="L161" s="54" t="str">
        <f t="shared" si="14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14">
        <v>45321.435474537036</v>
      </c>
      <c r="B162" s="13" t="s">
        <v>682</v>
      </c>
      <c r="C162" s="13" t="s">
        <v>2818</v>
      </c>
      <c r="D162" s="13" t="s">
        <v>1696</v>
      </c>
      <c r="E162" s="13" t="s">
        <v>10</v>
      </c>
      <c r="F162" s="13" t="s">
        <v>3230</v>
      </c>
      <c r="G162" s="13" t="s">
        <v>3304</v>
      </c>
      <c r="H162" s="13" t="s">
        <v>3305</v>
      </c>
      <c r="I162" s="8">
        <f t="shared" si="12"/>
        <v>45321.435474537036</v>
      </c>
      <c r="J162" s="8">
        <f>DATEVALUE(MID(H162,29,8))+TIMEVALUE(_xlfn.CONCAT(MID(H162,64,2),":",MID(H162,66,2)))</f>
        <v>45321.428472222222</v>
      </c>
      <c r="K162" s="6" t="str">
        <f t="shared" si="13"/>
        <v>0:10</v>
      </c>
      <c r="L162" s="54" t="str">
        <f t="shared" si="14"/>
        <v>Ukončeno v den propuštění</v>
      </c>
      <c r="M162" s="54" t="str">
        <f>IF(A162-J162&gt;TIME(0,240,0),"Více než  4 hodiny",VLOOKUP(K162,Pásma!$H$4:$I$244,2))</f>
        <v>10-20</v>
      </c>
    </row>
    <row r="163" spans="1:13" x14ac:dyDescent="0.25">
      <c r="A163" s="14">
        <v>45321.483148148145</v>
      </c>
      <c r="B163" s="13" t="s">
        <v>1694</v>
      </c>
      <c r="C163" s="13" t="s">
        <v>1695</v>
      </c>
      <c r="D163" s="13" t="s">
        <v>1696</v>
      </c>
      <c r="E163" s="13" t="s">
        <v>79</v>
      </c>
      <c r="F163" s="13" t="s">
        <v>3301</v>
      </c>
      <c r="G163" s="13" t="s">
        <v>3302</v>
      </c>
      <c r="H163" s="13" t="s">
        <v>3303</v>
      </c>
      <c r="I163" s="8">
        <f t="shared" si="12"/>
        <v>45321.483148148145</v>
      </c>
      <c r="J163" s="8">
        <f>DATEVALUE(MID(H163,29,8))+TIMEVALUE(_xlfn.CONCAT(MID(H163,64,2),":",MID(H163,66,2)))</f>
        <v>45321.482638888891</v>
      </c>
      <c r="K163" s="6" t="str">
        <f t="shared" si="13"/>
        <v>0:00</v>
      </c>
      <c r="L163" s="54" t="str">
        <f t="shared" si="14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14">
        <v>45321.48332175926</v>
      </c>
      <c r="B164" s="13" t="s">
        <v>1694</v>
      </c>
      <c r="C164" s="13" t="s">
        <v>1695</v>
      </c>
      <c r="D164" s="13" t="s">
        <v>1696</v>
      </c>
      <c r="E164" s="13" t="s">
        <v>79</v>
      </c>
      <c r="F164" s="13" t="s">
        <v>3298</v>
      </c>
      <c r="G164" s="13" t="s">
        <v>3299</v>
      </c>
      <c r="H164" s="13" t="s">
        <v>3300</v>
      </c>
      <c r="I164" s="8">
        <f t="shared" si="12"/>
        <v>45321.48332175926</v>
      </c>
      <c r="J164" s="8">
        <f>DATEVALUE(MID(H164,29,8))+TIMEVALUE(_xlfn.CONCAT(MID(H164,64,2),":",MID(H164,66,2)))</f>
        <v>45321.482638888891</v>
      </c>
      <c r="K164" s="6" t="str">
        <f t="shared" si="13"/>
        <v>0:00</v>
      </c>
      <c r="L164" s="54" t="str">
        <f t="shared" si="14"/>
        <v>Ukončeno v den propuštění</v>
      </c>
      <c r="M164" s="54" t="str">
        <f>IF(A164-J164&gt;TIME(0,240,0),"Více než  4 hodiny",VLOOKUP(K164,Pásma!$H$4:$I$244,2))</f>
        <v>do 10 ti minut</v>
      </c>
    </row>
    <row r="165" spans="1:13" x14ac:dyDescent="0.25">
      <c r="A165" s="14">
        <v>45321.483553240738</v>
      </c>
      <c r="B165" s="13" t="s">
        <v>1694</v>
      </c>
      <c r="C165" s="13" t="s">
        <v>1695</v>
      </c>
      <c r="D165" s="13" t="s">
        <v>1696</v>
      </c>
      <c r="E165" s="13" t="s">
        <v>79</v>
      </c>
      <c r="F165" s="13" t="s">
        <v>3296</v>
      </c>
      <c r="G165" s="13" t="s">
        <v>3297</v>
      </c>
      <c r="H165" s="13" t="s">
        <v>1472</v>
      </c>
      <c r="I165" s="8">
        <f t="shared" si="12"/>
        <v>45321.483553240738</v>
      </c>
      <c r="J165" s="8">
        <f>DATEVALUE(MID(H165,29,8))+TIMEVALUE(_xlfn.CONCAT(MID(H165,64,2),":",MID(H165,66,2)))</f>
        <v>45321.48333333333</v>
      </c>
      <c r="K165" s="6" t="str">
        <f t="shared" si="13"/>
        <v>0:00</v>
      </c>
      <c r="L165" s="54" t="str">
        <f t="shared" si="14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14">
        <v>45322.404143518521</v>
      </c>
      <c r="B166" s="13" t="s">
        <v>11</v>
      </c>
      <c r="C166" s="13" t="s">
        <v>21</v>
      </c>
      <c r="D166" s="13" t="s">
        <v>1696</v>
      </c>
      <c r="E166" s="13" t="s">
        <v>10</v>
      </c>
      <c r="F166" s="13" t="s">
        <v>3230</v>
      </c>
      <c r="G166" s="13" t="s">
        <v>3231</v>
      </c>
      <c r="H166" s="13" t="s">
        <v>8724</v>
      </c>
      <c r="I166" s="8">
        <f t="shared" si="12"/>
        <v>45322.404143518521</v>
      </c>
      <c r="J166" s="8">
        <f>DATEVALUE(MID(H166,49,8))+TIMEVALUE(_xlfn.CONCAT(MID(H166,80,2),":",MID(H166,82,2)))</f>
        <v>45322.40347222222</v>
      </c>
      <c r="K166" s="6" t="str">
        <f t="shared" si="13"/>
        <v>0:00</v>
      </c>
      <c r="L166" s="54" t="str">
        <f t="shared" si="14"/>
        <v>Ukončeno v den propuštění</v>
      </c>
      <c r="M166" s="54" t="str">
        <f>IF(A166-J166&gt;TIME(0,240,0),"Více než  4 hodiny",VLOOKUP(K166,Pásma!$H$4:$I$244,2))</f>
        <v>do 10 ti minut</v>
      </c>
    </row>
    <row r="167" spans="1:13" x14ac:dyDescent="0.25">
      <c r="A167" s="14">
        <v>45322.440752314818</v>
      </c>
      <c r="B167" s="13" t="s">
        <v>7304</v>
      </c>
      <c r="C167" s="13" t="s">
        <v>7305</v>
      </c>
      <c r="D167" s="13" t="s">
        <v>1696</v>
      </c>
      <c r="E167" s="13" t="s">
        <v>10</v>
      </c>
      <c r="F167" s="13" t="s">
        <v>3178</v>
      </c>
      <c r="G167" s="13" t="s">
        <v>7537</v>
      </c>
      <c r="H167" s="13" t="s">
        <v>7538</v>
      </c>
      <c r="I167" s="8">
        <f t="shared" si="12"/>
        <v>45322.440752314818</v>
      </c>
      <c r="J167" s="8">
        <f>DATEVALUE(MID(H167,63,8))+TIMEVALUE(_xlfn.CONCAT(MID(H167,87,2),":",MID(H167,89,2)))</f>
        <v>45322.44027777778</v>
      </c>
      <c r="K167" s="6" t="str">
        <f t="shared" si="13"/>
        <v>0:00</v>
      </c>
      <c r="L167" s="54" t="str">
        <f t="shared" si="14"/>
        <v>Ukončeno v den propuštění</v>
      </c>
      <c r="M167" s="54" t="str">
        <f>IF(A167-J167&gt;TIME(0,240,0),"Více než  4 hodiny",VLOOKUP(K167,Pásma!$H$4:$I$244,2))</f>
        <v>do 10 ti minut</v>
      </c>
    </row>
    <row r="168" spans="1:13" x14ac:dyDescent="0.25">
      <c r="A168" s="14">
        <v>45322.53502314815</v>
      </c>
      <c r="B168" s="13" t="s">
        <v>1694</v>
      </c>
      <c r="C168" s="13" t="s">
        <v>1695</v>
      </c>
      <c r="D168" s="13" t="s">
        <v>1696</v>
      </c>
      <c r="E168" s="13" t="s">
        <v>79</v>
      </c>
      <c r="F168" s="13" t="s">
        <v>3294</v>
      </c>
      <c r="G168" s="13" t="s">
        <v>3295</v>
      </c>
      <c r="H168" s="13" t="s">
        <v>3291</v>
      </c>
      <c r="I168" s="8">
        <f t="shared" si="12"/>
        <v>45322.53502314815</v>
      </c>
      <c r="J168" s="8">
        <f t="shared" ref="J168:J175" si="16">DATEVALUE(MID(H168,29,8))+TIMEVALUE(_xlfn.CONCAT(MID(H168,64,2),":",MID(H168,66,2)))</f>
        <v>45322.534722222219</v>
      </c>
      <c r="K168" s="6" t="str">
        <f t="shared" si="13"/>
        <v>0:00</v>
      </c>
      <c r="L168" s="54" t="str">
        <f t="shared" si="14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14">
        <v>45322.53528935185</v>
      </c>
      <c r="B169" s="13" t="s">
        <v>1694</v>
      </c>
      <c r="C169" s="13" t="s">
        <v>1695</v>
      </c>
      <c r="D169" s="13" t="s">
        <v>1696</v>
      </c>
      <c r="E169" s="13" t="s">
        <v>79</v>
      </c>
      <c r="F169" s="13" t="s">
        <v>3292</v>
      </c>
      <c r="G169" s="13" t="s">
        <v>3293</v>
      </c>
      <c r="H169" s="13" t="s">
        <v>3291</v>
      </c>
      <c r="I169" s="8">
        <f t="shared" si="12"/>
        <v>45322.53528935185</v>
      </c>
      <c r="J169" s="8">
        <f t="shared" si="16"/>
        <v>45322.534722222219</v>
      </c>
      <c r="K169" s="6" t="str">
        <f t="shared" si="13"/>
        <v>0:00</v>
      </c>
      <c r="L169" s="54" t="str">
        <f t="shared" si="14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14">
        <v>45322.535462962966</v>
      </c>
      <c r="B170" s="13" t="s">
        <v>1694</v>
      </c>
      <c r="C170" s="13" t="s">
        <v>1695</v>
      </c>
      <c r="D170" s="13" t="s">
        <v>1696</v>
      </c>
      <c r="E170" s="13" t="s">
        <v>79</v>
      </c>
      <c r="F170" s="13" t="s">
        <v>3289</v>
      </c>
      <c r="G170" s="13" t="s">
        <v>3290</v>
      </c>
      <c r="H170" s="13" t="s">
        <v>3291</v>
      </c>
      <c r="I170" s="8">
        <f t="shared" si="12"/>
        <v>45322.535462962966</v>
      </c>
      <c r="J170" s="8">
        <f t="shared" si="16"/>
        <v>45322.534722222219</v>
      </c>
      <c r="K170" s="6" t="str">
        <f t="shared" si="13"/>
        <v>0:01</v>
      </c>
      <c r="L170" s="54" t="str">
        <f t="shared" si="14"/>
        <v>Ukončeno v den propuštění</v>
      </c>
      <c r="M170" s="54" t="str">
        <f>IF(A170-J170&gt;TIME(0,240,0),"Více než  4 hodiny",VLOOKUP(K170,Pásma!$H$4:$I$244,2))</f>
        <v>do 10 ti minut</v>
      </c>
    </row>
    <row r="171" spans="1:13" x14ac:dyDescent="0.25">
      <c r="A171" s="14">
        <v>45322.535636574074</v>
      </c>
      <c r="B171" s="13" t="s">
        <v>1694</v>
      </c>
      <c r="C171" s="13" t="s">
        <v>1695</v>
      </c>
      <c r="D171" s="13" t="s">
        <v>1696</v>
      </c>
      <c r="E171" s="13" t="s">
        <v>79</v>
      </c>
      <c r="F171" s="13" t="s">
        <v>3287</v>
      </c>
      <c r="G171" s="13" t="s">
        <v>3288</v>
      </c>
      <c r="H171" s="13" t="s">
        <v>3284</v>
      </c>
      <c r="I171" s="8">
        <f t="shared" si="12"/>
        <v>45322.535636574074</v>
      </c>
      <c r="J171" s="8">
        <f t="shared" si="16"/>
        <v>45322.535416666666</v>
      </c>
      <c r="K171" s="6" t="str">
        <f t="shared" si="13"/>
        <v>0:00</v>
      </c>
      <c r="L171" s="54" t="str">
        <f t="shared" si="14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14">
        <v>45322.535821759258</v>
      </c>
      <c r="B172" s="13" t="s">
        <v>1694</v>
      </c>
      <c r="C172" s="13" t="s">
        <v>1695</v>
      </c>
      <c r="D172" s="13" t="s">
        <v>1696</v>
      </c>
      <c r="E172" s="13" t="s">
        <v>79</v>
      </c>
      <c r="F172" s="13" t="s">
        <v>3285</v>
      </c>
      <c r="G172" s="13" t="s">
        <v>3286</v>
      </c>
      <c r="H172" s="13" t="s">
        <v>3284</v>
      </c>
      <c r="I172" s="8">
        <f t="shared" si="12"/>
        <v>45322.535821759258</v>
      </c>
      <c r="J172" s="8">
        <f t="shared" si="16"/>
        <v>45322.535416666666</v>
      </c>
      <c r="K172" s="6" t="str">
        <f t="shared" si="13"/>
        <v>0:00</v>
      </c>
      <c r="L172" s="54" t="str">
        <f t="shared" si="14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14">
        <v>45322.536122685182</v>
      </c>
      <c r="B173" s="13" t="s">
        <v>1694</v>
      </c>
      <c r="C173" s="13" t="s">
        <v>1695</v>
      </c>
      <c r="D173" s="13" t="s">
        <v>1696</v>
      </c>
      <c r="E173" s="13" t="s">
        <v>79</v>
      </c>
      <c r="F173" s="13" t="s">
        <v>3282</v>
      </c>
      <c r="G173" s="13" t="s">
        <v>3283</v>
      </c>
      <c r="H173" s="13" t="s">
        <v>3284</v>
      </c>
      <c r="I173" s="8">
        <f t="shared" si="12"/>
        <v>45322.536122685182</v>
      </c>
      <c r="J173" s="8">
        <f t="shared" si="16"/>
        <v>45322.535416666666</v>
      </c>
      <c r="K173" s="6" t="str">
        <f t="shared" si="13"/>
        <v>0:01</v>
      </c>
      <c r="L173" s="54" t="str">
        <f t="shared" si="14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14">
        <v>45322.536296296297</v>
      </c>
      <c r="B174" s="13" t="s">
        <v>1694</v>
      </c>
      <c r="C174" s="13" t="s">
        <v>1695</v>
      </c>
      <c r="D174" s="13" t="s">
        <v>1696</v>
      </c>
      <c r="E174" s="13" t="s">
        <v>79</v>
      </c>
      <c r="F174" s="13" t="s">
        <v>3279</v>
      </c>
      <c r="G174" s="13" t="s">
        <v>3280</v>
      </c>
      <c r="H174" s="13" t="s">
        <v>3281</v>
      </c>
      <c r="I174" s="8">
        <f t="shared" si="12"/>
        <v>45322.536296296297</v>
      </c>
      <c r="J174" s="8">
        <f t="shared" si="16"/>
        <v>45322.536111111112</v>
      </c>
      <c r="K174" s="6" t="str">
        <f t="shared" si="13"/>
        <v>0:00</v>
      </c>
      <c r="L174" s="54" t="str">
        <f t="shared" si="14"/>
        <v>Ukončeno v den propuštění</v>
      </c>
      <c r="M174" s="54" t="str">
        <f>IF(A174-J174&gt;TIME(0,240,0),"Více než  4 hodiny",VLOOKUP(K174,Pásma!$H$4:$I$244,2))</f>
        <v>do 10 ti minut</v>
      </c>
    </row>
    <row r="175" spans="1:13" x14ac:dyDescent="0.25">
      <c r="A175" s="14">
        <v>45323.371874999997</v>
      </c>
      <c r="B175" s="13" t="s">
        <v>1694</v>
      </c>
      <c r="C175" s="13" t="s">
        <v>1695</v>
      </c>
      <c r="D175" s="13" t="s">
        <v>1696</v>
      </c>
      <c r="E175" s="13" t="s">
        <v>79</v>
      </c>
      <c r="F175" s="13" t="s">
        <v>3276</v>
      </c>
      <c r="G175" s="13" t="s">
        <v>3277</v>
      </c>
      <c r="H175" s="13" t="s">
        <v>3278</v>
      </c>
      <c r="I175" s="8">
        <f t="shared" si="12"/>
        <v>45323.371874999997</v>
      </c>
      <c r="J175" s="8">
        <f t="shared" si="16"/>
        <v>45323.371527777781</v>
      </c>
      <c r="K175" s="6" t="str">
        <f t="shared" si="13"/>
        <v>0:00</v>
      </c>
      <c r="L175" s="54" t="str">
        <f t="shared" si="14"/>
        <v>Ukončeno v den propuštění</v>
      </c>
      <c r="M175" s="54" t="str">
        <f>IF(A175-J175&gt;TIME(0,240,0),"Více než  4 hodiny",VLOOKUP(K175,Pásma!$H$4:$I$244,2))</f>
        <v>do 10 ti minut</v>
      </c>
    </row>
    <row r="176" spans="1:13" x14ac:dyDescent="0.25">
      <c r="A176" s="14">
        <v>45323.373981481483</v>
      </c>
      <c r="B176" s="13" t="s">
        <v>1694</v>
      </c>
      <c r="C176" s="13" t="s">
        <v>1695</v>
      </c>
      <c r="D176" s="13" t="s">
        <v>1696</v>
      </c>
      <c r="E176" s="13" t="s">
        <v>79</v>
      </c>
      <c r="F176" s="13" t="s">
        <v>1405</v>
      </c>
      <c r="G176" s="13" t="s">
        <v>1406</v>
      </c>
      <c r="H176" s="13" t="s">
        <v>8723</v>
      </c>
      <c r="I176" s="8">
        <f t="shared" si="12"/>
        <v>45323.373981481483</v>
      </c>
      <c r="J176" s="8">
        <f>DATEVALUE(MID(H176,49,8))+TIMEVALUE(_xlfn.CONCAT(MID(H176,80,2),":",MID(H176,82,2)))</f>
        <v>45323.373611111114</v>
      </c>
      <c r="K176" s="6" t="str">
        <f t="shared" si="13"/>
        <v>0:00</v>
      </c>
      <c r="L176" s="54" t="str">
        <f t="shared" si="14"/>
        <v>Ukončeno v den propuštění</v>
      </c>
      <c r="M176" s="54" t="str">
        <f>IF(A176-J176&gt;TIME(0,240,0),"Více než  4 hodiny",VLOOKUP(K176,Pásma!$H$4:$I$244,2))</f>
        <v>do 10 ti minut</v>
      </c>
    </row>
    <row r="177" spans="1:13" x14ac:dyDescent="0.25">
      <c r="A177" s="14">
        <v>45324.350023148145</v>
      </c>
      <c r="B177" s="13" t="s">
        <v>1694</v>
      </c>
      <c r="C177" s="13" t="s">
        <v>1695</v>
      </c>
      <c r="D177" s="13" t="s">
        <v>1696</v>
      </c>
      <c r="E177" s="13" t="s">
        <v>79</v>
      </c>
      <c r="F177" s="13" t="s">
        <v>8720</v>
      </c>
      <c r="G177" s="13" t="s">
        <v>8721</v>
      </c>
      <c r="H177" s="13" t="s">
        <v>8722</v>
      </c>
      <c r="I177" s="8">
        <f t="shared" si="12"/>
        <v>45324.350023148145</v>
      </c>
      <c r="J177" s="8">
        <f>DATEVALUE(MID(H177,49,8))+TIMEVALUE(_xlfn.CONCAT(MID(H177,80,2),":",MID(H177,82,2)))</f>
        <v>45324.349305555559</v>
      </c>
      <c r="K177" s="6" t="str">
        <f t="shared" si="13"/>
        <v>0:01</v>
      </c>
      <c r="L177" s="54" t="str">
        <f t="shared" si="14"/>
        <v>Ukončeno v den propuštění</v>
      </c>
      <c r="M177" s="54" t="str">
        <f>IF(A177-J177&gt;TIME(0,240,0),"Více než  4 hodiny",VLOOKUP(K177,Pásma!$H$4:$I$244,2))</f>
        <v>do 10 ti minut</v>
      </c>
    </row>
    <row r="178" spans="1:13" x14ac:dyDescent="0.25">
      <c r="A178" s="14">
        <v>45324.383055555554</v>
      </c>
      <c r="B178" s="13" t="s">
        <v>1694</v>
      </c>
      <c r="C178" s="13" t="s">
        <v>1695</v>
      </c>
      <c r="D178" s="13" t="s">
        <v>1696</v>
      </c>
      <c r="E178" s="13" t="s">
        <v>79</v>
      </c>
      <c r="F178" s="13" t="s">
        <v>3273</v>
      </c>
      <c r="G178" s="13" t="s">
        <v>3274</v>
      </c>
      <c r="H178" s="13" t="s">
        <v>3275</v>
      </c>
      <c r="I178" s="8">
        <f t="shared" si="12"/>
        <v>45324.383055555554</v>
      </c>
      <c r="J178" s="8">
        <f>DATEVALUE(MID(H178,29,8))+TIMEVALUE(_xlfn.CONCAT(MID(H178,64,2),":",MID(H178,66,2)))</f>
        <v>45324.382638888892</v>
      </c>
      <c r="K178" s="6" t="str">
        <f t="shared" si="13"/>
        <v>0:00</v>
      </c>
      <c r="L178" s="54" t="str">
        <f t="shared" si="14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14">
        <v>45324.438148148147</v>
      </c>
      <c r="B179" s="13" t="s">
        <v>1694</v>
      </c>
      <c r="C179" s="13" t="s">
        <v>1695</v>
      </c>
      <c r="D179" s="13" t="s">
        <v>1696</v>
      </c>
      <c r="E179" s="13" t="s">
        <v>79</v>
      </c>
      <c r="F179" s="13" t="s">
        <v>3210</v>
      </c>
      <c r="G179" s="13" t="s">
        <v>7535</v>
      </c>
      <c r="H179" s="13" t="s">
        <v>7536</v>
      </c>
      <c r="I179" s="8">
        <f t="shared" si="12"/>
        <v>45324.438148148147</v>
      </c>
      <c r="J179" s="8">
        <f>DATEVALUE(MID(H179,63,8))+TIMEVALUE(_xlfn.CONCAT(MID(H179,87,2),":",MID(H179,89,2)))</f>
        <v>45324.4375</v>
      </c>
      <c r="K179" s="6" t="str">
        <f t="shared" si="13"/>
        <v>0:00</v>
      </c>
      <c r="L179" s="54" t="str">
        <f t="shared" si="14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14">
        <v>45324.482604166667</v>
      </c>
      <c r="B180" s="13" t="s">
        <v>1694</v>
      </c>
      <c r="C180" s="13" t="s">
        <v>8</v>
      </c>
      <c r="D180" s="13" t="s">
        <v>1696</v>
      </c>
      <c r="E180" s="13" t="s">
        <v>10</v>
      </c>
      <c r="F180" s="13" t="s">
        <v>3270</v>
      </c>
      <c r="G180" s="13" t="s">
        <v>3271</v>
      </c>
      <c r="H180" s="13" t="s">
        <v>3272</v>
      </c>
      <c r="I180" s="8">
        <f t="shared" si="12"/>
        <v>45324.482604166667</v>
      </c>
      <c r="J180" s="8">
        <f>DATEVALUE(MID(H180,29,8))+TIMEVALUE(_xlfn.CONCAT(MID(H180,64,2),":",MID(H180,66,2)))</f>
        <v>45324.481944444444</v>
      </c>
      <c r="K180" s="6" t="str">
        <f t="shared" si="13"/>
        <v>0:00</v>
      </c>
      <c r="L180" s="54" t="str">
        <f t="shared" si="14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14">
        <v>45324.482986111114</v>
      </c>
      <c r="B181" s="13" t="s">
        <v>1694</v>
      </c>
      <c r="C181" s="13" t="s">
        <v>8</v>
      </c>
      <c r="D181" s="13" t="s">
        <v>1696</v>
      </c>
      <c r="E181" s="13" t="s">
        <v>10</v>
      </c>
      <c r="F181" s="13" t="s">
        <v>3267</v>
      </c>
      <c r="G181" s="13" t="s">
        <v>3268</v>
      </c>
      <c r="H181" s="13" t="s">
        <v>3269</v>
      </c>
      <c r="I181" s="8">
        <f t="shared" si="12"/>
        <v>45324.482986111114</v>
      </c>
      <c r="J181" s="8">
        <f>DATEVALUE(MID(H181,29,8))+TIMEVALUE(_xlfn.CONCAT(MID(H181,64,2),":",MID(H181,66,2)))</f>
        <v>45324.482638888891</v>
      </c>
      <c r="K181" s="6" t="str">
        <f t="shared" si="13"/>
        <v>0:00</v>
      </c>
      <c r="L181" s="54" t="str">
        <f t="shared" si="14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14">
        <v>45324.49150462963</v>
      </c>
      <c r="B182" s="13" t="s">
        <v>1694</v>
      </c>
      <c r="C182" s="13" t="s">
        <v>8</v>
      </c>
      <c r="D182" s="13" t="s">
        <v>1696</v>
      </c>
      <c r="E182" s="13" t="s">
        <v>10</v>
      </c>
      <c r="F182" s="13" t="s">
        <v>3264</v>
      </c>
      <c r="G182" s="13" t="s">
        <v>3265</v>
      </c>
      <c r="H182" s="13" t="s">
        <v>3266</v>
      </c>
      <c r="I182" s="8">
        <f t="shared" si="12"/>
        <v>45324.49150462963</v>
      </c>
      <c r="J182" s="8">
        <f>DATEVALUE(MID(H182,29,8))+TIMEVALUE(_xlfn.CONCAT(MID(H182,64,2),":",MID(H182,66,2)))</f>
        <v>45324.490972222222</v>
      </c>
      <c r="K182" s="6" t="str">
        <f t="shared" si="13"/>
        <v>0:00</v>
      </c>
      <c r="L182" s="54" t="str">
        <f t="shared" si="14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14">
        <v>45324.49628472222</v>
      </c>
      <c r="B183" s="13" t="s">
        <v>1694</v>
      </c>
      <c r="C183" s="13" t="s">
        <v>8</v>
      </c>
      <c r="D183" s="13" t="s">
        <v>1696</v>
      </c>
      <c r="E183" s="13" t="s">
        <v>10</v>
      </c>
      <c r="F183" s="13" t="s">
        <v>3360</v>
      </c>
      <c r="G183" s="13" t="s">
        <v>7533</v>
      </c>
      <c r="H183" s="13" t="s">
        <v>7534</v>
      </c>
      <c r="I183" s="8">
        <f t="shared" si="12"/>
        <v>45324.49628472222</v>
      </c>
      <c r="J183" s="8">
        <f>DATEVALUE(MID(H183,63,8))+TIMEVALUE(_xlfn.CONCAT(MID(H183,87,2),":",MID(H183,89,2)))</f>
        <v>45324.495833333334</v>
      </c>
      <c r="K183" s="6" t="str">
        <f t="shared" si="13"/>
        <v>0:00</v>
      </c>
      <c r="L183" s="54" t="str">
        <f t="shared" si="14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14">
        <v>45324.54210648148</v>
      </c>
      <c r="B184" s="13" t="s">
        <v>1720</v>
      </c>
      <c r="C184" s="13" t="s">
        <v>1695</v>
      </c>
      <c r="D184" s="13" t="s">
        <v>1696</v>
      </c>
      <c r="E184" s="13" t="s">
        <v>79</v>
      </c>
      <c r="F184" s="13" t="s">
        <v>3178</v>
      </c>
      <c r="G184" s="13" t="s">
        <v>3262</v>
      </c>
      <c r="H184" s="13" t="s">
        <v>3263</v>
      </c>
      <c r="I184" s="8">
        <f t="shared" si="12"/>
        <v>45324.54210648148</v>
      </c>
      <c r="J184" s="8">
        <f t="shared" ref="J184:J194" si="17">DATEVALUE(MID(H184,29,8))+TIMEVALUE(_xlfn.CONCAT(MID(H184,64,2),":",MID(H184,66,2)))</f>
        <v>45324.445833333331</v>
      </c>
      <c r="K184" s="6" t="str">
        <f t="shared" si="13"/>
        <v>2:18</v>
      </c>
      <c r="L184" s="54" t="str">
        <f t="shared" si="14"/>
        <v>Ukončeno v den propuštění</v>
      </c>
      <c r="M184" s="54" t="str">
        <f>IF(A184-J184&gt;TIME(0,240,0),"Více než  4 hodiny",VLOOKUP(K184,Pásma!$H$4:$I$244,2))</f>
        <v>130-140</v>
      </c>
    </row>
    <row r="185" spans="1:13" x14ac:dyDescent="0.25">
      <c r="A185" s="14">
        <v>45325.479143518518</v>
      </c>
      <c r="B185" s="13" t="s">
        <v>3259</v>
      </c>
      <c r="C185" s="13" t="s">
        <v>21</v>
      </c>
      <c r="D185" s="13" t="s">
        <v>1696</v>
      </c>
      <c r="E185" s="13" t="s">
        <v>10</v>
      </c>
      <c r="F185" s="13" t="s">
        <v>3210</v>
      </c>
      <c r="G185" s="13" t="s">
        <v>3260</v>
      </c>
      <c r="H185" s="13" t="s">
        <v>3261</v>
      </c>
      <c r="I185" s="8">
        <f t="shared" si="12"/>
        <v>45325.479143518518</v>
      </c>
      <c r="J185" s="8">
        <f t="shared" si="17"/>
        <v>45325.459027777775</v>
      </c>
      <c r="K185" s="6" t="str">
        <f t="shared" si="13"/>
        <v>0:28</v>
      </c>
      <c r="L185" s="54" t="str">
        <f t="shared" si="14"/>
        <v>Ukončeno v den propuštění</v>
      </c>
      <c r="M185" s="54" t="str">
        <f>IF(A185-J185&gt;TIME(0,240,0),"Více než  4 hodiny",VLOOKUP(K185,Pásma!$H$4:$I$244,2))</f>
        <v>20-30</v>
      </c>
    </row>
    <row r="186" spans="1:13" x14ac:dyDescent="0.25">
      <c r="A186" s="14">
        <v>45325.553506944445</v>
      </c>
      <c r="B186" s="13" t="s">
        <v>1694</v>
      </c>
      <c r="C186" s="13" t="s">
        <v>1933</v>
      </c>
      <c r="D186" s="13" t="s">
        <v>1696</v>
      </c>
      <c r="E186" s="13" t="s">
        <v>79</v>
      </c>
      <c r="F186" s="13" t="s">
        <v>3256</v>
      </c>
      <c r="G186" s="13" t="s">
        <v>3257</v>
      </c>
      <c r="H186" s="13" t="s">
        <v>3258</v>
      </c>
      <c r="I186" s="8">
        <f t="shared" si="12"/>
        <v>45325.553506944445</v>
      </c>
      <c r="J186" s="8">
        <f t="shared" si="17"/>
        <v>45325.552777777775</v>
      </c>
      <c r="K186" s="6" t="str">
        <f t="shared" si="13"/>
        <v>0:01</v>
      </c>
      <c r="L186" s="54" t="str">
        <f t="shared" si="14"/>
        <v>Ukončeno v den propuštění</v>
      </c>
      <c r="M186" s="54" t="str">
        <f>IF(A186-J186&gt;TIME(0,240,0),"Více než  4 hodiny",VLOOKUP(K186,Pásma!$H$4:$I$244,2))</f>
        <v>do 10 ti minut</v>
      </c>
    </row>
    <row r="187" spans="1:13" x14ac:dyDescent="0.25">
      <c r="A187" s="14">
        <v>45325.5547337963</v>
      </c>
      <c r="B187" s="13" t="s">
        <v>1694</v>
      </c>
      <c r="C187" s="13" t="s">
        <v>1933</v>
      </c>
      <c r="D187" s="13" t="s">
        <v>1696</v>
      </c>
      <c r="E187" s="13" t="s">
        <v>79</v>
      </c>
      <c r="F187" s="13" t="s">
        <v>3253</v>
      </c>
      <c r="G187" s="13" t="s">
        <v>3254</v>
      </c>
      <c r="H187" s="13" t="s">
        <v>3255</v>
      </c>
      <c r="I187" s="8">
        <f t="shared" si="12"/>
        <v>45325.5547337963</v>
      </c>
      <c r="J187" s="8">
        <f t="shared" si="17"/>
        <v>45325.554166666669</v>
      </c>
      <c r="K187" s="6" t="str">
        <f t="shared" si="13"/>
        <v>0:00</v>
      </c>
      <c r="L187" s="54" t="str">
        <f t="shared" si="14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14">
        <v>45325.555289351854</v>
      </c>
      <c r="B188" s="13" t="s">
        <v>1694</v>
      </c>
      <c r="C188" s="13" t="s">
        <v>1933</v>
      </c>
      <c r="D188" s="13" t="s">
        <v>1696</v>
      </c>
      <c r="E188" s="13" t="s">
        <v>79</v>
      </c>
      <c r="F188" s="13" t="s">
        <v>3251</v>
      </c>
      <c r="G188" s="13" t="s">
        <v>3252</v>
      </c>
      <c r="H188" s="13" t="s">
        <v>3250</v>
      </c>
      <c r="I188" s="8">
        <f t="shared" si="12"/>
        <v>45325.555289351854</v>
      </c>
      <c r="J188" s="8">
        <f t="shared" si="17"/>
        <v>45325.554861111108</v>
      </c>
      <c r="K188" s="6" t="str">
        <f t="shared" si="13"/>
        <v>0:00</v>
      </c>
      <c r="L188" s="54" t="str">
        <f t="shared" si="14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14">
        <v>45325.555763888886</v>
      </c>
      <c r="B189" s="13" t="s">
        <v>1694</v>
      </c>
      <c r="C189" s="13" t="s">
        <v>1933</v>
      </c>
      <c r="D189" s="13" t="s">
        <v>1696</v>
      </c>
      <c r="E189" s="13" t="s">
        <v>79</v>
      </c>
      <c r="F189" s="13" t="s">
        <v>3248</v>
      </c>
      <c r="G189" s="13" t="s">
        <v>3249</v>
      </c>
      <c r="H189" s="13" t="s">
        <v>3250</v>
      </c>
      <c r="I189" s="8">
        <f t="shared" si="12"/>
        <v>45325.555763888886</v>
      </c>
      <c r="J189" s="8">
        <f t="shared" si="17"/>
        <v>45325.554861111108</v>
      </c>
      <c r="K189" s="6" t="str">
        <f t="shared" si="13"/>
        <v>0:01</v>
      </c>
      <c r="L189" s="54" t="str">
        <f t="shared" si="14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14">
        <v>45326.598726851851</v>
      </c>
      <c r="B190" s="13" t="s">
        <v>1928</v>
      </c>
      <c r="C190" s="13" t="s">
        <v>2898</v>
      </c>
      <c r="D190" s="13" t="s">
        <v>1696</v>
      </c>
      <c r="E190" s="13" t="s">
        <v>79</v>
      </c>
      <c r="F190" s="13" t="s">
        <v>3245</v>
      </c>
      <c r="G190" s="13" t="s">
        <v>3246</v>
      </c>
      <c r="H190" s="13" t="s">
        <v>3247</v>
      </c>
      <c r="I190" s="8">
        <f t="shared" si="12"/>
        <v>45326.598726851851</v>
      </c>
      <c r="J190" s="8">
        <f t="shared" si="17"/>
        <v>45326.597916666666</v>
      </c>
      <c r="K190" s="6" t="str">
        <f t="shared" si="13"/>
        <v>0:01</v>
      </c>
      <c r="L190" s="54" t="str">
        <f t="shared" si="14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14">
        <v>45326.599444444444</v>
      </c>
      <c r="B191" s="13" t="s">
        <v>1928</v>
      </c>
      <c r="C191" s="13" t="s">
        <v>2898</v>
      </c>
      <c r="D191" s="13" t="s">
        <v>1696</v>
      </c>
      <c r="E191" s="13" t="s">
        <v>79</v>
      </c>
      <c r="F191" s="13" t="s">
        <v>3242</v>
      </c>
      <c r="G191" s="13" t="s">
        <v>3243</v>
      </c>
      <c r="H191" s="13" t="s">
        <v>3244</v>
      </c>
      <c r="I191" s="8">
        <f t="shared" si="12"/>
        <v>45326.599444444444</v>
      </c>
      <c r="J191" s="8">
        <f t="shared" si="17"/>
        <v>45326.598611111112</v>
      </c>
      <c r="K191" s="6" t="str">
        <f t="shared" si="13"/>
        <v>0:01</v>
      </c>
      <c r="L191" s="54" t="str">
        <f t="shared" si="14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14">
        <v>45326.601446759261</v>
      </c>
      <c r="B192" s="13" t="s">
        <v>1928</v>
      </c>
      <c r="C192" s="13" t="s">
        <v>2898</v>
      </c>
      <c r="D192" s="13" t="s">
        <v>1696</v>
      </c>
      <c r="E192" s="13" t="s">
        <v>79</v>
      </c>
      <c r="F192" s="13" t="s">
        <v>3239</v>
      </c>
      <c r="G192" s="13" t="s">
        <v>3240</v>
      </c>
      <c r="H192" s="13" t="s">
        <v>3241</v>
      </c>
      <c r="I192" s="8">
        <f t="shared" si="12"/>
        <v>45326.601446759261</v>
      </c>
      <c r="J192" s="8">
        <f t="shared" si="17"/>
        <v>45326.599305555559</v>
      </c>
      <c r="K192" s="6" t="str">
        <f t="shared" si="13"/>
        <v>0:03</v>
      </c>
      <c r="L192" s="54" t="str">
        <f t="shared" si="14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14">
        <v>45327.483958333331</v>
      </c>
      <c r="B193" s="13" t="s">
        <v>1694</v>
      </c>
      <c r="C193" s="13" t="s">
        <v>1695</v>
      </c>
      <c r="D193" s="13" t="s">
        <v>1696</v>
      </c>
      <c r="E193" s="13" t="s">
        <v>79</v>
      </c>
      <c r="F193" s="13" t="s">
        <v>3236</v>
      </c>
      <c r="G193" s="13" t="s">
        <v>3237</v>
      </c>
      <c r="H193" s="13" t="s">
        <v>3238</v>
      </c>
      <c r="I193" s="8">
        <f t="shared" si="12"/>
        <v>45327.483958333331</v>
      </c>
      <c r="J193" s="8">
        <f t="shared" si="17"/>
        <v>45327.48333333333</v>
      </c>
      <c r="K193" s="6" t="str">
        <f t="shared" si="13"/>
        <v>0:00</v>
      </c>
      <c r="L193" s="54" t="str">
        <f t="shared" si="14"/>
        <v>Ukončeno v den propuštění</v>
      </c>
      <c r="M193" s="54" t="str">
        <f>IF(A193-J193&gt;TIME(0,240,0),"Více než  4 hodiny",VLOOKUP(K193,Pásma!$H$4:$I$244,2))</f>
        <v>do 10 ti minut</v>
      </c>
    </row>
    <row r="194" spans="1:13" x14ac:dyDescent="0.25">
      <c r="A194" s="14">
        <v>45327.484259259261</v>
      </c>
      <c r="B194" s="13" t="s">
        <v>1694</v>
      </c>
      <c r="C194" s="13" t="s">
        <v>1695</v>
      </c>
      <c r="D194" s="13" t="s">
        <v>1696</v>
      </c>
      <c r="E194" s="13" t="s">
        <v>79</v>
      </c>
      <c r="F194" s="13" t="s">
        <v>3233</v>
      </c>
      <c r="G194" s="13" t="s">
        <v>3234</v>
      </c>
      <c r="H194" s="13" t="s">
        <v>3235</v>
      </c>
      <c r="I194" s="8">
        <f t="shared" ref="I194:I257" si="18">A194</f>
        <v>45327.484259259261</v>
      </c>
      <c r="J194" s="8">
        <f t="shared" si="17"/>
        <v>45327.484027777777</v>
      </c>
      <c r="K194" s="6" t="str">
        <f t="shared" ref="K194:K257" si="19">TEXT(A194-J194,"h:mm")</f>
        <v>0:00</v>
      </c>
      <c r="L194" s="54" t="str">
        <f t="shared" si="14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14">
        <v>45327.568854166668</v>
      </c>
      <c r="B195" s="13" t="s">
        <v>1928</v>
      </c>
      <c r="C195" s="13" t="s">
        <v>8</v>
      </c>
      <c r="D195" s="13" t="s">
        <v>1696</v>
      </c>
      <c r="E195" s="13" t="s">
        <v>10</v>
      </c>
      <c r="F195" s="13" t="s">
        <v>7524</v>
      </c>
      <c r="G195" s="13" t="s">
        <v>7525</v>
      </c>
      <c r="H195" s="13" t="s">
        <v>8719</v>
      </c>
      <c r="I195" s="8">
        <f t="shared" si="18"/>
        <v>45327.568854166668</v>
      </c>
      <c r="J195" s="8">
        <f>DATEVALUE(MID(H195,49,8))+TIMEVALUE(_xlfn.CONCAT(MID(H195,80,2),":",MID(H195,82,2)))</f>
        <v>45327.568749999999</v>
      </c>
      <c r="K195" s="6" t="str">
        <f t="shared" si="19"/>
        <v>0:00</v>
      </c>
      <c r="L195" s="54" t="str">
        <f t="shared" ref="L195:L258" si="20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do 10 ti minut</v>
      </c>
    </row>
    <row r="196" spans="1:13" x14ac:dyDescent="0.25">
      <c r="A196" s="14">
        <v>45327.662824074076</v>
      </c>
      <c r="B196" s="13" t="s">
        <v>1694</v>
      </c>
      <c r="C196" s="13" t="s">
        <v>1729</v>
      </c>
      <c r="D196" s="13" t="s">
        <v>1696</v>
      </c>
      <c r="E196" s="13" t="s">
        <v>79</v>
      </c>
      <c r="F196" s="13" t="s">
        <v>3230</v>
      </c>
      <c r="G196" s="13" t="s">
        <v>3231</v>
      </c>
      <c r="H196" s="13" t="s">
        <v>3232</v>
      </c>
      <c r="I196" s="8">
        <f t="shared" si="18"/>
        <v>45327.662824074076</v>
      </c>
      <c r="J196" s="8">
        <f>DATEVALUE(MID(H196,29,8))+TIMEVALUE(_xlfn.CONCAT(MID(H196,64,2),":",MID(H196,66,2)))</f>
        <v>45327.661805555559</v>
      </c>
      <c r="K196" s="6" t="str">
        <f t="shared" si="19"/>
        <v>0:01</v>
      </c>
      <c r="L196" s="54" t="str">
        <f t="shared" si="20"/>
        <v>Ukončeno v den propuštění</v>
      </c>
      <c r="M196" s="54" t="str">
        <f>IF(A196-J196&gt;TIME(0,240,0),"Více než  4 hodiny",VLOOKUP(K196,Pásma!$H$4:$I$244,2))</f>
        <v>do 10 ti minut</v>
      </c>
    </row>
    <row r="197" spans="1:13" x14ac:dyDescent="0.25">
      <c r="A197" s="14">
        <v>45328.46193287037</v>
      </c>
      <c r="B197" s="13" t="s">
        <v>1694</v>
      </c>
      <c r="C197" s="13" t="s">
        <v>1695</v>
      </c>
      <c r="D197" s="13" t="s">
        <v>1696</v>
      </c>
      <c r="E197" s="13" t="s">
        <v>79</v>
      </c>
      <c r="F197" s="13" t="s">
        <v>3227</v>
      </c>
      <c r="G197" s="13" t="s">
        <v>3228</v>
      </c>
      <c r="H197" s="13" t="s">
        <v>3229</v>
      </c>
      <c r="I197" s="8">
        <f t="shared" si="18"/>
        <v>45328.46193287037</v>
      </c>
      <c r="J197" s="8">
        <f>DATEVALUE(MID(H197,29,8))+TIMEVALUE(_xlfn.CONCAT(MID(H197,64,2),":",MID(H197,66,2)))</f>
        <v>45328.461111111108</v>
      </c>
      <c r="K197" s="6" t="str">
        <f t="shared" si="19"/>
        <v>0:01</v>
      </c>
      <c r="L197" s="54" t="str">
        <f t="shared" si="20"/>
        <v>Ukončeno v den propuštění</v>
      </c>
      <c r="M197" s="54" t="str">
        <f>IF(A197-J197&gt;TIME(0,240,0),"Více než  4 hodiny",VLOOKUP(K197,Pásma!$H$4:$I$244,2))</f>
        <v>do 10 ti minut</v>
      </c>
    </row>
    <row r="198" spans="1:13" x14ac:dyDescent="0.25">
      <c r="A198" s="14">
        <v>45328.462187500001</v>
      </c>
      <c r="B198" s="13" t="s">
        <v>1694</v>
      </c>
      <c r="C198" s="13" t="s">
        <v>1695</v>
      </c>
      <c r="D198" s="13" t="s">
        <v>1696</v>
      </c>
      <c r="E198" s="13" t="s">
        <v>79</v>
      </c>
      <c r="F198" s="13" t="s">
        <v>3224</v>
      </c>
      <c r="G198" s="13" t="s">
        <v>3225</v>
      </c>
      <c r="H198" s="13" t="s">
        <v>3226</v>
      </c>
      <c r="I198" s="8">
        <f t="shared" si="18"/>
        <v>45328.462187500001</v>
      </c>
      <c r="J198" s="8">
        <f>DATEVALUE(MID(H198,29,8))+TIMEVALUE(_xlfn.CONCAT(MID(H198,64,2),":",MID(H198,66,2)))</f>
        <v>45328.461805555555</v>
      </c>
      <c r="K198" s="6" t="str">
        <f t="shared" si="19"/>
        <v>0:00</v>
      </c>
      <c r="L198" s="54" t="str">
        <f t="shared" si="20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14">
        <v>45328.462523148148</v>
      </c>
      <c r="B199" s="13" t="s">
        <v>1694</v>
      </c>
      <c r="C199" s="13" t="s">
        <v>1695</v>
      </c>
      <c r="D199" s="13" t="s">
        <v>1696</v>
      </c>
      <c r="E199" s="13" t="s">
        <v>79</v>
      </c>
      <c r="F199" s="13" t="s">
        <v>3221</v>
      </c>
      <c r="G199" s="13" t="s">
        <v>3222</v>
      </c>
      <c r="H199" s="13" t="s">
        <v>3223</v>
      </c>
      <c r="I199" s="8">
        <f t="shared" si="18"/>
        <v>45328.462523148148</v>
      </c>
      <c r="J199" s="8">
        <f>DATEVALUE(MID(H199,29,8))+TIMEVALUE(_xlfn.CONCAT(MID(H199,64,2),":",MID(H199,66,2)))</f>
        <v>45328.461805555555</v>
      </c>
      <c r="K199" s="6" t="str">
        <f t="shared" si="19"/>
        <v>0:01</v>
      </c>
      <c r="L199" s="54" t="str">
        <f t="shared" si="20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14">
        <v>45328.516273148147</v>
      </c>
      <c r="B200" s="13" t="s">
        <v>1694</v>
      </c>
      <c r="C200" s="13" t="s">
        <v>1695</v>
      </c>
      <c r="D200" s="13" t="s">
        <v>1696</v>
      </c>
      <c r="E200" s="13" t="s">
        <v>79</v>
      </c>
      <c r="F200" s="13" t="s">
        <v>3080</v>
      </c>
      <c r="G200" s="13" t="s">
        <v>7531</v>
      </c>
      <c r="H200" s="13" t="s">
        <v>7532</v>
      </c>
      <c r="I200" s="8">
        <f t="shared" si="18"/>
        <v>45328.516273148147</v>
      </c>
      <c r="J200" s="8">
        <f>DATEVALUE(MID(H200,63,8))+TIMEVALUE(_xlfn.CONCAT(MID(H200,87,2),":",MID(H200,89,2)))</f>
        <v>45328.515277777777</v>
      </c>
      <c r="K200" s="6" t="str">
        <f t="shared" si="19"/>
        <v>0:01</v>
      </c>
      <c r="L200" s="54" t="str">
        <f t="shared" si="20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14">
        <v>45328.524085648147</v>
      </c>
      <c r="B201" s="13" t="s">
        <v>11</v>
      </c>
      <c r="C201" s="13" t="s">
        <v>21</v>
      </c>
      <c r="D201" s="13" t="s">
        <v>1696</v>
      </c>
      <c r="E201" s="13" t="s">
        <v>10</v>
      </c>
      <c r="F201" s="13" t="s">
        <v>3168</v>
      </c>
      <c r="G201" s="13" t="s">
        <v>3169</v>
      </c>
      <c r="H201" s="13" t="s">
        <v>8718</v>
      </c>
      <c r="I201" s="8">
        <f t="shared" si="18"/>
        <v>45328.524085648147</v>
      </c>
      <c r="J201" s="8">
        <f>DATEVALUE(MID(H201,49,8))+TIMEVALUE(_xlfn.CONCAT(MID(H201,80,2),":",MID(H201,82,2)))</f>
        <v>45328.523611111108</v>
      </c>
      <c r="K201" s="6" t="str">
        <f t="shared" si="19"/>
        <v>0:00</v>
      </c>
      <c r="L201" s="54" t="str">
        <f t="shared" si="20"/>
        <v>Ukončeno v den propuštění</v>
      </c>
      <c r="M201" s="54" t="str">
        <f>IF(A201-J201&gt;TIME(0,240,0),"Více než  4 hodiny",VLOOKUP(K201,Pásma!$H$4:$I$244,2))</f>
        <v>do 10 ti minut</v>
      </c>
    </row>
    <row r="202" spans="1:13" x14ac:dyDescent="0.25">
      <c r="A202" s="14">
        <v>45328.603912037041</v>
      </c>
      <c r="B202" s="13" t="s">
        <v>1694</v>
      </c>
      <c r="C202" s="13" t="s">
        <v>1695</v>
      </c>
      <c r="D202" s="13" t="s">
        <v>1696</v>
      </c>
      <c r="E202" s="13" t="s">
        <v>79</v>
      </c>
      <c r="F202" s="13" t="s">
        <v>3218</v>
      </c>
      <c r="G202" s="13" t="s">
        <v>3219</v>
      </c>
      <c r="H202" s="13" t="s">
        <v>3220</v>
      </c>
      <c r="I202" s="8">
        <f t="shared" si="18"/>
        <v>45328.603912037041</v>
      </c>
      <c r="J202" s="8">
        <f>DATEVALUE(MID(H202,29,8))+TIMEVALUE(_xlfn.CONCAT(MID(H202,64,2),":",MID(H202,66,2)))</f>
        <v>45328.602777777778</v>
      </c>
      <c r="K202" s="6" t="str">
        <f t="shared" si="19"/>
        <v>0:01</v>
      </c>
      <c r="L202" s="54" t="str">
        <f t="shared" si="20"/>
        <v>Ukončeno v den propuštění</v>
      </c>
      <c r="M202" s="54" t="str">
        <f>IF(A202-J202&gt;TIME(0,240,0),"Více než  4 hodiny",VLOOKUP(K202,Pásma!$H$4:$I$244,2))</f>
        <v>do 10 ti minut</v>
      </c>
    </row>
    <row r="203" spans="1:13" x14ac:dyDescent="0.25">
      <c r="A203" s="14">
        <v>45329.356886574074</v>
      </c>
      <c r="B203" s="13" t="s">
        <v>1694</v>
      </c>
      <c r="C203" s="13" t="s">
        <v>1695</v>
      </c>
      <c r="D203" s="13" t="s">
        <v>1696</v>
      </c>
      <c r="E203" s="13" t="s">
        <v>79</v>
      </c>
      <c r="F203" s="13" t="s">
        <v>4584</v>
      </c>
      <c r="G203" s="13" t="s">
        <v>4585</v>
      </c>
      <c r="H203" s="13" t="s">
        <v>8717</v>
      </c>
      <c r="I203" s="8">
        <f t="shared" si="18"/>
        <v>45329.356886574074</v>
      </c>
      <c r="J203" s="8">
        <f>DATEVALUE(MID(H203,49,8))+TIMEVALUE(_xlfn.CONCAT(MID(H203,80,2),":",MID(H203,82,2)))</f>
        <v>45329.356249999997</v>
      </c>
      <c r="K203" s="6" t="str">
        <f t="shared" si="19"/>
        <v>0:00</v>
      </c>
      <c r="L203" s="54" t="str">
        <f t="shared" si="20"/>
        <v>Ukončeno v den propuštění</v>
      </c>
      <c r="M203" s="54" t="str">
        <f>IF(A203-J203&gt;TIME(0,240,0),"Více než  4 hodiny",VLOOKUP(K203,Pásma!$H$4:$I$244,2))</f>
        <v>do 10 ti minut</v>
      </c>
    </row>
    <row r="204" spans="1:13" x14ac:dyDescent="0.25">
      <c r="A204" s="14">
        <v>45329.403460648151</v>
      </c>
      <c r="B204" s="13" t="s">
        <v>1694</v>
      </c>
      <c r="C204" s="13" t="s">
        <v>1695</v>
      </c>
      <c r="D204" s="13" t="s">
        <v>1696</v>
      </c>
      <c r="E204" s="13" t="s">
        <v>79</v>
      </c>
      <c r="F204" s="13" t="s">
        <v>3215</v>
      </c>
      <c r="G204" s="13" t="s">
        <v>3216</v>
      </c>
      <c r="H204" s="13" t="s">
        <v>3217</v>
      </c>
      <c r="I204" s="8">
        <f t="shared" si="18"/>
        <v>45329.403460648151</v>
      </c>
      <c r="J204" s="8">
        <f>DATEVALUE(MID(H204,29,8))+TIMEVALUE(_xlfn.CONCAT(MID(H204,64,2),":",MID(H204,66,2)))</f>
        <v>45329.402777777781</v>
      </c>
      <c r="K204" s="6" t="str">
        <f t="shared" si="19"/>
        <v>0:00</v>
      </c>
      <c r="L204" s="54" t="str">
        <f t="shared" si="20"/>
        <v>Ukončeno v den propuštění</v>
      </c>
      <c r="M204" s="54" t="str">
        <f>IF(A204-J204&gt;TIME(0,240,0),"Více než  4 hodiny",VLOOKUP(K204,Pásma!$H$4:$I$244,2))</f>
        <v>do 10 ti minut</v>
      </c>
    </row>
    <row r="205" spans="1:13" x14ac:dyDescent="0.25">
      <c r="A205" s="14">
        <v>45329.45107638889</v>
      </c>
      <c r="B205" s="13" t="s">
        <v>682</v>
      </c>
      <c r="C205" s="13" t="s">
        <v>683</v>
      </c>
      <c r="D205" s="13" t="s">
        <v>1696</v>
      </c>
      <c r="E205" s="13" t="s">
        <v>79</v>
      </c>
      <c r="F205" s="13" t="s">
        <v>2973</v>
      </c>
      <c r="G205" s="13" t="s">
        <v>3213</v>
      </c>
      <c r="H205" s="13" t="s">
        <v>3214</v>
      </c>
      <c r="I205" s="8">
        <f t="shared" si="18"/>
        <v>45329.45107638889</v>
      </c>
      <c r="J205" s="8">
        <f>DATEVALUE(MID(H205,29,8))+TIMEVALUE(_xlfn.CONCAT(MID(H205,64,2),":",MID(H205,66,2)))</f>
        <v>45329.448611111111</v>
      </c>
      <c r="K205" s="6" t="str">
        <f t="shared" si="19"/>
        <v>0:03</v>
      </c>
      <c r="L205" s="54" t="str">
        <f t="shared" si="20"/>
        <v>Ukončeno v den propuštění</v>
      </c>
      <c r="M205" s="54" t="str">
        <f>IF(A205-J205&gt;TIME(0,240,0),"Více než  4 hodiny",VLOOKUP(K205,Pásma!$H$4:$I$244,2))</f>
        <v>do 10 ti minut</v>
      </c>
    </row>
    <row r="206" spans="1:13" x14ac:dyDescent="0.25">
      <c r="A206" s="14">
        <v>45329.458622685182</v>
      </c>
      <c r="B206" s="13" t="s">
        <v>11</v>
      </c>
      <c r="C206" s="13" t="s">
        <v>21</v>
      </c>
      <c r="D206" s="13" t="s">
        <v>1696</v>
      </c>
      <c r="E206" s="13" t="s">
        <v>10</v>
      </c>
      <c r="F206" s="13" t="s">
        <v>991</v>
      </c>
      <c r="G206" s="13" t="s">
        <v>3128</v>
      </c>
      <c r="H206" s="13" t="s">
        <v>8716</v>
      </c>
      <c r="I206" s="8">
        <f t="shared" si="18"/>
        <v>45329.458622685182</v>
      </c>
      <c r="J206" s="8">
        <f>DATEVALUE(MID(H206,49,8))+TIMEVALUE(_xlfn.CONCAT(MID(H206,80,2),":",MID(H206,82,2)))</f>
        <v>45329.458333333336</v>
      </c>
      <c r="K206" s="6" t="str">
        <f t="shared" si="19"/>
        <v>0:00</v>
      </c>
      <c r="L206" s="54" t="str">
        <f t="shared" si="20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14">
        <v>45329.522546296299</v>
      </c>
      <c r="B207" s="13" t="s">
        <v>1694</v>
      </c>
      <c r="C207" s="13" t="s">
        <v>1695</v>
      </c>
      <c r="D207" s="13" t="s">
        <v>1696</v>
      </c>
      <c r="E207" s="13" t="s">
        <v>79</v>
      </c>
      <c r="F207" s="13" t="s">
        <v>3210</v>
      </c>
      <c r="G207" s="13" t="s">
        <v>3211</v>
      </c>
      <c r="H207" s="13" t="s">
        <v>3212</v>
      </c>
      <c r="I207" s="8">
        <f t="shared" si="18"/>
        <v>45329.522546296299</v>
      </c>
      <c r="J207" s="8">
        <f t="shared" ref="J207:J212" si="21">DATEVALUE(MID(H207,29,8))+TIMEVALUE(_xlfn.CONCAT(MID(H207,64,2),":",MID(H207,66,2)))</f>
        <v>45329.521527777775</v>
      </c>
      <c r="K207" s="6" t="str">
        <f t="shared" si="19"/>
        <v>0:01</v>
      </c>
      <c r="L207" s="54" t="str">
        <f t="shared" si="20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14">
        <v>45329.522685185184</v>
      </c>
      <c r="B208" s="13" t="s">
        <v>1694</v>
      </c>
      <c r="C208" s="13" t="s">
        <v>1695</v>
      </c>
      <c r="D208" s="13" t="s">
        <v>1696</v>
      </c>
      <c r="E208" s="13" t="s">
        <v>79</v>
      </c>
      <c r="F208" s="13" t="s">
        <v>3207</v>
      </c>
      <c r="G208" s="13" t="s">
        <v>3208</v>
      </c>
      <c r="H208" s="13" t="s">
        <v>3209</v>
      </c>
      <c r="I208" s="8">
        <f t="shared" si="18"/>
        <v>45329.522685185184</v>
      </c>
      <c r="J208" s="8">
        <f t="shared" si="21"/>
        <v>45329.522222222222</v>
      </c>
      <c r="K208" s="6" t="str">
        <f t="shared" si="19"/>
        <v>0:00</v>
      </c>
      <c r="L208" s="54" t="str">
        <f t="shared" si="20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14">
        <v>45329.522870370369</v>
      </c>
      <c r="B209" s="13" t="s">
        <v>1694</v>
      </c>
      <c r="C209" s="13" t="s">
        <v>1695</v>
      </c>
      <c r="D209" s="13" t="s">
        <v>1696</v>
      </c>
      <c r="E209" s="13" t="s">
        <v>79</v>
      </c>
      <c r="F209" s="13" t="s">
        <v>3204</v>
      </c>
      <c r="G209" s="13" t="s">
        <v>3205</v>
      </c>
      <c r="H209" s="13" t="s">
        <v>3206</v>
      </c>
      <c r="I209" s="8">
        <f t="shared" si="18"/>
        <v>45329.522870370369</v>
      </c>
      <c r="J209" s="8">
        <f t="shared" si="21"/>
        <v>45329.522222222222</v>
      </c>
      <c r="K209" s="6" t="str">
        <f t="shared" si="19"/>
        <v>0:00</v>
      </c>
      <c r="L209" s="54" t="str">
        <f t="shared" si="20"/>
        <v>Ukončeno v den propuštění</v>
      </c>
      <c r="M209" s="54" t="str">
        <f>IF(A209-J209&gt;TIME(0,240,0),"Více než  4 hodiny",VLOOKUP(K209,Pásma!$H$4:$I$244,2))</f>
        <v>do 10 ti minut</v>
      </c>
    </row>
    <row r="210" spans="1:13" x14ac:dyDescent="0.25">
      <c r="A210" s="14">
        <v>45329.523009259261</v>
      </c>
      <c r="B210" s="13" t="s">
        <v>1694</v>
      </c>
      <c r="C210" s="13" t="s">
        <v>1695</v>
      </c>
      <c r="D210" s="13" t="s">
        <v>1696</v>
      </c>
      <c r="E210" s="13" t="s">
        <v>79</v>
      </c>
      <c r="F210" s="13" t="s">
        <v>3202</v>
      </c>
      <c r="G210" s="13" t="s">
        <v>3203</v>
      </c>
      <c r="H210" s="13" t="s">
        <v>3201</v>
      </c>
      <c r="I210" s="8">
        <f t="shared" si="18"/>
        <v>45329.523009259261</v>
      </c>
      <c r="J210" s="8">
        <f t="shared" si="21"/>
        <v>45329.522916666669</v>
      </c>
      <c r="K210" s="6" t="str">
        <f t="shared" si="19"/>
        <v>0:00</v>
      </c>
      <c r="L210" s="54" t="str">
        <f t="shared" si="20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14">
        <v>45329.5231712963</v>
      </c>
      <c r="B211" s="13" t="s">
        <v>1694</v>
      </c>
      <c r="C211" s="13" t="s">
        <v>1695</v>
      </c>
      <c r="D211" s="13" t="s">
        <v>1696</v>
      </c>
      <c r="E211" s="13" t="s">
        <v>79</v>
      </c>
      <c r="F211" s="13" t="s">
        <v>3199</v>
      </c>
      <c r="G211" s="13" t="s">
        <v>3200</v>
      </c>
      <c r="H211" s="13" t="s">
        <v>3201</v>
      </c>
      <c r="I211" s="8">
        <f t="shared" si="18"/>
        <v>45329.5231712963</v>
      </c>
      <c r="J211" s="8">
        <f t="shared" si="21"/>
        <v>45329.522916666669</v>
      </c>
      <c r="K211" s="6" t="str">
        <f t="shared" si="19"/>
        <v>0:00</v>
      </c>
      <c r="L211" s="54" t="str">
        <f t="shared" si="20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14">
        <v>45329.523333333331</v>
      </c>
      <c r="B212" s="13" t="s">
        <v>1694</v>
      </c>
      <c r="C212" s="13" t="s">
        <v>1695</v>
      </c>
      <c r="D212" s="13" t="s">
        <v>1696</v>
      </c>
      <c r="E212" s="13" t="s">
        <v>79</v>
      </c>
      <c r="F212" s="13" t="s">
        <v>3196</v>
      </c>
      <c r="G212" s="13" t="s">
        <v>3197</v>
      </c>
      <c r="H212" s="13" t="s">
        <v>3198</v>
      </c>
      <c r="I212" s="8">
        <f t="shared" si="18"/>
        <v>45329.523333333331</v>
      </c>
      <c r="J212" s="8">
        <f t="shared" si="21"/>
        <v>45329.522916666669</v>
      </c>
      <c r="K212" s="6" t="str">
        <f t="shared" si="19"/>
        <v>0:00</v>
      </c>
      <c r="L212" s="54" t="str">
        <f t="shared" si="20"/>
        <v>Ukončeno v den propuštění</v>
      </c>
      <c r="M212" s="54" t="str">
        <f>IF(A212-J212&gt;TIME(0,240,0),"Více než  4 hodiny",VLOOKUP(K212,Pásma!$H$4:$I$244,2))</f>
        <v>do 10 ti minut</v>
      </c>
    </row>
    <row r="213" spans="1:13" x14ac:dyDescent="0.25">
      <c r="A213" s="14">
        <v>45329.572106481479</v>
      </c>
      <c r="B213" s="13" t="s">
        <v>11</v>
      </c>
      <c r="C213" s="13" t="s">
        <v>21</v>
      </c>
      <c r="D213" s="13" t="s">
        <v>1696</v>
      </c>
      <c r="E213" s="13" t="s">
        <v>10</v>
      </c>
      <c r="F213" s="13" t="s">
        <v>3109</v>
      </c>
      <c r="G213" s="13" t="s">
        <v>3110</v>
      </c>
      <c r="H213" s="13" t="s">
        <v>8715</v>
      </c>
      <c r="I213" s="8">
        <f t="shared" si="18"/>
        <v>45329.572106481479</v>
      </c>
      <c r="J213" s="8">
        <f>DATEVALUE(MID(H213,49,8))+TIMEVALUE(_xlfn.CONCAT(MID(H213,80,2),":",MID(H213,82,2)))</f>
        <v>45329.571527777778</v>
      </c>
      <c r="K213" s="6" t="str">
        <f t="shared" si="19"/>
        <v>0:00</v>
      </c>
      <c r="L213" s="54" t="str">
        <f t="shared" si="20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14">
        <v>45329.653831018521</v>
      </c>
      <c r="B214" s="13" t="s">
        <v>1694</v>
      </c>
      <c r="C214" s="13" t="s">
        <v>1839</v>
      </c>
      <c r="D214" s="13" t="s">
        <v>1696</v>
      </c>
      <c r="E214" s="13" t="s">
        <v>79</v>
      </c>
      <c r="F214" s="13" t="s">
        <v>3151</v>
      </c>
      <c r="G214" s="13" t="s">
        <v>7529</v>
      </c>
      <c r="H214" s="13" t="s">
        <v>7530</v>
      </c>
      <c r="I214" s="8">
        <f t="shared" si="18"/>
        <v>45329.653831018521</v>
      </c>
      <c r="J214" s="8">
        <f>DATEVALUE(MID(H214,63,8))+TIMEVALUE(_xlfn.CONCAT(MID(H214,87,2),":",MID(H214,89,2)))</f>
        <v>45329.652083333334</v>
      </c>
      <c r="K214" s="6" t="str">
        <f t="shared" si="19"/>
        <v>0:02</v>
      </c>
      <c r="L214" s="54" t="str">
        <f t="shared" si="20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14">
        <v>45330.471250000002</v>
      </c>
      <c r="B215" s="13" t="s">
        <v>1694</v>
      </c>
      <c r="C215" s="13" t="s">
        <v>1695</v>
      </c>
      <c r="D215" s="13" t="s">
        <v>1696</v>
      </c>
      <c r="E215" s="13" t="s">
        <v>79</v>
      </c>
      <c r="F215" s="13" t="s">
        <v>3193</v>
      </c>
      <c r="G215" s="13" t="s">
        <v>3194</v>
      </c>
      <c r="H215" s="13" t="s">
        <v>3195</v>
      </c>
      <c r="I215" s="8">
        <f t="shared" si="18"/>
        <v>45330.471250000002</v>
      </c>
      <c r="J215" s="8">
        <f>DATEVALUE(MID(H215,29,8))+TIMEVALUE(_xlfn.CONCAT(MID(H215,64,2),":",MID(H215,66,2)))</f>
        <v>45330.470833333333</v>
      </c>
      <c r="K215" s="6" t="str">
        <f t="shared" si="19"/>
        <v>0:00</v>
      </c>
      <c r="L215" s="54" t="str">
        <f t="shared" si="20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14">
        <v>45330.471400462964</v>
      </c>
      <c r="B216" s="13" t="s">
        <v>1694</v>
      </c>
      <c r="C216" s="13" t="s">
        <v>1695</v>
      </c>
      <c r="D216" s="13" t="s">
        <v>1696</v>
      </c>
      <c r="E216" s="13" t="s">
        <v>79</v>
      </c>
      <c r="F216" s="13" t="s">
        <v>3190</v>
      </c>
      <c r="G216" s="13" t="s">
        <v>3191</v>
      </c>
      <c r="H216" s="13" t="s">
        <v>3192</v>
      </c>
      <c r="I216" s="8">
        <f t="shared" si="18"/>
        <v>45330.471400462964</v>
      </c>
      <c r="J216" s="8">
        <f>DATEVALUE(MID(H216,29,8))+TIMEVALUE(_xlfn.CONCAT(MID(H216,64,2),":",MID(H216,66,2)))</f>
        <v>45330.470833333333</v>
      </c>
      <c r="K216" s="6" t="str">
        <f t="shared" si="19"/>
        <v>0:00</v>
      </c>
      <c r="L216" s="54" t="str">
        <f t="shared" si="20"/>
        <v>Ukončeno v den propuštění</v>
      </c>
      <c r="M216" s="54" t="str">
        <f>IF(A216-J216&gt;TIME(0,240,0),"Více než  4 hodiny",VLOOKUP(K216,Pásma!$H$4:$I$244,2))</f>
        <v>do 10 ti minut</v>
      </c>
    </row>
    <row r="217" spans="1:13" x14ac:dyDescent="0.25">
      <c r="A217" s="14">
        <v>45330.473969907405</v>
      </c>
      <c r="B217" s="13" t="s">
        <v>1694</v>
      </c>
      <c r="C217" s="13" t="s">
        <v>1695</v>
      </c>
      <c r="D217" s="13" t="s">
        <v>1696</v>
      </c>
      <c r="E217" s="13" t="s">
        <v>79</v>
      </c>
      <c r="F217" s="13" t="s">
        <v>2973</v>
      </c>
      <c r="G217" s="13" t="s">
        <v>7527</v>
      </c>
      <c r="H217" s="13" t="s">
        <v>7528</v>
      </c>
      <c r="I217" s="8">
        <f t="shared" si="18"/>
        <v>45330.473969907405</v>
      </c>
      <c r="J217" s="8">
        <f>DATEVALUE(MID(H217,63,8))+TIMEVALUE(_xlfn.CONCAT(MID(H217,87,2),":",MID(H217,89,2)))</f>
        <v>45330.473611111112</v>
      </c>
      <c r="K217" s="6" t="str">
        <f t="shared" si="19"/>
        <v>0:00</v>
      </c>
      <c r="L217" s="54" t="str">
        <f t="shared" si="20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14">
        <v>45331.382835648146</v>
      </c>
      <c r="B218" s="13" t="s">
        <v>11</v>
      </c>
      <c r="C218" s="13" t="s">
        <v>40</v>
      </c>
      <c r="D218" s="13" t="s">
        <v>1696</v>
      </c>
      <c r="E218" s="13" t="s">
        <v>10</v>
      </c>
      <c r="F218" s="13" t="s">
        <v>3130</v>
      </c>
      <c r="G218" s="13" t="s">
        <v>3131</v>
      </c>
      <c r="H218" s="13" t="s">
        <v>8714</v>
      </c>
      <c r="I218" s="8">
        <f t="shared" si="18"/>
        <v>45331.382835648146</v>
      </c>
      <c r="J218" s="8">
        <f>DATEVALUE(MID(H218,49,8))+TIMEVALUE(_xlfn.CONCAT(MID(H218,80,2),":",MID(H218,82,2)))</f>
        <v>45331.382638888892</v>
      </c>
      <c r="K218" s="6" t="str">
        <f t="shared" si="19"/>
        <v>0:00</v>
      </c>
      <c r="L218" s="54" t="str">
        <f t="shared" si="20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14">
        <v>45331.451747685183</v>
      </c>
      <c r="B219" s="13" t="s">
        <v>1694</v>
      </c>
      <c r="C219" s="13" t="s">
        <v>1695</v>
      </c>
      <c r="D219" s="13" t="s">
        <v>1696</v>
      </c>
      <c r="E219" s="13" t="s">
        <v>79</v>
      </c>
      <c r="F219" s="13" t="s">
        <v>3187</v>
      </c>
      <c r="G219" s="13" t="s">
        <v>3188</v>
      </c>
      <c r="H219" s="13" t="s">
        <v>3189</v>
      </c>
      <c r="I219" s="8">
        <f t="shared" si="18"/>
        <v>45331.451747685183</v>
      </c>
      <c r="J219" s="8">
        <f t="shared" ref="J219:J226" si="22">DATEVALUE(MID(H219,29,8))+TIMEVALUE(_xlfn.CONCAT(MID(H219,64,2),":",MID(H219,66,2)))</f>
        <v>45331.451388888891</v>
      </c>
      <c r="K219" s="6" t="str">
        <f t="shared" si="19"/>
        <v>0:00</v>
      </c>
      <c r="L219" s="54" t="str">
        <f t="shared" si="20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14">
        <v>45331.502754629626</v>
      </c>
      <c r="B220" s="13" t="s">
        <v>1694</v>
      </c>
      <c r="C220" s="13" t="s">
        <v>1695</v>
      </c>
      <c r="D220" s="13" t="s">
        <v>1696</v>
      </c>
      <c r="E220" s="13" t="s">
        <v>79</v>
      </c>
      <c r="F220" s="13" t="s">
        <v>3184</v>
      </c>
      <c r="G220" s="13" t="s">
        <v>3185</v>
      </c>
      <c r="H220" s="13" t="s">
        <v>3186</v>
      </c>
      <c r="I220" s="8">
        <f t="shared" si="18"/>
        <v>45331.502754629626</v>
      </c>
      <c r="J220" s="8">
        <f t="shared" si="22"/>
        <v>45331.502083333333</v>
      </c>
      <c r="K220" s="6" t="str">
        <f t="shared" si="19"/>
        <v>0:00</v>
      </c>
      <c r="L220" s="54" t="str">
        <f t="shared" si="20"/>
        <v>Ukončeno v den propuštění</v>
      </c>
      <c r="M220" s="54" t="str">
        <f>IF(A220-J220&gt;TIME(0,240,0),"Více než  4 hodiny",VLOOKUP(K220,Pásma!$H$4:$I$244,2))</f>
        <v>do 10 ti minut</v>
      </c>
    </row>
    <row r="221" spans="1:13" x14ac:dyDescent="0.25">
      <c r="A221" s="14">
        <v>45331.503055555557</v>
      </c>
      <c r="B221" s="13" t="s">
        <v>1694</v>
      </c>
      <c r="C221" s="13" t="s">
        <v>1695</v>
      </c>
      <c r="D221" s="13" t="s">
        <v>1696</v>
      </c>
      <c r="E221" s="13" t="s">
        <v>79</v>
      </c>
      <c r="F221" s="13" t="s">
        <v>3181</v>
      </c>
      <c r="G221" s="13" t="s">
        <v>3182</v>
      </c>
      <c r="H221" s="13" t="s">
        <v>3183</v>
      </c>
      <c r="I221" s="8">
        <f t="shared" si="18"/>
        <v>45331.503055555557</v>
      </c>
      <c r="J221" s="8">
        <f t="shared" si="22"/>
        <v>45331.50277777778</v>
      </c>
      <c r="K221" s="6" t="str">
        <f t="shared" si="19"/>
        <v>0:00</v>
      </c>
      <c r="L221" s="54" t="str">
        <f t="shared" si="20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14">
        <v>45331.503321759257</v>
      </c>
      <c r="B222" s="13" t="s">
        <v>1694</v>
      </c>
      <c r="C222" s="13" t="s">
        <v>1695</v>
      </c>
      <c r="D222" s="13" t="s">
        <v>1696</v>
      </c>
      <c r="E222" s="13" t="s">
        <v>79</v>
      </c>
      <c r="F222" s="13" t="s">
        <v>3178</v>
      </c>
      <c r="G222" s="13" t="s">
        <v>3179</v>
      </c>
      <c r="H222" s="13" t="s">
        <v>3180</v>
      </c>
      <c r="I222" s="8">
        <f t="shared" si="18"/>
        <v>45331.503321759257</v>
      </c>
      <c r="J222" s="8">
        <f t="shared" si="22"/>
        <v>45331.50277777778</v>
      </c>
      <c r="K222" s="6" t="str">
        <f t="shared" si="19"/>
        <v>0:00</v>
      </c>
      <c r="L222" s="54" t="str">
        <f t="shared" si="20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14">
        <v>45331.503738425927</v>
      </c>
      <c r="B223" s="13" t="s">
        <v>1694</v>
      </c>
      <c r="C223" s="13" t="s">
        <v>1695</v>
      </c>
      <c r="D223" s="13" t="s">
        <v>1696</v>
      </c>
      <c r="E223" s="13" t="s">
        <v>79</v>
      </c>
      <c r="F223" s="13" t="s">
        <v>3175</v>
      </c>
      <c r="G223" s="13" t="s">
        <v>3176</v>
      </c>
      <c r="H223" s="13" t="s">
        <v>3177</v>
      </c>
      <c r="I223" s="8">
        <f t="shared" si="18"/>
        <v>45331.503738425927</v>
      </c>
      <c r="J223" s="8">
        <f t="shared" si="22"/>
        <v>45331.503472222219</v>
      </c>
      <c r="K223" s="6" t="str">
        <f t="shared" si="19"/>
        <v>0:00</v>
      </c>
      <c r="L223" s="54" t="str">
        <f t="shared" si="20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14">
        <v>45331.628587962965</v>
      </c>
      <c r="B224" s="13" t="s">
        <v>1694</v>
      </c>
      <c r="C224" s="13" t="s">
        <v>2423</v>
      </c>
      <c r="D224" s="13" t="s">
        <v>1696</v>
      </c>
      <c r="E224" s="13" t="s">
        <v>79</v>
      </c>
      <c r="F224" s="13" t="s">
        <v>3151</v>
      </c>
      <c r="G224" s="13" t="s">
        <v>3173</v>
      </c>
      <c r="H224" s="13" t="s">
        <v>3174</v>
      </c>
      <c r="I224" s="8">
        <f t="shared" si="18"/>
        <v>45331.628587962965</v>
      </c>
      <c r="J224" s="8">
        <f t="shared" si="22"/>
        <v>45331.625694444447</v>
      </c>
      <c r="K224" s="6" t="str">
        <f t="shared" si="19"/>
        <v>0:04</v>
      </c>
      <c r="L224" s="54" t="str">
        <f t="shared" si="20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14">
        <v>45332.468414351853</v>
      </c>
      <c r="B225" s="13" t="s">
        <v>1694</v>
      </c>
      <c r="C225" s="13" t="s">
        <v>1839</v>
      </c>
      <c r="D225" s="13" t="s">
        <v>1696</v>
      </c>
      <c r="E225" s="13" t="s">
        <v>79</v>
      </c>
      <c r="F225" s="13" t="s">
        <v>3080</v>
      </c>
      <c r="G225" s="13" t="s">
        <v>3171</v>
      </c>
      <c r="H225" s="13" t="s">
        <v>3172</v>
      </c>
      <c r="I225" s="8">
        <f t="shared" si="18"/>
        <v>45332.468414351853</v>
      </c>
      <c r="J225" s="8">
        <f t="shared" si="22"/>
        <v>45332.458333333336</v>
      </c>
      <c r="K225" s="6" t="str">
        <f t="shared" si="19"/>
        <v>0:14</v>
      </c>
      <c r="L225" s="54" t="str">
        <f t="shared" si="20"/>
        <v>Ukončeno v den propuštění</v>
      </c>
      <c r="M225" s="54" t="str">
        <f>IF(A225-J225&gt;TIME(0,240,0),"Více než  4 hodiny",VLOOKUP(K225,Pásma!$H$4:$I$244,2))</f>
        <v>10-20</v>
      </c>
    </row>
    <row r="226" spans="1:13" x14ac:dyDescent="0.25">
      <c r="A226" s="14">
        <v>45332.751400462963</v>
      </c>
      <c r="B226" s="13" t="s">
        <v>1694</v>
      </c>
      <c r="C226" s="13" t="s">
        <v>1839</v>
      </c>
      <c r="D226" s="13" t="s">
        <v>1696</v>
      </c>
      <c r="E226" s="13" t="s">
        <v>79</v>
      </c>
      <c r="F226" s="13" t="s">
        <v>3168</v>
      </c>
      <c r="G226" s="13" t="s">
        <v>3169</v>
      </c>
      <c r="H226" s="13" t="s">
        <v>3170</v>
      </c>
      <c r="I226" s="8">
        <f t="shared" si="18"/>
        <v>45332.751400462963</v>
      </c>
      <c r="J226" s="8">
        <f t="shared" si="22"/>
        <v>45332.750694444447</v>
      </c>
      <c r="K226" s="6" t="str">
        <f t="shared" si="19"/>
        <v>0:01</v>
      </c>
      <c r="L226" s="54" t="str">
        <f t="shared" si="20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14">
        <v>45332.9378125</v>
      </c>
      <c r="B227" s="13" t="s">
        <v>7298</v>
      </c>
      <c r="C227" s="13" t="s">
        <v>17</v>
      </c>
      <c r="D227" s="13" t="s">
        <v>1696</v>
      </c>
      <c r="E227" s="13" t="s">
        <v>10</v>
      </c>
      <c r="F227" s="13" t="s">
        <v>3085</v>
      </c>
      <c r="G227" s="13" t="s">
        <v>3086</v>
      </c>
      <c r="H227" s="13" t="s">
        <v>8713</v>
      </c>
      <c r="I227" s="8">
        <f t="shared" si="18"/>
        <v>45332.9378125</v>
      </c>
      <c r="J227" s="8">
        <f>DATEVALUE(MID(H227,49,8))+TIMEVALUE(_xlfn.CONCAT(MID(H227,80,2),":",MID(H227,82,2)))</f>
        <v>45332.9375</v>
      </c>
      <c r="K227" s="6" t="str">
        <f t="shared" si="19"/>
        <v>0:00</v>
      </c>
      <c r="L227" s="54" t="str">
        <f t="shared" si="20"/>
        <v>Ukončeno v den propuštění</v>
      </c>
      <c r="M227" s="54" t="str">
        <f>IF(A227-J227&gt;TIME(0,240,0),"Více než  4 hodiny",VLOOKUP(K227,Pásma!$H$4:$I$244,2))</f>
        <v>do 10 ti minut</v>
      </c>
    </row>
    <row r="228" spans="1:13" x14ac:dyDescent="0.25">
      <c r="A228" s="14">
        <v>45333.59684027778</v>
      </c>
      <c r="B228" s="13" t="s">
        <v>1720</v>
      </c>
      <c r="C228" s="13" t="s">
        <v>2761</v>
      </c>
      <c r="D228" s="13" t="s">
        <v>1696</v>
      </c>
      <c r="E228" s="13" t="s">
        <v>79</v>
      </c>
      <c r="F228" s="13" t="s">
        <v>3165</v>
      </c>
      <c r="G228" s="13" t="s">
        <v>3166</v>
      </c>
      <c r="H228" s="13" t="s">
        <v>3167</v>
      </c>
      <c r="I228" s="8">
        <f t="shared" si="18"/>
        <v>45333.59684027778</v>
      </c>
      <c r="J228" s="8">
        <f>DATEVALUE(MID(H228,29,8))+TIMEVALUE(_xlfn.CONCAT(MID(H228,64,2),":",MID(H228,66,2)))</f>
        <v>45333.595833333333</v>
      </c>
      <c r="K228" s="6" t="str">
        <f t="shared" si="19"/>
        <v>0:01</v>
      </c>
      <c r="L228" s="54" t="str">
        <f t="shared" si="20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14">
        <v>45333.606238425928</v>
      </c>
      <c r="B229" s="13" t="s">
        <v>1720</v>
      </c>
      <c r="C229" s="13" t="s">
        <v>2761</v>
      </c>
      <c r="D229" s="13" t="s">
        <v>1696</v>
      </c>
      <c r="E229" s="13" t="s">
        <v>79</v>
      </c>
      <c r="F229" s="13" t="s">
        <v>3162</v>
      </c>
      <c r="G229" s="13" t="s">
        <v>3163</v>
      </c>
      <c r="H229" s="13" t="s">
        <v>3164</v>
      </c>
      <c r="I229" s="8">
        <f t="shared" si="18"/>
        <v>45333.606238425928</v>
      </c>
      <c r="J229" s="8">
        <f>DATEVALUE(MID(H229,29,8))+TIMEVALUE(_xlfn.CONCAT(MID(H229,64,2),":",MID(H229,66,2)))</f>
        <v>45333.605555555558</v>
      </c>
      <c r="K229" s="6" t="str">
        <f t="shared" si="19"/>
        <v>0:00</v>
      </c>
      <c r="L229" s="54" t="str">
        <f t="shared" si="20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14">
        <v>45333.607453703706</v>
      </c>
      <c r="B230" s="13" t="s">
        <v>1720</v>
      </c>
      <c r="C230" s="13" t="s">
        <v>2761</v>
      </c>
      <c r="D230" s="13" t="s">
        <v>1696</v>
      </c>
      <c r="E230" s="13" t="s">
        <v>79</v>
      </c>
      <c r="F230" s="13" t="s">
        <v>3159</v>
      </c>
      <c r="G230" s="13" t="s">
        <v>3160</v>
      </c>
      <c r="H230" s="13" t="s">
        <v>3161</v>
      </c>
      <c r="I230" s="8">
        <f t="shared" si="18"/>
        <v>45333.607453703706</v>
      </c>
      <c r="J230" s="8">
        <f>DATEVALUE(MID(H230,29,8))+TIMEVALUE(_xlfn.CONCAT(MID(H230,64,2),":",MID(H230,66,2)))</f>
        <v>45333.606944444444</v>
      </c>
      <c r="K230" s="6" t="str">
        <f t="shared" si="19"/>
        <v>0:00</v>
      </c>
      <c r="L230" s="54" t="str">
        <f t="shared" si="20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14">
        <v>45333.607824074075</v>
      </c>
      <c r="B231" s="13" t="s">
        <v>1720</v>
      </c>
      <c r="C231" s="13" t="s">
        <v>2761</v>
      </c>
      <c r="D231" s="13" t="s">
        <v>1696</v>
      </c>
      <c r="E231" s="13" t="s">
        <v>79</v>
      </c>
      <c r="F231" s="13" t="s">
        <v>3156</v>
      </c>
      <c r="G231" s="13" t="s">
        <v>3157</v>
      </c>
      <c r="H231" s="13" t="s">
        <v>3158</v>
      </c>
      <c r="I231" s="8">
        <f t="shared" si="18"/>
        <v>45333.607824074075</v>
      </c>
      <c r="J231" s="8">
        <f>DATEVALUE(MID(H231,29,8))+TIMEVALUE(_xlfn.CONCAT(MID(H231,64,2),":",MID(H231,66,2)))</f>
        <v>45333.606944444444</v>
      </c>
      <c r="K231" s="6" t="str">
        <f t="shared" si="19"/>
        <v>0:01</v>
      </c>
      <c r="L231" s="54" t="str">
        <f t="shared" si="20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14">
        <v>45334.398819444446</v>
      </c>
      <c r="B232" s="13" t="s">
        <v>1694</v>
      </c>
      <c r="C232" s="13" t="s">
        <v>1695</v>
      </c>
      <c r="D232" s="13" t="s">
        <v>1696</v>
      </c>
      <c r="E232" s="13" t="s">
        <v>79</v>
      </c>
      <c r="F232" s="13" t="s">
        <v>2973</v>
      </c>
      <c r="G232" s="13" t="s">
        <v>3154</v>
      </c>
      <c r="H232" s="13" t="s">
        <v>3155</v>
      </c>
      <c r="I232" s="8">
        <f t="shared" si="18"/>
        <v>45334.398819444446</v>
      </c>
      <c r="J232" s="8">
        <f>DATEVALUE(MID(H232,29,8))+TIMEVALUE(_xlfn.CONCAT(MID(H232,64,2),":",MID(H232,66,2)))</f>
        <v>45334.365277777775</v>
      </c>
      <c r="K232" s="6" t="str">
        <f t="shared" si="19"/>
        <v>0:48</v>
      </c>
      <c r="L232" s="54" t="str">
        <f t="shared" si="20"/>
        <v>Ukončeno v den propuštění</v>
      </c>
      <c r="M232" s="54" t="str">
        <f>IF(A232-J232&gt;TIME(0,240,0),"Více než  4 hodiny",VLOOKUP(K232,Pásma!$H$4:$I$244,2))</f>
        <v>40-50</v>
      </c>
    </row>
    <row r="233" spans="1:13" x14ac:dyDescent="0.25">
      <c r="A233" s="14">
        <v>45334.478321759256</v>
      </c>
      <c r="B233" s="13" t="s">
        <v>11</v>
      </c>
      <c r="C233" s="13" t="s">
        <v>21</v>
      </c>
      <c r="D233" s="13" t="s">
        <v>1696</v>
      </c>
      <c r="E233" s="13" t="s">
        <v>10</v>
      </c>
      <c r="F233" s="13" t="s">
        <v>3071</v>
      </c>
      <c r="G233" s="13" t="s">
        <v>3072</v>
      </c>
      <c r="H233" s="13" t="s">
        <v>8712</v>
      </c>
      <c r="I233" s="8">
        <f t="shared" si="18"/>
        <v>45334.478321759256</v>
      </c>
      <c r="J233" s="8">
        <f>DATEVALUE(MID(H233,49,8))+TIMEVALUE(_xlfn.CONCAT(MID(H233,80,2),":",MID(H233,82,2)))</f>
        <v>45334.477777777778</v>
      </c>
      <c r="K233" s="6" t="str">
        <f t="shared" si="19"/>
        <v>0:00</v>
      </c>
      <c r="L233" s="54" t="str">
        <f t="shared" si="20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14">
        <v>45334.504861111112</v>
      </c>
      <c r="B234" s="13" t="s">
        <v>1694</v>
      </c>
      <c r="C234" s="13" t="s">
        <v>1695</v>
      </c>
      <c r="D234" s="13" t="s">
        <v>1696</v>
      </c>
      <c r="E234" s="13" t="s">
        <v>79</v>
      </c>
      <c r="F234" s="13" t="s">
        <v>3151</v>
      </c>
      <c r="G234" s="13" t="s">
        <v>3152</v>
      </c>
      <c r="H234" s="13" t="s">
        <v>3153</v>
      </c>
      <c r="I234" s="8">
        <f t="shared" si="18"/>
        <v>45334.504861111112</v>
      </c>
      <c r="J234" s="8">
        <f>DATEVALUE(MID(H234,29,8))+TIMEVALUE(_xlfn.CONCAT(MID(H234,64,2),":",MID(H234,66,2)))</f>
        <v>45334.504166666666</v>
      </c>
      <c r="K234" s="6" t="str">
        <f t="shared" si="19"/>
        <v>0:01</v>
      </c>
      <c r="L234" s="54" t="str">
        <f t="shared" si="20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14">
        <v>45334.50503472222</v>
      </c>
      <c r="B235" s="13" t="s">
        <v>1694</v>
      </c>
      <c r="C235" s="13" t="s">
        <v>1695</v>
      </c>
      <c r="D235" s="13" t="s">
        <v>1696</v>
      </c>
      <c r="E235" s="13" t="s">
        <v>79</v>
      </c>
      <c r="F235" s="13" t="s">
        <v>3148</v>
      </c>
      <c r="G235" s="13" t="s">
        <v>3149</v>
      </c>
      <c r="H235" s="13" t="s">
        <v>3150</v>
      </c>
      <c r="I235" s="8">
        <f t="shared" si="18"/>
        <v>45334.50503472222</v>
      </c>
      <c r="J235" s="8">
        <f>DATEVALUE(MID(H235,29,8))+TIMEVALUE(_xlfn.CONCAT(MID(H235,64,2),":",MID(H235,66,2)))</f>
        <v>45334.504861111112</v>
      </c>
      <c r="K235" s="6" t="str">
        <f t="shared" si="19"/>
        <v>0:00</v>
      </c>
      <c r="L235" s="54" t="str">
        <f t="shared" si="20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14">
        <v>45334.666122685187</v>
      </c>
      <c r="B236" s="13" t="s">
        <v>11</v>
      </c>
      <c r="C236" s="13" t="s">
        <v>8441</v>
      </c>
      <c r="D236" s="13" t="s">
        <v>1696</v>
      </c>
      <c r="E236" s="13" t="s">
        <v>10</v>
      </c>
      <c r="F236" s="13" t="s">
        <v>3030</v>
      </c>
      <c r="G236" s="13" t="s">
        <v>3031</v>
      </c>
      <c r="H236" s="13" t="s">
        <v>8711</v>
      </c>
      <c r="I236" s="8">
        <f t="shared" si="18"/>
        <v>45334.666122685187</v>
      </c>
      <c r="J236" s="8">
        <f>DATEVALUE(MID(H236,49,8))+TIMEVALUE(_xlfn.CONCAT(MID(H236,80,2),":",MID(H236,82,2)))</f>
        <v>45334.665972222225</v>
      </c>
      <c r="K236" s="6" t="str">
        <f t="shared" si="19"/>
        <v>0:00</v>
      </c>
      <c r="L236" s="54" t="str">
        <f t="shared" si="20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14">
        <v>45335.384930555556</v>
      </c>
      <c r="B237" s="13" t="s">
        <v>682</v>
      </c>
      <c r="C237" s="13" t="s">
        <v>2818</v>
      </c>
      <c r="D237" s="13" t="s">
        <v>1696</v>
      </c>
      <c r="E237" s="13" t="s">
        <v>10</v>
      </c>
      <c r="F237" s="13" t="s">
        <v>2984</v>
      </c>
      <c r="G237" s="13" t="s">
        <v>3146</v>
      </c>
      <c r="H237" s="13" t="s">
        <v>3147</v>
      </c>
      <c r="I237" s="8">
        <f t="shared" si="18"/>
        <v>45335.384930555556</v>
      </c>
      <c r="J237" s="8">
        <f>DATEVALUE(MID(H237,29,8))+TIMEVALUE(_xlfn.CONCAT(MID(H237,64,2),":",MID(H237,66,2)))</f>
        <v>45335.344444444447</v>
      </c>
      <c r="K237" s="6" t="str">
        <f t="shared" si="19"/>
        <v>0:58</v>
      </c>
      <c r="L237" s="54" t="str">
        <f t="shared" si="20"/>
        <v>Ukončeno v den propuštění</v>
      </c>
      <c r="M237" s="54" t="str">
        <f>IF(A237-J237&gt;TIME(0,240,0),"Více než  4 hodiny",VLOOKUP(K237,Pásma!$H$4:$I$244,2))</f>
        <v>50-60</v>
      </c>
    </row>
    <row r="238" spans="1:13" x14ac:dyDescent="0.25">
      <c r="A238" s="14">
        <v>45335.397939814815</v>
      </c>
      <c r="B238" s="13" t="s">
        <v>1694</v>
      </c>
      <c r="C238" s="13" t="s">
        <v>1695</v>
      </c>
      <c r="D238" s="13" t="s">
        <v>1696</v>
      </c>
      <c r="E238" s="13" t="s">
        <v>79</v>
      </c>
      <c r="F238" s="13" t="s">
        <v>7524</v>
      </c>
      <c r="G238" s="13" t="s">
        <v>7525</v>
      </c>
      <c r="H238" s="13" t="s">
        <v>7526</v>
      </c>
      <c r="I238" s="8">
        <f t="shared" si="18"/>
        <v>45335.397939814815</v>
      </c>
      <c r="J238" s="8">
        <f>DATEVALUE(MID(H238,63,8))+TIMEVALUE(_xlfn.CONCAT(MID(H238,87,2),":",MID(H238,89,2)))</f>
        <v>45335.397222222222</v>
      </c>
      <c r="K238" s="6" t="str">
        <f t="shared" si="19"/>
        <v>0:01</v>
      </c>
      <c r="L238" s="54" t="str">
        <f t="shared" si="20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14">
        <v>45335.493645833332</v>
      </c>
      <c r="B239" s="13" t="s">
        <v>11</v>
      </c>
      <c r="C239" s="13" t="s">
        <v>21</v>
      </c>
      <c r="D239" s="13" t="s">
        <v>1696</v>
      </c>
      <c r="E239" s="13" t="s">
        <v>10</v>
      </c>
      <c r="F239" s="13" t="s">
        <v>7514</v>
      </c>
      <c r="G239" s="13" t="s">
        <v>7515</v>
      </c>
      <c r="H239" s="13" t="s">
        <v>8710</v>
      </c>
      <c r="I239" s="8">
        <f t="shared" si="18"/>
        <v>45335.493645833332</v>
      </c>
      <c r="J239" s="8">
        <f>DATEVALUE(MID(H239,49,8))+TIMEVALUE(_xlfn.CONCAT(MID(H239,80,2),":",MID(H239,82,2)))</f>
        <v>45335.493055555555</v>
      </c>
      <c r="K239" s="6" t="str">
        <f t="shared" si="19"/>
        <v>0:00</v>
      </c>
      <c r="L239" s="54" t="str">
        <f t="shared" si="20"/>
        <v>Ukončeno v den propuštění</v>
      </c>
      <c r="M239" s="54" t="str">
        <f>IF(A239-J239&gt;TIME(0,240,0),"Více než  4 hodiny",VLOOKUP(K239,Pásma!$H$4:$I$244,2))</f>
        <v>do 10 ti minut</v>
      </c>
    </row>
    <row r="240" spans="1:13" x14ac:dyDescent="0.25">
      <c r="A240" s="14">
        <v>45335.504548611112</v>
      </c>
      <c r="B240" s="13" t="s">
        <v>1694</v>
      </c>
      <c r="C240" s="13" t="s">
        <v>1695</v>
      </c>
      <c r="D240" s="13" t="s">
        <v>1696</v>
      </c>
      <c r="E240" s="13" t="s">
        <v>79</v>
      </c>
      <c r="F240" s="13" t="s">
        <v>3144</v>
      </c>
      <c r="G240" s="13" t="s">
        <v>3145</v>
      </c>
      <c r="H240" s="13" t="s">
        <v>3143</v>
      </c>
      <c r="I240" s="8">
        <f t="shared" si="18"/>
        <v>45335.504548611112</v>
      </c>
      <c r="J240" s="8">
        <f t="shared" ref="J240:J252" si="23">DATEVALUE(MID(H240,29,8))+TIMEVALUE(_xlfn.CONCAT(MID(H240,64,2),":",MID(H240,66,2)))</f>
        <v>45335.504166666666</v>
      </c>
      <c r="K240" s="6" t="str">
        <f t="shared" si="19"/>
        <v>0:00</v>
      </c>
      <c r="L240" s="54" t="str">
        <f t="shared" si="20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14">
        <v>45335.504675925928</v>
      </c>
      <c r="B241" s="13" t="s">
        <v>1694</v>
      </c>
      <c r="C241" s="13" t="s">
        <v>1695</v>
      </c>
      <c r="D241" s="13" t="s">
        <v>1696</v>
      </c>
      <c r="E241" s="13" t="s">
        <v>79</v>
      </c>
      <c r="F241" s="13" t="s">
        <v>3141</v>
      </c>
      <c r="G241" s="13" t="s">
        <v>3142</v>
      </c>
      <c r="H241" s="13" t="s">
        <v>3143</v>
      </c>
      <c r="I241" s="8">
        <f t="shared" si="18"/>
        <v>45335.504675925928</v>
      </c>
      <c r="J241" s="8">
        <f t="shared" si="23"/>
        <v>45335.504166666666</v>
      </c>
      <c r="K241" s="6" t="str">
        <f t="shared" si="19"/>
        <v>0:00</v>
      </c>
      <c r="L241" s="54" t="str">
        <f t="shared" si="20"/>
        <v>Ukončeno v den propuštění</v>
      </c>
      <c r="M241" s="54" t="str">
        <f>IF(A241-J241&gt;TIME(0,240,0),"Více než  4 hodiny",VLOOKUP(K241,Pásma!$H$4:$I$244,2))</f>
        <v>do 10 ti minut</v>
      </c>
    </row>
    <row r="242" spans="1:13" x14ac:dyDescent="0.25">
      <c r="A242" s="14">
        <v>45335.504884259259</v>
      </c>
      <c r="B242" s="13" t="s">
        <v>1694</v>
      </c>
      <c r="C242" s="13" t="s">
        <v>1695</v>
      </c>
      <c r="D242" s="13" t="s">
        <v>1696</v>
      </c>
      <c r="E242" s="13" t="s">
        <v>79</v>
      </c>
      <c r="F242" s="13" t="s">
        <v>3138</v>
      </c>
      <c r="G242" s="13" t="s">
        <v>3139</v>
      </c>
      <c r="H242" s="13" t="s">
        <v>3140</v>
      </c>
      <c r="I242" s="8">
        <f t="shared" si="18"/>
        <v>45335.504884259259</v>
      </c>
      <c r="J242" s="8">
        <f t="shared" si="23"/>
        <v>45335.504166666666</v>
      </c>
      <c r="K242" s="6" t="str">
        <f t="shared" si="19"/>
        <v>0:01</v>
      </c>
      <c r="L242" s="54" t="str">
        <f t="shared" si="20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14">
        <v>45335.505046296297</v>
      </c>
      <c r="B243" s="13" t="s">
        <v>1694</v>
      </c>
      <c r="C243" s="13" t="s">
        <v>1695</v>
      </c>
      <c r="D243" s="13" t="s">
        <v>1696</v>
      </c>
      <c r="E243" s="13" t="s">
        <v>79</v>
      </c>
      <c r="F243" s="13" t="s">
        <v>3136</v>
      </c>
      <c r="G243" s="13" t="s">
        <v>3137</v>
      </c>
      <c r="H243" s="13" t="s">
        <v>3135</v>
      </c>
      <c r="I243" s="8">
        <f t="shared" si="18"/>
        <v>45335.505046296297</v>
      </c>
      <c r="J243" s="8">
        <f t="shared" si="23"/>
        <v>45335.504861111112</v>
      </c>
      <c r="K243" s="6" t="str">
        <f t="shared" si="19"/>
        <v>0:00</v>
      </c>
      <c r="L243" s="54" t="str">
        <f t="shared" si="20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14">
        <v>45335.505173611113</v>
      </c>
      <c r="B244" s="13" t="s">
        <v>1694</v>
      </c>
      <c r="C244" s="13" t="s">
        <v>1695</v>
      </c>
      <c r="D244" s="13" t="s">
        <v>1696</v>
      </c>
      <c r="E244" s="13" t="s">
        <v>79</v>
      </c>
      <c r="F244" s="13" t="s">
        <v>3133</v>
      </c>
      <c r="G244" s="13" t="s">
        <v>3134</v>
      </c>
      <c r="H244" s="13" t="s">
        <v>3135</v>
      </c>
      <c r="I244" s="8">
        <f t="shared" si="18"/>
        <v>45335.505173611113</v>
      </c>
      <c r="J244" s="8">
        <f t="shared" si="23"/>
        <v>45335.504861111112</v>
      </c>
      <c r="K244" s="6" t="str">
        <f t="shared" si="19"/>
        <v>0:00</v>
      </c>
      <c r="L244" s="54" t="str">
        <f t="shared" si="20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14">
        <v>45336.505185185182</v>
      </c>
      <c r="B245" s="13" t="s">
        <v>1694</v>
      </c>
      <c r="C245" s="13" t="s">
        <v>1695</v>
      </c>
      <c r="D245" s="13" t="s">
        <v>1696</v>
      </c>
      <c r="E245" s="13" t="s">
        <v>79</v>
      </c>
      <c r="F245" s="13" t="s">
        <v>3130</v>
      </c>
      <c r="G245" s="13" t="s">
        <v>3131</v>
      </c>
      <c r="H245" s="13" t="s">
        <v>3132</v>
      </c>
      <c r="I245" s="8">
        <f t="shared" si="18"/>
        <v>45336.505185185182</v>
      </c>
      <c r="J245" s="8">
        <f t="shared" si="23"/>
        <v>45336.504861111112</v>
      </c>
      <c r="K245" s="6" t="str">
        <f t="shared" si="19"/>
        <v>0:00</v>
      </c>
      <c r="L245" s="54" t="str">
        <f t="shared" si="20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14">
        <v>45336.505659722221</v>
      </c>
      <c r="B246" s="13" t="s">
        <v>1694</v>
      </c>
      <c r="C246" s="13" t="s">
        <v>1695</v>
      </c>
      <c r="D246" s="13" t="s">
        <v>1696</v>
      </c>
      <c r="E246" s="13" t="s">
        <v>79</v>
      </c>
      <c r="F246" s="13" t="s">
        <v>991</v>
      </c>
      <c r="G246" s="13" t="s">
        <v>3128</v>
      </c>
      <c r="H246" s="13" t="s">
        <v>3129</v>
      </c>
      <c r="I246" s="8">
        <f t="shared" si="18"/>
        <v>45336.505659722221</v>
      </c>
      <c r="J246" s="8">
        <f t="shared" si="23"/>
        <v>45336.504861111112</v>
      </c>
      <c r="K246" s="6" t="str">
        <f t="shared" si="19"/>
        <v>0:01</v>
      </c>
      <c r="L246" s="54" t="str">
        <f t="shared" si="20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14">
        <v>45336.505868055552</v>
      </c>
      <c r="B247" s="13" t="s">
        <v>1694</v>
      </c>
      <c r="C247" s="13" t="s">
        <v>1695</v>
      </c>
      <c r="D247" s="13" t="s">
        <v>1696</v>
      </c>
      <c r="E247" s="13" t="s">
        <v>79</v>
      </c>
      <c r="F247" s="13" t="s">
        <v>3125</v>
      </c>
      <c r="G247" s="13" t="s">
        <v>3126</v>
      </c>
      <c r="H247" s="13" t="s">
        <v>3127</v>
      </c>
      <c r="I247" s="8">
        <f t="shared" si="18"/>
        <v>45336.505868055552</v>
      </c>
      <c r="J247" s="8">
        <f t="shared" si="23"/>
        <v>45336.505555555559</v>
      </c>
      <c r="K247" s="6" t="str">
        <f t="shared" si="19"/>
        <v>0:00</v>
      </c>
      <c r="L247" s="54" t="str">
        <f t="shared" si="20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14">
        <v>45336.506168981483</v>
      </c>
      <c r="B248" s="13" t="s">
        <v>1694</v>
      </c>
      <c r="C248" s="13" t="s">
        <v>1695</v>
      </c>
      <c r="D248" s="13" t="s">
        <v>1696</v>
      </c>
      <c r="E248" s="13" t="s">
        <v>79</v>
      </c>
      <c r="F248" s="13" t="s">
        <v>3123</v>
      </c>
      <c r="G248" s="13" t="s">
        <v>3124</v>
      </c>
      <c r="H248" s="13" t="s">
        <v>3122</v>
      </c>
      <c r="I248" s="8">
        <f t="shared" si="18"/>
        <v>45336.506168981483</v>
      </c>
      <c r="J248" s="8">
        <f t="shared" si="23"/>
        <v>45336.505555555559</v>
      </c>
      <c r="K248" s="6" t="str">
        <f t="shared" si="19"/>
        <v>0:00</v>
      </c>
      <c r="L248" s="54" t="str">
        <f t="shared" si="20"/>
        <v>Ukončeno v den propuštění</v>
      </c>
      <c r="M248" s="54" t="str">
        <f>IF(A248-J248&gt;TIME(0,240,0),"Více než  4 hodiny",VLOOKUP(K248,Pásma!$H$4:$I$244,2))</f>
        <v>do 10 ti minut</v>
      </c>
    </row>
    <row r="249" spans="1:13" x14ac:dyDescent="0.25">
      <c r="A249" s="14">
        <v>45336.506377314814</v>
      </c>
      <c r="B249" s="13" t="s">
        <v>1694</v>
      </c>
      <c r="C249" s="13" t="s">
        <v>1695</v>
      </c>
      <c r="D249" s="13" t="s">
        <v>1696</v>
      </c>
      <c r="E249" s="13" t="s">
        <v>79</v>
      </c>
      <c r="F249" s="13" t="s">
        <v>3120</v>
      </c>
      <c r="G249" s="13" t="s">
        <v>3121</v>
      </c>
      <c r="H249" s="13" t="s">
        <v>3122</v>
      </c>
      <c r="I249" s="8">
        <f t="shared" si="18"/>
        <v>45336.506377314814</v>
      </c>
      <c r="J249" s="8">
        <f t="shared" si="23"/>
        <v>45336.505555555559</v>
      </c>
      <c r="K249" s="6" t="str">
        <f t="shared" si="19"/>
        <v>0:01</v>
      </c>
      <c r="L249" s="54" t="str">
        <f t="shared" si="20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14">
        <v>45336.506550925929</v>
      </c>
      <c r="B250" s="13" t="s">
        <v>1694</v>
      </c>
      <c r="C250" s="13" t="s">
        <v>1695</v>
      </c>
      <c r="D250" s="13" t="s">
        <v>1696</v>
      </c>
      <c r="E250" s="13" t="s">
        <v>79</v>
      </c>
      <c r="F250" s="13" t="s">
        <v>3117</v>
      </c>
      <c r="G250" s="13" t="s">
        <v>3118</v>
      </c>
      <c r="H250" s="13" t="s">
        <v>3119</v>
      </c>
      <c r="I250" s="8">
        <f t="shared" si="18"/>
        <v>45336.506550925929</v>
      </c>
      <c r="J250" s="8">
        <f t="shared" si="23"/>
        <v>45336.506249999999</v>
      </c>
      <c r="K250" s="6" t="str">
        <f t="shared" si="19"/>
        <v>0:00</v>
      </c>
      <c r="L250" s="54" t="str">
        <f t="shared" si="20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14">
        <v>45336.506828703707</v>
      </c>
      <c r="B251" s="13" t="s">
        <v>1694</v>
      </c>
      <c r="C251" s="13" t="s">
        <v>1695</v>
      </c>
      <c r="D251" s="13" t="s">
        <v>1696</v>
      </c>
      <c r="E251" s="13" t="s">
        <v>79</v>
      </c>
      <c r="F251" s="13" t="s">
        <v>3115</v>
      </c>
      <c r="G251" s="13" t="s">
        <v>3116</v>
      </c>
      <c r="H251" s="13" t="s">
        <v>3114</v>
      </c>
      <c r="I251" s="8">
        <f t="shared" si="18"/>
        <v>45336.506828703707</v>
      </c>
      <c r="J251" s="8">
        <f t="shared" si="23"/>
        <v>45336.506249999999</v>
      </c>
      <c r="K251" s="6" t="str">
        <f t="shared" si="19"/>
        <v>0:00</v>
      </c>
      <c r="L251" s="54" t="str">
        <f t="shared" si="20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14">
        <v>45336.507037037038</v>
      </c>
      <c r="B252" s="13" t="s">
        <v>1694</v>
      </c>
      <c r="C252" s="13" t="s">
        <v>1695</v>
      </c>
      <c r="D252" s="13" t="s">
        <v>1696</v>
      </c>
      <c r="E252" s="13" t="s">
        <v>79</v>
      </c>
      <c r="F252" s="13" t="s">
        <v>3112</v>
      </c>
      <c r="G252" s="13" t="s">
        <v>3113</v>
      </c>
      <c r="H252" s="13" t="s">
        <v>3114</v>
      </c>
      <c r="I252" s="8">
        <f t="shared" si="18"/>
        <v>45336.507037037038</v>
      </c>
      <c r="J252" s="8">
        <f t="shared" si="23"/>
        <v>45336.506249999999</v>
      </c>
      <c r="K252" s="6" t="str">
        <f t="shared" si="19"/>
        <v>0:01</v>
      </c>
      <c r="L252" s="54" t="str">
        <f t="shared" si="20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14">
        <v>45336.517395833333</v>
      </c>
      <c r="B253" s="13" t="s">
        <v>11</v>
      </c>
      <c r="C253" s="13" t="s">
        <v>21</v>
      </c>
      <c r="D253" s="13" t="s">
        <v>1696</v>
      </c>
      <c r="E253" s="13" t="s">
        <v>10</v>
      </c>
      <c r="F253" s="13" t="s">
        <v>2984</v>
      </c>
      <c r="G253" s="13" t="s">
        <v>2985</v>
      </c>
      <c r="H253" s="13" t="s">
        <v>8709</v>
      </c>
      <c r="I253" s="8">
        <f t="shared" si="18"/>
        <v>45336.517395833333</v>
      </c>
      <c r="J253" s="8">
        <f>DATEVALUE(MID(H253,49,8))+TIMEVALUE(_xlfn.CONCAT(MID(H253,80,2),":",MID(H253,82,2)))</f>
        <v>45336.51666666667</v>
      </c>
      <c r="K253" s="6" t="str">
        <f t="shared" si="19"/>
        <v>0:01</v>
      </c>
      <c r="L253" s="54" t="str">
        <f t="shared" si="20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14">
        <v>45336.548703703702</v>
      </c>
      <c r="B254" s="13" t="s">
        <v>1694</v>
      </c>
      <c r="C254" s="13" t="s">
        <v>1695</v>
      </c>
      <c r="D254" s="13" t="s">
        <v>1696</v>
      </c>
      <c r="E254" s="13" t="s">
        <v>79</v>
      </c>
      <c r="F254" s="13" t="s">
        <v>3060</v>
      </c>
      <c r="G254" s="13" t="s">
        <v>7522</v>
      </c>
      <c r="H254" s="13" t="s">
        <v>7523</v>
      </c>
      <c r="I254" s="8">
        <f t="shared" si="18"/>
        <v>45336.548703703702</v>
      </c>
      <c r="J254" s="8">
        <f>DATEVALUE(MID(H254,63,8))+TIMEVALUE(_xlfn.CONCAT(MID(H254,87,2),":",MID(H254,89,2)))</f>
        <v>45336.54791666667</v>
      </c>
      <c r="K254" s="6" t="str">
        <f t="shared" si="19"/>
        <v>0:01</v>
      </c>
      <c r="L254" s="54" t="str">
        <f t="shared" si="20"/>
        <v>Ukončeno v den propuštění</v>
      </c>
      <c r="M254" s="54" t="str">
        <f>IF(A254-J254&gt;TIME(0,240,0),"Více než  4 hodiny",VLOOKUP(K254,Pásma!$H$4:$I$244,2))</f>
        <v>do 10 ti minut</v>
      </c>
    </row>
    <row r="255" spans="1:13" x14ac:dyDescent="0.25">
      <c r="A255" s="14">
        <v>45336.711875000001</v>
      </c>
      <c r="B255" s="13" t="s">
        <v>3108</v>
      </c>
      <c r="C255" s="13" t="s">
        <v>2086</v>
      </c>
      <c r="D255" s="13" t="s">
        <v>1696</v>
      </c>
      <c r="E255" s="13" t="s">
        <v>79</v>
      </c>
      <c r="F255" s="13" t="s">
        <v>3109</v>
      </c>
      <c r="G255" s="13" t="s">
        <v>3110</v>
      </c>
      <c r="H255" s="13" t="s">
        <v>3111</v>
      </c>
      <c r="I255" s="8">
        <f t="shared" si="18"/>
        <v>45336.711875000001</v>
      </c>
      <c r="J255" s="8">
        <f>DATEVALUE(MID(H255,29,8))+TIMEVALUE(_xlfn.CONCAT(MID(H255,64,2),":",MID(H255,66,2)))</f>
        <v>45336.711111111108</v>
      </c>
      <c r="K255" s="6" t="str">
        <f t="shared" si="19"/>
        <v>0:01</v>
      </c>
      <c r="L255" s="54" t="str">
        <f t="shared" si="20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14">
        <v>45337.370659722219</v>
      </c>
      <c r="B256" s="13" t="s">
        <v>1694</v>
      </c>
      <c r="C256" s="13" t="s">
        <v>1695</v>
      </c>
      <c r="D256" s="13" t="s">
        <v>1696</v>
      </c>
      <c r="E256" s="13" t="s">
        <v>79</v>
      </c>
      <c r="F256" s="13" t="s">
        <v>4546</v>
      </c>
      <c r="G256" s="13" t="s">
        <v>4547</v>
      </c>
      <c r="H256" s="13" t="s">
        <v>8708</v>
      </c>
      <c r="I256" s="8">
        <f t="shared" si="18"/>
        <v>45337.370659722219</v>
      </c>
      <c r="J256" s="8">
        <f>DATEVALUE(MID(H256,49,8))+TIMEVALUE(_xlfn.CONCAT(MID(H256,80,2),":",MID(H256,82,2)))</f>
        <v>45337.370138888888</v>
      </c>
      <c r="K256" s="6" t="str">
        <f t="shared" si="19"/>
        <v>0:00</v>
      </c>
      <c r="L256" s="54" t="str">
        <f t="shared" si="20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14">
        <v>45337.453993055555</v>
      </c>
      <c r="B257" s="13" t="s">
        <v>682</v>
      </c>
      <c r="C257" s="13" t="s">
        <v>683</v>
      </c>
      <c r="D257" s="13" t="s">
        <v>1696</v>
      </c>
      <c r="E257" s="13" t="s">
        <v>79</v>
      </c>
      <c r="F257" s="13" t="s">
        <v>3025</v>
      </c>
      <c r="G257" s="13" t="s">
        <v>3106</v>
      </c>
      <c r="H257" s="13" t="s">
        <v>3107</v>
      </c>
      <c r="I257" s="8">
        <f t="shared" si="18"/>
        <v>45337.453993055555</v>
      </c>
      <c r="J257" s="8">
        <f>DATEVALUE(MID(H257,29,8))+TIMEVALUE(_xlfn.CONCAT(MID(H257,64,2),":",MID(H257,66,2)))</f>
        <v>45337.450694444444</v>
      </c>
      <c r="K257" s="6" t="str">
        <f t="shared" si="19"/>
        <v>0:04</v>
      </c>
      <c r="L257" s="54" t="str">
        <f t="shared" si="20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14">
        <v>45337.487719907411</v>
      </c>
      <c r="B258" s="13" t="s">
        <v>1694</v>
      </c>
      <c r="C258" s="13" t="s">
        <v>1695</v>
      </c>
      <c r="D258" s="13" t="s">
        <v>1696</v>
      </c>
      <c r="E258" s="13" t="s">
        <v>79</v>
      </c>
      <c r="F258" s="13" t="s">
        <v>3103</v>
      </c>
      <c r="G258" s="13" t="s">
        <v>3104</v>
      </c>
      <c r="H258" s="13" t="s">
        <v>3105</v>
      </c>
      <c r="I258" s="8">
        <f t="shared" ref="I258:I321" si="24">A258</f>
        <v>45337.487719907411</v>
      </c>
      <c r="J258" s="8">
        <f>DATEVALUE(MID(H258,29,8))+TIMEVALUE(_xlfn.CONCAT(MID(H258,64,2),":",MID(H258,66,2)))</f>
        <v>45337.487500000003</v>
      </c>
      <c r="K258" s="6" t="str">
        <f t="shared" ref="K258:K321" si="25">TEXT(A258-J258,"h:mm")</f>
        <v>0:00</v>
      </c>
      <c r="L258" s="54" t="str">
        <f t="shared" si="20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14">
        <v>45338.470289351855</v>
      </c>
      <c r="B259" s="13" t="s">
        <v>7260</v>
      </c>
      <c r="C259" s="13" t="s">
        <v>7944</v>
      </c>
      <c r="D259" s="13" t="s">
        <v>1696</v>
      </c>
      <c r="E259" s="13" t="s">
        <v>79</v>
      </c>
      <c r="F259" s="13" t="s">
        <v>3051</v>
      </c>
      <c r="G259" s="13" t="s">
        <v>3052</v>
      </c>
      <c r="H259" s="13" t="s">
        <v>8707</v>
      </c>
      <c r="I259" s="8">
        <f t="shared" si="24"/>
        <v>45338.470289351855</v>
      </c>
      <c r="J259" s="8">
        <f>DATEVALUE(MID(H259,49,8))+TIMEVALUE(_xlfn.CONCAT(MID(H259,80,2),":",MID(H259,82,2)))</f>
        <v>45338.470138888886</v>
      </c>
      <c r="K259" s="6" t="str">
        <f t="shared" si="25"/>
        <v>0:00</v>
      </c>
      <c r="L259" s="54" t="str">
        <f t="shared" ref="L259:L322" si="26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14">
        <v>45338.472314814811</v>
      </c>
      <c r="B260" s="13" t="s">
        <v>11</v>
      </c>
      <c r="C260" s="13" t="s">
        <v>21</v>
      </c>
      <c r="D260" s="13" t="s">
        <v>1696</v>
      </c>
      <c r="E260" s="13" t="s">
        <v>10</v>
      </c>
      <c r="F260" s="13" t="s">
        <v>3025</v>
      </c>
      <c r="G260" s="13" t="s">
        <v>3026</v>
      </c>
      <c r="H260" s="13" t="s">
        <v>8706</v>
      </c>
      <c r="I260" s="8">
        <f t="shared" si="24"/>
        <v>45338.472314814811</v>
      </c>
      <c r="J260" s="8">
        <f>DATEVALUE(MID(H260,49,8))+TIMEVALUE(_xlfn.CONCAT(MID(H260,80,2),":",MID(H260,82,2)))</f>
        <v>45338.472222222219</v>
      </c>
      <c r="K260" s="6" t="str">
        <f t="shared" si="25"/>
        <v>0:00</v>
      </c>
      <c r="L260" s="54" t="str">
        <f t="shared" si="26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14">
        <v>45338.485347222224</v>
      </c>
      <c r="B261" s="13" t="s">
        <v>1694</v>
      </c>
      <c r="C261" s="13" t="s">
        <v>1695</v>
      </c>
      <c r="D261" s="13" t="s">
        <v>1696</v>
      </c>
      <c r="E261" s="13" t="s">
        <v>79</v>
      </c>
      <c r="F261" s="13" t="s">
        <v>3100</v>
      </c>
      <c r="G261" s="13" t="s">
        <v>3101</v>
      </c>
      <c r="H261" s="13" t="s">
        <v>3102</v>
      </c>
      <c r="I261" s="8">
        <f t="shared" si="24"/>
        <v>45338.485347222224</v>
      </c>
      <c r="J261" s="8">
        <f t="shared" ref="J261:J274" si="27">DATEVALUE(MID(H261,29,8))+TIMEVALUE(_xlfn.CONCAT(MID(H261,64,2),":",MID(H261,66,2)))</f>
        <v>45338.484722222223</v>
      </c>
      <c r="K261" s="6" t="str">
        <f t="shared" si="25"/>
        <v>0:00</v>
      </c>
      <c r="L261" s="54" t="str">
        <f t="shared" si="26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14">
        <v>45338.485775462963</v>
      </c>
      <c r="B262" s="13" t="s">
        <v>1694</v>
      </c>
      <c r="C262" s="13" t="s">
        <v>1695</v>
      </c>
      <c r="D262" s="13" t="s">
        <v>1696</v>
      </c>
      <c r="E262" s="13" t="s">
        <v>79</v>
      </c>
      <c r="F262" s="13" t="s">
        <v>3097</v>
      </c>
      <c r="G262" s="13" t="s">
        <v>3098</v>
      </c>
      <c r="H262" s="13" t="s">
        <v>3099</v>
      </c>
      <c r="I262" s="8">
        <f t="shared" si="24"/>
        <v>45338.485775462963</v>
      </c>
      <c r="J262" s="8">
        <f t="shared" si="27"/>
        <v>45338.48541666667</v>
      </c>
      <c r="K262" s="6" t="str">
        <f t="shared" si="25"/>
        <v>0:00</v>
      </c>
      <c r="L262" s="54" t="str">
        <f t="shared" si="26"/>
        <v>Ukončeno v den propuštění</v>
      </c>
      <c r="M262" s="54" t="str">
        <f>IF(A262-J262&gt;TIME(0,240,0),"Více než  4 hodiny",VLOOKUP(K262,Pásma!$H$4:$I$244,2))</f>
        <v>do 10 ti minut</v>
      </c>
    </row>
    <row r="263" spans="1:13" x14ac:dyDescent="0.25">
      <c r="A263" s="14">
        <v>45339.644016203703</v>
      </c>
      <c r="B263" s="13" t="s">
        <v>1694</v>
      </c>
      <c r="C263" s="13" t="s">
        <v>1929</v>
      </c>
      <c r="D263" s="13" t="s">
        <v>1696</v>
      </c>
      <c r="E263" s="13" t="s">
        <v>79</v>
      </c>
      <c r="F263" s="13" t="s">
        <v>3094</v>
      </c>
      <c r="G263" s="13" t="s">
        <v>3095</v>
      </c>
      <c r="H263" s="13" t="s">
        <v>3096</v>
      </c>
      <c r="I263" s="8">
        <f t="shared" si="24"/>
        <v>45339.644016203703</v>
      </c>
      <c r="J263" s="8">
        <f t="shared" si="27"/>
        <v>45339.643055555556</v>
      </c>
      <c r="K263" s="6" t="str">
        <f t="shared" si="25"/>
        <v>0:01</v>
      </c>
      <c r="L263" s="54" t="str">
        <f t="shared" si="26"/>
        <v>Ukončeno v den propuštění</v>
      </c>
      <c r="M263" s="54" t="str">
        <f>IF(A263-J263&gt;TIME(0,240,0),"Více než  4 hodiny",VLOOKUP(K263,Pásma!$H$4:$I$244,2))</f>
        <v>do 10 ti minut</v>
      </c>
    </row>
    <row r="264" spans="1:13" x14ac:dyDescent="0.25">
      <c r="A264" s="14">
        <v>45339.645219907405</v>
      </c>
      <c r="B264" s="13" t="s">
        <v>1694</v>
      </c>
      <c r="C264" s="13" t="s">
        <v>1929</v>
      </c>
      <c r="D264" s="13" t="s">
        <v>1696</v>
      </c>
      <c r="E264" s="13" t="s">
        <v>79</v>
      </c>
      <c r="F264" s="13" t="s">
        <v>3091</v>
      </c>
      <c r="G264" s="13" t="s">
        <v>3092</v>
      </c>
      <c r="H264" s="13" t="s">
        <v>3093</v>
      </c>
      <c r="I264" s="8">
        <f t="shared" si="24"/>
        <v>45339.645219907405</v>
      </c>
      <c r="J264" s="8">
        <f t="shared" si="27"/>
        <v>45339.643750000003</v>
      </c>
      <c r="K264" s="6" t="str">
        <f t="shared" si="25"/>
        <v>0:02</v>
      </c>
      <c r="L264" s="54" t="str">
        <f t="shared" si="26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14">
        <v>45339.64570601852</v>
      </c>
      <c r="B265" s="13" t="s">
        <v>1694</v>
      </c>
      <c r="C265" s="13" t="s">
        <v>1929</v>
      </c>
      <c r="D265" s="13" t="s">
        <v>1696</v>
      </c>
      <c r="E265" s="13" t="s">
        <v>79</v>
      </c>
      <c r="F265" s="13" t="s">
        <v>3088</v>
      </c>
      <c r="G265" s="13" t="s">
        <v>3089</v>
      </c>
      <c r="H265" s="13" t="s">
        <v>3090</v>
      </c>
      <c r="I265" s="8">
        <f t="shared" si="24"/>
        <v>45339.64570601852</v>
      </c>
      <c r="J265" s="8">
        <f t="shared" si="27"/>
        <v>45339.645138888889</v>
      </c>
      <c r="K265" s="6" t="str">
        <f t="shared" si="25"/>
        <v>0:00</v>
      </c>
      <c r="L265" s="54" t="str">
        <f t="shared" si="26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14">
        <v>45339.647627314815</v>
      </c>
      <c r="B266" s="13" t="s">
        <v>1694</v>
      </c>
      <c r="C266" s="13" t="s">
        <v>1929</v>
      </c>
      <c r="D266" s="13" t="s">
        <v>1696</v>
      </c>
      <c r="E266" s="13" t="s">
        <v>79</v>
      </c>
      <c r="F266" s="13" t="s">
        <v>3085</v>
      </c>
      <c r="G266" s="13" t="s">
        <v>3086</v>
      </c>
      <c r="H266" s="13" t="s">
        <v>3087</v>
      </c>
      <c r="I266" s="8">
        <f t="shared" si="24"/>
        <v>45339.647627314815</v>
      </c>
      <c r="J266" s="8">
        <f t="shared" si="27"/>
        <v>45339.645833333336</v>
      </c>
      <c r="K266" s="6" t="str">
        <f t="shared" si="25"/>
        <v>0:02</v>
      </c>
      <c r="L266" s="54" t="str">
        <f t="shared" si="26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14">
        <v>45339.648217592592</v>
      </c>
      <c r="B267" s="13" t="s">
        <v>1694</v>
      </c>
      <c r="C267" s="13" t="s">
        <v>1929</v>
      </c>
      <c r="D267" s="13" t="s">
        <v>1696</v>
      </c>
      <c r="E267" s="13" t="s">
        <v>79</v>
      </c>
      <c r="F267" s="13" t="s">
        <v>2742</v>
      </c>
      <c r="G267" s="13" t="s">
        <v>3083</v>
      </c>
      <c r="H267" s="13" t="s">
        <v>3084</v>
      </c>
      <c r="I267" s="8">
        <f t="shared" si="24"/>
        <v>45339.648217592592</v>
      </c>
      <c r="J267" s="8">
        <f t="shared" si="27"/>
        <v>45339.647222222222</v>
      </c>
      <c r="K267" s="6" t="str">
        <f t="shared" si="25"/>
        <v>0:01</v>
      </c>
      <c r="L267" s="54" t="str">
        <f t="shared" si="26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14">
        <v>45339.648935185185</v>
      </c>
      <c r="B268" s="13" t="s">
        <v>1694</v>
      </c>
      <c r="C268" s="13" t="s">
        <v>1929</v>
      </c>
      <c r="D268" s="13" t="s">
        <v>1696</v>
      </c>
      <c r="E268" s="13" t="s">
        <v>79</v>
      </c>
      <c r="F268" s="13" t="s">
        <v>3080</v>
      </c>
      <c r="G268" s="13" t="s">
        <v>3081</v>
      </c>
      <c r="H268" s="13" t="s">
        <v>3082</v>
      </c>
      <c r="I268" s="8">
        <f t="shared" si="24"/>
        <v>45339.648935185185</v>
      </c>
      <c r="J268" s="8">
        <f t="shared" si="27"/>
        <v>45339.647916666669</v>
      </c>
      <c r="K268" s="6" t="str">
        <f t="shared" si="25"/>
        <v>0:01</v>
      </c>
      <c r="L268" s="54" t="str">
        <f t="shared" si="26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14">
        <v>45339.649421296293</v>
      </c>
      <c r="B269" s="13" t="s">
        <v>1694</v>
      </c>
      <c r="C269" s="13" t="s">
        <v>1929</v>
      </c>
      <c r="D269" s="13" t="s">
        <v>1696</v>
      </c>
      <c r="E269" s="13" t="s">
        <v>79</v>
      </c>
      <c r="F269" s="13" t="s">
        <v>3077</v>
      </c>
      <c r="G269" s="13" t="s">
        <v>3078</v>
      </c>
      <c r="H269" s="13" t="s">
        <v>3079</v>
      </c>
      <c r="I269" s="8">
        <f t="shared" si="24"/>
        <v>45339.649421296293</v>
      </c>
      <c r="J269" s="8">
        <f t="shared" si="27"/>
        <v>45339.648611111108</v>
      </c>
      <c r="K269" s="6" t="str">
        <f t="shared" si="25"/>
        <v>0:01</v>
      </c>
      <c r="L269" s="54" t="str">
        <f t="shared" si="26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14">
        <v>45340.597384259258</v>
      </c>
      <c r="B270" s="13" t="s">
        <v>1720</v>
      </c>
      <c r="C270" s="13" t="s">
        <v>2001</v>
      </c>
      <c r="D270" s="13" t="s">
        <v>1696</v>
      </c>
      <c r="E270" s="13" t="s">
        <v>79</v>
      </c>
      <c r="F270" s="13" t="s">
        <v>3074</v>
      </c>
      <c r="G270" s="13" t="s">
        <v>3075</v>
      </c>
      <c r="H270" s="13" t="s">
        <v>3076</v>
      </c>
      <c r="I270" s="8">
        <f t="shared" si="24"/>
        <v>45340.597384259258</v>
      </c>
      <c r="J270" s="8">
        <f t="shared" si="27"/>
        <v>45340.416666666664</v>
      </c>
      <c r="K270" s="6" t="str">
        <f t="shared" si="25"/>
        <v>4:20</v>
      </c>
      <c r="L270" s="54" t="str">
        <f t="shared" si="26"/>
        <v>Ukončeno v den propuštění</v>
      </c>
      <c r="M270" s="54" t="str">
        <f>IF(A270-J270&gt;TIME(0,240,0),"Více než  4 hodiny",VLOOKUP(K270,Pásma!$H$4:$I$244,2))</f>
        <v>Více než  4 hodiny</v>
      </c>
    </row>
    <row r="271" spans="1:13" x14ac:dyDescent="0.25">
      <c r="A271" s="14">
        <v>45340.597893518519</v>
      </c>
      <c r="B271" s="13" t="s">
        <v>1720</v>
      </c>
      <c r="C271" s="13" t="s">
        <v>2001</v>
      </c>
      <c r="D271" s="13" t="s">
        <v>1696</v>
      </c>
      <c r="E271" s="13" t="s">
        <v>79</v>
      </c>
      <c r="F271" s="13" t="s">
        <v>3071</v>
      </c>
      <c r="G271" s="13" t="s">
        <v>3072</v>
      </c>
      <c r="H271" s="13" t="s">
        <v>3073</v>
      </c>
      <c r="I271" s="8">
        <f t="shared" si="24"/>
        <v>45340.597893518519</v>
      </c>
      <c r="J271" s="8">
        <f t="shared" si="27"/>
        <v>45340.510416666664</v>
      </c>
      <c r="K271" s="6" t="str">
        <f t="shared" si="25"/>
        <v>2:05</v>
      </c>
      <c r="L271" s="54" t="str">
        <f t="shared" si="26"/>
        <v>Ukončeno v den propuštění</v>
      </c>
      <c r="M271" s="54" t="str">
        <f>IF(A271-J271&gt;TIME(0,240,0),"Více než  4 hodiny",VLOOKUP(K271,Pásma!$H$4:$I$244,2))</f>
        <v>120-130</v>
      </c>
    </row>
    <row r="272" spans="1:13" x14ac:dyDescent="0.25">
      <c r="A272" s="14">
        <v>45340.598611111112</v>
      </c>
      <c r="B272" s="13" t="s">
        <v>1720</v>
      </c>
      <c r="C272" s="13" t="s">
        <v>2001</v>
      </c>
      <c r="D272" s="13" t="s">
        <v>1696</v>
      </c>
      <c r="E272" s="13" t="s">
        <v>79</v>
      </c>
      <c r="F272" s="13" t="s">
        <v>3068</v>
      </c>
      <c r="G272" s="13" t="s">
        <v>3069</v>
      </c>
      <c r="H272" s="13" t="s">
        <v>3070</v>
      </c>
      <c r="I272" s="8">
        <f t="shared" si="24"/>
        <v>45340.598611111112</v>
      </c>
      <c r="J272" s="8">
        <f t="shared" si="27"/>
        <v>45340.430555555555</v>
      </c>
      <c r="K272" s="6" t="str">
        <f t="shared" si="25"/>
        <v>4:02</v>
      </c>
      <c r="L272" s="54" t="str">
        <f t="shared" si="26"/>
        <v>Ukončeno v den propuštění</v>
      </c>
      <c r="M272" s="54" t="str">
        <f>IF(A272-J272&gt;TIME(0,240,0),"Více než  4 hodiny",VLOOKUP(K272,Pásma!$H$4:$I$244,2))</f>
        <v>Více než  4 hodiny</v>
      </c>
    </row>
    <row r="273" spans="1:13" x14ac:dyDescent="0.25">
      <c r="A273" s="14">
        <v>45341.448171296295</v>
      </c>
      <c r="B273" s="13" t="s">
        <v>682</v>
      </c>
      <c r="C273" s="13" t="s">
        <v>683</v>
      </c>
      <c r="D273" s="13" t="s">
        <v>1696</v>
      </c>
      <c r="E273" s="13" t="s">
        <v>79</v>
      </c>
      <c r="F273" s="13" t="s">
        <v>2961</v>
      </c>
      <c r="G273" s="13" t="s">
        <v>3066</v>
      </c>
      <c r="H273" s="13" t="s">
        <v>3067</v>
      </c>
      <c r="I273" s="8">
        <f t="shared" si="24"/>
        <v>45341.448171296295</v>
      </c>
      <c r="J273" s="8">
        <f t="shared" si="27"/>
        <v>45341.395833333336</v>
      </c>
      <c r="K273" s="6" t="str">
        <f t="shared" si="25"/>
        <v>1:15</v>
      </c>
      <c r="L273" s="54" t="str">
        <f t="shared" si="26"/>
        <v>Ukončeno v den propuštění</v>
      </c>
      <c r="M273" s="54" t="str">
        <f>IF(A273-J273&gt;TIME(0,240,0),"Více než  4 hodiny",VLOOKUP(K273,Pásma!$H$4:$I$244,2))</f>
        <v>70-80</v>
      </c>
    </row>
    <row r="274" spans="1:13" x14ac:dyDescent="0.25">
      <c r="A274" s="14">
        <v>45341.472060185188</v>
      </c>
      <c r="B274" s="13" t="s">
        <v>1694</v>
      </c>
      <c r="C274" s="13" t="s">
        <v>1695</v>
      </c>
      <c r="D274" s="13" t="s">
        <v>1696</v>
      </c>
      <c r="E274" s="13" t="s">
        <v>79</v>
      </c>
      <c r="F274" s="13" t="s">
        <v>3063</v>
      </c>
      <c r="G274" s="13" t="s">
        <v>3064</v>
      </c>
      <c r="H274" s="13" t="s">
        <v>3065</v>
      </c>
      <c r="I274" s="8">
        <f t="shared" si="24"/>
        <v>45341.472060185188</v>
      </c>
      <c r="J274" s="8">
        <f t="shared" si="27"/>
        <v>45341.47152777778</v>
      </c>
      <c r="K274" s="6" t="str">
        <f t="shared" si="25"/>
        <v>0:00</v>
      </c>
      <c r="L274" s="54" t="str">
        <f t="shared" si="26"/>
        <v>Ukončeno v den propuštění</v>
      </c>
      <c r="M274" s="54" t="str">
        <f>IF(A274-J274&gt;TIME(0,240,0),"Více než  4 hodiny",VLOOKUP(K274,Pásma!$H$4:$I$244,2))</f>
        <v>do 10 ti minut</v>
      </c>
    </row>
    <row r="275" spans="1:13" x14ac:dyDescent="0.25">
      <c r="A275" s="14">
        <v>45341.532060185185</v>
      </c>
      <c r="B275" s="13" t="s">
        <v>11</v>
      </c>
      <c r="C275" s="13" t="s">
        <v>8</v>
      </c>
      <c r="D275" s="13" t="s">
        <v>1696</v>
      </c>
      <c r="E275" s="13" t="s">
        <v>10</v>
      </c>
      <c r="F275" s="13" t="s">
        <v>2940</v>
      </c>
      <c r="G275" s="13" t="s">
        <v>2941</v>
      </c>
      <c r="H275" s="13" t="s">
        <v>8705</v>
      </c>
      <c r="I275" s="8">
        <f t="shared" si="24"/>
        <v>45341.532060185185</v>
      </c>
      <c r="J275" s="8">
        <f>DATEVALUE(MID(H275,49,8))+TIMEVALUE(_xlfn.CONCAT(MID(H275,80,2),":",MID(H275,82,2)))</f>
        <v>45341.531944444447</v>
      </c>
      <c r="K275" s="6" t="str">
        <f t="shared" si="25"/>
        <v>0:00</v>
      </c>
      <c r="L275" s="54" t="str">
        <f t="shared" si="26"/>
        <v>Ukončeno v den propuštění</v>
      </c>
      <c r="M275" s="54" t="str">
        <f>IF(A275-J275&gt;TIME(0,240,0),"Více než  4 hodiny",VLOOKUP(K275,Pásma!$H$4:$I$244,2))</f>
        <v>do 10 ti minut</v>
      </c>
    </row>
    <row r="276" spans="1:13" x14ac:dyDescent="0.25">
      <c r="A276" s="14">
        <v>45341.533506944441</v>
      </c>
      <c r="B276" s="13" t="s">
        <v>1694</v>
      </c>
      <c r="C276" s="13" t="s">
        <v>1695</v>
      </c>
      <c r="D276" s="13" t="s">
        <v>1696</v>
      </c>
      <c r="E276" s="13" t="s">
        <v>79</v>
      </c>
      <c r="F276" s="13" t="s">
        <v>3060</v>
      </c>
      <c r="G276" s="13" t="s">
        <v>3061</v>
      </c>
      <c r="H276" s="13" t="s">
        <v>3062</v>
      </c>
      <c r="I276" s="8">
        <f t="shared" si="24"/>
        <v>45341.533506944441</v>
      </c>
      <c r="J276" s="8">
        <f>DATEVALUE(MID(H276,29,8))+TIMEVALUE(_xlfn.CONCAT(MID(H276,64,2),":",MID(H276,66,2)))</f>
        <v>45341.532638888886</v>
      </c>
      <c r="K276" s="6" t="str">
        <f t="shared" si="25"/>
        <v>0:01</v>
      </c>
      <c r="L276" s="54" t="str">
        <f t="shared" si="26"/>
        <v>Ukončeno v den propuštění</v>
      </c>
      <c r="M276" s="54" t="str">
        <f>IF(A276-J276&gt;TIME(0,240,0),"Více než  4 hodiny",VLOOKUP(K276,Pásma!$H$4:$I$244,2))</f>
        <v>do 10 ti minut</v>
      </c>
    </row>
    <row r="277" spans="1:13" x14ac:dyDescent="0.25">
      <c r="A277" s="14">
        <v>45341.629178240742</v>
      </c>
      <c r="B277" s="13" t="s">
        <v>11</v>
      </c>
      <c r="C277" s="13" t="s">
        <v>8</v>
      </c>
      <c r="D277" s="13" t="s">
        <v>1696</v>
      </c>
      <c r="E277" s="13" t="s">
        <v>10</v>
      </c>
      <c r="F277" s="13" t="s">
        <v>3027</v>
      </c>
      <c r="G277" s="13" t="s">
        <v>3028</v>
      </c>
      <c r="H277" s="13" t="s">
        <v>8704</v>
      </c>
      <c r="I277" s="8">
        <f t="shared" si="24"/>
        <v>45341.629178240742</v>
      </c>
      <c r="J277" s="8">
        <f>DATEVALUE(MID(H277,49,8))+TIMEVALUE(_xlfn.CONCAT(MID(H277,80,2),":",MID(H277,82,2)))</f>
        <v>45341.628472222219</v>
      </c>
      <c r="K277" s="6" t="str">
        <f t="shared" si="25"/>
        <v>0:01</v>
      </c>
      <c r="L277" s="54" t="str">
        <f t="shared" si="26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14">
        <v>45342.361504629633</v>
      </c>
      <c r="B278" s="13" t="s">
        <v>1694</v>
      </c>
      <c r="C278" s="13" t="s">
        <v>1695</v>
      </c>
      <c r="D278" s="13" t="s">
        <v>1696</v>
      </c>
      <c r="E278" s="13" t="s">
        <v>79</v>
      </c>
      <c r="F278" s="13" t="s">
        <v>3057</v>
      </c>
      <c r="G278" s="13" t="s">
        <v>3058</v>
      </c>
      <c r="H278" s="13" t="s">
        <v>3059</v>
      </c>
      <c r="I278" s="8">
        <f t="shared" si="24"/>
        <v>45342.361504629633</v>
      </c>
      <c r="J278" s="8">
        <f>DATEVALUE(MID(H278,29,8))+TIMEVALUE(_xlfn.CONCAT(MID(H278,64,2),":",MID(H278,66,2)))</f>
        <v>45342.361111111109</v>
      </c>
      <c r="K278" s="6" t="str">
        <f t="shared" si="25"/>
        <v>0:00</v>
      </c>
      <c r="L278" s="54" t="str">
        <f t="shared" si="26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14">
        <v>45342.448854166665</v>
      </c>
      <c r="B279" s="13" t="s">
        <v>11</v>
      </c>
      <c r="C279" s="13" t="s">
        <v>21</v>
      </c>
      <c r="D279" s="13" t="s">
        <v>1696</v>
      </c>
      <c r="E279" s="13" t="s">
        <v>10</v>
      </c>
      <c r="F279" s="13" t="s">
        <v>2961</v>
      </c>
      <c r="G279" s="13" t="s">
        <v>2962</v>
      </c>
      <c r="H279" s="13" t="s">
        <v>8703</v>
      </c>
      <c r="I279" s="8">
        <f t="shared" si="24"/>
        <v>45342.448854166665</v>
      </c>
      <c r="J279" s="8">
        <f>DATEVALUE(MID(H279,49,8))+TIMEVALUE(_xlfn.CONCAT(MID(H279,80,2),":",MID(H279,82,2)))</f>
        <v>45342.448611111111</v>
      </c>
      <c r="K279" s="6" t="str">
        <f t="shared" si="25"/>
        <v>0:00</v>
      </c>
      <c r="L279" s="54" t="str">
        <f t="shared" si="26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14">
        <v>45342.518888888888</v>
      </c>
      <c r="B280" s="13" t="s">
        <v>11</v>
      </c>
      <c r="C280" s="13" t="s">
        <v>21</v>
      </c>
      <c r="D280" s="13" t="s">
        <v>1696</v>
      </c>
      <c r="E280" s="13" t="s">
        <v>10</v>
      </c>
      <c r="F280" s="13" t="s">
        <v>2976</v>
      </c>
      <c r="G280" s="13" t="s">
        <v>2977</v>
      </c>
      <c r="H280" s="13" t="s">
        <v>8702</v>
      </c>
      <c r="I280" s="8">
        <f t="shared" si="24"/>
        <v>45342.518888888888</v>
      </c>
      <c r="J280" s="8">
        <f>DATEVALUE(MID(H280,49,8))+TIMEVALUE(_xlfn.CONCAT(MID(H280,80,2),":",MID(H280,82,2)))</f>
        <v>45342.518750000003</v>
      </c>
      <c r="K280" s="6" t="str">
        <f t="shared" si="25"/>
        <v>0:00</v>
      </c>
      <c r="L280" s="54" t="str">
        <f t="shared" si="26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14">
        <v>45343.44021990741</v>
      </c>
      <c r="B281" s="13" t="s">
        <v>1694</v>
      </c>
      <c r="C281" s="13" t="s">
        <v>1695</v>
      </c>
      <c r="D281" s="13" t="s">
        <v>1696</v>
      </c>
      <c r="E281" s="13" t="s">
        <v>79</v>
      </c>
      <c r="F281" s="13" t="s">
        <v>3054</v>
      </c>
      <c r="G281" s="13" t="s">
        <v>3055</v>
      </c>
      <c r="H281" s="13" t="s">
        <v>3056</v>
      </c>
      <c r="I281" s="8">
        <f t="shared" si="24"/>
        <v>45343.44021990741</v>
      </c>
      <c r="J281" s="8">
        <f>DATEVALUE(MID(H281,29,8))+TIMEVALUE(_xlfn.CONCAT(MID(H281,64,2),":",MID(H281,66,2)))</f>
        <v>45343.439583333333</v>
      </c>
      <c r="K281" s="6" t="str">
        <f t="shared" si="25"/>
        <v>0:00</v>
      </c>
      <c r="L281" s="54" t="str">
        <f t="shared" si="26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14">
        <v>45343.503564814811</v>
      </c>
      <c r="B282" s="13" t="s">
        <v>1694</v>
      </c>
      <c r="C282" s="13" t="s">
        <v>1695</v>
      </c>
      <c r="D282" s="13" t="s">
        <v>1696</v>
      </c>
      <c r="E282" s="13" t="s">
        <v>79</v>
      </c>
      <c r="F282" s="13" t="s">
        <v>3051</v>
      </c>
      <c r="G282" s="13" t="s">
        <v>3052</v>
      </c>
      <c r="H282" s="13" t="s">
        <v>3053</v>
      </c>
      <c r="I282" s="8">
        <f t="shared" si="24"/>
        <v>45343.503564814811</v>
      </c>
      <c r="J282" s="8">
        <f>DATEVALUE(MID(H282,29,8))+TIMEVALUE(_xlfn.CONCAT(MID(H282,64,2),":",MID(H282,66,2)))</f>
        <v>45343.50277777778</v>
      </c>
      <c r="K282" s="6" t="str">
        <f t="shared" si="25"/>
        <v>0:01</v>
      </c>
      <c r="L282" s="54" t="str">
        <f t="shared" si="26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14">
        <v>45343.50371527778</v>
      </c>
      <c r="B283" s="13" t="s">
        <v>1694</v>
      </c>
      <c r="C283" s="13" t="s">
        <v>1695</v>
      </c>
      <c r="D283" s="13" t="s">
        <v>1696</v>
      </c>
      <c r="E283" s="13" t="s">
        <v>79</v>
      </c>
      <c r="F283" s="13" t="s">
        <v>3049</v>
      </c>
      <c r="G283" s="13" t="s">
        <v>3050</v>
      </c>
      <c r="H283" s="13" t="s">
        <v>3048</v>
      </c>
      <c r="I283" s="8">
        <f t="shared" si="24"/>
        <v>45343.50371527778</v>
      </c>
      <c r="J283" s="8">
        <f>DATEVALUE(MID(H283,29,8))+TIMEVALUE(_xlfn.CONCAT(MID(H283,64,2),":",MID(H283,66,2)))</f>
        <v>45343.503472222219</v>
      </c>
      <c r="K283" s="6" t="str">
        <f t="shared" si="25"/>
        <v>0:00</v>
      </c>
      <c r="L283" s="54" t="str">
        <f t="shared" si="26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14">
        <v>45343.503923611112</v>
      </c>
      <c r="B284" s="13" t="s">
        <v>1694</v>
      </c>
      <c r="C284" s="13" t="s">
        <v>1695</v>
      </c>
      <c r="D284" s="13" t="s">
        <v>1696</v>
      </c>
      <c r="E284" s="13" t="s">
        <v>79</v>
      </c>
      <c r="F284" s="13" t="s">
        <v>3046</v>
      </c>
      <c r="G284" s="13" t="s">
        <v>3047</v>
      </c>
      <c r="H284" s="13" t="s">
        <v>3048</v>
      </c>
      <c r="I284" s="8">
        <f t="shared" si="24"/>
        <v>45343.503923611112</v>
      </c>
      <c r="J284" s="8">
        <f>DATEVALUE(MID(H284,29,8))+TIMEVALUE(_xlfn.CONCAT(MID(H284,64,2),":",MID(H284,66,2)))</f>
        <v>45343.503472222219</v>
      </c>
      <c r="K284" s="6" t="str">
        <f t="shared" si="25"/>
        <v>0:00</v>
      </c>
      <c r="L284" s="54" t="str">
        <f t="shared" si="26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14">
        <v>45343.504120370373</v>
      </c>
      <c r="B285" s="13" t="s">
        <v>1694</v>
      </c>
      <c r="C285" s="13" t="s">
        <v>1695</v>
      </c>
      <c r="D285" s="13" t="s">
        <v>1696</v>
      </c>
      <c r="E285" s="13" t="s">
        <v>79</v>
      </c>
      <c r="F285" s="13" t="s">
        <v>3043</v>
      </c>
      <c r="G285" s="13" t="s">
        <v>3044</v>
      </c>
      <c r="H285" s="13" t="s">
        <v>3045</v>
      </c>
      <c r="I285" s="8">
        <f t="shared" si="24"/>
        <v>45343.504120370373</v>
      </c>
      <c r="J285" s="8">
        <f>DATEVALUE(MID(H285,29,8))+TIMEVALUE(_xlfn.CONCAT(MID(H285,64,2),":",MID(H285,66,2)))</f>
        <v>45343.503472222219</v>
      </c>
      <c r="K285" s="6" t="str">
        <f t="shared" si="25"/>
        <v>0:00</v>
      </c>
      <c r="L285" s="54" t="str">
        <f t="shared" si="26"/>
        <v>Ukončeno v den propuštění</v>
      </c>
      <c r="M285" s="54" t="str">
        <f>IF(A285-J285&gt;TIME(0,240,0),"Více než  4 hodiny",VLOOKUP(K285,Pásma!$H$4:$I$244,2))</f>
        <v>do 10 ti minut</v>
      </c>
    </row>
    <row r="286" spans="1:13" x14ac:dyDescent="0.25">
      <c r="A286" s="14">
        <v>45343.525347222225</v>
      </c>
      <c r="B286" s="13" t="s">
        <v>76</v>
      </c>
      <c r="C286" s="13" t="s">
        <v>157</v>
      </c>
      <c r="D286" s="13" t="s">
        <v>1696</v>
      </c>
      <c r="E286" s="13" t="s">
        <v>79</v>
      </c>
      <c r="F286" s="13" t="s">
        <v>1195</v>
      </c>
      <c r="G286" s="13" t="s">
        <v>1196</v>
      </c>
      <c r="H286" s="13" t="s">
        <v>8701</v>
      </c>
      <c r="I286" s="8">
        <f t="shared" si="24"/>
        <v>45343.525347222225</v>
      </c>
      <c r="J286" s="8">
        <f>DATEVALUE(MID(H286,49,8))+TIMEVALUE(_xlfn.CONCAT(MID(H286,80,2),":",MID(H286,82,2)))</f>
        <v>45343.525000000001</v>
      </c>
      <c r="K286" s="6" t="str">
        <f t="shared" si="25"/>
        <v>0:00</v>
      </c>
      <c r="L286" s="54" t="str">
        <f t="shared" si="26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14">
        <v>45343.620983796296</v>
      </c>
      <c r="B287" s="13" t="s">
        <v>1694</v>
      </c>
      <c r="C287" s="13" t="s">
        <v>3039</v>
      </c>
      <c r="D287" s="13" t="s">
        <v>1696</v>
      </c>
      <c r="E287" s="13" t="s">
        <v>79</v>
      </c>
      <c r="F287" s="13" t="s">
        <v>3040</v>
      </c>
      <c r="G287" s="13" t="s">
        <v>3041</v>
      </c>
      <c r="H287" s="13" t="s">
        <v>3042</v>
      </c>
      <c r="I287" s="8">
        <f t="shared" si="24"/>
        <v>45343.620983796296</v>
      </c>
      <c r="J287" s="8">
        <f>DATEVALUE(MID(H287,29,8))+TIMEVALUE(_xlfn.CONCAT(MID(H287,64,2),":",MID(H287,66,2)))</f>
        <v>45343.620138888888</v>
      </c>
      <c r="K287" s="6" t="str">
        <f t="shared" si="25"/>
        <v>0:01</v>
      </c>
      <c r="L287" s="54" t="str">
        <f t="shared" si="26"/>
        <v>Ukončeno v den propuštění</v>
      </c>
      <c r="M287" s="54" t="str">
        <f>IF(A287-J287&gt;TIME(0,240,0),"Více než  4 hodiny",VLOOKUP(K287,Pásma!$H$4:$I$244,2))</f>
        <v>do 10 ti minut</v>
      </c>
    </row>
    <row r="288" spans="1:13" x14ac:dyDescent="0.25">
      <c r="A288" s="14">
        <v>45344.366076388891</v>
      </c>
      <c r="B288" s="13" t="s">
        <v>1694</v>
      </c>
      <c r="C288" s="13" t="s">
        <v>1695</v>
      </c>
      <c r="D288" s="13" t="s">
        <v>1696</v>
      </c>
      <c r="E288" s="13" t="s">
        <v>79</v>
      </c>
      <c r="F288" s="13" t="s">
        <v>7519</v>
      </c>
      <c r="G288" s="13" t="s">
        <v>7520</v>
      </c>
      <c r="H288" s="13" t="s">
        <v>7521</v>
      </c>
      <c r="I288" s="8">
        <f t="shared" si="24"/>
        <v>45344.366076388891</v>
      </c>
      <c r="J288" s="8">
        <f>DATEVALUE(MID(H288,63,8))+TIMEVALUE(_xlfn.CONCAT(MID(H288,87,2),":",MID(H288,89,2)))</f>
        <v>45344.365277777775</v>
      </c>
      <c r="K288" s="6" t="str">
        <f t="shared" si="25"/>
        <v>0:01</v>
      </c>
      <c r="L288" s="54" t="str">
        <f t="shared" si="26"/>
        <v>Ukončeno v den propuštění</v>
      </c>
      <c r="M288" s="54" t="str">
        <f>IF(A288-J288&gt;TIME(0,240,0),"Více než  4 hodiny",VLOOKUP(K288,Pásma!$H$4:$I$244,2))</f>
        <v>do 10 ti minut</v>
      </c>
    </row>
    <row r="289" spans="1:13" x14ac:dyDescent="0.25">
      <c r="A289" s="14">
        <v>45344.475451388891</v>
      </c>
      <c r="B289" s="13" t="s">
        <v>1694</v>
      </c>
      <c r="C289" s="13" t="s">
        <v>1695</v>
      </c>
      <c r="D289" s="13" t="s">
        <v>1696</v>
      </c>
      <c r="E289" s="13" t="s">
        <v>79</v>
      </c>
      <c r="F289" s="13" t="s">
        <v>3036</v>
      </c>
      <c r="G289" s="13" t="s">
        <v>3037</v>
      </c>
      <c r="H289" s="13" t="s">
        <v>3038</v>
      </c>
      <c r="I289" s="8">
        <f t="shared" si="24"/>
        <v>45344.475451388891</v>
      </c>
      <c r="J289" s="8">
        <f>DATEVALUE(MID(H289,29,8))+TIMEVALUE(_xlfn.CONCAT(MID(H289,64,2),":",MID(H289,66,2)))</f>
        <v>45344.474999999999</v>
      </c>
      <c r="K289" s="6" t="str">
        <f t="shared" si="25"/>
        <v>0:00</v>
      </c>
      <c r="L289" s="54" t="str">
        <f t="shared" si="26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14">
        <v>45344.475486111114</v>
      </c>
      <c r="B290" s="13" t="s">
        <v>11</v>
      </c>
      <c r="C290" s="13" t="s">
        <v>21</v>
      </c>
      <c r="D290" s="13" t="s">
        <v>1696</v>
      </c>
      <c r="E290" s="13" t="s">
        <v>10</v>
      </c>
      <c r="F290" s="13" t="s">
        <v>2979</v>
      </c>
      <c r="G290" s="13" t="s">
        <v>2980</v>
      </c>
      <c r="H290" s="13" t="s">
        <v>8700</v>
      </c>
      <c r="I290" s="8">
        <f t="shared" si="24"/>
        <v>45344.475486111114</v>
      </c>
      <c r="J290" s="8">
        <f>DATEVALUE(MID(H290,49,8))+TIMEVALUE(_xlfn.CONCAT(MID(H290,80,2),":",MID(H290,82,2)))</f>
        <v>45344.474999999999</v>
      </c>
      <c r="K290" s="6" t="str">
        <f t="shared" si="25"/>
        <v>0:00</v>
      </c>
      <c r="L290" s="54" t="str">
        <f t="shared" si="26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14">
        <v>45344.475624999999</v>
      </c>
      <c r="B291" s="13" t="s">
        <v>1694</v>
      </c>
      <c r="C291" s="13" t="s">
        <v>1695</v>
      </c>
      <c r="D291" s="13" t="s">
        <v>1696</v>
      </c>
      <c r="E291" s="13" t="s">
        <v>79</v>
      </c>
      <c r="F291" s="13" t="s">
        <v>3033</v>
      </c>
      <c r="G291" s="13" t="s">
        <v>3034</v>
      </c>
      <c r="H291" s="13" t="s">
        <v>3035</v>
      </c>
      <c r="I291" s="8">
        <f t="shared" si="24"/>
        <v>45344.475624999999</v>
      </c>
      <c r="J291" s="8">
        <f>DATEVALUE(MID(H291,29,8))+TIMEVALUE(_xlfn.CONCAT(MID(H291,64,2),":",MID(H291,66,2)))</f>
        <v>45344.474999999999</v>
      </c>
      <c r="K291" s="6" t="str">
        <f t="shared" si="25"/>
        <v>0:00</v>
      </c>
      <c r="L291" s="54" t="str">
        <f t="shared" si="26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14">
        <v>45344.475856481484</v>
      </c>
      <c r="B292" s="13" t="s">
        <v>1694</v>
      </c>
      <c r="C292" s="13" t="s">
        <v>1695</v>
      </c>
      <c r="D292" s="13" t="s">
        <v>1696</v>
      </c>
      <c r="E292" s="13" t="s">
        <v>79</v>
      </c>
      <c r="F292" s="13" t="s">
        <v>3030</v>
      </c>
      <c r="G292" s="13" t="s">
        <v>3031</v>
      </c>
      <c r="H292" s="13" t="s">
        <v>3032</v>
      </c>
      <c r="I292" s="8">
        <f t="shared" si="24"/>
        <v>45344.475856481484</v>
      </c>
      <c r="J292" s="8">
        <f>DATEVALUE(MID(H292,29,8))+TIMEVALUE(_xlfn.CONCAT(MID(H292,64,2),":",MID(H292,66,2)))</f>
        <v>45344.475694444445</v>
      </c>
      <c r="K292" s="6" t="str">
        <f t="shared" si="25"/>
        <v>0:00</v>
      </c>
      <c r="L292" s="54" t="str">
        <f t="shared" si="26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14">
        <v>45344.551296296297</v>
      </c>
      <c r="B293" s="13" t="s">
        <v>1694</v>
      </c>
      <c r="C293" s="13" t="s">
        <v>1695</v>
      </c>
      <c r="D293" s="13" t="s">
        <v>1696</v>
      </c>
      <c r="E293" s="13" t="s">
        <v>79</v>
      </c>
      <c r="F293" s="13" t="s">
        <v>3027</v>
      </c>
      <c r="G293" s="13" t="s">
        <v>3028</v>
      </c>
      <c r="H293" s="13" t="s">
        <v>3029</v>
      </c>
      <c r="I293" s="8">
        <f t="shared" si="24"/>
        <v>45344.551296296297</v>
      </c>
      <c r="J293" s="8">
        <f>DATEVALUE(MID(H293,29,8))+TIMEVALUE(_xlfn.CONCAT(MID(H293,64,2),":",MID(H293,66,2)))</f>
        <v>45344.550694444442</v>
      </c>
      <c r="K293" s="6" t="str">
        <f t="shared" si="25"/>
        <v>0:00</v>
      </c>
      <c r="L293" s="54" t="str">
        <f t="shared" si="26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14">
        <v>45344.551863425928</v>
      </c>
      <c r="B294" s="13" t="s">
        <v>1694</v>
      </c>
      <c r="C294" s="13" t="s">
        <v>1695</v>
      </c>
      <c r="D294" s="13" t="s">
        <v>1696</v>
      </c>
      <c r="E294" s="13" t="s">
        <v>79</v>
      </c>
      <c r="F294" s="13" t="s">
        <v>3060</v>
      </c>
      <c r="G294" s="13" t="s">
        <v>7517</v>
      </c>
      <c r="H294" s="13" t="s">
        <v>7518</v>
      </c>
      <c r="I294" s="8">
        <f t="shared" si="24"/>
        <v>45344.551863425928</v>
      </c>
      <c r="J294" s="8">
        <f>DATEVALUE(MID(H294,63,8))+TIMEVALUE(_xlfn.CONCAT(MID(H294,87,2),":",MID(H294,89,2)))</f>
        <v>45344.551388888889</v>
      </c>
      <c r="K294" s="6" t="str">
        <f t="shared" si="25"/>
        <v>0:00</v>
      </c>
      <c r="L294" s="54" t="str">
        <f t="shared" si="26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14">
        <v>45344.552222222221</v>
      </c>
      <c r="B295" s="13" t="s">
        <v>1694</v>
      </c>
      <c r="C295" s="13" t="s">
        <v>1695</v>
      </c>
      <c r="D295" s="13" t="s">
        <v>1696</v>
      </c>
      <c r="E295" s="13" t="s">
        <v>79</v>
      </c>
      <c r="F295" s="13" t="s">
        <v>7514</v>
      </c>
      <c r="G295" s="13" t="s">
        <v>7515</v>
      </c>
      <c r="H295" s="13" t="s">
        <v>7516</v>
      </c>
      <c r="I295" s="8">
        <f t="shared" si="24"/>
        <v>45344.552222222221</v>
      </c>
      <c r="J295" s="8">
        <f>DATEVALUE(MID(H295,63,8))+TIMEVALUE(_xlfn.CONCAT(MID(H295,87,2),":",MID(H295,89,2)))</f>
        <v>45344.551388888889</v>
      </c>
      <c r="K295" s="6" t="str">
        <f t="shared" si="25"/>
        <v>0:01</v>
      </c>
      <c r="L295" s="54" t="str">
        <f t="shared" si="26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14">
        <v>45345.414537037039</v>
      </c>
      <c r="B296" s="13" t="s">
        <v>44</v>
      </c>
      <c r="C296" s="13" t="s">
        <v>8</v>
      </c>
      <c r="D296" s="13" t="s">
        <v>1696</v>
      </c>
      <c r="E296" s="13" t="s">
        <v>10</v>
      </c>
      <c r="F296" s="13" t="s">
        <v>2937</v>
      </c>
      <c r="G296" s="13" t="s">
        <v>2938</v>
      </c>
      <c r="H296" s="13" t="s">
        <v>8699</v>
      </c>
      <c r="I296" s="8">
        <f t="shared" si="24"/>
        <v>45345.414537037039</v>
      </c>
      <c r="J296" s="8">
        <f>DATEVALUE(MID(H296,49,8))+TIMEVALUE(_xlfn.CONCAT(MID(H296,80,2),":",MID(H296,82,2)))</f>
        <v>45345.413888888892</v>
      </c>
      <c r="K296" s="6" t="str">
        <f t="shared" si="25"/>
        <v>0:00</v>
      </c>
      <c r="L296" s="54" t="str">
        <f t="shared" si="26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14">
        <v>45345.427430555559</v>
      </c>
      <c r="B297" s="13" t="s">
        <v>1694</v>
      </c>
      <c r="C297" s="13" t="s">
        <v>1695</v>
      </c>
      <c r="D297" s="13" t="s">
        <v>1696</v>
      </c>
      <c r="E297" s="13" t="s">
        <v>79</v>
      </c>
      <c r="F297" s="13" t="s">
        <v>1210</v>
      </c>
      <c r="G297" s="13" t="s">
        <v>1211</v>
      </c>
      <c r="H297" s="13" t="s">
        <v>8698</v>
      </c>
      <c r="I297" s="8">
        <f t="shared" si="24"/>
        <v>45345.427430555559</v>
      </c>
      <c r="J297" s="8">
        <f>DATEVALUE(MID(H297,49,8))+TIMEVALUE(_xlfn.CONCAT(MID(H297,80,2),":",MID(H297,82,2)))</f>
        <v>45345.427083333336</v>
      </c>
      <c r="K297" s="6" t="str">
        <f t="shared" si="25"/>
        <v>0:00</v>
      </c>
      <c r="L297" s="54" t="str">
        <f t="shared" si="26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14">
        <v>45345.475335648145</v>
      </c>
      <c r="B298" s="13" t="s">
        <v>1694</v>
      </c>
      <c r="C298" s="13" t="s">
        <v>1695</v>
      </c>
      <c r="D298" s="13" t="s">
        <v>1696</v>
      </c>
      <c r="E298" s="13" t="s">
        <v>79</v>
      </c>
      <c r="F298" s="13" t="s">
        <v>3025</v>
      </c>
      <c r="G298" s="13" t="s">
        <v>3026</v>
      </c>
      <c r="H298" s="13" t="s">
        <v>3022</v>
      </c>
      <c r="I298" s="8">
        <f t="shared" si="24"/>
        <v>45345.475335648145</v>
      </c>
      <c r="J298" s="8">
        <f t="shared" ref="J298:J315" si="28">DATEVALUE(MID(H298,29,8))+TIMEVALUE(_xlfn.CONCAT(MID(H298,64,2),":",MID(H298,66,2)))</f>
        <v>45345.474999999999</v>
      </c>
      <c r="K298" s="6" t="str">
        <f t="shared" si="25"/>
        <v>0:00</v>
      </c>
      <c r="L298" s="54" t="str">
        <f t="shared" si="26"/>
        <v>Ukončeno v den propuštění</v>
      </c>
      <c r="M298" s="54" t="str">
        <f>IF(A298-J298&gt;TIME(0,240,0),"Více než  4 hodiny",VLOOKUP(K298,Pásma!$H$4:$I$244,2))</f>
        <v>do 10 ti minut</v>
      </c>
    </row>
    <row r="299" spans="1:13" x14ac:dyDescent="0.25">
      <c r="A299" s="14">
        <v>45345.47556712963</v>
      </c>
      <c r="B299" s="13" t="s">
        <v>1694</v>
      </c>
      <c r="C299" s="13" t="s">
        <v>1695</v>
      </c>
      <c r="D299" s="13" t="s">
        <v>1696</v>
      </c>
      <c r="E299" s="13" t="s">
        <v>79</v>
      </c>
      <c r="F299" s="13" t="s">
        <v>3023</v>
      </c>
      <c r="G299" s="13" t="s">
        <v>3024</v>
      </c>
      <c r="H299" s="13" t="s">
        <v>3022</v>
      </c>
      <c r="I299" s="8">
        <f t="shared" si="24"/>
        <v>45345.47556712963</v>
      </c>
      <c r="J299" s="8">
        <f t="shared" si="28"/>
        <v>45345.474999999999</v>
      </c>
      <c r="K299" s="6" t="str">
        <f t="shared" si="25"/>
        <v>0:00</v>
      </c>
      <c r="L299" s="54" t="str">
        <f t="shared" si="26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14">
        <v>45345.475740740738</v>
      </c>
      <c r="B300" s="13" t="s">
        <v>1694</v>
      </c>
      <c r="C300" s="13" t="s">
        <v>1695</v>
      </c>
      <c r="D300" s="13" t="s">
        <v>1696</v>
      </c>
      <c r="E300" s="13" t="s">
        <v>79</v>
      </c>
      <c r="F300" s="13" t="s">
        <v>3020</v>
      </c>
      <c r="G300" s="13" t="s">
        <v>3021</v>
      </c>
      <c r="H300" s="13" t="s">
        <v>3022</v>
      </c>
      <c r="I300" s="8">
        <f t="shared" si="24"/>
        <v>45345.475740740738</v>
      </c>
      <c r="J300" s="8">
        <f t="shared" si="28"/>
        <v>45345.474999999999</v>
      </c>
      <c r="K300" s="6" t="str">
        <f t="shared" si="25"/>
        <v>0:01</v>
      </c>
      <c r="L300" s="54" t="str">
        <f t="shared" si="26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14">
        <v>45345.654131944444</v>
      </c>
      <c r="B301" s="13" t="s">
        <v>1720</v>
      </c>
      <c r="C301" s="13" t="s">
        <v>1929</v>
      </c>
      <c r="D301" s="13" t="s">
        <v>1696</v>
      </c>
      <c r="E301" s="13" t="s">
        <v>79</v>
      </c>
      <c r="F301" s="13" t="s">
        <v>3017</v>
      </c>
      <c r="G301" s="13" t="s">
        <v>3018</v>
      </c>
      <c r="H301" s="13" t="s">
        <v>3019</v>
      </c>
      <c r="I301" s="8">
        <f t="shared" si="24"/>
        <v>45345.654131944444</v>
      </c>
      <c r="J301" s="8">
        <f t="shared" si="28"/>
        <v>45345.65347222222</v>
      </c>
      <c r="K301" s="6" t="str">
        <f t="shared" si="25"/>
        <v>0:00</v>
      </c>
      <c r="L301" s="54" t="str">
        <f t="shared" si="26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14">
        <v>45346.707118055558</v>
      </c>
      <c r="B302" s="13" t="s">
        <v>1694</v>
      </c>
      <c r="C302" s="13" t="s">
        <v>2058</v>
      </c>
      <c r="D302" s="13" t="s">
        <v>1696</v>
      </c>
      <c r="E302" s="13" t="s">
        <v>79</v>
      </c>
      <c r="F302" s="13" t="s">
        <v>3014</v>
      </c>
      <c r="G302" s="13" t="s">
        <v>3015</v>
      </c>
      <c r="H302" s="13" t="s">
        <v>3016</v>
      </c>
      <c r="I302" s="8">
        <f t="shared" si="24"/>
        <v>45346.707118055558</v>
      </c>
      <c r="J302" s="8">
        <f t="shared" si="28"/>
        <v>45346.706250000003</v>
      </c>
      <c r="K302" s="6" t="str">
        <f t="shared" si="25"/>
        <v>0:01</v>
      </c>
      <c r="L302" s="54" t="str">
        <f t="shared" si="26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14">
        <v>45346.707719907405</v>
      </c>
      <c r="B303" s="13" t="s">
        <v>1694</v>
      </c>
      <c r="C303" s="13" t="s">
        <v>2058</v>
      </c>
      <c r="D303" s="13" t="s">
        <v>1696</v>
      </c>
      <c r="E303" s="13" t="s">
        <v>79</v>
      </c>
      <c r="F303" s="13" t="s">
        <v>3011</v>
      </c>
      <c r="G303" s="13" t="s">
        <v>3012</v>
      </c>
      <c r="H303" s="13" t="s">
        <v>3013</v>
      </c>
      <c r="I303" s="8">
        <f t="shared" si="24"/>
        <v>45346.707719907405</v>
      </c>
      <c r="J303" s="8">
        <f t="shared" si="28"/>
        <v>45346.706944444442</v>
      </c>
      <c r="K303" s="6" t="str">
        <f t="shared" si="25"/>
        <v>0:01</v>
      </c>
      <c r="L303" s="54" t="str">
        <f t="shared" si="26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14">
        <v>45346.708599537036</v>
      </c>
      <c r="B304" s="13" t="s">
        <v>1694</v>
      </c>
      <c r="C304" s="13" t="s">
        <v>2058</v>
      </c>
      <c r="D304" s="13" t="s">
        <v>1696</v>
      </c>
      <c r="E304" s="13" t="s">
        <v>79</v>
      </c>
      <c r="F304" s="13" t="s">
        <v>2824</v>
      </c>
      <c r="G304" s="13" t="s">
        <v>3009</v>
      </c>
      <c r="H304" s="13" t="s">
        <v>3010</v>
      </c>
      <c r="I304" s="8">
        <f t="shared" si="24"/>
        <v>45346.708599537036</v>
      </c>
      <c r="J304" s="8">
        <f t="shared" si="28"/>
        <v>45346.707638888889</v>
      </c>
      <c r="K304" s="6" t="str">
        <f t="shared" si="25"/>
        <v>0:01</v>
      </c>
      <c r="L304" s="54" t="str">
        <f t="shared" si="26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14">
        <v>45346.709050925929</v>
      </c>
      <c r="B305" s="13" t="s">
        <v>1694</v>
      </c>
      <c r="C305" s="13" t="s">
        <v>2058</v>
      </c>
      <c r="D305" s="13" t="s">
        <v>1696</v>
      </c>
      <c r="E305" s="13" t="s">
        <v>79</v>
      </c>
      <c r="F305" s="13" t="s">
        <v>2610</v>
      </c>
      <c r="G305" s="13" t="s">
        <v>3007</v>
      </c>
      <c r="H305" s="13" t="s">
        <v>3008</v>
      </c>
      <c r="I305" s="8">
        <f t="shared" si="24"/>
        <v>45346.709050925929</v>
      </c>
      <c r="J305" s="8">
        <f t="shared" si="28"/>
        <v>45346.708333333336</v>
      </c>
      <c r="K305" s="6" t="str">
        <f t="shared" si="25"/>
        <v>0:01</v>
      </c>
      <c r="L305" s="54" t="str">
        <f t="shared" si="26"/>
        <v>Ukončeno v den propuštění</v>
      </c>
      <c r="M305" s="54" t="str">
        <f>IF(A305-J305&gt;TIME(0,240,0),"Více než  4 hodiny",VLOOKUP(K305,Pásma!$H$4:$I$244,2))</f>
        <v>do 10 ti minut</v>
      </c>
    </row>
    <row r="306" spans="1:13" x14ac:dyDescent="0.25">
      <c r="A306" s="14">
        <v>45346.715729166666</v>
      </c>
      <c r="B306" s="13" t="s">
        <v>1720</v>
      </c>
      <c r="C306" s="13" t="s">
        <v>2193</v>
      </c>
      <c r="D306" s="13" t="s">
        <v>1696</v>
      </c>
      <c r="E306" s="13" t="s">
        <v>79</v>
      </c>
      <c r="F306" s="13" t="s">
        <v>3004</v>
      </c>
      <c r="G306" s="13" t="s">
        <v>3005</v>
      </c>
      <c r="H306" s="13" t="s">
        <v>3006</v>
      </c>
      <c r="I306" s="8">
        <f t="shared" si="24"/>
        <v>45346.715729166666</v>
      </c>
      <c r="J306" s="8">
        <f t="shared" si="28"/>
        <v>45346.714583333334</v>
      </c>
      <c r="K306" s="6" t="str">
        <f t="shared" si="25"/>
        <v>0:01</v>
      </c>
      <c r="L306" s="54" t="str">
        <f t="shared" si="26"/>
        <v>Ukončeno v den propuštění</v>
      </c>
      <c r="M306" s="54" t="str">
        <f>IF(A306-J306&gt;TIME(0,240,0),"Více než  4 hodiny",VLOOKUP(K306,Pásma!$H$4:$I$244,2))</f>
        <v>do 10 ti minut</v>
      </c>
    </row>
    <row r="307" spans="1:13" x14ac:dyDescent="0.25">
      <c r="A307" s="14">
        <v>45346.716631944444</v>
      </c>
      <c r="B307" s="13" t="s">
        <v>1720</v>
      </c>
      <c r="C307" s="13" t="s">
        <v>2193</v>
      </c>
      <c r="D307" s="13" t="s">
        <v>1696</v>
      </c>
      <c r="E307" s="13" t="s">
        <v>79</v>
      </c>
      <c r="F307" s="13" t="s">
        <v>3001</v>
      </c>
      <c r="G307" s="13" t="s">
        <v>3002</v>
      </c>
      <c r="H307" s="13" t="s">
        <v>3003</v>
      </c>
      <c r="I307" s="8">
        <f t="shared" si="24"/>
        <v>45346.716631944444</v>
      </c>
      <c r="J307" s="8">
        <f t="shared" si="28"/>
        <v>45346.71597222222</v>
      </c>
      <c r="K307" s="6" t="str">
        <f t="shared" si="25"/>
        <v>0:00</v>
      </c>
      <c r="L307" s="54" t="str">
        <f t="shared" si="26"/>
        <v>Ukončeno v den propuštění</v>
      </c>
      <c r="M307" s="54" t="str">
        <f>IF(A307-J307&gt;TIME(0,240,0),"Více než  4 hodiny",VLOOKUP(K307,Pásma!$H$4:$I$244,2))</f>
        <v>do 10 ti minut</v>
      </c>
    </row>
    <row r="308" spans="1:13" x14ac:dyDescent="0.25">
      <c r="A308" s="14">
        <v>45346.717280092591</v>
      </c>
      <c r="B308" s="13" t="s">
        <v>1720</v>
      </c>
      <c r="C308" s="13" t="s">
        <v>2193</v>
      </c>
      <c r="D308" s="13" t="s">
        <v>1696</v>
      </c>
      <c r="E308" s="13" t="s">
        <v>79</v>
      </c>
      <c r="F308" s="13" t="s">
        <v>2998</v>
      </c>
      <c r="G308" s="13" t="s">
        <v>2999</v>
      </c>
      <c r="H308" s="13" t="s">
        <v>3000</v>
      </c>
      <c r="I308" s="8">
        <f t="shared" si="24"/>
        <v>45346.717280092591</v>
      </c>
      <c r="J308" s="8">
        <f t="shared" si="28"/>
        <v>45346.716666666667</v>
      </c>
      <c r="K308" s="6" t="str">
        <f t="shared" si="25"/>
        <v>0:00</v>
      </c>
      <c r="L308" s="54" t="str">
        <f t="shared" si="26"/>
        <v>Ukončeno v den propuštění</v>
      </c>
      <c r="M308" s="54" t="str">
        <f>IF(A308-J308&gt;TIME(0,240,0),"Více než  4 hodiny",VLOOKUP(K308,Pásma!$H$4:$I$244,2))</f>
        <v>do 10 ti minut</v>
      </c>
    </row>
    <row r="309" spans="1:13" x14ac:dyDescent="0.25">
      <c r="A309" s="14">
        <v>45346.717870370368</v>
      </c>
      <c r="B309" s="13" t="s">
        <v>1720</v>
      </c>
      <c r="C309" s="13" t="s">
        <v>2193</v>
      </c>
      <c r="D309" s="13" t="s">
        <v>1696</v>
      </c>
      <c r="E309" s="13" t="s">
        <v>79</v>
      </c>
      <c r="F309" s="13" t="s">
        <v>2995</v>
      </c>
      <c r="G309" s="13" t="s">
        <v>2996</v>
      </c>
      <c r="H309" s="13" t="s">
        <v>2997</v>
      </c>
      <c r="I309" s="8">
        <f t="shared" si="24"/>
        <v>45346.717870370368</v>
      </c>
      <c r="J309" s="8">
        <f t="shared" si="28"/>
        <v>45346.717361111114</v>
      </c>
      <c r="K309" s="6" t="str">
        <f t="shared" si="25"/>
        <v>0:00</v>
      </c>
      <c r="L309" s="54" t="str">
        <f t="shared" si="26"/>
        <v>Ukončeno v den propuštění</v>
      </c>
      <c r="M309" s="54" t="str">
        <f>IF(A309-J309&gt;TIME(0,240,0),"Více než  4 hodiny",VLOOKUP(K309,Pásma!$H$4:$I$244,2))</f>
        <v>do 10 ti minut</v>
      </c>
    </row>
    <row r="310" spans="1:13" x14ac:dyDescent="0.25">
      <c r="A310" s="14">
        <v>45346.728090277778</v>
      </c>
      <c r="B310" s="13" t="s">
        <v>1694</v>
      </c>
      <c r="C310" s="13" t="s">
        <v>2058</v>
      </c>
      <c r="D310" s="13" t="s">
        <v>1696</v>
      </c>
      <c r="E310" s="13" t="s">
        <v>79</v>
      </c>
      <c r="F310" s="13" t="s">
        <v>2992</v>
      </c>
      <c r="G310" s="13" t="s">
        <v>2993</v>
      </c>
      <c r="H310" s="13" t="s">
        <v>2994</v>
      </c>
      <c r="I310" s="8">
        <f t="shared" si="24"/>
        <v>45346.728090277778</v>
      </c>
      <c r="J310" s="8">
        <f t="shared" si="28"/>
        <v>45346.727083333331</v>
      </c>
      <c r="K310" s="6" t="str">
        <f t="shared" si="25"/>
        <v>0:01</v>
      </c>
      <c r="L310" s="54" t="str">
        <f t="shared" si="26"/>
        <v>Ukončeno v den propuštění</v>
      </c>
      <c r="M310" s="54" t="str">
        <f>IF(A310-J310&gt;TIME(0,240,0),"Více než  4 hodiny",VLOOKUP(K310,Pásma!$H$4:$I$244,2))</f>
        <v>do 10 ti minut</v>
      </c>
    </row>
    <row r="311" spans="1:13" x14ac:dyDescent="0.25">
      <c r="A311" s="14">
        <v>45346.728587962964</v>
      </c>
      <c r="B311" s="13" t="s">
        <v>1694</v>
      </c>
      <c r="C311" s="13" t="s">
        <v>2058</v>
      </c>
      <c r="D311" s="13" t="s">
        <v>1696</v>
      </c>
      <c r="E311" s="13" t="s">
        <v>79</v>
      </c>
      <c r="F311" s="13" t="s">
        <v>2989</v>
      </c>
      <c r="G311" s="13" t="s">
        <v>2990</v>
      </c>
      <c r="H311" s="13" t="s">
        <v>2991</v>
      </c>
      <c r="I311" s="8">
        <f t="shared" si="24"/>
        <v>45346.728587962964</v>
      </c>
      <c r="J311" s="8">
        <f t="shared" si="28"/>
        <v>45346.482638888891</v>
      </c>
      <c r="K311" s="6" t="str">
        <f t="shared" si="25"/>
        <v>5:54</v>
      </c>
      <c r="L311" s="54" t="str">
        <f t="shared" si="26"/>
        <v>Ukončeno v den propuštění</v>
      </c>
      <c r="M311" s="54" t="str">
        <f>IF(A311-J311&gt;TIME(0,240,0),"Více než  4 hodiny",VLOOKUP(K311,Pásma!$H$4:$I$244,2))</f>
        <v>Více než  4 hodiny</v>
      </c>
    </row>
    <row r="312" spans="1:13" x14ac:dyDescent="0.25">
      <c r="A312" s="14">
        <v>45347.570115740738</v>
      </c>
      <c r="B312" s="13" t="s">
        <v>1694</v>
      </c>
      <c r="C312" s="13" t="s">
        <v>2423</v>
      </c>
      <c r="D312" s="13" t="s">
        <v>1696</v>
      </c>
      <c r="E312" s="13" t="s">
        <v>79</v>
      </c>
      <c r="F312" s="13" t="s">
        <v>2675</v>
      </c>
      <c r="G312" s="13" t="s">
        <v>2987</v>
      </c>
      <c r="H312" s="13" t="s">
        <v>2988</v>
      </c>
      <c r="I312" s="8">
        <f t="shared" si="24"/>
        <v>45347.570115740738</v>
      </c>
      <c r="J312" s="8">
        <f t="shared" si="28"/>
        <v>45347.489583333336</v>
      </c>
      <c r="K312" s="6" t="str">
        <f t="shared" si="25"/>
        <v>1:55</v>
      </c>
      <c r="L312" s="54" t="str">
        <f t="shared" si="26"/>
        <v>Ukončeno v den propuštění</v>
      </c>
      <c r="M312" s="54" t="str">
        <f>IF(A312-J312&gt;TIME(0,240,0),"Více než  4 hodiny",VLOOKUP(K312,Pásma!$H$4:$I$244,2))</f>
        <v>110-120</v>
      </c>
    </row>
    <row r="313" spans="1:13" x14ac:dyDescent="0.25">
      <c r="A313" s="14">
        <v>45348.37394675926</v>
      </c>
      <c r="B313" s="13" t="s">
        <v>1694</v>
      </c>
      <c r="C313" s="13" t="s">
        <v>1695</v>
      </c>
      <c r="D313" s="13" t="s">
        <v>1696</v>
      </c>
      <c r="E313" s="13" t="s">
        <v>79</v>
      </c>
      <c r="F313" s="13" t="s">
        <v>2984</v>
      </c>
      <c r="G313" s="13" t="s">
        <v>2985</v>
      </c>
      <c r="H313" s="13" t="s">
        <v>2986</v>
      </c>
      <c r="I313" s="8">
        <f t="shared" si="24"/>
        <v>45348.37394675926</v>
      </c>
      <c r="J313" s="8">
        <f t="shared" si="28"/>
        <v>45348.372916666667</v>
      </c>
      <c r="K313" s="6" t="str">
        <f t="shared" si="25"/>
        <v>0:01</v>
      </c>
      <c r="L313" s="54" t="str">
        <f t="shared" si="26"/>
        <v>Ukončeno v den propuštění</v>
      </c>
      <c r="M313" s="54" t="str">
        <f>IF(A313-J313&gt;TIME(0,240,0),"Více než  4 hodiny",VLOOKUP(K313,Pásma!$H$4:$I$244,2))</f>
        <v>do 10 ti minut</v>
      </c>
    </row>
    <row r="314" spans="1:13" x14ac:dyDescent="0.25">
      <c r="A314" s="14">
        <v>45348.407962962963</v>
      </c>
      <c r="B314" s="13" t="s">
        <v>682</v>
      </c>
      <c r="C314" s="13" t="s">
        <v>683</v>
      </c>
      <c r="D314" s="13" t="s">
        <v>1696</v>
      </c>
      <c r="E314" s="13" t="s">
        <v>79</v>
      </c>
      <c r="F314" s="13" t="s">
        <v>2810</v>
      </c>
      <c r="G314" s="13" t="s">
        <v>2982</v>
      </c>
      <c r="H314" s="13" t="s">
        <v>2983</v>
      </c>
      <c r="I314" s="8">
        <f t="shared" si="24"/>
        <v>45348.407962962963</v>
      </c>
      <c r="J314" s="8">
        <f t="shared" si="28"/>
        <v>45348.40625</v>
      </c>
      <c r="K314" s="6" t="str">
        <f t="shared" si="25"/>
        <v>0:02</v>
      </c>
      <c r="L314" s="54" t="str">
        <f t="shared" si="26"/>
        <v>Ukončeno v den propuštění</v>
      </c>
      <c r="M314" s="54" t="str">
        <f>IF(A314-J314&gt;TIME(0,240,0),"Více než  4 hodiny",VLOOKUP(K314,Pásma!$H$4:$I$244,2))</f>
        <v>do 10 ti minut</v>
      </c>
    </row>
    <row r="315" spans="1:13" x14ac:dyDescent="0.25">
      <c r="A315" s="14">
        <v>45348.472858796296</v>
      </c>
      <c r="B315" s="13" t="s">
        <v>1694</v>
      </c>
      <c r="C315" s="13" t="s">
        <v>1695</v>
      </c>
      <c r="D315" s="13" t="s">
        <v>1696</v>
      </c>
      <c r="E315" s="13" t="s">
        <v>79</v>
      </c>
      <c r="F315" s="13" t="s">
        <v>2979</v>
      </c>
      <c r="G315" s="13" t="s">
        <v>2980</v>
      </c>
      <c r="H315" s="13" t="s">
        <v>2981</v>
      </c>
      <c r="I315" s="8">
        <f t="shared" si="24"/>
        <v>45348.472858796296</v>
      </c>
      <c r="J315" s="8">
        <f t="shared" si="28"/>
        <v>45348.472222222219</v>
      </c>
      <c r="K315" s="6" t="str">
        <f t="shared" si="25"/>
        <v>0:00</v>
      </c>
      <c r="L315" s="54" t="str">
        <f t="shared" si="26"/>
        <v>Ukončeno v den propuštění</v>
      </c>
      <c r="M315" s="54" t="str">
        <f>IF(A315-J315&gt;TIME(0,240,0),"Více než  4 hodiny",VLOOKUP(K315,Pásma!$H$4:$I$244,2))</f>
        <v>do 10 ti minut</v>
      </c>
    </row>
    <row r="316" spans="1:13" x14ac:dyDescent="0.25">
      <c r="A316" s="14">
        <v>45348.490173611113</v>
      </c>
      <c r="B316" s="13" t="s">
        <v>11</v>
      </c>
      <c r="C316" s="13" t="s">
        <v>21</v>
      </c>
      <c r="D316" s="13" t="s">
        <v>1696</v>
      </c>
      <c r="E316" s="13" t="s">
        <v>10</v>
      </c>
      <c r="F316" s="13" t="s">
        <v>2887</v>
      </c>
      <c r="G316" s="13" t="s">
        <v>2888</v>
      </c>
      <c r="H316" s="13" t="s">
        <v>8697</v>
      </c>
      <c r="I316" s="8">
        <f t="shared" si="24"/>
        <v>45348.490173611113</v>
      </c>
      <c r="J316" s="8">
        <f>DATEVALUE(MID(H316,49,8))+TIMEVALUE(_xlfn.CONCAT(MID(H316,80,2),":",MID(H316,82,2)))</f>
        <v>45348.489583333336</v>
      </c>
      <c r="K316" s="6" t="str">
        <f t="shared" si="25"/>
        <v>0:00</v>
      </c>
      <c r="L316" s="54" t="str">
        <f t="shared" si="26"/>
        <v>Ukončeno v den propuštění</v>
      </c>
      <c r="M316" s="54" t="str">
        <f>IF(A316-J316&gt;TIME(0,240,0),"Více než  4 hodiny",VLOOKUP(K316,Pásma!$H$4:$I$244,2))</f>
        <v>do 10 ti minut</v>
      </c>
    </row>
    <row r="317" spans="1:13" x14ac:dyDescent="0.25">
      <c r="A317" s="14">
        <v>45348.514953703707</v>
      </c>
      <c r="B317" s="13" t="s">
        <v>1694</v>
      </c>
      <c r="C317" s="13" t="s">
        <v>1695</v>
      </c>
      <c r="D317" s="13" t="s">
        <v>1696</v>
      </c>
      <c r="E317" s="13" t="s">
        <v>79</v>
      </c>
      <c r="F317" s="13" t="s">
        <v>2976</v>
      </c>
      <c r="G317" s="13" t="s">
        <v>2977</v>
      </c>
      <c r="H317" s="13" t="s">
        <v>2978</v>
      </c>
      <c r="I317" s="8">
        <f t="shared" si="24"/>
        <v>45348.514953703707</v>
      </c>
      <c r="J317" s="8">
        <f>DATEVALUE(MID(H317,29,8))+TIMEVALUE(_xlfn.CONCAT(MID(H317,64,2),":",MID(H317,66,2)))</f>
        <v>45348.51458333333</v>
      </c>
      <c r="K317" s="6" t="str">
        <f t="shared" si="25"/>
        <v>0:00</v>
      </c>
      <c r="L317" s="54" t="str">
        <f t="shared" si="26"/>
        <v>Ukončeno v den propuštění</v>
      </c>
      <c r="M317" s="54" t="str">
        <f>IF(A317-J317&gt;TIME(0,240,0),"Více než  4 hodiny",VLOOKUP(K317,Pásma!$H$4:$I$244,2))</f>
        <v>do 10 ti minut</v>
      </c>
    </row>
    <row r="318" spans="1:13" x14ac:dyDescent="0.25">
      <c r="A318" s="14">
        <v>45348.974409722221</v>
      </c>
      <c r="B318" s="13" t="s">
        <v>1694</v>
      </c>
      <c r="C318" s="13" t="s">
        <v>17</v>
      </c>
      <c r="D318" s="13" t="s">
        <v>1696</v>
      </c>
      <c r="E318" s="13" t="s">
        <v>10</v>
      </c>
      <c r="F318" s="13" t="s">
        <v>2973</v>
      </c>
      <c r="G318" s="13" t="s">
        <v>2974</v>
      </c>
      <c r="H318" s="13" t="s">
        <v>2975</v>
      </c>
      <c r="I318" s="8">
        <f t="shared" si="24"/>
        <v>45348.974409722221</v>
      </c>
      <c r="J318" s="8">
        <f>DATEVALUE(MID(H318,29,8))+TIMEVALUE(_xlfn.CONCAT(MID(H318,64,2),":",MID(H318,66,2)))</f>
        <v>45348.972916666666</v>
      </c>
      <c r="K318" s="6" t="str">
        <f t="shared" si="25"/>
        <v>0:02</v>
      </c>
      <c r="L318" s="54" t="str">
        <f t="shared" si="26"/>
        <v>Ukončeno v den propuštění</v>
      </c>
      <c r="M318" s="54" t="str">
        <f>IF(A318-J318&gt;TIME(0,240,0),"Více než  4 hodiny",VLOOKUP(K318,Pásma!$H$4:$I$244,2))</f>
        <v>do 10 ti minut</v>
      </c>
    </row>
    <row r="319" spans="1:13" x14ac:dyDescent="0.25">
      <c r="A319" s="14">
        <v>45349.427361111113</v>
      </c>
      <c r="B319" s="13" t="s">
        <v>1694</v>
      </c>
      <c r="C319" s="13" t="s">
        <v>1695</v>
      </c>
      <c r="D319" s="13" t="s">
        <v>1696</v>
      </c>
      <c r="E319" s="13" t="s">
        <v>79</v>
      </c>
      <c r="F319" s="13" t="s">
        <v>2970</v>
      </c>
      <c r="G319" s="13" t="s">
        <v>2971</v>
      </c>
      <c r="H319" s="13" t="s">
        <v>2972</v>
      </c>
      <c r="I319" s="8">
        <f t="shared" si="24"/>
        <v>45349.427361111113</v>
      </c>
      <c r="J319" s="8">
        <f>DATEVALUE(MID(H319,29,8))+TIMEVALUE(_xlfn.CONCAT(MID(H319,64,2),":",MID(H319,66,2)))</f>
        <v>45349.426388888889</v>
      </c>
      <c r="K319" s="6" t="str">
        <f t="shared" si="25"/>
        <v>0:01</v>
      </c>
      <c r="L319" s="54" t="str">
        <f t="shared" si="26"/>
        <v>Ukončeno v den propuštění</v>
      </c>
      <c r="M319" s="54" t="str">
        <f>IF(A319-J319&gt;TIME(0,240,0),"Více než  4 hodiny",VLOOKUP(K319,Pásma!$H$4:$I$244,2))</f>
        <v>do 10 ti minut</v>
      </c>
    </row>
    <row r="320" spans="1:13" x14ac:dyDescent="0.25">
      <c r="A320" s="14">
        <v>45349.42763888889</v>
      </c>
      <c r="B320" s="13" t="s">
        <v>1694</v>
      </c>
      <c r="C320" s="13" t="s">
        <v>1695</v>
      </c>
      <c r="D320" s="13" t="s">
        <v>1696</v>
      </c>
      <c r="E320" s="13" t="s">
        <v>79</v>
      </c>
      <c r="F320" s="13" t="s">
        <v>2967</v>
      </c>
      <c r="G320" s="13" t="s">
        <v>2968</v>
      </c>
      <c r="H320" s="13" t="s">
        <v>2969</v>
      </c>
      <c r="I320" s="8">
        <f t="shared" si="24"/>
        <v>45349.42763888889</v>
      </c>
      <c r="J320" s="8">
        <f>DATEVALUE(MID(H320,29,8))+TIMEVALUE(_xlfn.CONCAT(MID(H320,64,2),":",MID(H320,66,2)))</f>
        <v>45349.427083333336</v>
      </c>
      <c r="K320" s="6" t="str">
        <f t="shared" si="25"/>
        <v>0:00</v>
      </c>
      <c r="L320" s="54" t="str">
        <f t="shared" si="26"/>
        <v>Ukončeno v den propuštění</v>
      </c>
      <c r="M320" s="54" t="str">
        <f>IF(A320-J320&gt;TIME(0,240,0),"Více než  4 hodiny",VLOOKUP(K320,Pásma!$H$4:$I$244,2))</f>
        <v>do 10 ti minut</v>
      </c>
    </row>
    <row r="321" spans="1:13" x14ac:dyDescent="0.25">
      <c r="A321" s="14">
        <v>45349.463958333334</v>
      </c>
      <c r="B321" s="13" t="s">
        <v>1694</v>
      </c>
      <c r="C321" s="13" t="s">
        <v>1695</v>
      </c>
      <c r="D321" s="13" t="s">
        <v>1696</v>
      </c>
      <c r="E321" s="13" t="s">
        <v>79</v>
      </c>
      <c r="F321" s="13" t="s">
        <v>2964</v>
      </c>
      <c r="G321" s="13" t="s">
        <v>2965</v>
      </c>
      <c r="H321" s="13" t="s">
        <v>2966</v>
      </c>
      <c r="I321" s="8">
        <f t="shared" si="24"/>
        <v>45349.463958333334</v>
      </c>
      <c r="J321" s="8">
        <f>DATEVALUE(MID(H321,29,8))+TIMEVALUE(_xlfn.CONCAT(MID(H321,64,2),":",MID(H321,66,2)))</f>
        <v>45349.463194444441</v>
      </c>
      <c r="K321" s="6" t="str">
        <f t="shared" si="25"/>
        <v>0:01</v>
      </c>
      <c r="L321" s="54" t="str">
        <f t="shared" si="26"/>
        <v>Ukončeno v den propuštění</v>
      </c>
      <c r="M321" s="54" t="str">
        <f>IF(A321-J321&gt;TIME(0,240,0),"Více než  4 hodiny",VLOOKUP(K321,Pásma!$H$4:$I$244,2))</f>
        <v>do 10 ti minut</v>
      </c>
    </row>
    <row r="322" spans="1:13" x14ac:dyDescent="0.25">
      <c r="A322" s="14">
        <v>45349.496550925927</v>
      </c>
      <c r="B322" s="13" t="s">
        <v>11</v>
      </c>
      <c r="C322" s="13" t="s">
        <v>21</v>
      </c>
      <c r="D322" s="13" t="s">
        <v>1696</v>
      </c>
      <c r="E322" s="13" t="s">
        <v>10</v>
      </c>
      <c r="F322" s="13" t="s">
        <v>2810</v>
      </c>
      <c r="G322" s="13" t="s">
        <v>2811</v>
      </c>
      <c r="H322" s="13" t="s">
        <v>8696</v>
      </c>
      <c r="I322" s="8">
        <f t="shared" ref="I322:I385" si="29">A322</f>
        <v>45349.496550925927</v>
      </c>
      <c r="J322" s="8">
        <f>DATEVALUE(MID(H322,49,8))+TIMEVALUE(_xlfn.CONCAT(MID(H322,80,2),":",MID(H322,82,2)))</f>
        <v>45349.495833333334</v>
      </c>
      <c r="K322" s="6" t="str">
        <f t="shared" ref="K322:K385" si="30">TEXT(A322-J322,"h:mm")</f>
        <v>0:01</v>
      </c>
      <c r="L322" s="54" t="str">
        <f t="shared" si="26"/>
        <v>Ukončeno v den propuštění</v>
      </c>
      <c r="M322" s="54" t="str">
        <f>IF(A322-J322&gt;TIME(0,240,0),"Více než  4 hodiny",VLOOKUP(K322,Pásma!$H$4:$I$244,2))</f>
        <v>do 10 ti minut</v>
      </c>
    </row>
    <row r="323" spans="1:13" x14ac:dyDescent="0.25">
      <c r="A323" s="14">
        <v>45349.512662037036</v>
      </c>
      <c r="B323" s="13" t="s">
        <v>1694</v>
      </c>
      <c r="C323" s="13" t="s">
        <v>1695</v>
      </c>
      <c r="D323" s="13" t="s">
        <v>1696</v>
      </c>
      <c r="E323" s="13" t="s">
        <v>79</v>
      </c>
      <c r="F323" s="13" t="s">
        <v>2846</v>
      </c>
      <c r="G323" s="13" t="s">
        <v>7512</v>
      </c>
      <c r="H323" s="13" t="s">
        <v>7513</v>
      </c>
      <c r="I323" s="8">
        <f t="shared" si="29"/>
        <v>45349.512662037036</v>
      </c>
      <c r="J323" s="8">
        <f>DATEVALUE(MID(H323,63,8))+TIMEVALUE(_xlfn.CONCAT(MID(H323,87,2),":",MID(H323,89,2)))</f>
        <v>45349.511111111111</v>
      </c>
      <c r="K323" s="6" t="str">
        <f t="shared" si="30"/>
        <v>0:02</v>
      </c>
      <c r="L323" s="54" t="str">
        <f t="shared" ref="L323:L386" si="31">IF(DAY(I323)&lt;&gt;DAY(J323),"Ukončeno o den a více později","Ukončeno v den propuštění")</f>
        <v>Ukončeno v den propuštění</v>
      </c>
      <c r="M323" s="54" t="str">
        <f>IF(A323-J323&gt;TIME(0,240,0),"Více než  4 hodiny",VLOOKUP(K323,Pásma!$H$4:$I$244,2))</f>
        <v>do 10 ti minut</v>
      </c>
    </row>
    <row r="324" spans="1:13" x14ac:dyDescent="0.25">
      <c r="A324" s="14">
        <v>45349.548668981479</v>
      </c>
      <c r="B324" s="13" t="s">
        <v>1694</v>
      </c>
      <c r="C324" s="13" t="s">
        <v>1695</v>
      </c>
      <c r="D324" s="13" t="s">
        <v>1696</v>
      </c>
      <c r="E324" s="13" t="s">
        <v>79</v>
      </c>
      <c r="F324" s="13" t="s">
        <v>2961</v>
      </c>
      <c r="G324" s="13" t="s">
        <v>2962</v>
      </c>
      <c r="H324" s="13" t="s">
        <v>2963</v>
      </c>
      <c r="I324" s="8">
        <f t="shared" si="29"/>
        <v>45349.548668981479</v>
      </c>
      <c r="J324" s="8">
        <f>DATEVALUE(MID(H324,29,8))+TIMEVALUE(_xlfn.CONCAT(MID(H324,64,2),":",MID(H324,66,2)))</f>
        <v>45349.54791666667</v>
      </c>
      <c r="K324" s="6" t="str">
        <f t="shared" si="30"/>
        <v>0:01</v>
      </c>
      <c r="L324" s="54" t="str">
        <f t="shared" si="31"/>
        <v>Ukončeno v den propuštění</v>
      </c>
      <c r="M324" s="54" t="str">
        <f>IF(A324-J324&gt;TIME(0,240,0),"Více než  4 hodiny",VLOOKUP(K324,Pásma!$H$4:$I$244,2))</f>
        <v>do 10 ti minut</v>
      </c>
    </row>
    <row r="325" spans="1:13" x14ac:dyDescent="0.25">
      <c r="A325" s="14">
        <v>45349.577025462961</v>
      </c>
      <c r="B325" s="13" t="s">
        <v>1694</v>
      </c>
      <c r="C325" s="13" t="s">
        <v>1695</v>
      </c>
      <c r="D325" s="13" t="s">
        <v>1696</v>
      </c>
      <c r="E325" s="13" t="s">
        <v>79</v>
      </c>
      <c r="F325" s="13" t="s">
        <v>2958</v>
      </c>
      <c r="G325" s="13" t="s">
        <v>2959</v>
      </c>
      <c r="H325" s="13" t="s">
        <v>2960</v>
      </c>
      <c r="I325" s="8">
        <f t="shared" si="29"/>
        <v>45349.577025462961</v>
      </c>
      <c r="J325" s="8">
        <f>DATEVALUE(MID(H325,29,8))+TIMEVALUE(_xlfn.CONCAT(MID(H325,64,2),":",MID(H325,66,2)))</f>
        <v>45349.576388888891</v>
      </c>
      <c r="K325" s="6" t="str">
        <f t="shared" si="30"/>
        <v>0:00</v>
      </c>
      <c r="L325" s="54" t="str">
        <f t="shared" si="31"/>
        <v>Ukončeno v den propuštění</v>
      </c>
      <c r="M325" s="54" t="str">
        <f>IF(A325-J325&gt;TIME(0,240,0),"Více než  4 hodiny",VLOOKUP(K325,Pásma!$H$4:$I$244,2))</f>
        <v>do 10 ti minut</v>
      </c>
    </row>
    <row r="326" spans="1:13" x14ac:dyDescent="0.25">
      <c r="A326" s="14">
        <v>45349.602048611108</v>
      </c>
      <c r="B326" s="13" t="s">
        <v>11</v>
      </c>
      <c r="C326" s="13" t="s">
        <v>21</v>
      </c>
      <c r="D326" s="13" t="s">
        <v>1696</v>
      </c>
      <c r="E326" s="13" t="s">
        <v>10</v>
      </c>
      <c r="F326" s="13" t="s">
        <v>2913</v>
      </c>
      <c r="G326" s="13" t="s">
        <v>2914</v>
      </c>
      <c r="H326" s="13" t="s">
        <v>8695</v>
      </c>
      <c r="I326" s="8">
        <f t="shared" si="29"/>
        <v>45349.602048611108</v>
      </c>
      <c r="J326" s="8">
        <f>DATEVALUE(MID(H326,49,8))+TIMEVALUE(_xlfn.CONCAT(MID(H326,80,2),":",MID(H326,82,2)))</f>
        <v>45349.601388888892</v>
      </c>
      <c r="K326" s="6" t="str">
        <f t="shared" si="30"/>
        <v>0:00</v>
      </c>
      <c r="L326" s="54" t="str">
        <f t="shared" si="31"/>
        <v>Ukončeno v den propuštění</v>
      </c>
      <c r="M326" s="54" t="str">
        <f>IF(A326-J326&gt;TIME(0,240,0),"Více než  4 hodiny",VLOOKUP(K326,Pásma!$H$4:$I$244,2))</f>
        <v>do 10 ti minut</v>
      </c>
    </row>
    <row r="327" spans="1:13" x14ac:dyDescent="0.25">
      <c r="A327" s="14">
        <v>45350.358101851853</v>
      </c>
      <c r="B327" s="13" t="s">
        <v>1694</v>
      </c>
      <c r="C327" s="13" t="s">
        <v>1695</v>
      </c>
      <c r="D327" s="13" t="s">
        <v>1696</v>
      </c>
      <c r="E327" s="13" t="s">
        <v>79</v>
      </c>
      <c r="F327" s="13" t="s">
        <v>2955</v>
      </c>
      <c r="G327" s="13" t="s">
        <v>2956</v>
      </c>
      <c r="H327" s="13" t="s">
        <v>2957</v>
      </c>
      <c r="I327" s="8">
        <f t="shared" si="29"/>
        <v>45350.358101851853</v>
      </c>
      <c r="J327" s="8">
        <f>DATEVALUE(MID(H327,29,8))+TIMEVALUE(_xlfn.CONCAT(MID(H327,64,2),":",MID(H327,66,2)))</f>
        <v>45350.357638888891</v>
      </c>
      <c r="K327" s="6" t="str">
        <f t="shared" si="30"/>
        <v>0:00</v>
      </c>
      <c r="L327" s="54" t="str">
        <f t="shared" si="31"/>
        <v>Ukončeno v den propuštění</v>
      </c>
      <c r="M327" s="54" t="str">
        <f>IF(A327-J327&gt;TIME(0,240,0),"Více než  4 hodiny",VLOOKUP(K327,Pásma!$H$4:$I$244,2))</f>
        <v>do 10 ti minut</v>
      </c>
    </row>
    <row r="328" spans="1:13" x14ac:dyDescent="0.25">
      <c r="A328" s="14">
        <v>45350.458391203705</v>
      </c>
      <c r="B328" s="13" t="s">
        <v>11</v>
      </c>
      <c r="C328" s="13" t="s">
        <v>21</v>
      </c>
      <c r="D328" s="13" t="s">
        <v>1696</v>
      </c>
      <c r="E328" s="13" t="s">
        <v>10</v>
      </c>
      <c r="F328" s="13" t="s">
        <v>2861</v>
      </c>
      <c r="G328" s="13" t="s">
        <v>2862</v>
      </c>
      <c r="H328" s="13" t="s">
        <v>8694</v>
      </c>
      <c r="I328" s="8">
        <f t="shared" si="29"/>
        <v>45350.458391203705</v>
      </c>
      <c r="J328" s="8">
        <f>DATEVALUE(MID(H328,49,8))+TIMEVALUE(_xlfn.CONCAT(MID(H328,80,2),":",MID(H328,82,2)))</f>
        <v>45350.457638888889</v>
      </c>
      <c r="K328" s="6" t="str">
        <f t="shared" si="30"/>
        <v>0:01</v>
      </c>
      <c r="L328" s="54" t="str">
        <f t="shared" si="31"/>
        <v>Ukončeno v den propuštění</v>
      </c>
      <c r="M328" s="54" t="str">
        <f>IF(A328-J328&gt;TIME(0,240,0),"Více než  4 hodiny",VLOOKUP(K328,Pásma!$H$4:$I$244,2))</f>
        <v>do 10 ti minut</v>
      </c>
    </row>
    <row r="329" spans="1:13" x14ac:dyDescent="0.25">
      <c r="A329" s="14">
        <v>45350.5000462963</v>
      </c>
      <c r="B329" s="13" t="s">
        <v>1694</v>
      </c>
      <c r="C329" s="13" t="s">
        <v>1695</v>
      </c>
      <c r="D329" s="13" t="s">
        <v>1696</v>
      </c>
      <c r="E329" s="13" t="s">
        <v>79</v>
      </c>
      <c r="F329" s="13" t="s">
        <v>2827</v>
      </c>
      <c r="G329" s="13" t="s">
        <v>2953</v>
      </c>
      <c r="H329" s="13" t="s">
        <v>2954</v>
      </c>
      <c r="I329" s="8">
        <f t="shared" si="29"/>
        <v>45350.5000462963</v>
      </c>
      <c r="J329" s="8">
        <f>DATEVALUE(MID(H329,29,8))+TIMEVALUE(_xlfn.CONCAT(MID(H329,64,2),":",MID(H329,66,2)))</f>
        <v>45350.499305555553</v>
      </c>
      <c r="K329" s="6" t="str">
        <f t="shared" si="30"/>
        <v>0:01</v>
      </c>
      <c r="L329" s="54" t="str">
        <f t="shared" si="31"/>
        <v>Ukončeno v den propuštění</v>
      </c>
      <c r="M329" s="54" t="str">
        <f>IF(A329-J329&gt;TIME(0,240,0),"Více než  4 hodiny",VLOOKUP(K329,Pásma!$H$4:$I$244,2))</f>
        <v>do 10 ti minut</v>
      </c>
    </row>
    <row r="330" spans="1:13" x14ac:dyDescent="0.25">
      <c r="A330" s="14">
        <v>45350.500219907408</v>
      </c>
      <c r="B330" s="13" t="s">
        <v>1694</v>
      </c>
      <c r="C330" s="13" t="s">
        <v>1695</v>
      </c>
      <c r="D330" s="13" t="s">
        <v>1696</v>
      </c>
      <c r="E330" s="13" t="s">
        <v>79</v>
      </c>
      <c r="F330" s="13" t="s">
        <v>2951</v>
      </c>
      <c r="G330" s="13" t="s">
        <v>2952</v>
      </c>
      <c r="H330" s="13" t="s">
        <v>2948</v>
      </c>
      <c r="I330" s="8">
        <f t="shared" si="29"/>
        <v>45350.500219907408</v>
      </c>
      <c r="J330" s="8">
        <f>DATEVALUE(MID(H330,29,8))+TIMEVALUE(_xlfn.CONCAT(MID(H330,64,2),":",MID(H330,66,2)))</f>
        <v>45350.5</v>
      </c>
      <c r="K330" s="6" t="str">
        <f t="shared" si="30"/>
        <v>0:00</v>
      </c>
      <c r="L330" s="54" t="str">
        <f t="shared" si="31"/>
        <v>Ukončeno v den propuštění</v>
      </c>
      <c r="M330" s="54" t="str">
        <f>IF(A330-J330&gt;TIME(0,240,0),"Více než  4 hodiny",VLOOKUP(K330,Pásma!$H$4:$I$244,2))</f>
        <v>do 10 ti minut</v>
      </c>
    </row>
    <row r="331" spans="1:13" x14ac:dyDescent="0.25">
      <c r="A331" s="14">
        <v>45350.500393518516</v>
      </c>
      <c r="B331" s="13" t="s">
        <v>1694</v>
      </c>
      <c r="C331" s="13" t="s">
        <v>1695</v>
      </c>
      <c r="D331" s="13" t="s">
        <v>1696</v>
      </c>
      <c r="E331" s="13" t="s">
        <v>79</v>
      </c>
      <c r="F331" s="13" t="s">
        <v>2949</v>
      </c>
      <c r="G331" s="13" t="s">
        <v>2950</v>
      </c>
      <c r="H331" s="13" t="s">
        <v>2945</v>
      </c>
      <c r="I331" s="8">
        <f t="shared" si="29"/>
        <v>45350.500393518516</v>
      </c>
      <c r="J331" s="8">
        <f>DATEVALUE(MID(H331,29,8))+TIMEVALUE(_xlfn.CONCAT(MID(H331,64,2),":",MID(H331,66,2)))</f>
        <v>45350.5</v>
      </c>
      <c r="K331" s="6" t="str">
        <f t="shared" si="30"/>
        <v>0:00</v>
      </c>
      <c r="L331" s="54" t="str">
        <f t="shared" si="31"/>
        <v>Ukončeno v den propuštění</v>
      </c>
      <c r="M331" s="54" t="str">
        <f>IF(A331-J331&gt;TIME(0,240,0),"Více než  4 hodiny",VLOOKUP(K331,Pásma!$H$4:$I$244,2))</f>
        <v>do 10 ti minut</v>
      </c>
    </row>
    <row r="332" spans="1:13" x14ac:dyDescent="0.25">
      <c r="A332" s="14">
        <v>45350.500567129631</v>
      </c>
      <c r="B332" s="13" t="s">
        <v>1694</v>
      </c>
      <c r="C332" s="13" t="s">
        <v>1695</v>
      </c>
      <c r="D332" s="13" t="s">
        <v>1696</v>
      </c>
      <c r="E332" s="13" t="s">
        <v>79</v>
      </c>
      <c r="F332" s="13" t="s">
        <v>2946</v>
      </c>
      <c r="G332" s="13" t="s">
        <v>2947</v>
      </c>
      <c r="H332" s="13" t="s">
        <v>2948</v>
      </c>
      <c r="I332" s="8">
        <f t="shared" si="29"/>
        <v>45350.500567129631</v>
      </c>
      <c r="J332" s="8">
        <f>DATEVALUE(MID(H332,29,8))+TIMEVALUE(_xlfn.CONCAT(MID(H332,64,2),":",MID(H332,66,2)))</f>
        <v>45350.5</v>
      </c>
      <c r="K332" s="6" t="str">
        <f t="shared" si="30"/>
        <v>0:00</v>
      </c>
      <c r="L332" s="54" t="str">
        <f t="shared" si="31"/>
        <v>Ukončeno v den propuštění</v>
      </c>
      <c r="M332" s="54" t="str">
        <f>IF(A332-J332&gt;TIME(0,240,0),"Více než  4 hodiny",VLOOKUP(K332,Pásma!$H$4:$I$244,2))</f>
        <v>do 10 ti minut</v>
      </c>
    </row>
    <row r="333" spans="1:13" x14ac:dyDescent="0.25">
      <c r="A333" s="14">
        <v>45350.50072916667</v>
      </c>
      <c r="B333" s="13" t="s">
        <v>1694</v>
      </c>
      <c r="C333" s="13" t="s">
        <v>1695</v>
      </c>
      <c r="D333" s="13" t="s">
        <v>1696</v>
      </c>
      <c r="E333" s="13" t="s">
        <v>79</v>
      </c>
      <c r="F333" s="13" t="s">
        <v>2943</v>
      </c>
      <c r="G333" s="13" t="s">
        <v>2944</v>
      </c>
      <c r="H333" s="13" t="s">
        <v>2945</v>
      </c>
      <c r="I333" s="8">
        <f t="shared" si="29"/>
        <v>45350.50072916667</v>
      </c>
      <c r="J333" s="8">
        <f>DATEVALUE(MID(H333,29,8))+TIMEVALUE(_xlfn.CONCAT(MID(H333,64,2),":",MID(H333,66,2)))</f>
        <v>45350.5</v>
      </c>
      <c r="K333" s="6" t="str">
        <f t="shared" si="30"/>
        <v>0:01</v>
      </c>
      <c r="L333" s="54" t="str">
        <f t="shared" si="31"/>
        <v>Ukončeno v den propuštění</v>
      </c>
      <c r="M333" s="54" t="str">
        <f>IF(A333-J333&gt;TIME(0,240,0),"Více než  4 hodiny",VLOOKUP(K333,Pásma!$H$4:$I$244,2))</f>
        <v>do 10 ti minut</v>
      </c>
    </row>
    <row r="334" spans="1:13" x14ac:dyDescent="0.25">
      <c r="A334" s="14">
        <v>45351.398206018515</v>
      </c>
      <c r="B334" s="13" t="s">
        <v>11</v>
      </c>
      <c r="C334" s="13" t="s">
        <v>12</v>
      </c>
      <c r="D334" s="13" t="s">
        <v>1696</v>
      </c>
      <c r="E334" s="13" t="s">
        <v>10</v>
      </c>
      <c r="F334" s="13" t="s">
        <v>2880</v>
      </c>
      <c r="G334" s="13" t="s">
        <v>2881</v>
      </c>
      <c r="H334" s="13" t="s">
        <v>8693</v>
      </c>
      <c r="I334" s="8">
        <f t="shared" si="29"/>
        <v>45351.398206018515</v>
      </c>
      <c r="J334" s="8">
        <f>DATEVALUE(MID(H334,49,8))+TIMEVALUE(_xlfn.CONCAT(MID(H334,80,2),":",MID(H334,82,2)))</f>
        <v>45351.397222222222</v>
      </c>
      <c r="K334" s="6" t="str">
        <f t="shared" si="30"/>
        <v>0:01</v>
      </c>
      <c r="L334" s="54" t="str">
        <f t="shared" si="31"/>
        <v>Ukončeno v den propuštění</v>
      </c>
      <c r="M334" s="54" t="str">
        <f>IF(A334-J334&gt;TIME(0,240,0),"Více než  4 hodiny",VLOOKUP(K334,Pásma!$H$4:$I$244,2))</f>
        <v>do 10 ti minut</v>
      </c>
    </row>
    <row r="335" spans="1:13" x14ac:dyDescent="0.25">
      <c r="A335" s="14">
        <v>45351.458171296297</v>
      </c>
      <c r="B335" s="13" t="s">
        <v>1694</v>
      </c>
      <c r="C335" s="13" t="s">
        <v>1695</v>
      </c>
      <c r="D335" s="13" t="s">
        <v>1696</v>
      </c>
      <c r="E335" s="13" t="s">
        <v>79</v>
      </c>
      <c r="F335" s="13" t="s">
        <v>2940</v>
      </c>
      <c r="G335" s="13" t="s">
        <v>2941</v>
      </c>
      <c r="H335" s="13" t="s">
        <v>2942</v>
      </c>
      <c r="I335" s="8">
        <f t="shared" si="29"/>
        <v>45351.458171296297</v>
      </c>
      <c r="J335" s="8">
        <f>DATEVALUE(MID(H335,29,8))+TIMEVALUE(_xlfn.CONCAT(MID(H335,64,2),":",MID(H335,66,2)))</f>
        <v>45351.457638888889</v>
      </c>
      <c r="K335" s="6" t="str">
        <f t="shared" si="30"/>
        <v>0:00</v>
      </c>
      <c r="L335" s="54" t="str">
        <f t="shared" si="31"/>
        <v>Ukončeno v den propuštění</v>
      </c>
      <c r="M335" s="54" t="str">
        <f>IF(A335-J335&gt;TIME(0,240,0),"Více než  4 hodiny",VLOOKUP(K335,Pásma!$H$4:$I$244,2))</f>
        <v>do 10 ti minut</v>
      </c>
    </row>
    <row r="336" spans="1:13" x14ac:dyDescent="0.25">
      <c r="A336" s="14">
        <v>45351.458449074074</v>
      </c>
      <c r="B336" s="13" t="s">
        <v>1694</v>
      </c>
      <c r="C336" s="13" t="s">
        <v>1695</v>
      </c>
      <c r="D336" s="13" t="s">
        <v>1696</v>
      </c>
      <c r="E336" s="13" t="s">
        <v>79</v>
      </c>
      <c r="F336" s="13" t="s">
        <v>2937</v>
      </c>
      <c r="G336" s="13" t="s">
        <v>2938</v>
      </c>
      <c r="H336" s="13" t="s">
        <v>2939</v>
      </c>
      <c r="I336" s="8">
        <f t="shared" si="29"/>
        <v>45351.458449074074</v>
      </c>
      <c r="J336" s="8">
        <f>DATEVALUE(MID(H336,29,8))+TIMEVALUE(_xlfn.CONCAT(MID(H336,64,2),":",MID(H336,66,2)))</f>
        <v>45351.458333333336</v>
      </c>
      <c r="K336" s="6" t="str">
        <f t="shared" si="30"/>
        <v>0:00</v>
      </c>
      <c r="L336" s="54" t="str">
        <f t="shared" si="31"/>
        <v>Ukončeno v den propuštění</v>
      </c>
      <c r="M336" s="54" t="str">
        <f>IF(A336-J336&gt;TIME(0,240,0),"Více než  4 hodiny",VLOOKUP(K336,Pásma!$H$4:$I$244,2))</f>
        <v>do 10 ti minut</v>
      </c>
    </row>
    <row r="337" spans="1:13" x14ac:dyDescent="0.25">
      <c r="A337" s="14">
        <v>45351.501620370371</v>
      </c>
      <c r="B337" s="13" t="s">
        <v>1694</v>
      </c>
      <c r="C337" s="13" t="s">
        <v>1695</v>
      </c>
      <c r="D337" s="13" t="s">
        <v>1696</v>
      </c>
      <c r="E337" s="13" t="s">
        <v>79</v>
      </c>
      <c r="F337" s="13" t="s">
        <v>2846</v>
      </c>
      <c r="G337" s="13" t="s">
        <v>2935</v>
      </c>
      <c r="H337" s="13" t="s">
        <v>2936</v>
      </c>
      <c r="I337" s="8">
        <f t="shared" si="29"/>
        <v>45351.501620370371</v>
      </c>
      <c r="J337" s="8">
        <f>DATEVALUE(MID(H337,29,8))+TIMEVALUE(_xlfn.CONCAT(MID(H337,64,2),":",MID(H337,66,2)))</f>
        <v>45351.500694444447</v>
      </c>
      <c r="K337" s="6" t="str">
        <f t="shared" si="30"/>
        <v>0:01</v>
      </c>
      <c r="L337" s="54" t="str">
        <f t="shared" si="31"/>
        <v>Ukončeno v den propuštění</v>
      </c>
      <c r="M337" s="54" t="str">
        <f>IF(A337-J337&gt;TIME(0,240,0),"Více než  4 hodiny",VLOOKUP(K337,Pásma!$H$4:$I$244,2))</f>
        <v>do 10 ti minut</v>
      </c>
    </row>
    <row r="338" spans="1:13" x14ac:dyDescent="0.25">
      <c r="A338" s="14">
        <v>45351.559664351851</v>
      </c>
      <c r="B338" s="13" t="s">
        <v>7298</v>
      </c>
      <c r="C338" s="13" t="s">
        <v>7413</v>
      </c>
      <c r="D338" s="13" t="s">
        <v>1696</v>
      </c>
      <c r="E338" s="13" t="s">
        <v>13</v>
      </c>
      <c r="F338" s="13" t="s">
        <v>2803</v>
      </c>
      <c r="G338" s="13" t="s">
        <v>7510</v>
      </c>
      <c r="H338" s="13" t="s">
        <v>7511</v>
      </c>
      <c r="I338" s="8">
        <f t="shared" si="29"/>
        <v>45351.559664351851</v>
      </c>
      <c r="J338" s="8">
        <f>DATEVALUE(MID(H338,63,8))+TIMEVALUE(_xlfn.CONCAT(MID(H338,87,2),":",MID(H338,89,2)))</f>
        <v>45351.559027777781</v>
      </c>
      <c r="K338" s="6" t="str">
        <f t="shared" si="30"/>
        <v>0:00</v>
      </c>
      <c r="L338" s="54" t="str">
        <f t="shared" si="31"/>
        <v>Ukončeno v den propuštění</v>
      </c>
      <c r="M338" s="54" t="str">
        <f>IF(A338-J338&gt;TIME(0,240,0),"Více než  4 hodiny",VLOOKUP(K338,Pásma!$H$4:$I$244,2))</f>
        <v>do 10 ti minut</v>
      </c>
    </row>
    <row r="339" spans="1:13" x14ac:dyDescent="0.25">
      <c r="A339" s="14">
        <v>45352.353252314817</v>
      </c>
      <c r="B339" s="13" t="s">
        <v>1694</v>
      </c>
      <c r="C339" s="13" t="s">
        <v>1695</v>
      </c>
      <c r="D339" s="13" t="s">
        <v>1696</v>
      </c>
      <c r="E339" s="13" t="s">
        <v>79</v>
      </c>
      <c r="F339" s="13" t="s">
        <v>2932</v>
      </c>
      <c r="G339" s="13" t="s">
        <v>2933</v>
      </c>
      <c r="H339" s="13" t="s">
        <v>2934</v>
      </c>
      <c r="I339" s="8">
        <f t="shared" si="29"/>
        <v>45352.353252314817</v>
      </c>
      <c r="J339" s="8">
        <f>DATEVALUE(MID(H339,29,8))+TIMEVALUE(_xlfn.CONCAT(MID(H339,64,2),":",MID(H339,66,2)))</f>
        <v>45352.352777777778</v>
      </c>
      <c r="K339" s="6" t="str">
        <f t="shared" si="30"/>
        <v>0:00</v>
      </c>
      <c r="L339" s="54" t="str">
        <f t="shared" si="31"/>
        <v>Ukončeno v den propuštění</v>
      </c>
      <c r="M339" s="54" t="str">
        <f>IF(A339-J339&gt;TIME(0,240,0),"Více než  4 hodiny",VLOOKUP(K339,Pásma!$H$4:$I$244,2))</f>
        <v>do 10 ti minut</v>
      </c>
    </row>
    <row r="340" spans="1:13" x14ac:dyDescent="0.25">
      <c r="A340" s="14">
        <v>45352.379340277781</v>
      </c>
      <c r="B340" s="13" t="s">
        <v>1694</v>
      </c>
      <c r="C340" s="13" t="s">
        <v>1695</v>
      </c>
      <c r="D340" s="13" t="s">
        <v>1696</v>
      </c>
      <c r="E340" s="13" t="s">
        <v>79</v>
      </c>
      <c r="F340" s="13" t="s">
        <v>3952</v>
      </c>
      <c r="G340" s="13" t="s">
        <v>4430</v>
      </c>
      <c r="H340" s="13" t="s">
        <v>8692</v>
      </c>
      <c r="I340" s="8">
        <f t="shared" si="29"/>
        <v>45352.379340277781</v>
      </c>
      <c r="J340" s="8">
        <f>DATEVALUE(MID(H340,49,8))+TIMEVALUE(_xlfn.CONCAT(MID(H340,80,2),":",MID(H340,82,2)))</f>
        <v>45352.379166666666</v>
      </c>
      <c r="K340" s="6" t="str">
        <f t="shared" si="30"/>
        <v>0:00</v>
      </c>
      <c r="L340" s="54" t="str">
        <f t="shared" si="31"/>
        <v>Ukončeno v den propuštění</v>
      </c>
      <c r="M340" s="54" t="str">
        <f>IF(A340-J340&gt;TIME(0,240,0),"Více než  4 hodiny",VLOOKUP(K340,Pásma!$H$4:$I$244,2))</f>
        <v>do 10 ti minut</v>
      </c>
    </row>
    <row r="341" spans="1:13" x14ac:dyDescent="0.25">
      <c r="A341" s="14">
        <v>45352.422592592593</v>
      </c>
      <c r="B341" s="13" t="s">
        <v>1694</v>
      </c>
      <c r="C341" s="13" t="s">
        <v>1695</v>
      </c>
      <c r="D341" s="13" t="s">
        <v>1696</v>
      </c>
      <c r="E341" s="13" t="s">
        <v>79</v>
      </c>
      <c r="F341" s="13" t="s">
        <v>2929</v>
      </c>
      <c r="G341" s="13" t="s">
        <v>2930</v>
      </c>
      <c r="H341" s="13" t="s">
        <v>2931</v>
      </c>
      <c r="I341" s="8">
        <f t="shared" si="29"/>
        <v>45352.422592592593</v>
      </c>
      <c r="J341" s="8">
        <f t="shared" ref="J341:J353" si="32">DATEVALUE(MID(H341,29,8))+TIMEVALUE(_xlfn.CONCAT(MID(H341,64,2),":",MID(H341,66,2)))</f>
        <v>45352.422222222223</v>
      </c>
      <c r="K341" s="6" t="str">
        <f t="shared" si="30"/>
        <v>0:00</v>
      </c>
      <c r="L341" s="54" t="str">
        <f t="shared" si="31"/>
        <v>Ukončeno v den propuštění</v>
      </c>
      <c r="M341" s="54" t="str">
        <f>IF(A341-J341&gt;TIME(0,240,0),"Více než  4 hodiny",VLOOKUP(K341,Pásma!$H$4:$I$244,2))</f>
        <v>do 10 ti minut</v>
      </c>
    </row>
    <row r="342" spans="1:13" x14ac:dyDescent="0.25">
      <c r="A342" s="14">
        <v>45352.470937500002</v>
      </c>
      <c r="B342" s="13" t="s">
        <v>1694</v>
      </c>
      <c r="C342" s="13" t="s">
        <v>1695</v>
      </c>
      <c r="D342" s="13" t="s">
        <v>1696</v>
      </c>
      <c r="E342" s="13" t="s">
        <v>79</v>
      </c>
      <c r="F342" s="13" t="s">
        <v>2926</v>
      </c>
      <c r="G342" s="13" t="s">
        <v>2927</v>
      </c>
      <c r="H342" s="13" t="s">
        <v>2928</v>
      </c>
      <c r="I342" s="8">
        <f t="shared" si="29"/>
        <v>45352.470937500002</v>
      </c>
      <c r="J342" s="8">
        <f t="shared" si="32"/>
        <v>45352.470138888886</v>
      </c>
      <c r="K342" s="6" t="str">
        <f t="shared" si="30"/>
        <v>0:01</v>
      </c>
      <c r="L342" s="54" t="str">
        <f t="shared" si="31"/>
        <v>Ukončeno v den propuštění</v>
      </c>
      <c r="M342" s="54" t="str">
        <f>IF(A342-J342&gt;TIME(0,240,0),"Více než  4 hodiny",VLOOKUP(K342,Pásma!$H$4:$I$244,2))</f>
        <v>do 10 ti minut</v>
      </c>
    </row>
    <row r="343" spans="1:13" x14ac:dyDescent="0.25">
      <c r="A343" s="14">
        <v>45352.661446759259</v>
      </c>
      <c r="B343" s="13" t="s">
        <v>1720</v>
      </c>
      <c r="C343" s="13" t="s">
        <v>2842</v>
      </c>
      <c r="D343" s="13" t="s">
        <v>1696</v>
      </c>
      <c r="E343" s="13" t="s">
        <v>79</v>
      </c>
      <c r="F343" s="13" t="s">
        <v>2458</v>
      </c>
      <c r="G343" s="13" t="s">
        <v>2924</v>
      </c>
      <c r="H343" s="13" t="s">
        <v>2925</v>
      </c>
      <c r="I343" s="8">
        <f t="shared" si="29"/>
        <v>45352.661446759259</v>
      </c>
      <c r="J343" s="8">
        <f t="shared" si="32"/>
        <v>45352.660416666666</v>
      </c>
      <c r="K343" s="6" t="str">
        <f t="shared" si="30"/>
        <v>0:01</v>
      </c>
      <c r="L343" s="54" t="str">
        <f t="shared" si="31"/>
        <v>Ukončeno v den propuštění</v>
      </c>
      <c r="M343" s="54" t="str">
        <f>IF(A343-J343&gt;TIME(0,240,0),"Více než  4 hodiny",VLOOKUP(K343,Pásma!$H$4:$I$244,2))</f>
        <v>do 10 ti minut</v>
      </c>
    </row>
    <row r="344" spans="1:13" x14ac:dyDescent="0.25">
      <c r="A344" s="14">
        <v>45353.498344907406</v>
      </c>
      <c r="B344" s="13" t="s">
        <v>1694</v>
      </c>
      <c r="C344" s="13" t="s">
        <v>1933</v>
      </c>
      <c r="D344" s="13" t="s">
        <v>1696</v>
      </c>
      <c r="E344" s="13" t="s">
        <v>79</v>
      </c>
      <c r="F344" s="13" t="s">
        <v>2922</v>
      </c>
      <c r="G344" s="13" t="s">
        <v>2923</v>
      </c>
      <c r="H344" s="13" t="s">
        <v>2921</v>
      </c>
      <c r="I344" s="8">
        <f t="shared" si="29"/>
        <v>45353.498344907406</v>
      </c>
      <c r="J344" s="8">
        <f t="shared" si="32"/>
        <v>45353.375</v>
      </c>
      <c r="K344" s="6" t="str">
        <f t="shared" si="30"/>
        <v>2:57</v>
      </c>
      <c r="L344" s="54" t="str">
        <f t="shared" si="31"/>
        <v>Ukončeno v den propuštění</v>
      </c>
      <c r="M344" s="54" t="str">
        <f>IF(A344-J344&gt;TIME(0,240,0),"Více než  4 hodiny",VLOOKUP(K344,Pásma!$H$4:$I$244,2))</f>
        <v>170-180</v>
      </c>
    </row>
    <row r="345" spans="1:13" x14ac:dyDescent="0.25">
      <c r="A345" s="14">
        <v>45353.498807870368</v>
      </c>
      <c r="B345" s="13" t="s">
        <v>1694</v>
      </c>
      <c r="C345" s="13" t="s">
        <v>1933</v>
      </c>
      <c r="D345" s="13" t="s">
        <v>1696</v>
      </c>
      <c r="E345" s="13" t="s">
        <v>79</v>
      </c>
      <c r="F345" s="13" t="s">
        <v>2919</v>
      </c>
      <c r="G345" s="13" t="s">
        <v>2920</v>
      </c>
      <c r="H345" s="13" t="s">
        <v>2921</v>
      </c>
      <c r="I345" s="8">
        <f t="shared" si="29"/>
        <v>45353.498807870368</v>
      </c>
      <c r="J345" s="8">
        <f t="shared" si="32"/>
        <v>45353.375</v>
      </c>
      <c r="K345" s="6" t="str">
        <f t="shared" si="30"/>
        <v>2:58</v>
      </c>
      <c r="L345" s="54" t="str">
        <f t="shared" si="31"/>
        <v>Ukončeno v den propuštění</v>
      </c>
      <c r="M345" s="54" t="str">
        <f>IF(A345-J345&gt;TIME(0,240,0),"Více než  4 hodiny",VLOOKUP(K345,Pásma!$H$4:$I$244,2))</f>
        <v>170-180</v>
      </c>
    </row>
    <row r="346" spans="1:13" x14ac:dyDescent="0.25">
      <c r="A346" s="14">
        <v>45353.499120370368</v>
      </c>
      <c r="B346" s="13" t="s">
        <v>1720</v>
      </c>
      <c r="C346" s="13" t="s">
        <v>1819</v>
      </c>
      <c r="D346" s="13" t="s">
        <v>1696</v>
      </c>
      <c r="E346" s="13" t="s">
        <v>79</v>
      </c>
      <c r="F346" s="13" t="s">
        <v>2916</v>
      </c>
      <c r="G346" s="13" t="s">
        <v>2917</v>
      </c>
      <c r="H346" s="13" t="s">
        <v>2918</v>
      </c>
      <c r="I346" s="8">
        <f t="shared" si="29"/>
        <v>45353.499120370368</v>
      </c>
      <c r="J346" s="8">
        <f t="shared" si="32"/>
        <v>45353.375</v>
      </c>
      <c r="K346" s="6" t="str">
        <f t="shared" si="30"/>
        <v>2:58</v>
      </c>
      <c r="L346" s="54" t="str">
        <f t="shared" si="31"/>
        <v>Ukončeno v den propuštění</v>
      </c>
      <c r="M346" s="54" t="str">
        <f>IF(A346-J346&gt;TIME(0,240,0),"Více než  4 hodiny",VLOOKUP(K346,Pásma!$H$4:$I$244,2))</f>
        <v>170-180</v>
      </c>
    </row>
    <row r="347" spans="1:13" x14ac:dyDescent="0.25">
      <c r="A347" s="14">
        <v>45353.499710648146</v>
      </c>
      <c r="B347" s="13" t="s">
        <v>1720</v>
      </c>
      <c r="C347" s="13" t="s">
        <v>1819</v>
      </c>
      <c r="D347" s="13" t="s">
        <v>1696</v>
      </c>
      <c r="E347" s="13" t="s">
        <v>79</v>
      </c>
      <c r="F347" s="13" t="s">
        <v>2913</v>
      </c>
      <c r="G347" s="13" t="s">
        <v>2914</v>
      </c>
      <c r="H347" s="13" t="s">
        <v>2915</v>
      </c>
      <c r="I347" s="8">
        <f t="shared" si="29"/>
        <v>45353.499710648146</v>
      </c>
      <c r="J347" s="8">
        <f t="shared" si="32"/>
        <v>45353.388888888891</v>
      </c>
      <c r="K347" s="6" t="str">
        <f t="shared" si="30"/>
        <v>2:39</v>
      </c>
      <c r="L347" s="54" t="str">
        <f t="shared" si="31"/>
        <v>Ukončeno v den propuštění</v>
      </c>
      <c r="M347" s="54" t="str">
        <f>IF(A347-J347&gt;TIME(0,240,0),"Více než  4 hodiny",VLOOKUP(K347,Pásma!$H$4:$I$244,2))</f>
        <v>150-160</v>
      </c>
    </row>
    <row r="348" spans="1:13" x14ac:dyDescent="0.25">
      <c r="A348" s="14">
        <v>45353.500173611108</v>
      </c>
      <c r="B348" s="13" t="s">
        <v>1720</v>
      </c>
      <c r="C348" s="13" t="s">
        <v>1819</v>
      </c>
      <c r="D348" s="13" t="s">
        <v>1696</v>
      </c>
      <c r="E348" s="13" t="s">
        <v>79</v>
      </c>
      <c r="F348" s="13" t="s">
        <v>2910</v>
      </c>
      <c r="G348" s="13" t="s">
        <v>2911</v>
      </c>
      <c r="H348" s="13" t="s">
        <v>2912</v>
      </c>
      <c r="I348" s="8">
        <f t="shared" si="29"/>
        <v>45353.500173611108</v>
      </c>
      <c r="J348" s="8">
        <f t="shared" si="32"/>
        <v>45353.458333333336</v>
      </c>
      <c r="K348" s="6" t="str">
        <f t="shared" si="30"/>
        <v>1:00</v>
      </c>
      <c r="L348" s="54" t="str">
        <f t="shared" si="31"/>
        <v>Ukončeno v den propuštění</v>
      </c>
      <c r="M348" s="54" t="str">
        <f>IF(A348-J348&gt;TIME(0,240,0),"Více než  4 hodiny",VLOOKUP(K348,Pásma!$H$4:$I$244,2))</f>
        <v>60-70</v>
      </c>
    </row>
    <row r="349" spans="1:13" x14ac:dyDescent="0.25">
      <c r="A349" s="14">
        <v>45353.500497685185</v>
      </c>
      <c r="B349" s="13" t="s">
        <v>1720</v>
      </c>
      <c r="C349" s="13" t="s">
        <v>1819</v>
      </c>
      <c r="D349" s="13" t="s">
        <v>1696</v>
      </c>
      <c r="E349" s="13" t="s">
        <v>79</v>
      </c>
      <c r="F349" s="13" t="s">
        <v>2907</v>
      </c>
      <c r="G349" s="13" t="s">
        <v>2908</v>
      </c>
      <c r="H349" s="13" t="s">
        <v>2909</v>
      </c>
      <c r="I349" s="8">
        <f t="shared" si="29"/>
        <v>45353.500497685185</v>
      </c>
      <c r="J349" s="8">
        <f t="shared" si="32"/>
        <v>45353.5</v>
      </c>
      <c r="K349" s="6" t="str">
        <f t="shared" si="30"/>
        <v>0:00</v>
      </c>
      <c r="L349" s="54" t="str">
        <f t="shared" si="31"/>
        <v>Ukončeno v den propuštění</v>
      </c>
      <c r="M349" s="54" t="str">
        <f>IF(A349-J349&gt;TIME(0,240,0),"Více než  4 hodiny",VLOOKUP(K349,Pásma!$H$4:$I$244,2))</f>
        <v>do 10 ti minut</v>
      </c>
    </row>
    <row r="350" spans="1:13" x14ac:dyDescent="0.25">
      <c r="A350" s="14">
        <v>45354.474409722221</v>
      </c>
      <c r="B350" s="13" t="s">
        <v>1720</v>
      </c>
      <c r="C350" s="13" t="s">
        <v>580</v>
      </c>
      <c r="D350" s="13" t="s">
        <v>1696</v>
      </c>
      <c r="E350" s="13" t="s">
        <v>10</v>
      </c>
      <c r="F350" s="13" t="s">
        <v>2803</v>
      </c>
      <c r="G350" s="13" t="s">
        <v>2905</v>
      </c>
      <c r="H350" s="13" t="s">
        <v>2906</v>
      </c>
      <c r="I350" s="8">
        <f t="shared" si="29"/>
        <v>45354.474409722221</v>
      </c>
      <c r="J350" s="8">
        <f t="shared" si="32"/>
        <v>45354.463194444441</v>
      </c>
      <c r="K350" s="6" t="str">
        <f t="shared" si="30"/>
        <v>0:16</v>
      </c>
      <c r="L350" s="54" t="str">
        <f t="shared" si="31"/>
        <v>Ukončeno v den propuštění</v>
      </c>
      <c r="M350" s="54" t="str">
        <f>IF(A350-J350&gt;TIME(0,240,0),"Více než  4 hodiny",VLOOKUP(K350,Pásma!$H$4:$I$244,2))</f>
        <v>10-20</v>
      </c>
    </row>
    <row r="351" spans="1:13" x14ac:dyDescent="0.25">
      <c r="A351" s="14">
        <v>45354.542060185187</v>
      </c>
      <c r="B351" s="13" t="s">
        <v>1720</v>
      </c>
      <c r="C351" s="13" t="s">
        <v>2193</v>
      </c>
      <c r="D351" s="13" t="s">
        <v>1696</v>
      </c>
      <c r="E351" s="13" t="s">
        <v>79</v>
      </c>
      <c r="F351" s="13" t="s">
        <v>2902</v>
      </c>
      <c r="G351" s="13" t="s">
        <v>2903</v>
      </c>
      <c r="H351" s="13" t="s">
        <v>2904</v>
      </c>
      <c r="I351" s="8">
        <f t="shared" si="29"/>
        <v>45354.542060185187</v>
      </c>
      <c r="J351" s="8">
        <f t="shared" si="32"/>
        <v>45354.540972222225</v>
      </c>
      <c r="K351" s="6" t="str">
        <f t="shared" si="30"/>
        <v>0:01</v>
      </c>
      <c r="L351" s="54" t="str">
        <f t="shared" si="31"/>
        <v>Ukončeno v den propuštění</v>
      </c>
      <c r="M351" s="54" t="str">
        <f>IF(A351-J351&gt;TIME(0,240,0),"Více než  4 hodiny",VLOOKUP(K351,Pásma!$H$4:$I$244,2))</f>
        <v>do 10 ti minut</v>
      </c>
    </row>
    <row r="352" spans="1:13" x14ac:dyDescent="0.25">
      <c r="A352" s="14">
        <v>45354.671701388892</v>
      </c>
      <c r="B352" s="13" t="s">
        <v>1720</v>
      </c>
      <c r="C352" s="13" t="s">
        <v>2898</v>
      </c>
      <c r="D352" s="13" t="s">
        <v>1696</v>
      </c>
      <c r="E352" s="13" t="s">
        <v>79</v>
      </c>
      <c r="F352" s="13" t="s">
        <v>2899</v>
      </c>
      <c r="G352" s="13" t="s">
        <v>2900</v>
      </c>
      <c r="H352" s="13" t="s">
        <v>2901</v>
      </c>
      <c r="I352" s="8">
        <f t="shared" si="29"/>
        <v>45354.671701388892</v>
      </c>
      <c r="J352" s="8">
        <f t="shared" si="32"/>
        <v>45354.670138888891</v>
      </c>
      <c r="K352" s="6" t="str">
        <f t="shared" si="30"/>
        <v>0:02</v>
      </c>
      <c r="L352" s="54" t="str">
        <f t="shared" si="31"/>
        <v>Ukončeno v den propuštění</v>
      </c>
      <c r="M352" s="54" t="str">
        <f>IF(A352-J352&gt;TIME(0,240,0),"Více než  4 hodiny",VLOOKUP(K352,Pásma!$H$4:$I$244,2))</f>
        <v>do 10 ti minut</v>
      </c>
    </row>
    <row r="353" spans="1:13" x14ac:dyDescent="0.25">
      <c r="A353" s="14">
        <v>45355.438622685186</v>
      </c>
      <c r="B353" s="13" t="s">
        <v>682</v>
      </c>
      <c r="C353" s="13" t="s">
        <v>683</v>
      </c>
      <c r="D353" s="13" t="s">
        <v>1696</v>
      </c>
      <c r="E353" s="13" t="s">
        <v>79</v>
      </c>
      <c r="F353" s="13" t="s">
        <v>2728</v>
      </c>
      <c r="G353" s="13" t="s">
        <v>2896</v>
      </c>
      <c r="H353" s="13" t="s">
        <v>2897</v>
      </c>
      <c r="I353" s="8">
        <f t="shared" si="29"/>
        <v>45355.438622685186</v>
      </c>
      <c r="J353" s="8">
        <f t="shared" si="32"/>
        <v>45355.436111111114</v>
      </c>
      <c r="K353" s="6" t="str">
        <f t="shared" si="30"/>
        <v>0:03</v>
      </c>
      <c r="L353" s="54" t="str">
        <f t="shared" si="31"/>
        <v>Ukončeno v den propuštění</v>
      </c>
      <c r="M353" s="54" t="str">
        <f>IF(A353-J353&gt;TIME(0,240,0),"Více než  4 hodiny",VLOOKUP(K353,Pásma!$H$4:$I$244,2))</f>
        <v>do 10 ti minut</v>
      </c>
    </row>
    <row r="354" spans="1:13" x14ac:dyDescent="0.25">
      <c r="A354" s="14">
        <v>45355.440023148149</v>
      </c>
      <c r="B354" s="13" t="s">
        <v>11</v>
      </c>
      <c r="C354" s="13" t="s">
        <v>12</v>
      </c>
      <c r="D354" s="13" t="s">
        <v>1696</v>
      </c>
      <c r="E354" s="13" t="s">
        <v>10</v>
      </c>
      <c r="F354" s="13" t="s">
        <v>2800</v>
      </c>
      <c r="G354" s="13" t="s">
        <v>2801</v>
      </c>
      <c r="H354" s="13" t="s">
        <v>8691</v>
      </c>
      <c r="I354" s="8">
        <f t="shared" si="29"/>
        <v>45355.440023148149</v>
      </c>
      <c r="J354" s="8">
        <f>DATEVALUE(MID(H354,49,8))+TIMEVALUE(_xlfn.CONCAT(MID(H354,80,2),":",MID(H354,82,2)))</f>
        <v>45355.438888888886</v>
      </c>
      <c r="K354" s="6" t="str">
        <f t="shared" si="30"/>
        <v>0:01</v>
      </c>
      <c r="L354" s="54" t="str">
        <f t="shared" si="31"/>
        <v>Ukončeno v den propuštění</v>
      </c>
      <c r="M354" s="54" t="str">
        <f>IF(A354-J354&gt;TIME(0,240,0),"Více než  4 hodiny",VLOOKUP(K354,Pásma!$H$4:$I$244,2))</f>
        <v>do 10 ti minut</v>
      </c>
    </row>
    <row r="355" spans="1:13" x14ac:dyDescent="0.25">
      <c r="A355" s="14">
        <v>45355.492615740739</v>
      </c>
      <c r="B355" s="13" t="s">
        <v>1694</v>
      </c>
      <c r="C355" s="13" t="s">
        <v>1695</v>
      </c>
      <c r="D355" s="13" t="s">
        <v>1696</v>
      </c>
      <c r="E355" s="13" t="s">
        <v>79</v>
      </c>
      <c r="F355" s="13" t="s">
        <v>2893</v>
      </c>
      <c r="G355" s="13" t="s">
        <v>2894</v>
      </c>
      <c r="H355" s="13" t="s">
        <v>2895</v>
      </c>
      <c r="I355" s="8">
        <f t="shared" si="29"/>
        <v>45355.492615740739</v>
      </c>
      <c r="J355" s="8">
        <f t="shared" ref="J355:J362" si="33">DATEVALUE(MID(H355,29,8))+TIMEVALUE(_xlfn.CONCAT(MID(H355,64,2),":",MID(H355,66,2)))</f>
        <v>45355.491666666669</v>
      </c>
      <c r="K355" s="6" t="str">
        <f t="shared" si="30"/>
        <v>0:01</v>
      </c>
      <c r="L355" s="54" t="str">
        <f t="shared" si="31"/>
        <v>Ukončeno v den propuštění</v>
      </c>
      <c r="M355" s="54" t="str">
        <f>IF(A355-J355&gt;TIME(0,240,0),"Více než  4 hodiny",VLOOKUP(K355,Pásma!$H$4:$I$244,2))</f>
        <v>do 10 ti minut</v>
      </c>
    </row>
    <row r="356" spans="1:13" x14ac:dyDescent="0.25">
      <c r="A356" s="14">
        <v>45355.493009259262</v>
      </c>
      <c r="B356" s="13" t="s">
        <v>1694</v>
      </c>
      <c r="C356" s="13" t="s">
        <v>1695</v>
      </c>
      <c r="D356" s="13" t="s">
        <v>1696</v>
      </c>
      <c r="E356" s="13" t="s">
        <v>79</v>
      </c>
      <c r="F356" s="13" t="s">
        <v>2890</v>
      </c>
      <c r="G356" s="13" t="s">
        <v>2891</v>
      </c>
      <c r="H356" s="13" t="s">
        <v>2892</v>
      </c>
      <c r="I356" s="8">
        <f t="shared" si="29"/>
        <v>45355.493009259262</v>
      </c>
      <c r="J356" s="8">
        <f t="shared" si="33"/>
        <v>45355.492361111108</v>
      </c>
      <c r="K356" s="6" t="str">
        <f t="shared" si="30"/>
        <v>0:00</v>
      </c>
      <c r="L356" s="54" t="str">
        <f t="shared" si="31"/>
        <v>Ukončeno v den propuštění</v>
      </c>
      <c r="M356" s="54" t="str">
        <f>IF(A356-J356&gt;TIME(0,240,0),"Více než  4 hodiny",VLOOKUP(K356,Pásma!$H$4:$I$244,2))</f>
        <v>do 10 ti minut</v>
      </c>
    </row>
    <row r="357" spans="1:13" x14ac:dyDescent="0.25">
      <c r="A357" s="14">
        <v>45355.493472222224</v>
      </c>
      <c r="B357" s="13" t="s">
        <v>1694</v>
      </c>
      <c r="C357" s="13" t="s">
        <v>1695</v>
      </c>
      <c r="D357" s="13" t="s">
        <v>1696</v>
      </c>
      <c r="E357" s="13" t="s">
        <v>79</v>
      </c>
      <c r="F357" s="13" t="s">
        <v>2887</v>
      </c>
      <c r="G357" s="13" t="s">
        <v>2888</v>
      </c>
      <c r="H357" s="13" t="s">
        <v>2889</v>
      </c>
      <c r="I357" s="8">
        <f t="shared" si="29"/>
        <v>45355.493472222224</v>
      </c>
      <c r="J357" s="8">
        <f t="shared" si="33"/>
        <v>45355.493055555555</v>
      </c>
      <c r="K357" s="6" t="str">
        <f t="shared" si="30"/>
        <v>0:00</v>
      </c>
      <c r="L357" s="54" t="str">
        <f t="shared" si="31"/>
        <v>Ukončeno v den propuštění</v>
      </c>
      <c r="M357" s="54" t="str">
        <f>IF(A357-J357&gt;TIME(0,240,0),"Více než  4 hodiny",VLOOKUP(K357,Pásma!$H$4:$I$244,2))</f>
        <v>do 10 ti minut</v>
      </c>
    </row>
    <row r="358" spans="1:13" x14ac:dyDescent="0.25">
      <c r="A358" s="14">
        <v>45355.577893518515</v>
      </c>
      <c r="B358" s="13" t="s">
        <v>1694</v>
      </c>
      <c r="C358" s="13" t="s">
        <v>1695</v>
      </c>
      <c r="D358" s="13" t="s">
        <v>1696</v>
      </c>
      <c r="E358" s="13" t="s">
        <v>79</v>
      </c>
      <c r="F358" s="13" t="s">
        <v>2884</v>
      </c>
      <c r="G358" s="13" t="s">
        <v>2885</v>
      </c>
      <c r="H358" s="13" t="s">
        <v>2886</v>
      </c>
      <c r="I358" s="8">
        <f t="shared" si="29"/>
        <v>45355.577893518515</v>
      </c>
      <c r="J358" s="8">
        <f t="shared" si="33"/>
        <v>45355.57708333333</v>
      </c>
      <c r="K358" s="6" t="str">
        <f t="shared" si="30"/>
        <v>0:01</v>
      </c>
      <c r="L358" s="54" t="str">
        <f t="shared" si="31"/>
        <v>Ukončeno v den propuštění</v>
      </c>
      <c r="M358" s="54" t="str">
        <f>IF(A358-J358&gt;TIME(0,240,0),"Více než  4 hodiny",VLOOKUP(K358,Pásma!$H$4:$I$244,2))</f>
        <v>do 10 ti minut</v>
      </c>
    </row>
    <row r="359" spans="1:13" x14ac:dyDescent="0.25">
      <c r="A359" s="14">
        <v>45356.396041666667</v>
      </c>
      <c r="B359" s="13" t="s">
        <v>682</v>
      </c>
      <c r="C359" s="13" t="s">
        <v>557</v>
      </c>
      <c r="D359" s="13" t="s">
        <v>1696</v>
      </c>
      <c r="E359" s="13" t="s">
        <v>13</v>
      </c>
      <c r="F359" s="13" t="s">
        <v>2806</v>
      </c>
      <c r="G359" s="13" t="s">
        <v>2882</v>
      </c>
      <c r="H359" s="13" t="s">
        <v>2883</v>
      </c>
      <c r="I359" s="8">
        <f t="shared" si="29"/>
        <v>45356.396041666667</v>
      </c>
      <c r="J359" s="8">
        <f t="shared" si="33"/>
        <v>45356.375</v>
      </c>
      <c r="K359" s="6" t="str">
        <f t="shared" si="30"/>
        <v>0:30</v>
      </c>
      <c r="L359" s="54" t="str">
        <f t="shared" si="31"/>
        <v>Ukončeno v den propuštění</v>
      </c>
      <c r="M359" s="54" t="str">
        <f>IF(A359-J359&gt;TIME(0,240,0),"Více než  4 hodiny",VLOOKUP(K359,Pásma!$H$4:$I$244,2))</f>
        <v>30-40</v>
      </c>
    </row>
    <row r="360" spans="1:13" x14ac:dyDescent="0.25">
      <c r="A360" s="14">
        <v>45356.499930555554</v>
      </c>
      <c r="B360" s="13" t="s">
        <v>1694</v>
      </c>
      <c r="C360" s="13" t="s">
        <v>1695</v>
      </c>
      <c r="D360" s="13" t="s">
        <v>1696</v>
      </c>
      <c r="E360" s="13" t="s">
        <v>79</v>
      </c>
      <c r="F360" s="13" t="s">
        <v>2880</v>
      </c>
      <c r="G360" s="13" t="s">
        <v>2881</v>
      </c>
      <c r="H360" s="13" t="s">
        <v>2879</v>
      </c>
      <c r="I360" s="8">
        <f t="shared" si="29"/>
        <v>45356.499930555554</v>
      </c>
      <c r="J360" s="8">
        <f t="shared" si="33"/>
        <v>45356.499305555553</v>
      </c>
      <c r="K360" s="6" t="str">
        <f t="shared" si="30"/>
        <v>0:00</v>
      </c>
      <c r="L360" s="54" t="str">
        <f t="shared" si="31"/>
        <v>Ukončeno v den propuštění</v>
      </c>
      <c r="M360" s="54" t="str">
        <f>IF(A360-J360&gt;TIME(0,240,0),"Více než  4 hodiny",VLOOKUP(K360,Pásma!$H$4:$I$244,2))</f>
        <v>do 10 ti minut</v>
      </c>
    </row>
    <row r="361" spans="1:13" x14ac:dyDescent="0.25">
      <c r="A361" s="14">
        <v>45356.500162037039</v>
      </c>
      <c r="B361" s="13" t="s">
        <v>1694</v>
      </c>
      <c r="C361" s="13" t="s">
        <v>1695</v>
      </c>
      <c r="D361" s="13" t="s">
        <v>1696</v>
      </c>
      <c r="E361" s="13" t="s">
        <v>79</v>
      </c>
      <c r="F361" s="13" t="s">
        <v>2877</v>
      </c>
      <c r="G361" s="13" t="s">
        <v>2878</v>
      </c>
      <c r="H361" s="13" t="s">
        <v>2879</v>
      </c>
      <c r="I361" s="8">
        <f t="shared" si="29"/>
        <v>45356.500162037039</v>
      </c>
      <c r="J361" s="8">
        <f t="shared" si="33"/>
        <v>45356.499305555553</v>
      </c>
      <c r="K361" s="6" t="str">
        <f t="shared" si="30"/>
        <v>0:01</v>
      </c>
      <c r="L361" s="54" t="str">
        <f t="shared" si="31"/>
        <v>Ukončeno v den propuštění</v>
      </c>
      <c r="M361" s="54" t="str">
        <f>IF(A361-J361&gt;TIME(0,240,0),"Více než  4 hodiny",VLOOKUP(K361,Pásma!$H$4:$I$244,2))</f>
        <v>do 10 ti minut</v>
      </c>
    </row>
    <row r="362" spans="1:13" x14ac:dyDescent="0.25">
      <c r="A362" s="14">
        <v>45356.500451388885</v>
      </c>
      <c r="B362" s="13" t="s">
        <v>1694</v>
      </c>
      <c r="C362" s="13" t="s">
        <v>1695</v>
      </c>
      <c r="D362" s="13" t="s">
        <v>1696</v>
      </c>
      <c r="E362" s="13" t="s">
        <v>79</v>
      </c>
      <c r="F362" s="13" t="s">
        <v>2874</v>
      </c>
      <c r="G362" s="13" t="s">
        <v>2875</v>
      </c>
      <c r="H362" s="13" t="s">
        <v>2876</v>
      </c>
      <c r="I362" s="8">
        <f t="shared" si="29"/>
        <v>45356.500451388885</v>
      </c>
      <c r="J362" s="8">
        <f t="shared" si="33"/>
        <v>45356.5</v>
      </c>
      <c r="K362" s="6" t="str">
        <f t="shared" si="30"/>
        <v>0:00</v>
      </c>
      <c r="L362" s="54" t="str">
        <f t="shared" si="31"/>
        <v>Ukončeno v den propuštění</v>
      </c>
      <c r="M362" s="54" t="str">
        <f>IF(A362-J362&gt;TIME(0,240,0),"Více než  4 hodiny",VLOOKUP(K362,Pásma!$H$4:$I$244,2))</f>
        <v>do 10 ti minut</v>
      </c>
    </row>
    <row r="363" spans="1:13" x14ac:dyDescent="0.25">
      <c r="A363" s="14">
        <v>45356.531585648147</v>
      </c>
      <c r="B363" s="13" t="s">
        <v>11</v>
      </c>
      <c r="C363" s="13" t="s">
        <v>12</v>
      </c>
      <c r="D363" s="13" t="s">
        <v>1696</v>
      </c>
      <c r="E363" s="13" t="s">
        <v>10</v>
      </c>
      <c r="F363" s="13" t="s">
        <v>2728</v>
      </c>
      <c r="G363" s="13" t="s">
        <v>2729</v>
      </c>
      <c r="H363" s="13" t="s">
        <v>8690</v>
      </c>
      <c r="I363" s="8">
        <f t="shared" si="29"/>
        <v>45356.531585648147</v>
      </c>
      <c r="J363" s="8">
        <f>DATEVALUE(MID(H363,49,8))+TIMEVALUE(_xlfn.CONCAT(MID(H363,80,2),":",MID(H363,82,2)))</f>
        <v>45356.529861111114</v>
      </c>
      <c r="K363" s="6" t="str">
        <f t="shared" si="30"/>
        <v>0:02</v>
      </c>
      <c r="L363" s="54" t="str">
        <f t="shared" si="31"/>
        <v>Ukončeno v den propuštění</v>
      </c>
      <c r="M363" s="54" t="str">
        <f>IF(A363-J363&gt;TIME(0,240,0),"Více než  4 hodiny",VLOOKUP(K363,Pásma!$H$4:$I$244,2))</f>
        <v>do 10 ti minut</v>
      </c>
    </row>
    <row r="364" spans="1:13" x14ac:dyDescent="0.25">
      <c r="A364" s="14">
        <v>45357.474826388891</v>
      </c>
      <c r="B364" s="13" t="s">
        <v>1694</v>
      </c>
      <c r="C364" s="13" t="s">
        <v>1695</v>
      </c>
      <c r="D364" s="13" t="s">
        <v>1696</v>
      </c>
      <c r="E364" s="13" t="s">
        <v>79</v>
      </c>
      <c r="F364" s="13" t="s">
        <v>2871</v>
      </c>
      <c r="G364" s="13" t="s">
        <v>2872</v>
      </c>
      <c r="H364" s="13" t="s">
        <v>2873</v>
      </c>
      <c r="I364" s="8">
        <f t="shared" si="29"/>
        <v>45357.474826388891</v>
      </c>
      <c r="J364" s="8">
        <f>DATEVALUE(MID(H364,29,8))+TIMEVALUE(_xlfn.CONCAT(MID(H364,64,2),":",MID(H364,66,2)))</f>
        <v>45357.474305555559</v>
      </c>
      <c r="K364" s="6" t="str">
        <f t="shared" si="30"/>
        <v>0:00</v>
      </c>
      <c r="L364" s="54" t="str">
        <f t="shared" si="31"/>
        <v>Ukončeno v den propuštění</v>
      </c>
      <c r="M364" s="54" t="str">
        <f>IF(A364-J364&gt;TIME(0,240,0),"Více než  4 hodiny",VLOOKUP(K364,Pásma!$H$4:$I$244,2))</f>
        <v>do 10 ti minut</v>
      </c>
    </row>
    <row r="365" spans="1:13" x14ac:dyDescent="0.25">
      <c r="A365" s="14">
        <v>45357.475023148145</v>
      </c>
      <c r="B365" s="13" t="s">
        <v>1694</v>
      </c>
      <c r="C365" s="13" t="s">
        <v>1695</v>
      </c>
      <c r="D365" s="13" t="s">
        <v>1696</v>
      </c>
      <c r="E365" s="13" t="s">
        <v>79</v>
      </c>
      <c r="F365" s="13" t="s">
        <v>2868</v>
      </c>
      <c r="G365" s="13" t="s">
        <v>2869</v>
      </c>
      <c r="H365" s="13" t="s">
        <v>2870</v>
      </c>
      <c r="I365" s="8">
        <f t="shared" si="29"/>
        <v>45357.475023148145</v>
      </c>
      <c r="J365" s="8">
        <f>DATEVALUE(MID(H365,29,8))+TIMEVALUE(_xlfn.CONCAT(MID(H365,64,2),":",MID(H365,66,2)))</f>
        <v>45357.474305555559</v>
      </c>
      <c r="K365" s="6" t="str">
        <f t="shared" si="30"/>
        <v>0:01</v>
      </c>
      <c r="L365" s="54" t="str">
        <f t="shared" si="31"/>
        <v>Ukončeno v den propuštění</v>
      </c>
      <c r="M365" s="54" t="str">
        <f>IF(A365-J365&gt;TIME(0,240,0),"Více než  4 hodiny",VLOOKUP(K365,Pásma!$H$4:$I$244,2))</f>
        <v>do 10 ti minut</v>
      </c>
    </row>
    <row r="366" spans="1:13" x14ac:dyDescent="0.25">
      <c r="A366" s="14">
        <v>45357.475381944445</v>
      </c>
      <c r="B366" s="13" t="s">
        <v>1694</v>
      </c>
      <c r="C366" s="13" t="s">
        <v>1695</v>
      </c>
      <c r="D366" s="13" t="s">
        <v>1696</v>
      </c>
      <c r="E366" s="13" t="s">
        <v>79</v>
      </c>
      <c r="F366" s="13" t="s">
        <v>2555</v>
      </c>
      <c r="G366" s="13" t="s">
        <v>2866</v>
      </c>
      <c r="H366" s="13" t="s">
        <v>2867</v>
      </c>
      <c r="I366" s="8">
        <f t="shared" si="29"/>
        <v>45357.475381944445</v>
      </c>
      <c r="J366" s="8">
        <f>DATEVALUE(MID(H366,29,8))+TIMEVALUE(_xlfn.CONCAT(MID(H366,64,2),":",MID(H366,66,2)))</f>
        <v>45357.474999999999</v>
      </c>
      <c r="K366" s="6" t="str">
        <f t="shared" si="30"/>
        <v>0:00</v>
      </c>
      <c r="L366" s="54" t="str">
        <f t="shared" si="31"/>
        <v>Ukončeno v den propuštění</v>
      </c>
      <c r="M366" s="54" t="str">
        <f>IF(A366-J366&gt;TIME(0,240,0),"Více než  4 hodiny",VLOOKUP(K366,Pásma!$H$4:$I$244,2))</f>
        <v>do 10 ti minut</v>
      </c>
    </row>
    <row r="367" spans="1:13" x14ac:dyDescent="0.25">
      <c r="A367" s="14">
        <v>45357.495300925926</v>
      </c>
      <c r="B367" s="13" t="s">
        <v>11</v>
      </c>
      <c r="C367" s="13" t="s">
        <v>7261</v>
      </c>
      <c r="D367" s="13" t="s">
        <v>1696</v>
      </c>
      <c r="E367" s="13" t="s">
        <v>10</v>
      </c>
      <c r="F367" s="13" t="s">
        <v>2806</v>
      </c>
      <c r="G367" s="13" t="s">
        <v>2807</v>
      </c>
      <c r="H367" s="13" t="s">
        <v>8689</v>
      </c>
      <c r="I367" s="8">
        <f t="shared" si="29"/>
        <v>45357.495300925926</v>
      </c>
      <c r="J367" s="8">
        <f>DATEVALUE(MID(H367,49,8))+TIMEVALUE(_xlfn.CONCAT(MID(H367,80,2),":",MID(H367,82,2)))</f>
        <v>45357.495138888888</v>
      </c>
      <c r="K367" s="6" t="str">
        <f t="shared" si="30"/>
        <v>0:00</v>
      </c>
      <c r="L367" s="54" t="str">
        <f t="shared" si="31"/>
        <v>Ukončeno v den propuštění</v>
      </c>
      <c r="M367" s="54" t="str">
        <f>IF(A367-J367&gt;TIME(0,240,0),"Více než  4 hodiny",VLOOKUP(K367,Pásma!$H$4:$I$244,2))</f>
        <v>do 10 ti minut</v>
      </c>
    </row>
    <row r="368" spans="1:13" x14ac:dyDescent="0.25">
      <c r="A368" s="14">
        <v>45357.577534722222</v>
      </c>
      <c r="B368" s="13" t="s">
        <v>1694</v>
      </c>
      <c r="C368" s="13" t="s">
        <v>1695</v>
      </c>
      <c r="D368" s="13" t="s">
        <v>1696</v>
      </c>
      <c r="E368" s="13" t="s">
        <v>79</v>
      </c>
      <c r="F368" s="13" t="s">
        <v>2800</v>
      </c>
      <c r="G368" s="13" t="s">
        <v>2801</v>
      </c>
      <c r="H368" s="13" t="s">
        <v>8688</v>
      </c>
      <c r="I368" s="8">
        <f t="shared" si="29"/>
        <v>45357.577534722222</v>
      </c>
      <c r="J368" s="8">
        <f>DATEVALUE(MID(H368,49,8))+TIMEVALUE(_xlfn.CONCAT(MID(H368,80,2),":",MID(H368,82,2)))</f>
        <v>45357.57708333333</v>
      </c>
      <c r="K368" s="6" t="str">
        <f t="shared" si="30"/>
        <v>0:00</v>
      </c>
      <c r="L368" s="54" t="str">
        <f t="shared" si="31"/>
        <v>Ukončeno v den propuštění</v>
      </c>
      <c r="M368" s="54" t="str">
        <f>IF(A368-J368&gt;TIME(0,240,0),"Více než  4 hodiny",VLOOKUP(K368,Pásma!$H$4:$I$244,2))</f>
        <v>do 10 ti minut</v>
      </c>
    </row>
    <row r="369" spans="1:13" x14ac:dyDescent="0.25">
      <c r="A369" s="14">
        <v>45358.385868055557</v>
      </c>
      <c r="B369" s="13" t="s">
        <v>1694</v>
      </c>
      <c r="C369" s="13" t="s">
        <v>1695</v>
      </c>
      <c r="D369" s="13" t="s">
        <v>1696</v>
      </c>
      <c r="E369" s="13" t="s">
        <v>79</v>
      </c>
      <c r="F369" s="13" t="s">
        <v>56</v>
      </c>
      <c r="G369" s="13" t="s">
        <v>2864</v>
      </c>
      <c r="H369" s="13" t="s">
        <v>2865</v>
      </c>
      <c r="I369" s="8">
        <f t="shared" si="29"/>
        <v>45358.385868055557</v>
      </c>
      <c r="J369" s="8">
        <f t="shared" ref="J369:J375" si="34">DATEVALUE(MID(H369,29,8))+TIMEVALUE(_xlfn.CONCAT(MID(H369,64,2),":",MID(H369,66,2)))</f>
        <v>45358.385416666664</v>
      </c>
      <c r="K369" s="6" t="str">
        <f t="shared" si="30"/>
        <v>0:00</v>
      </c>
      <c r="L369" s="54" t="str">
        <f t="shared" si="31"/>
        <v>Ukončeno v den propuštění</v>
      </c>
      <c r="M369" s="54" t="str">
        <f>IF(A369-J369&gt;TIME(0,240,0),"Více než  4 hodiny",VLOOKUP(K369,Pásma!$H$4:$I$244,2))</f>
        <v>do 10 ti minut</v>
      </c>
    </row>
    <row r="370" spans="1:13" x14ac:dyDescent="0.25">
      <c r="A370" s="14">
        <v>45358.49459490741</v>
      </c>
      <c r="B370" s="13" t="s">
        <v>1694</v>
      </c>
      <c r="C370" s="13" t="s">
        <v>1695</v>
      </c>
      <c r="D370" s="13" t="s">
        <v>1696</v>
      </c>
      <c r="E370" s="13" t="s">
        <v>79</v>
      </c>
      <c r="F370" s="13" t="s">
        <v>2861</v>
      </c>
      <c r="G370" s="13" t="s">
        <v>2862</v>
      </c>
      <c r="H370" s="13" t="s">
        <v>2863</v>
      </c>
      <c r="I370" s="8">
        <f t="shared" si="29"/>
        <v>45358.49459490741</v>
      </c>
      <c r="J370" s="8">
        <f t="shared" si="34"/>
        <v>45358.493750000001</v>
      </c>
      <c r="K370" s="6" t="str">
        <f t="shared" si="30"/>
        <v>0:01</v>
      </c>
      <c r="L370" s="54" t="str">
        <f t="shared" si="31"/>
        <v>Ukončeno v den propuštění</v>
      </c>
      <c r="M370" s="54" t="str">
        <f>IF(A370-J370&gt;TIME(0,240,0),"Více než  4 hodiny",VLOOKUP(K370,Pásma!$H$4:$I$244,2))</f>
        <v>do 10 ti minut</v>
      </c>
    </row>
    <row r="371" spans="1:13" x14ac:dyDescent="0.25">
      <c r="A371" s="14">
        <v>45358.494872685187</v>
      </c>
      <c r="B371" s="13" t="s">
        <v>1694</v>
      </c>
      <c r="C371" s="13" t="s">
        <v>1695</v>
      </c>
      <c r="D371" s="13" t="s">
        <v>1696</v>
      </c>
      <c r="E371" s="13" t="s">
        <v>79</v>
      </c>
      <c r="F371" s="13" t="s">
        <v>2858</v>
      </c>
      <c r="G371" s="13" t="s">
        <v>2859</v>
      </c>
      <c r="H371" s="13" t="s">
        <v>2860</v>
      </c>
      <c r="I371" s="8">
        <f t="shared" si="29"/>
        <v>45358.494872685187</v>
      </c>
      <c r="J371" s="8">
        <f t="shared" si="34"/>
        <v>45358.494444444441</v>
      </c>
      <c r="K371" s="6" t="str">
        <f t="shared" si="30"/>
        <v>0:00</v>
      </c>
      <c r="L371" s="54" t="str">
        <f t="shared" si="31"/>
        <v>Ukončeno v den propuštění</v>
      </c>
      <c r="M371" s="54" t="str">
        <f>IF(A371-J371&gt;TIME(0,240,0),"Více než  4 hodiny",VLOOKUP(K371,Pásma!$H$4:$I$244,2))</f>
        <v>do 10 ti minut</v>
      </c>
    </row>
    <row r="372" spans="1:13" x14ac:dyDescent="0.25">
      <c r="A372" s="14">
        <v>45359.358634259261</v>
      </c>
      <c r="B372" s="13" t="s">
        <v>1694</v>
      </c>
      <c r="C372" s="13" t="s">
        <v>1695</v>
      </c>
      <c r="D372" s="13" t="s">
        <v>1696</v>
      </c>
      <c r="E372" s="13" t="s">
        <v>79</v>
      </c>
      <c r="F372" s="13" t="s">
        <v>2855</v>
      </c>
      <c r="G372" s="13" t="s">
        <v>2856</v>
      </c>
      <c r="H372" s="13" t="s">
        <v>2857</v>
      </c>
      <c r="I372" s="8">
        <f t="shared" si="29"/>
        <v>45359.358634259261</v>
      </c>
      <c r="J372" s="8">
        <f t="shared" si="34"/>
        <v>45359.357638888891</v>
      </c>
      <c r="K372" s="6" t="str">
        <f t="shared" si="30"/>
        <v>0:01</v>
      </c>
      <c r="L372" s="54" t="str">
        <f t="shared" si="31"/>
        <v>Ukončeno v den propuštění</v>
      </c>
      <c r="M372" s="54" t="str">
        <f>IF(A372-J372&gt;TIME(0,240,0),"Více než  4 hodiny",VLOOKUP(K372,Pásma!$H$4:$I$244,2))</f>
        <v>do 10 ti minut</v>
      </c>
    </row>
    <row r="373" spans="1:13" x14ac:dyDescent="0.25">
      <c r="A373" s="14">
        <v>45359.377881944441</v>
      </c>
      <c r="B373" s="13" t="s">
        <v>1694</v>
      </c>
      <c r="C373" s="13" t="s">
        <v>1695</v>
      </c>
      <c r="D373" s="13" t="s">
        <v>1696</v>
      </c>
      <c r="E373" s="13" t="s">
        <v>79</v>
      </c>
      <c r="F373" s="13" t="s">
        <v>2852</v>
      </c>
      <c r="G373" s="13" t="s">
        <v>2853</v>
      </c>
      <c r="H373" s="13" t="s">
        <v>2854</v>
      </c>
      <c r="I373" s="8">
        <f t="shared" si="29"/>
        <v>45359.377881944441</v>
      </c>
      <c r="J373" s="8">
        <f t="shared" si="34"/>
        <v>45359.377083333333</v>
      </c>
      <c r="K373" s="6" t="str">
        <f t="shared" si="30"/>
        <v>0:01</v>
      </c>
      <c r="L373" s="54" t="str">
        <f t="shared" si="31"/>
        <v>Ukončeno v den propuštění</v>
      </c>
      <c r="M373" s="54" t="str">
        <f>IF(A373-J373&gt;TIME(0,240,0),"Více než  4 hodiny",VLOOKUP(K373,Pásma!$H$4:$I$244,2))</f>
        <v>do 10 ti minut</v>
      </c>
    </row>
    <row r="374" spans="1:13" x14ac:dyDescent="0.25">
      <c r="A374" s="14">
        <v>45359.402777777781</v>
      </c>
      <c r="B374" s="13" t="s">
        <v>1694</v>
      </c>
      <c r="C374" s="13" t="s">
        <v>1695</v>
      </c>
      <c r="D374" s="13" t="s">
        <v>1696</v>
      </c>
      <c r="E374" s="13" t="s">
        <v>79</v>
      </c>
      <c r="F374" s="13" t="s">
        <v>2849</v>
      </c>
      <c r="G374" s="13" t="s">
        <v>2850</v>
      </c>
      <c r="H374" s="13" t="s">
        <v>2851</v>
      </c>
      <c r="I374" s="8">
        <f t="shared" si="29"/>
        <v>45359.402777777781</v>
      </c>
      <c r="J374" s="8">
        <f t="shared" si="34"/>
        <v>45359.402083333334</v>
      </c>
      <c r="K374" s="6" t="str">
        <f t="shared" si="30"/>
        <v>0:01</v>
      </c>
      <c r="L374" s="54" t="str">
        <f t="shared" si="31"/>
        <v>Ukončeno v den propuštění</v>
      </c>
      <c r="M374" s="54" t="str">
        <f>IF(A374-J374&gt;TIME(0,240,0),"Více než  4 hodiny",VLOOKUP(K374,Pásma!$H$4:$I$244,2))</f>
        <v>do 10 ti minut</v>
      </c>
    </row>
    <row r="375" spans="1:13" x14ac:dyDescent="0.25">
      <c r="A375" s="14">
        <v>45359.404247685183</v>
      </c>
      <c r="B375" s="13" t="s">
        <v>1694</v>
      </c>
      <c r="C375" s="13" t="s">
        <v>1695</v>
      </c>
      <c r="D375" s="13" t="s">
        <v>1696</v>
      </c>
      <c r="E375" s="13" t="s">
        <v>79</v>
      </c>
      <c r="F375" s="13" t="s">
        <v>2846</v>
      </c>
      <c r="G375" s="13" t="s">
        <v>2847</v>
      </c>
      <c r="H375" s="13" t="s">
        <v>2848</v>
      </c>
      <c r="I375" s="8">
        <f t="shared" si="29"/>
        <v>45359.404247685183</v>
      </c>
      <c r="J375" s="8">
        <f t="shared" si="34"/>
        <v>45359.40347222222</v>
      </c>
      <c r="K375" s="6" t="str">
        <f t="shared" si="30"/>
        <v>0:01</v>
      </c>
      <c r="L375" s="54" t="str">
        <f t="shared" si="31"/>
        <v>Ukončeno v den propuštění</v>
      </c>
      <c r="M375" s="54" t="str">
        <f>IF(A375-J375&gt;TIME(0,240,0),"Více než  4 hodiny",VLOOKUP(K375,Pásma!$H$4:$I$244,2))</f>
        <v>do 10 ti minut</v>
      </c>
    </row>
    <row r="376" spans="1:13" x14ac:dyDescent="0.25">
      <c r="A376" s="14">
        <v>45359.422523148147</v>
      </c>
      <c r="B376" s="13" t="s">
        <v>1694</v>
      </c>
      <c r="C376" s="13" t="s">
        <v>1695</v>
      </c>
      <c r="D376" s="13" t="s">
        <v>1696</v>
      </c>
      <c r="E376" s="13" t="s">
        <v>79</v>
      </c>
      <c r="F376" s="13" t="s">
        <v>1087</v>
      </c>
      <c r="G376" s="13" t="s">
        <v>1088</v>
      </c>
      <c r="H376" s="13" t="s">
        <v>8687</v>
      </c>
      <c r="I376" s="8">
        <f t="shared" si="29"/>
        <v>45359.422523148147</v>
      </c>
      <c r="J376" s="8">
        <f>DATEVALUE(MID(H376,49,8))+TIMEVALUE(_xlfn.CONCAT(MID(H376,80,2),":",MID(H376,82,2)))</f>
        <v>45359.422222222223</v>
      </c>
      <c r="K376" s="6" t="str">
        <f t="shared" si="30"/>
        <v>0:00</v>
      </c>
      <c r="L376" s="54" t="str">
        <f t="shared" si="31"/>
        <v>Ukončeno v den propuštění</v>
      </c>
      <c r="M376" s="54" t="str">
        <f>IF(A376-J376&gt;TIME(0,240,0),"Více než  4 hodiny",VLOOKUP(K376,Pásma!$H$4:$I$244,2))</f>
        <v>do 10 ti minut</v>
      </c>
    </row>
    <row r="377" spans="1:13" x14ac:dyDescent="0.25">
      <c r="A377" s="14">
        <v>45360.354270833333</v>
      </c>
      <c r="B377" s="13" t="s">
        <v>1720</v>
      </c>
      <c r="C377" s="13" t="s">
        <v>2842</v>
      </c>
      <c r="D377" s="13" t="s">
        <v>1696</v>
      </c>
      <c r="E377" s="13" t="s">
        <v>79</v>
      </c>
      <c r="F377" s="13" t="s">
        <v>2843</v>
      </c>
      <c r="G377" s="13" t="s">
        <v>2844</v>
      </c>
      <c r="H377" s="13" t="s">
        <v>2845</v>
      </c>
      <c r="I377" s="8">
        <f t="shared" si="29"/>
        <v>45360.354270833333</v>
      </c>
      <c r="J377" s="8">
        <f t="shared" ref="J377:J382" si="35">DATEVALUE(MID(H377,29,8))+TIMEVALUE(_xlfn.CONCAT(MID(H377,64,2),":",MID(H377,66,2)))</f>
        <v>45360.352777777778</v>
      </c>
      <c r="K377" s="6" t="str">
        <f t="shared" si="30"/>
        <v>0:02</v>
      </c>
      <c r="L377" s="54" t="str">
        <f t="shared" si="31"/>
        <v>Ukončeno v den propuštění</v>
      </c>
      <c r="M377" s="54" t="str">
        <f>IF(A377-J377&gt;TIME(0,240,0),"Více než  4 hodiny",VLOOKUP(K377,Pásma!$H$4:$I$244,2))</f>
        <v>do 10 ti minut</v>
      </c>
    </row>
    <row r="378" spans="1:13" x14ac:dyDescent="0.25">
      <c r="A378" s="14">
        <v>45360.681018518517</v>
      </c>
      <c r="B378" s="13" t="s">
        <v>1694</v>
      </c>
      <c r="C378" s="13" t="s">
        <v>1839</v>
      </c>
      <c r="D378" s="13" t="s">
        <v>1696</v>
      </c>
      <c r="E378" s="13" t="s">
        <v>79</v>
      </c>
      <c r="F378" s="13" t="s">
        <v>2839</v>
      </c>
      <c r="G378" s="13" t="s">
        <v>2840</v>
      </c>
      <c r="H378" s="13" t="s">
        <v>2841</v>
      </c>
      <c r="I378" s="8">
        <f t="shared" si="29"/>
        <v>45360.681018518517</v>
      </c>
      <c r="J378" s="8">
        <f t="shared" si="35"/>
        <v>45360.677083333336</v>
      </c>
      <c r="K378" s="6" t="str">
        <f t="shared" si="30"/>
        <v>0:05</v>
      </c>
      <c r="L378" s="54" t="str">
        <f t="shared" si="31"/>
        <v>Ukončeno v den propuštění</v>
      </c>
      <c r="M378" s="54" t="str">
        <f>IF(A378-J378&gt;TIME(0,240,0),"Více než  4 hodiny",VLOOKUP(K378,Pásma!$H$4:$I$244,2))</f>
        <v>do 10 ti minut</v>
      </c>
    </row>
    <row r="379" spans="1:13" x14ac:dyDescent="0.25">
      <c r="A379" s="14">
        <v>45360.681759259256</v>
      </c>
      <c r="B379" s="13" t="s">
        <v>1694</v>
      </c>
      <c r="C379" s="13" t="s">
        <v>1839</v>
      </c>
      <c r="D379" s="13" t="s">
        <v>1696</v>
      </c>
      <c r="E379" s="13" t="s">
        <v>79</v>
      </c>
      <c r="F379" s="13" t="s">
        <v>2836</v>
      </c>
      <c r="G379" s="13" t="s">
        <v>2837</v>
      </c>
      <c r="H379" s="13" t="s">
        <v>2838</v>
      </c>
      <c r="I379" s="8">
        <f t="shared" si="29"/>
        <v>45360.681759259256</v>
      </c>
      <c r="J379" s="8">
        <f t="shared" si="35"/>
        <v>45360.680555555555</v>
      </c>
      <c r="K379" s="6" t="str">
        <f t="shared" si="30"/>
        <v>0:01</v>
      </c>
      <c r="L379" s="54" t="str">
        <f t="shared" si="31"/>
        <v>Ukončeno v den propuštění</v>
      </c>
      <c r="M379" s="54" t="str">
        <f>IF(A379-J379&gt;TIME(0,240,0),"Více než  4 hodiny",VLOOKUP(K379,Pásma!$H$4:$I$244,2))</f>
        <v>do 10 ti minut</v>
      </c>
    </row>
    <row r="380" spans="1:13" x14ac:dyDescent="0.25">
      <c r="A380" s="14">
        <v>45360.683275462965</v>
      </c>
      <c r="B380" s="13" t="s">
        <v>1694</v>
      </c>
      <c r="C380" s="13" t="s">
        <v>1839</v>
      </c>
      <c r="D380" s="13" t="s">
        <v>1696</v>
      </c>
      <c r="E380" s="13" t="s">
        <v>79</v>
      </c>
      <c r="F380" s="13" t="s">
        <v>2833</v>
      </c>
      <c r="G380" s="13" t="s">
        <v>2834</v>
      </c>
      <c r="H380" s="13" t="s">
        <v>2835</v>
      </c>
      <c r="I380" s="8">
        <f t="shared" si="29"/>
        <v>45360.683275462965</v>
      </c>
      <c r="J380" s="8">
        <f t="shared" si="35"/>
        <v>45360.681944444441</v>
      </c>
      <c r="K380" s="6" t="str">
        <f t="shared" si="30"/>
        <v>0:01</v>
      </c>
      <c r="L380" s="54" t="str">
        <f t="shared" si="31"/>
        <v>Ukončeno v den propuštění</v>
      </c>
      <c r="M380" s="54" t="str">
        <f>IF(A380-J380&gt;TIME(0,240,0),"Více než  4 hodiny",VLOOKUP(K380,Pásma!$H$4:$I$244,2))</f>
        <v>do 10 ti minut</v>
      </c>
    </row>
    <row r="381" spans="1:13" x14ac:dyDescent="0.25">
      <c r="A381" s="14">
        <v>45360.683807870373</v>
      </c>
      <c r="B381" s="13" t="s">
        <v>1694</v>
      </c>
      <c r="C381" s="13" t="s">
        <v>1839</v>
      </c>
      <c r="D381" s="13" t="s">
        <v>1696</v>
      </c>
      <c r="E381" s="13" t="s">
        <v>79</v>
      </c>
      <c r="F381" s="13" t="s">
        <v>2830</v>
      </c>
      <c r="G381" s="13" t="s">
        <v>2831</v>
      </c>
      <c r="H381" s="13" t="s">
        <v>2832</v>
      </c>
      <c r="I381" s="8">
        <f t="shared" si="29"/>
        <v>45360.683807870373</v>
      </c>
      <c r="J381" s="8">
        <f t="shared" si="35"/>
        <v>45360.683333333334</v>
      </c>
      <c r="K381" s="6" t="str">
        <f t="shared" si="30"/>
        <v>0:00</v>
      </c>
      <c r="L381" s="54" t="str">
        <f t="shared" si="31"/>
        <v>Ukončeno v den propuštění</v>
      </c>
      <c r="M381" s="54" t="str">
        <f>IF(A381-J381&gt;TIME(0,240,0),"Více než  4 hodiny",VLOOKUP(K381,Pásma!$H$4:$I$244,2))</f>
        <v>do 10 ti minut</v>
      </c>
    </row>
    <row r="382" spans="1:13" x14ac:dyDescent="0.25">
      <c r="A382" s="14">
        <v>45361.594108796293</v>
      </c>
      <c r="B382" s="13" t="s">
        <v>1694</v>
      </c>
      <c r="C382" s="13" t="s">
        <v>2423</v>
      </c>
      <c r="D382" s="13" t="s">
        <v>1696</v>
      </c>
      <c r="E382" s="13" t="s">
        <v>79</v>
      </c>
      <c r="F382" s="13" t="s">
        <v>2827</v>
      </c>
      <c r="G382" s="13" t="s">
        <v>2828</v>
      </c>
      <c r="H382" s="13" t="s">
        <v>2829</v>
      </c>
      <c r="I382" s="8">
        <f t="shared" si="29"/>
        <v>45361.594108796293</v>
      </c>
      <c r="J382" s="8">
        <f t="shared" si="35"/>
        <v>45361.416666666664</v>
      </c>
      <c r="K382" s="6" t="str">
        <f t="shared" si="30"/>
        <v>4:15</v>
      </c>
      <c r="L382" s="54" t="str">
        <f t="shared" si="31"/>
        <v>Ukončeno v den propuštění</v>
      </c>
      <c r="M382" s="54" t="str">
        <f>IF(A382-J382&gt;TIME(0,240,0),"Více než  4 hodiny",VLOOKUP(K382,Pásma!$H$4:$I$244,2))</f>
        <v>Více než  4 hodiny</v>
      </c>
    </row>
    <row r="383" spans="1:13" x14ac:dyDescent="0.25">
      <c r="A383" s="14">
        <v>45362.482094907406</v>
      </c>
      <c r="B383" s="13" t="s">
        <v>11</v>
      </c>
      <c r="C383" s="13" t="s">
        <v>21</v>
      </c>
      <c r="D383" s="13" t="s">
        <v>1696</v>
      </c>
      <c r="E383" s="13" t="s">
        <v>10</v>
      </c>
      <c r="F383" s="13" t="s">
        <v>2779</v>
      </c>
      <c r="G383" s="13" t="s">
        <v>2780</v>
      </c>
      <c r="H383" s="13" t="s">
        <v>8686</v>
      </c>
      <c r="I383" s="8">
        <f t="shared" si="29"/>
        <v>45362.482094907406</v>
      </c>
      <c r="J383" s="8">
        <f>DATEVALUE(MID(H383,49,8))+TIMEVALUE(_xlfn.CONCAT(MID(H383,80,2),":",MID(H383,82,2)))</f>
        <v>45362.481944444444</v>
      </c>
      <c r="K383" s="6" t="str">
        <f t="shared" si="30"/>
        <v>0:00</v>
      </c>
      <c r="L383" s="54" t="str">
        <f t="shared" si="31"/>
        <v>Ukončeno v den propuštění</v>
      </c>
      <c r="M383" s="54" t="str">
        <f>IF(A383-J383&gt;TIME(0,240,0),"Více než  4 hodiny",VLOOKUP(K383,Pásma!$H$4:$I$244,2))</f>
        <v>do 10 ti minut</v>
      </c>
    </row>
    <row r="384" spans="1:13" x14ac:dyDescent="0.25">
      <c r="A384" s="14">
        <v>45362.576793981483</v>
      </c>
      <c r="B384" s="13" t="s">
        <v>11</v>
      </c>
      <c r="C384" s="13" t="s">
        <v>21</v>
      </c>
      <c r="D384" s="13" t="s">
        <v>1696</v>
      </c>
      <c r="E384" s="13" t="s">
        <v>10</v>
      </c>
      <c r="F384" s="13" t="s">
        <v>2782</v>
      </c>
      <c r="G384" s="13" t="s">
        <v>2783</v>
      </c>
      <c r="H384" s="13" t="s">
        <v>8685</v>
      </c>
      <c r="I384" s="8">
        <f t="shared" si="29"/>
        <v>45362.576793981483</v>
      </c>
      <c r="J384" s="8">
        <f>DATEVALUE(MID(H384,49,8))+TIMEVALUE(_xlfn.CONCAT(MID(H384,80,2),":",MID(H384,82,2)))</f>
        <v>45362.576388888891</v>
      </c>
      <c r="K384" s="6" t="str">
        <f t="shared" si="30"/>
        <v>0:00</v>
      </c>
      <c r="L384" s="54" t="str">
        <f t="shared" si="31"/>
        <v>Ukončeno v den propuštění</v>
      </c>
      <c r="M384" s="54" t="str">
        <f>IF(A384-J384&gt;TIME(0,240,0),"Více než  4 hodiny",VLOOKUP(K384,Pásma!$H$4:$I$244,2))</f>
        <v>do 10 ti minut</v>
      </c>
    </row>
    <row r="385" spans="1:13" x14ac:dyDescent="0.25">
      <c r="A385" s="14">
        <v>45362.706516203703</v>
      </c>
      <c r="B385" s="13" t="s">
        <v>1694</v>
      </c>
      <c r="C385" s="13" t="s">
        <v>2086</v>
      </c>
      <c r="D385" s="13" t="s">
        <v>1696</v>
      </c>
      <c r="E385" s="13" t="s">
        <v>79</v>
      </c>
      <c r="F385" s="13" t="s">
        <v>2824</v>
      </c>
      <c r="G385" s="13" t="s">
        <v>2825</v>
      </c>
      <c r="H385" s="13" t="s">
        <v>2826</v>
      </c>
      <c r="I385" s="8">
        <f t="shared" si="29"/>
        <v>45362.706516203703</v>
      </c>
      <c r="J385" s="8">
        <f>DATEVALUE(MID(H385,29,8))+TIMEVALUE(_xlfn.CONCAT(MID(H385,64,2),":",MID(H385,66,2)))</f>
        <v>45362.705555555556</v>
      </c>
      <c r="K385" s="6" t="str">
        <f t="shared" si="30"/>
        <v>0:01</v>
      </c>
      <c r="L385" s="54" t="str">
        <f t="shared" si="31"/>
        <v>Ukončeno v den propuštění</v>
      </c>
      <c r="M385" s="54" t="str">
        <f>IF(A385-J385&gt;TIME(0,240,0),"Více než  4 hodiny",VLOOKUP(K385,Pásma!$H$4:$I$244,2))</f>
        <v>do 10 ti minut</v>
      </c>
    </row>
    <row r="386" spans="1:13" x14ac:dyDescent="0.25">
      <c r="A386" s="14">
        <v>45363.345983796295</v>
      </c>
      <c r="B386" s="13" t="s">
        <v>1694</v>
      </c>
      <c r="C386" s="13" t="s">
        <v>1695</v>
      </c>
      <c r="D386" s="13" t="s">
        <v>1696</v>
      </c>
      <c r="E386" s="13" t="s">
        <v>79</v>
      </c>
      <c r="F386" s="13" t="s">
        <v>1071</v>
      </c>
      <c r="G386" s="13" t="s">
        <v>1072</v>
      </c>
      <c r="H386" s="13" t="s">
        <v>8684</v>
      </c>
      <c r="I386" s="8">
        <f t="shared" ref="I386:I449" si="36">A386</f>
        <v>45363.345983796295</v>
      </c>
      <c r="J386" s="8">
        <f>DATEVALUE(MID(H386,49,8))+TIMEVALUE(_xlfn.CONCAT(MID(H386,80,2),":",MID(H386,82,2)))</f>
        <v>45363.345833333333</v>
      </c>
      <c r="K386" s="6" t="str">
        <f t="shared" ref="K386:K449" si="37">TEXT(A386-J386,"h:mm")</f>
        <v>0:00</v>
      </c>
      <c r="L386" s="54" t="str">
        <f t="shared" si="31"/>
        <v>Ukončeno v den propuštění</v>
      </c>
      <c r="M386" s="54" t="str">
        <f>IF(A386-J386&gt;TIME(0,240,0),"Více než  4 hodiny",VLOOKUP(K386,Pásma!$H$4:$I$244,2))</f>
        <v>do 10 ti minut</v>
      </c>
    </row>
    <row r="387" spans="1:13" x14ac:dyDescent="0.25">
      <c r="A387" s="14">
        <v>45363.348437499997</v>
      </c>
      <c r="B387" s="13" t="s">
        <v>76</v>
      </c>
      <c r="C387" s="13" t="s">
        <v>77</v>
      </c>
      <c r="D387" s="13" t="s">
        <v>1696</v>
      </c>
      <c r="E387" s="13" t="s">
        <v>79</v>
      </c>
      <c r="F387" s="13" t="s">
        <v>1035</v>
      </c>
      <c r="G387" s="13" t="s">
        <v>1036</v>
      </c>
      <c r="H387" s="13" t="s">
        <v>8683</v>
      </c>
      <c r="I387" s="8">
        <f t="shared" si="36"/>
        <v>45363.348437499997</v>
      </c>
      <c r="J387" s="8">
        <f>DATEVALUE(MID(H387,49,8))+TIMEVALUE(_xlfn.CONCAT(MID(H387,80,2),":",MID(H387,82,2)))</f>
        <v>45363.347916666666</v>
      </c>
      <c r="K387" s="6" t="str">
        <f t="shared" si="37"/>
        <v>0:00</v>
      </c>
      <c r="L387" s="54" t="str">
        <f t="shared" ref="L387:L450" si="38">IF(DAY(I387)&lt;&gt;DAY(J387),"Ukončeno o den a více později","Ukončeno v den propuštění")</f>
        <v>Ukončeno v den propuštění</v>
      </c>
      <c r="M387" s="54" t="str">
        <f>IF(A387-J387&gt;TIME(0,240,0),"Více než  4 hodiny",VLOOKUP(K387,Pásma!$H$4:$I$244,2))</f>
        <v>do 10 ti minut</v>
      </c>
    </row>
    <row r="388" spans="1:13" x14ac:dyDescent="0.25">
      <c r="A388" s="14">
        <v>45363.379444444443</v>
      </c>
      <c r="B388" s="13" t="s">
        <v>1694</v>
      </c>
      <c r="C388" s="13" t="s">
        <v>1695</v>
      </c>
      <c r="D388" s="13" t="s">
        <v>1696</v>
      </c>
      <c r="E388" s="13" t="s">
        <v>79</v>
      </c>
      <c r="F388" s="13" t="s">
        <v>2821</v>
      </c>
      <c r="G388" s="13" t="s">
        <v>2822</v>
      </c>
      <c r="H388" s="13" t="s">
        <v>2823</v>
      </c>
      <c r="I388" s="8">
        <f t="shared" si="36"/>
        <v>45363.379444444443</v>
      </c>
      <c r="J388" s="8">
        <f>DATEVALUE(MID(H388,29,8))+TIMEVALUE(_xlfn.CONCAT(MID(H388,64,2),":",MID(H388,66,2)))</f>
        <v>45363.378472222219</v>
      </c>
      <c r="K388" s="6" t="str">
        <f t="shared" si="37"/>
        <v>0:01</v>
      </c>
      <c r="L388" s="54" t="str">
        <f t="shared" si="38"/>
        <v>Ukončeno v den propuštění</v>
      </c>
      <c r="M388" s="54" t="str">
        <f>IF(A388-J388&gt;TIME(0,240,0),"Více než  4 hodiny",VLOOKUP(K388,Pásma!$H$4:$I$244,2))</f>
        <v>do 10 ti minut</v>
      </c>
    </row>
    <row r="389" spans="1:13" x14ac:dyDescent="0.25">
      <c r="A389" s="14">
        <v>45363.396458333336</v>
      </c>
      <c r="B389" s="13" t="s">
        <v>682</v>
      </c>
      <c r="C389" s="13" t="s">
        <v>2818</v>
      </c>
      <c r="D389" s="13" t="s">
        <v>1696</v>
      </c>
      <c r="E389" s="13" t="s">
        <v>10</v>
      </c>
      <c r="F389" s="13" t="s">
        <v>2734</v>
      </c>
      <c r="G389" s="13" t="s">
        <v>2819</v>
      </c>
      <c r="H389" s="13" t="s">
        <v>2820</v>
      </c>
      <c r="I389" s="8">
        <f t="shared" si="36"/>
        <v>45363.396458333336</v>
      </c>
      <c r="J389" s="8">
        <f>DATEVALUE(MID(H389,29,8))+TIMEVALUE(_xlfn.CONCAT(MID(H389,64,2),":",MID(H389,66,2)))</f>
        <v>45363.395833333336</v>
      </c>
      <c r="K389" s="6" t="str">
        <f t="shared" si="37"/>
        <v>0:00</v>
      </c>
      <c r="L389" s="54" t="str">
        <f t="shared" si="38"/>
        <v>Ukončeno v den propuštění</v>
      </c>
      <c r="M389" s="54" t="str">
        <f>IF(A389-J389&gt;TIME(0,240,0),"Více než  4 hodiny",VLOOKUP(K389,Pásma!$H$4:$I$244,2))</f>
        <v>do 10 ti minut</v>
      </c>
    </row>
    <row r="390" spans="1:13" x14ac:dyDescent="0.25">
      <c r="A390" s="14">
        <v>45363.454571759263</v>
      </c>
      <c r="B390" s="13" t="s">
        <v>1694</v>
      </c>
      <c r="C390" s="13" t="s">
        <v>1695</v>
      </c>
      <c r="D390" s="13" t="s">
        <v>1696</v>
      </c>
      <c r="E390" s="13" t="s">
        <v>79</v>
      </c>
      <c r="F390" s="13" t="s">
        <v>2816</v>
      </c>
      <c r="G390" s="13" t="s">
        <v>2817</v>
      </c>
      <c r="H390" s="13" t="s">
        <v>2815</v>
      </c>
      <c r="I390" s="8">
        <f t="shared" si="36"/>
        <v>45363.454571759263</v>
      </c>
      <c r="J390" s="8">
        <f>DATEVALUE(MID(H390,29,8))+TIMEVALUE(_xlfn.CONCAT(MID(H390,64,2),":",MID(H390,66,2)))</f>
        <v>45363.45416666667</v>
      </c>
      <c r="K390" s="6" t="str">
        <f t="shared" si="37"/>
        <v>0:00</v>
      </c>
      <c r="L390" s="54" t="str">
        <f t="shared" si="38"/>
        <v>Ukončeno v den propuštění</v>
      </c>
      <c r="M390" s="54" t="str">
        <f>IF(A390-J390&gt;TIME(0,240,0),"Více než  4 hodiny",VLOOKUP(K390,Pásma!$H$4:$I$244,2))</f>
        <v>do 10 ti minut</v>
      </c>
    </row>
    <row r="391" spans="1:13" x14ac:dyDescent="0.25">
      <c r="A391" s="14">
        <v>45363.454733796294</v>
      </c>
      <c r="B391" s="13" t="s">
        <v>11</v>
      </c>
      <c r="C391" s="13" t="s">
        <v>21</v>
      </c>
      <c r="D391" s="13" t="s">
        <v>1696</v>
      </c>
      <c r="E391" s="13" t="s">
        <v>10</v>
      </c>
      <c r="F391" s="13" t="s">
        <v>2745</v>
      </c>
      <c r="G391" s="13" t="s">
        <v>2746</v>
      </c>
      <c r="H391" s="13" t="s">
        <v>8682</v>
      </c>
      <c r="I391" s="8">
        <f t="shared" si="36"/>
        <v>45363.454733796294</v>
      </c>
      <c r="J391" s="8">
        <f>DATEVALUE(MID(H391,49,8))+TIMEVALUE(_xlfn.CONCAT(MID(H391,80,2),":",MID(H391,82,2)))</f>
        <v>45363.45416666667</v>
      </c>
      <c r="K391" s="6" t="str">
        <f t="shared" si="37"/>
        <v>0:00</v>
      </c>
      <c r="L391" s="54" t="str">
        <f t="shared" si="38"/>
        <v>Ukončeno v den propuštění</v>
      </c>
      <c r="M391" s="54" t="str">
        <f>IF(A391-J391&gt;TIME(0,240,0),"Více než  4 hodiny",VLOOKUP(K391,Pásma!$H$4:$I$244,2))</f>
        <v>do 10 ti minut</v>
      </c>
    </row>
    <row r="392" spans="1:13" x14ac:dyDescent="0.25">
      <c r="A392" s="14">
        <v>45363.454988425925</v>
      </c>
      <c r="B392" s="13" t="s">
        <v>1694</v>
      </c>
      <c r="C392" s="13" t="s">
        <v>1695</v>
      </c>
      <c r="D392" s="13" t="s">
        <v>1696</v>
      </c>
      <c r="E392" s="13" t="s">
        <v>79</v>
      </c>
      <c r="F392" s="13" t="s">
        <v>2813</v>
      </c>
      <c r="G392" s="13" t="s">
        <v>2814</v>
      </c>
      <c r="H392" s="13" t="s">
        <v>2815</v>
      </c>
      <c r="I392" s="8">
        <f t="shared" si="36"/>
        <v>45363.454988425925</v>
      </c>
      <c r="J392" s="8">
        <f>DATEVALUE(MID(H392,29,8))+TIMEVALUE(_xlfn.CONCAT(MID(H392,64,2),":",MID(H392,66,2)))</f>
        <v>45363.45416666667</v>
      </c>
      <c r="K392" s="6" t="str">
        <f t="shared" si="37"/>
        <v>0:01</v>
      </c>
      <c r="L392" s="54" t="str">
        <f t="shared" si="38"/>
        <v>Ukončeno v den propuštění</v>
      </c>
      <c r="M392" s="54" t="str">
        <f>IF(A392-J392&gt;TIME(0,240,0),"Více než  4 hodiny",VLOOKUP(K392,Pásma!$H$4:$I$244,2))</f>
        <v>do 10 ti minut</v>
      </c>
    </row>
    <row r="393" spans="1:13" x14ac:dyDescent="0.25">
      <c r="A393" s="14">
        <v>45363.463159722225</v>
      </c>
      <c r="B393" s="13" t="s">
        <v>7253</v>
      </c>
      <c r="C393" s="13" t="s">
        <v>8115</v>
      </c>
      <c r="D393" s="13" t="s">
        <v>1696</v>
      </c>
      <c r="E393" s="13" t="s">
        <v>79</v>
      </c>
      <c r="F393" s="13" t="s">
        <v>2765</v>
      </c>
      <c r="G393" s="13" t="s">
        <v>2766</v>
      </c>
      <c r="H393" s="13" t="s">
        <v>8681</v>
      </c>
      <c r="I393" s="8">
        <f t="shared" si="36"/>
        <v>45363.463159722225</v>
      </c>
      <c r="J393" s="8">
        <f>DATEVALUE(MID(H393,49,8))+TIMEVALUE(_xlfn.CONCAT(MID(H393,80,2),":",MID(H393,82,2)))</f>
        <v>45363.462500000001</v>
      </c>
      <c r="K393" s="6" t="str">
        <f t="shared" si="37"/>
        <v>0:00</v>
      </c>
      <c r="L393" s="54" t="str">
        <f t="shared" si="38"/>
        <v>Ukončeno v den propuštění</v>
      </c>
      <c r="M393" s="54" t="str">
        <f>IF(A393-J393&gt;TIME(0,240,0),"Více než  4 hodiny",VLOOKUP(K393,Pásma!$H$4:$I$244,2))</f>
        <v>do 10 ti minut</v>
      </c>
    </row>
    <row r="394" spans="1:13" x14ac:dyDescent="0.25">
      <c r="A394" s="14">
        <v>45363.493206018517</v>
      </c>
      <c r="B394" s="13" t="s">
        <v>1694</v>
      </c>
      <c r="C394" s="13" t="s">
        <v>1695</v>
      </c>
      <c r="D394" s="13" t="s">
        <v>1696</v>
      </c>
      <c r="E394" s="13" t="s">
        <v>79</v>
      </c>
      <c r="F394" s="13" t="s">
        <v>2810</v>
      </c>
      <c r="G394" s="13" t="s">
        <v>2811</v>
      </c>
      <c r="H394" s="13" t="s">
        <v>2812</v>
      </c>
      <c r="I394" s="8">
        <f t="shared" si="36"/>
        <v>45363.493206018517</v>
      </c>
      <c r="J394" s="8">
        <f>DATEVALUE(MID(H394,29,8))+TIMEVALUE(_xlfn.CONCAT(MID(H394,64,2),":",MID(H394,66,2)))</f>
        <v>45363.492361111108</v>
      </c>
      <c r="K394" s="6" t="str">
        <f t="shared" si="37"/>
        <v>0:01</v>
      </c>
      <c r="L394" s="54" t="str">
        <f t="shared" si="38"/>
        <v>Ukončeno v den propuštění</v>
      </c>
      <c r="M394" s="54" t="str">
        <f>IF(A394-J394&gt;TIME(0,240,0),"Více než  4 hodiny",VLOOKUP(K394,Pásma!$H$4:$I$244,2))</f>
        <v>do 10 ti minut</v>
      </c>
    </row>
    <row r="395" spans="1:13" x14ac:dyDescent="0.25">
      <c r="A395" s="14">
        <v>45363.493402777778</v>
      </c>
      <c r="B395" s="13" t="s">
        <v>1694</v>
      </c>
      <c r="C395" s="13" t="s">
        <v>1695</v>
      </c>
      <c r="D395" s="13" t="s">
        <v>1696</v>
      </c>
      <c r="E395" s="13" t="s">
        <v>79</v>
      </c>
      <c r="F395" s="13" t="s">
        <v>962</v>
      </c>
      <c r="G395" s="13" t="s">
        <v>2809</v>
      </c>
      <c r="H395" s="13" t="s">
        <v>2808</v>
      </c>
      <c r="I395" s="8">
        <f t="shared" si="36"/>
        <v>45363.493402777778</v>
      </c>
      <c r="J395" s="8">
        <f>DATEVALUE(MID(H395,29,8))+TIMEVALUE(_xlfn.CONCAT(MID(H395,64,2),":",MID(H395,66,2)))</f>
        <v>45363.493055555555</v>
      </c>
      <c r="K395" s="6" t="str">
        <f t="shared" si="37"/>
        <v>0:00</v>
      </c>
      <c r="L395" s="54" t="str">
        <f t="shared" si="38"/>
        <v>Ukončeno v den propuštění</v>
      </c>
      <c r="M395" s="54" t="str">
        <f>IF(A395-J395&gt;TIME(0,240,0),"Více než  4 hodiny",VLOOKUP(K395,Pásma!$H$4:$I$244,2))</f>
        <v>do 10 ti minut</v>
      </c>
    </row>
    <row r="396" spans="1:13" x14ac:dyDescent="0.25">
      <c r="A396" s="14">
        <v>45363.493842592594</v>
      </c>
      <c r="B396" s="13" t="s">
        <v>1694</v>
      </c>
      <c r="C396" s="13" t="s">
        <v>1695</v>
      </c>
      <c r="D396" s="13" t="s">
        <v>1696</v>
      </c>
      <c r="E396" s="13" t="s">
        <v>79</v>
      </c>
      <c r="F396" s="13" t="s">
        <v>2806</v>
      </c>
      <c r="G396" s="13" t="s">
        <v>2807</v>
      </c>
      <c r="H396" s="13" t="s">
        <v>2808</v>
      </c>
      <c r="I396" s="8">
        <f t="shared" si="36"/>
        <v>45363.493842592594</v>
      </c>
      <c r="J396" s="8">
        <f>DATEVALUE(MID(H396,29,8))+TIMEVALUE(_xlfn.CONCAT(MID(H396,64,2),":",MID(H396,66,2)))</f>
        <v>45363.493055555555</v>
      </c>
      <c r="K396" s="6" t="str">
        <f t="shared" si="37"/>
        <v>0:01</v>
      </c>
      <c r="L396" s="54" t="str">
        <f t="shared" si="38"/>
        <v>Ukončeno v den propuštění</v>
      </c>
      <c r="M396" s="54" t="str">
        <f>IF(A396-J396&gt;TIME(0,240,0),"Více než  4 hodiny",VLOOKUP(K396,Pásma!$H$4:$I$244,2))</f>
        <v>do 10 ti minut</v>
      </c>
    </row>
    <row r="397" spans="1:13" x14ac:dyDescent="0.25">
      <c r="A397" s="14">
        <v>45363.49428240741</v>
      </c>
      <c r="B397" s="13" t="s">
        <v>1694</v>
      </c>
      <c r="C397" s="13" t="s">
        <v>1695</v>
      </c>
      <c r="D397" s="13" t="s">
        <v>1696</v>
      </c>
      <c r="E397" s="13" t="s">
        <v>79</v>
      </c>
      <c r="F397" s="13" t="s">
        <v>2803</v>
      </c>
      <c r="G397" s="13" t="s">
        <v>2804</v>
      </c>
      <c r="H397" s="13" t="s">
        <v>2805</v>
      </c>
      <c r="I397" s="8">
        <f t="shared" si="36"/>
        <v>45363.49428240741</v>
      </c>
      <c r="J397" s="8">
        <f>DATEVALUE(MID(H397,29,8))+TIMEVALUE(_xlfn.CONCAT(MID(H397,64,2),":",MID(H397,66,2)))</f>
        <v>45363.493750000001</v>
      </c>
      <c r="K397" s="6" t="str">
        <f t="shared" si="37"/>
        <v>0:00</v>
      </c>
      <c r="L397" s="54" t="str">
        <f t="shared" si="38"/>
        <v>Ukončeno v den propuštění</v>
      </c>
      <c r="M397" s="54" t="str">
        <f>IF(A397-J397&gt;TIME(0,240,0),"Více než  4 hodiny",VLOOKUP(K397,Pásma!$H$4:$I$244,2))</f>
        <v>do 10 ti minut</v>
      </c>
    </row>
    <row r="398" spans="1:13" x14ac:dyDescent="0.25">
      <c r="A398" s="14">
        <v>45363.519918981481</v>
      </c>
      <c r="B398" s="13" t="s">
        <v>11</v>
      </c>
      <c r="C398" s="13" t="s">
        <v>21</v>
      </c>
      <c r="D398" s="13" t="s">
        <v>1696</v>
      </c>
      <c r="E398" s="13" t="s">
        <v>10</v>
      </c>
      <c r="F398" s="13" t="s">
        <v>2762</v>
      </c>
      <c r="G398" s="13" t="s">
        <v>2763</v>
      </c>
      <c r="H398" s="13" t="s">
        <v>8680</v>
      </c>
      <c r="I398" s="8">
        <f t="shared" si="36"/>
        <v>45363.519918981481</v>
      </c>
      <c r="J398" s="8">
        <f>DATEVALUE(MID(H398,49,8))+TIMEVALUE(_xlfn.CONCAT(MID(H398,80,2),":",MID(H398,82,2)))</f>
        <v>45363.519444444442</v>
      </c>
      <c r="K398" s="6" t="str">
        <f t="shared" si="37"/>
        <v>0:00</v>
      </c>
      <c r="L398" s="54" t="str">
        <f t="shared" si="38"/>
        <v>Ukončeno v den propuštění</v>
      </c>
      <c r="M398" s="54" t="str">
        <f>IF(A398-J398&gt;TIME(0,240,0),"Více než  4 hodiny",VLOOKUP(K398,Pásma!$H$4:$I$244,2))</f>
        <v>do 10 ti minut</v>
      </c>
    </row>
    <row r="399" spans="1:13" x14ac:dyDescent="0.25">
      <c r="A399" s="14">
        <v>45363.566423611112</v>
      </c>
      <c r="B399" s="13" t="s">
        <v>11</v>
      </c>
      <c r="C399" s="13" t="s">
        <v>21</v>
      </c>
      <c r="D399" s="13" t="s">
        <v>1696</v>
      </c>
      <c r="E399" s="13" t="s">
        <v>10</v>
      </c>
      <c r="F399" s="13" t="s">
        <v>2755</v>
      </c>
      <c r="G399" s="13" t="s">
        <v>2756</v>
      </c>
      <c r="H399" s="13" t="s">
        <v>8679</v>
      </c>
      <c r="I399" s="8">
        <f t="shared" si="36"/>
        <v>45363.566423611112</v>
      </c>
      <c r="J399" s="8">
        <f>DATEVALUE(MID(H399,49,8))+TIMEVALUE(_xlfn.CONCAT(MID(H399,80,2),":",MID(H399,82,2)))</f>
        <v>45363.565972222219</v>
      </c>
      <c r="K399" s="6" t="str">
        <f t="shared" si="37"/>
        <v>0:00</v>
      </c>
      <c r="L399" s="54" t="str">
        <f t="shared" si="38"/>
        <v>Ukončeno v den propuštění</v>
      </c>
      <c r="M399" s="54" t="str">
        <f>IF(A399-J399&gt;TIME(0,240,0),"Více než  4 hodiny",VLOOKUP(K399,Pásma!$H$4:$I$244,2))</f>
        <v>do 10 ti minut</v>
      </c>
    </row>
    <row r="400" spans="1:13" x14ac:dyDescent="0.25">
      <c r="A400" s="14">
        <v>45364.351921296293</v>
      </c>
      <c r="B400" s="13" t="s">
        <v>3643</v>
      </c>
      <c r="C400" s="13" t="s">
        <v>3901</v>
      </c>
      <c r="D400" s="13" t="s">
        <v>1696</v>
      </c>
      <c r="E400" s="13" t="s">
        <v>79</v>
      </c>
      <c r="F400" s="13" t="s">
        <v>4350</v>
      </c>
      <c r="G400" s="13" t="s">
        <v>4351</v>
      </c>
      <c r="H400" s="13" t="s">
        <v>8678</v>
      </c>
      <c r="I400" s="8">
        <f t="shared" si="36"/>
        <v>45364.351921296293</v>
      </c>
      <c r="J400" s="8">
        <f>DATEVALUE(MID(H400,49,8))+TIMEVALUE(_xlfn.CONCAT(MID(H400,80,2),":",MID(H400,82,2)))</f>
        <v>45364.351388888892</v>
      </c>
      <c r="K400" s="6" t="str">
        <f t="shared" si="37"/>
        <v>0:00</v>
      </c>
      <c r="L400" s="54" t="str">
        <f t="shared" si="38"/>
        <v>Ukončeno v den propuštění</v>
      </c>
      <c r="M400" s="54" t="str">
        <f>IF(A400-J400&gt;TIME(0,240,0),"Více než  4 hodiny",VLOOKUP(K400,Pásma!$H$4:$I$244,2))</f>
        <v>do 10 ti minut</v>
      </c>
    </row>
    <row r="401" spans="1:13" x14ac:dyDescent="0.25">
      <c r="A401" s="14">
        <v>45364.370439814818</v>
      </c>
      <c r="B401" s="13" t="s">
        <v>1694</v>
      </c>
      <c r="C401" s="13" t="s">
        <v>1695</v>
      </c>
      <c r="D401" s="13" t="s">
        <v>1696</v>
      </c>
      <c r="E401" s="13" t="s">
        <v>79</v>
      </c>
      <c r="F401" s="13" t="s">
        <v>2800</v>
      </c>
      <c r="G401" s="13" t="s">
        <v>2801</v>
      </c>
      <c r="H401" s="13" t="s">
        <v>2802</v>
      </c>
      <c r="I401" s="8">
        <f t="shared" si="36"/>
        <v>45364.370439814818</v>
      </c>
      <c r="J401" s="8">
        <f>DATEVALUE(MID(H401,29,8))+TIMEVALUE(_xlfn.CONCAT(MID(H401,64,2),":",MID(H401,66,2)))</f>
        <v>45364.370138888888</v>
      </c>
      <c r="K401" s="6" t="str">
        <f t="shared" si="37"/>
        <v>0:00</v>
      </c>
      <c r="L401" s="54" t="str">
        <f t="shared" si="38"/>
        <v>Ukončeno v den propuštění</v>
      </c>
      <c r="M401" s="54" t="str">
        <f>IF(A401-J401&gt;TIME(0,240,0),"Více než  4 hodiny",VLOOKUP(K401,Pásma!$H$4:$I$244,2))</f>
        <v>do 10 ti minut</v>
      </c>
    </row>
    <row r="402" spans="1:13" x14ac:dyDescent="0.25">
      <c r="A402" s="14">
        <v>45364.504930555559</v>
      </c>
      <c r="B402" s="13" t="s">
        <v>1694</v>
      </c>
      <c r="C402" s="13" t="s">
        <v>1695</v>
      </c>
      <c r="D402" s="13" t="s">
        <v>1696</v>
      </c>
      <c r="E402" s="13" t="s">
        <v>79</v>
      </c>
      <c r="F402" s="13" t="s">
        <v>2797</v>
      </c>
      <c r="G402" s="13" t="s">
        <v>2798</v>
      </c>
      <c r="H402" s="13" t="s">
        <v>2799</v>
      </c>
      <c r="I402" s="8">
        <f t="shared" si="36"/>
        <v>45364.504930555559</v>
      </c>
      <c r="J402" s="8">
        <f>DATEVALUE(MID(H402,29,8))+TIMEVALUE(_xlfn.CONCAT(MID(H402,64,2),":",MID(H402,66,2)))</f>
        <v>45364.504166666666</v>
      </c>
      <c r="K402" s="6" t="str">
        <f t="shared" si="37"/>
        <v>0:01</v>
      </c>
      <c r="L402" s="54" t="str">
        <f t="shared" si="38"/>
        <v>Ukončeno v den propuštění</v>
      </c>
      <c r="M402" s="54" t="str">
        <f>IF(A402-J402&gt;TIME(0,240,0),"Více než  4 hodiny",VLOOKUP(K402,Pásma!$H$4:$I$244,2))</f>
        <v>do 10 ti minut</v>
      </c>
    </row>
    <row r="403" spans="1:13" x14ac:dyDescent="0.25">
      <c r="A403" s="14">
        <v>45364.50513888889</v>
      </c>
      <c r="B403" s="13" t="s">
        <v>1694</v>
      </c>
      <c r="C403" s="13" t="s">
        <v>1695</v>
      </c>
      <c r="D403" s="13" t="s">
        <v>1696</v>
      </c>
      <c r="E403" s="13" t="s">
        <v>79</v>
      </c>
      <c r="F403" s="13" t="s">
        <v>2794</v>
      </c>
      <c r="G403" s="13" t="s">
        <v>2795</v>
      </c>
      <c r="H403" s="13" t="s">
        <v>2796</v>
      </c>
      <c r="I403" s="8">
        <f t="shared" si="36"/>
        <v>45364.50513888889</v>
      </c>
      <c r="J403" s="8">
        <f>DATEVALUE(MID(H403,29,8))+TIMEVALUE(_xlfn.CONCAT(MID(H403,64,2),":",MID(H403,66,2)))</f>
        <v>45364.504861111112</v>
      </c>
      <c r="K403" s="6" t="str">
        <f t="shared" si="37"/>
        <v>0:00</v>
      </c>
      <c r="L403" s="54" t="str">
        <f t="shared" si="38"/>
        <v>Ukončeno v den propuštění</v>
      </c>
      <c r="M403" s="54" t="str">
        <f>IF(A403-J403&gt;TIME(0,240,0),"Více než  4 hodiny",VLOOKUP(K403,Pásma!$H$4:$I$244,2))</f>
        <v>do 10 ti minut</v>
      </c>
    </row>
    <row r="404" spans="1:13" x14ac:dyDescent="0.25">
      <c r="A404" s="14">
        <v>45364.672523148147</v>
      </c>
      <c r="B404" s="13" t="s">
        <v>11</v>
      </c>
      <c r="C404" s="13" t="s">
        <v>40</v>
      </c>
      <c r="D404" s="13" t="s">
        <v>1696</v>
      </c>
      <c r="E404" s="13" t="s">
        <v>10</v>
      </c>
      <c r="F404" s="13" t="s">
        <v>2734</v>
      </c>
      <c r="G404" s="13" t="s">
        <v>2735</v>
      </c>
      <c r="H404" s="13" t="s">
        <v>8677</v>
      </c>
      <c r="I404" s="8">
        <f t="shared" si="36"/>
        <v>45364.672523148147</v>
      </c>
      <c r="J404" s="8">
        <f>DATEVALUE(MID(H404,49,8))+TIMEVALUE(_xlfn.CONCAT(MID(H404,80,2),":",MID(H404,82,2)))</f>
        <v>45364.672222222223</v>
      </c>
      <c r="K404" s="6" t="str">
        <f t="shared" si="37"/>
        <v>0:00</v>
      </c>
      <c r="L404" s="54" t="str">
        <f t="shared" si="38"/>
        <v>Ukončeno v den propuštění</v>
      </c>
      <c r="M404" s="54" t="str">
        <f>IF(A404-J404&gt;TIME(0,240,0),"Více než  4 hodiny",VLOOKUP(K404,Pásma!$H$4:$I$244,2))</f>
        <v>do 10 ti minut</v>
      </c>
    </row>
    <row r="405" spans="1:13" x14ac:dyDescent="0.25">
      <c r="A405" s="14">
        <v>45365.373206018521</v>
      </c>
      <c r="B405" s="13" t="s">
        <v>1694</v>
      </c>
      <c r="C405" s="13" t="s">
        <v>1695</v>
      </c>
      <c r="D405" s="13" t="s">
        <v>1696</v>
      </c>
      <c r="E405" s="13" t="s">
        <v>79</v>
      </c>
      <c r="F405" s="13" t="s">
        <v>2791</v>
      </c>
      <c r="G405" s="13" t="s">
        <v>2792</v>
      </c>
      <c r="H405" s="13" t="s">
        <v>2793</v>
      </c>
      <c r="I405" s="8">
        <f t="shared" si="36"/>
        <v>45365.373206018521</v>
      </c>
      <c r="J405" s="8">
        <f t="shared" ref="J405:J416" si="39">DATEVALUE(MID(H405,29,8))+TIMEVALUE(_xlfn.CONCAT(MID(H405,64,2),":",MID(H405,66,2)))</f>
        <v>45365.372916666667</v>
      </c>
      <c r="K405" s="6" t="str">
        <f t="shared" si="37"/>
        <v>0:00</v>
      </c>
      <c r="L405" s="54" t="str">
        <f t="shared" si="38"/>
        <v>Ukončeno v den propuštění</v>
      </c>
      <c r="M405" s="54" t="str">
        <f>IF(A405-J405&gt;TIME(0,240,0),"Více než  4 hodiny",VLOOKUP(K405,Pásma!$H$4:$I$244,2))</f>
        <v>do 10 ti minut</v>
      </c>
    </row>
    <row r="406" spans="1:13" x14ac:dyDescent="0.25">
      <c r="A406" s="14">
        <v>45365.443530092591</v>
      </c>
      <c r="B406" s="13" t="s">
        <v>1694</v>
      </c>
      <c r="C406" s="13" t="s">
        <v>1695</v>
      </c>
      <c r="D406" s="13" t="s">
        <v>1696</v>
      </c>
      <c r="E406" s="13" t="s">
        <v>79</v>
      </c>
      <c r="F406" s="13" t="s">
        <v>2788</v>
      </c>
      <c r="G406" s="13" t="s">
        <v>2789</v>
      </c>
      <c r="H406" s="13" t="s">
        <v>2790</v>
      </c>
      <c r="I406" s="8">
        <f t="shared" si="36"/>
        <v>45365.443530092591</v>
      </c>
      <c r="J406" s="8">
        <f t="shared" si="39"/>
        <v>45365.443055555559</v>
      </c>
      <c r="K406" s="6" t="str">
        <f t="shared" si="37"/>
        <v>0:00</v>
      </c>
      <c r="L406" s="54" t="str">
        <f t="shared" si="38"/>
        <v>Ukončeno v den propuštění</v>
      </c>
      <c r="M406" s="54" t="str">
        <f>IF(A406-J406&gt;TIME(0,240,0),"Více než  4 hodiny",VLOOKUP(K406,Pásma!$H$4:$I$244,2))</f>
        <v>do 10 ti minut</v>
      </c>
    </row>
    <row r="407" spans="1:13" x14ac:dyDescent="0.25">
      <c r="A407" s="14">
        <v>45366.502418981479</v>
      </c>
      <c r="B407" s="13" t="s">
        <v>1694</v>
      </c>
      <c r="C407" s="13" t="s">
        <v>1933</v>
      </c>
      <c r="D407" s="13" t="s">
        <v>1696</v>
      </c>
      <c r="E407" s="13" t="s">
        <v>79</v>
      </c>
      <c r="F407" s="13" t="s">
        <v>2785</v>
      </c>
      <c r="G407" s="13" t="s">
        <v>2786</v>
      </c>
      <c r="H407" s="13" t="s">
        <v>2787</v>
      </c>
      <c r="I407" s="8">
        <f t="shared" si="36"/>
        <v>45366.502418981479</v>
      </c>
      <c r="J407" s="8">
        <f t="shared" si="39"/>
        <v>45366.409722222219</v>
      </c>
      <c r="K407" s="6" t="str">
        <f t="shared" si="37"/>
        <v>2:13</v>
      </c>
      <c r="L407" s="54" t="str">
        <f t="shared" si="38"/>
        <v>Ukončeno v den propuštění</v>
      </c>
      <c r="M407" s="54" t="str">
        <f>IF(A407-J407&gt;TIME(0,240,0),"Více než  4 hodiny",VLOOKUP(K407,Pásma!$H$4:$I$244,2))</f>
        <v>130-140</v>
      </c>
    </row>
    <row r="408" spans="1:13" x14ac:dyDescent="0.25">
      <c r="A408" s="14">
        <v>45366.503252314818</v>
      </c>
      <c r="B408" s="13" t="s">
        <v>1694</v>
      </c>
      <c r="C408" s="13" t="s">
        <v>1933</v>
      </c>
      <c r="D408" s="13" t="s">
        <v>1696</v>
      </c>
      <c r="E408" s="13" t="s">
        <v>79</v>
      </c>
      <c r="F408" s="13" t="s">
        <v>2782</v>
      </c>
      <c r="G408" s="13" t="s">
        <v>2783</v>
      </c>
      <c r="H408" s="13" t="s">
        <v>2784</v>
      </c>
      <c r="I408" s="8">
        <f t="shared" si="36"/>
        <v>45366.503252314818</v>
      </c>
      <c r="J408" s="8">
        <f t="shared" si="39"/>
        <v>45366.502083333333</v>
      </c>
      <c r="K408" s="6" t="str">
        <f t="shared" si="37"/>
        <v>0:01</v>
      </c>
      <c r="L408" s="54" t="str">
        <f t="shared" si="38"/>
        <v>Ukončeno v den propuštění</v>
      </c>
      <c r="M408" s="54" t="str">
        <f>IF(A408-J408&gt;TIME(0,240,0),"Více než  4 hodiny",VLOOKUP(K408,Pásma!$H$4:$I$244,2))</f>
        <v>do 10 ti minut</v>
      </c>
    </row>
    <row r="409" spans="1:13" x14ac:dyDescent="0.25">
      <c r="A409" s="14">
        <v>45366.503750000003</v>
      </c>
      <c r="B409" s="13" t="s">
        <v>1694</v>
      </c>
      <c r="C409" s="13" t="s">
        <v>1933</v>
      </c>
      <c r="D409" s="13" t="s">
        <v>1696</v>
      </c>
      <c r="E409" s="13" t="s">
        <v>79</v>
      </c>
      <c r="F409" s="13" t="s">
        <v>2779</v>
      </c>
      <c r="G409" s="13" t="s">
        <v>2780</v>
      </c>
      <c r="H409" s="13" t="s">
        <v>2781</v>
      </c>
      <c r="I409" s="8">
        <f t="shared" si="36"/>
        <v>45366.503750000003</v>
      </c>
      <c r="J409" s="8">
        <f t="shared" si="39"/>
        <v>45366.503472222219</v>
      </c>
      <c r="K409" s="6" t="str">
        <f t="shared" si="37"/>
        <v>0:00</v>
      </c>
      <c r="L409" s="54" t="str">
        <f t="shared" si="38"/>
        <v>Ukončeno v den propuštění</v>
      </c>
      <c r="M409" s="54" t="str">
        <f>IF(A409-J409&gt;TIME(0,240,0),"Více než  4 hodiny",VLOOKUP(K409,Pásma!$H$4:$I$244,2))</f>
        <v>do 10 ti minut</v>
      </c>
    </row>
    <row r="410" spans="1:13" x14ac:dyDescent="0.25">
      <c r="A410" s="14">
        <v>45366.504131944443</v>
      </c>
      <c r="B410" s="13" t="s">
        <v>1694</v>
      </c>
      <c r="C410" s="13" t="s">
        <v>1933</v>
      </c>
      <c r="D410" s="13" t="s">
        <v>1696</v>
      </c>
      <c r="E410" s="13" t="s">
        <v>79</v>
      </c>
      <c r="F410" s="13" t="s">
        <v>2776</v>
      </c>
      <c r="G410" s="13" t="s">
        <v>2777</v>
      </c>
      <c r="H410" s="13" t="s">
        <v>2778</v>
      </c>
      <c r="I410" s="8">
        <f t="shared" si="36"/>
        <v>45366.504131944443</v>
      </c>
      <c r="J410" s="8">
        <f t="shared" si="39"/>
        <v>45366.503472222219</v>
      </c>
      <c r="K410" s="6" t="str">
        <f t="shared" si="37"/>
        <v>0:00</v>
      </c>
      <c r="L410" s="54" t="str">
        <f t="shared" si="38"/>
        <v>Ukončeno v den propuštění</v>
      </c>
      <c r="M410" s="54" t="str">
        <f>IF(A410-J410&gt;TIME(0,240,0),"Více než  4 hodiny",VLOOKUP(K410,Pásma!$H$4:$I$244,2))</f>
        <v>do 10 ti minut</v>
      </c>
    </row>
    <row r="411" spans="1:13" x14ac:dyDescent="0.25">
      <c r="A411" s="14">
        <v>45366.504444444443</v>
      </c>
      <c r="B411" s="13" t="s">
        <v>1694</v>
      </c>
      <c r="C411" s="13" t="s">
        <v>1933</v>
      </c>
      <c r="D411" s="13" t="s">
        <v>1696</v>
      </c>
      <c r="E411" s="13" t="s">
        <v>79</v>
      </c>
      <c r="F411" s="13" t="s">
        <v>2773</v>
      </c>
      <c r="G411" s="13" t="s">
        <v>2774</v>
      </c>
      <c r="H411" s="13" t="s">
        <v>2775</v>
      </c>
      <c r="I411" s="8">
        <f t="shared" si="36"/>
        <v>45366.504444444443</v>
      </c>
      <c r="J411" s="8">
        <f t="shared" si="39"/>
        <v>45366.504166666666</v>
      </c>
      <c r="K411" s="6" t="str">
        <f t="shared" si="37"/>
        <v>0:00</v>
      </c>
      <c r="L411" s="54" t="str">
        <f t="shared" si="38"/>
        <v>Ukončeno v den propuštění</v>
      </c>
      <c r="M411" s="54" t="str">
        <f>IF(A411-J411&gt;TIME(0,240,0),"Více než  4 hodiny",VLOOKUP(K411,Pásma!$H$4:$I$244,2))</f>
        <v>do 10 ti minut</v>
      </c>
    </row>
    <row r="412" spans="1:13" x14ac:dyDescent="0.25">
      <c r="A412" s="14">
        <v>45366.634050925924</v>
      </c>
      <c r="B412" s="13" t="s">
        <v>1694</v>
      </c>
      <c r="C412" s="13" t="s">
        <v>1839</v>
      </c>
      <c r="D412" s="13" t="s">
        <v>1696</v>
      </c>
      <c r="E412" s="13" t="s">
        <v>79</v>
      </c>
      <c r="F412" s="13" t="s">
        <v>2770</v>
      </c>
      <c r="G412" s="13" t="s">
        <v>2771</v>
      </c>
      <c r="H412" s="13" t="s">
        <v>2772</v>
      </c>
      <c r="I412" s="8">
        <f t="shared" si="36"/>
        <v>45366.634050925924</v>
      </c>
      <c r="J412" s="8">
        <f t="shared" si="39"/>
        <v>45366.633333333331</v>
      </c>
      <c r="K412" s="6" t="str">
        <f t="shared" si="37"/>
        <v>0:01</v>
      </c>
      <c r="L412" s="54" t="str">
        <f t="shared" si="38"/>
        <v>Ukončeno v den propuštění</v>
      </c>
      <c r="M412" s="54" t="str">
        <f>IF(A412-J412&gt;TIME(0,240,0),"Více než  4 hodiny",VLOOKUP(K412,Pásma!$H$4:$I$244,2))</f>
        <v>do 10 ti minut</v>
      </c>
    </row>
    <row r="413" spans="1:13" x14ac:dyDescent="0.25">
      <c r="A413" s="14">
        <v>45367.521701388891</v>
      </c>
      <c r="B413" s="13" t="s">
        <v>1694</v>
      </c>
      <c r="C413" s="13" t="s">
        <v>1819</v>
      </c>
      <c r="D413" s="13" t="s">
        <v>1696</v>
      </c>
      <c r="E413" s="13" t="s">
        <v>79</v>
      </c>
      <c r="F413" s="13" t="s">
        <v>2767</v>
      </c>
      <c r="G413" s="13" t="s">
        <v>2768</v>
      </c>
      <c r="H413" s="13" t="s">
        <v>2769</v>
      </c>
      <c r="I413" s="8">
        <f t="shared" si="36"/>
        <v>45367.521701388891</v>
      </c>
      <c r="J413" s="8">
        <f t="shared" si="39"/>
        <v>45367.479166666664</v>
      </c>
      <c r="K413" s="6" t="str">
        <f t="shared" si="37"/>
        <v>1:01</v>
      </c>
      <c r="L413" s="54" t="str">
        <f t="shared" si="38"/>
        <v>Ukončeno v den propuštění</v>
      </c>
      <c r="M413" s="54" t="str">
        <f>IF(A413-J413&gt;TIME(0,240,0),"Více než  4 hodiny",VLOOKUP(K413,Pásma!$H$4:$I$244,2))</f>
        <v>60-70</v>
      </c>
    </row>
    <row r="414" spans="1:13" x14ac:dyDescent="0.25">
      <c r="A414" s="14">
        <v>45367.733402777776</v>
      </c>
      <c r="B414" s="13" t="s">
        <v>1694</v>
      </c>
      <c r="C414" s="13" t="s">
        <v>2761</v>
      </c>
      <c r="D414" s="13" t="s">
        <v>1696</v>
      </c>
      <c r="E414" s="13" t="s">
        <v>79</v>
      </c>
      <c r="F414" s="13" t="s">
        <v>2765</v>
      </c>
      <c r="G414" s="13" t="s">
        <v>2766</v>
      </c>
      <c r="H414" s="13" t="s">
        <v>2764</v>
      </c>
      <c r="I414" s="8">
        <f t="shared" si="36"/>
        <v>45367.733402777776</v>
      </c>
      <c r="J414" s="8">
        <f t="shared" si="39"/>
        <v>45367.430555555555</v>
      </c>
      <c r="K414" s="6" t="str">
        <f t="shared" si="37"/>
        <v>7:16</v>
      </c>
      <c r="L414" s="54" t="str">
        <f t="shared" si="38"/>
        <v>Ukončeno v den propuštění</v>
      </c>
      <c r="M414" s="54" t="str">
        <f>IF(A414-J414&gt;TIME(0,240,0),"Více než  4 hodiny",VLOOKUP(K414,Pásma!$H$4:$I$244,2))</f>
        <v>Více než  4 hodiny</v>
      </c>
    </row>
    <row r="415" spans="1:13" x14ac:dyDescent="0.25">
      <c r="A415" s="14">
        <v>45367.733726851853</v>
      </c>
      <c r="B415" s="13" t="s">
        <v>1694</v>
      </c>
      <c r="C415" s="13" t="s">
        <v>2761</v>
      </c>
      <c r="D415" s="13" t="s">
        <v>1696</v>
      </c>
      <c r="E415" s="13" t="s">
        <v>79</v>
      </c>
      <c r="F415" s="13" t="s">
        <v>2762</v>
      </c>
      <c r="G415" s="13" t="s">
        <v>2763</v>
      </c>
      <c r="H415" s="13" t="s">
        <v>2764</v>
      </c>
      <c r="I415" s="8">
        <f t="shared" si="36"/>
        <v>45367.733726851853</v>
      </c>
      <c r="J415" s="8">
        <f t="shared" si="39"/>
        <v>45367.430555555555</v>
      </c>
      <c r="K415" s="6" t="str">
        <f t="shared" si="37"/>
        <v>7:16</v>
      </c>
      <c r="L415" s="54" t="str">
        <f t="shared" si="38"/>
        <v>Ukončeno v den propuštění</v>
      </c>
      <c r="M415" s="54" t="str">
        <f>IF(A415-J415&gt;TIME(0,240,0),"Více než  4 hodiny",VLOOKUP(K415,Pásma!$H$4:$I$244,2))</f>
        <v>Více než  4 hodiny</v>
      </c>
    </row>
    <row r="416" spans="1:13" x14ac:dyDescent="0.25">
      <c r="A416" s="14">
        <v>45368.51866898148</v>
      </c>
      <c r="B416" s="13" t="s">
        <v>1694</v>
      </c>
      <c r="C416" s="13" t="s">
        <v>2058</v>
      </c>
      <c r="D416" s="13" t="s">
        <v>1696</v>
      </c>
      <c r="E416" s="13" t="s">
        <v>79</v>
      </c>
      <c r="F416" s="13" t="s">
        <v>2758</v>
      </c>
      <c r="G416" s="13" t="s">
        <v>2759</v>
      </c>
      <c r="H416" s="13" t="s">
        <v>2760</v>
      </c>
      <c r="I416" s="8">
        <f t="shared" si="36"/>
        <v>45368.51866898148</v>
      </c>
      <c r="J416" s="8">
        <f t="shared" si="39"/>
        <v>45368.518055555556</v>
      </c>
      <c r="K416" s="6" t="str">
        <f t="shared" si="37"/>
        <v>0:00</v>
      </c>
      <c r="L416" s="54" t="str">
        <f t="shared" si="38"/>
        <v>Ukončeno v den propuštění</v>
      </c>
      <c r="M416" s="54" t="str">
        <f>IF(A416-J416&gt;TIME(0,240,0),"Více než  4 hodiny",VLOOKUP(K416,Pásma!$H$4:$I$244,2))</f>
        <v>do 10 ti minut</v>
      </c>
    </row>
    <row r="417" spans="1:13" x14ac:dyDescent="0.25">
      <c r="A417" s="14">
        <v>45369.422361111108</v>
      </c>
      <c r="B417" s="13" t="s">
        <v>11</v>
      </c>
      <c r="C417" s="13" t="s">
        <v>21</v>
      </c>
      <c r="D417" s="13" t="s">
        <v>1696</v>
      </c>
      <c r="E417" s="13" t="s">
        <v>10</v>
      </c>
      <c r="F417" s="13" t="s">
        <v>2686</v>
      </c>
      <c r="G417" s="13" t="s">
        <v>2687</v>
      </c>
      <c r="H417" s="13" t="s">
        <v>8676</v>
      </c>
      <c r="I417" s="8">
        <f t="shared" si="36"/>
        <v>45369.422361111108</v>
      </c>
      <c r="J417" s="8">
        <f>DATEVALUE(MID(H417,49,8))+TIMEVALUE(_xlfn.CONCAT(MID(H417,80,2),":",MID(H417,82,2)))</f>
        <v>45369.422222222223</v>
      </c>
      <c r="K417" s="6" t="str">
        <f t="shared" si="37"/>
        <v>0:00</v>
      </c>
      <c r="L417" s="54" t="str">
        <f t="shared" si="38"/>
        <v>Ukončeno v den propuštění</v>
      </c>
      <c r="M417" s="54" t="str">
        <f>IF(A417-J417&gt;TIME(0,240,0),"Více než  4 hodiny",VLOOKUP(K417,Pásma!$H$4:$I$244,2))</f>
        <v>do 10 ti minut</v>
      </c>
    </row>
    <row r="418" spans="1:13" x14ac:dyDescent="0.25">
      <c r="A418" s="14">
        <v>45369.508796296293</v>
      </c>
      <c r="B418" s="13" t="s">
        <v>1694</v>
      </c>
      <c r="C418" s="13" t="s">
        <v>1695</v>
      </c>
      <c r="D418" s="13" t="s">
        <v>1696</v>
      </c>
      <c r="E418" s="13" t="s">
        <v>79</v>
      </c>
      <c r="F418" s="13" t="s">
        <v>2755</v>
      </c>
      <c r="G418" s="13" t="s">
        <v>2756</v>
      </c>
      <c r="H418" s="13" t="s">
        <v>2757</v>
      </c>
      <c r="I418" s="8">
        <f t="shared" si="36"/>
        <v>45369.508796296293</v>
      </c>
      <c r="J418" s="8">
        <f t="shared" ref="J418:J430" si="40">DATEVALUE(MID(H418,29,8))+TIMEVALUE(_xlfn.CONCAT(MID(H418,64,2),":",MID(H418,66,2)))</f>
        <v>45369.506944444445</v>
      </c>
      <c r="K418" s="6" t="str">
        <f t="shared" si="37"/>
        <v>0:02</v>
      </c>
      <c r="L418" s="54" t="str">
        <f t="shared" si="38"/>
        <v>Ukončeno v den propuštění</v>
      </c>
      <c r="M418" s="54" t="str">
        <f>IF(A418-J418&gt;TIME(0,240,0),"Více než  4 hodiny",VLOOKUP(K418,Pásma!$H$4:$I$244,2))</f>
        <v>do 10 ti minut</v>
      </c>
    </row>
    <row r="419" spans="1:13" x14ac:dyDescent="0.25">
      <c r="A419" s="14">
        <v>45369.512627314813</v>
      </c>
      <c r="B419" s="13" t="s">
        <v>1694</v>
      </c>
      <c r="C419" s="13" t="s">
        <v>1695</v>
      </c>
      <c r="D419" s="13" t="s">
        <v>1696</v>
      </c>
      <c r="E419" s="13" t="s">
        <v>79</v>
      </c>
      <c r="F419" s="13" t="s">
        <v>2752</v>
      </c>
      <c r="G419" s="13" t="s">
        <v>2753</v>
      </c>
      <c r="H419" s="13" t="s">
        <v>2754</v>
      </c>
      <c r="I419" s="8">
        <f t="shared" si="36"/>
        <v>45369.512627314813</v>
      </c>
      <c r="J419" s="8">
        <f t="shared" si="40"/>
        <v>45369.511805555558</v>
      </c>
      <c r="K419" s="6" t="str">
        <f t="shared" si="37"/>
        <v>0:01</v>
      </c>
      <c r="L419" s="54" t="str">
        <f t="shared" si="38"/>
        <v>Ukončeno v den propuštění</v>
      </c>
      <c r="M419" s="54" t="str">
        <f>IF(A419-J419&gt;TIME(0,240,0),"Více než  4 hodiny",VLOOKUP(K419,Pásma!$H$4:$I$244,2))</f>
        <v>do 10 ti minut</v>
      </c>
    </row>
    <row r="420" spans="1:13" x14ac:dyDescent="0.25">
      <c r="A420" s="14">
        <v>45369.512858796297</v>
      </c>
      <c r="B420" s="13" t="s">
        <v>1694</v>
      </c>
      <c r="C420" s="13" t="s">
        <v>1695</v>
      </c>
      <c r="D420" s="13" t="s">
        <v>1696</v>
      </c>
      <c r="E420" s="13" t="s">
        <v>79</v>
      </c>
      <c r="F420" s="13" t="s">
        <v>2750</v>
      </c>
      <c r="G420" s="13" t="s">
        <v>2751</v>
      </c>
      <c r="H420" s="13" t="s">
        <v>2749</v>
      </c>
      <c r="I420" s="8">
        <f t="shared" si="36"/>
        <v>45369.512858796297</v>
      </c>
      <c r="J420" s="8">
        <f t="shared" si="40"/>
        <v>45369.512499999997</v>
      </c>
      <c r="K420" s="6" t="str">
        <f t="shared" si="37"/>
        <v>0:00</v>
      </c>
      <c r="L420" s="54" t="str">
        <f t="shared" si="38"/>
        <v>Ukončeno v den propuštění</v>
      </c>
      <c r="M420" s="54" t="str">
        <f>IF(A420-J420&gt;TIME(0,240,0),"Více než  4 hodiny",VLOOKUP(K420,Pásma!$H$4:$I$244,2))</f>
        <v>do 10 ti minut</v>
      </c>
    </row>
    <row r="421" spans="1:13" x14ac:dyDescent="0.25">
      <c r="A421" s="14">
        <v>45369.513043981482</v>
      </c>
      <c r="B421" s="13" t="s">
        <v>1694</v>
      </c>
      <c r="C421" s="13" t="s">
        <v>1695</v>
      </c>
      <c r="D421" s="13" t="s">
        <v>1696</v>
      </c>
      <c r="E421" s="13" t="s">
        <v>79</v>
      </c>
      <c r="F421" s="13" t="s">
        <v>2747</v>
      </c>
      <c r="G421" s="13" t="s">
        <v>2748</v>
      </c>
      <c r="H421" s="13" t="s">
        <v>2749</v>
      </c>
      <c r="I421" s="8">
        <f t="shared" si="36"/>
        <v>45369.513043981482</v>
      </c>
      <c r="J421" s="8">
        <f t="shared" si="40"/>
        <v>45369.512499999997</v>
      </c>
      <c r="K421" s="6" t="str">
        <f t="shared" si="37"/>
        <v>0:00</v>
      </c>
      <c r="L421" s="54" t="str">
        <f t="shared" si="38"/>
        <v>Ukončeno v den propuštění</v>
      </c>
      <c r="M421" s="54" t="str">
        <f>IF(A421-J421&gt;TIME(0,240,0),"Více než  4 hodiny",VLOOKUP(K421,Pásma!$H$4:$I$244,2))</f>
        <v>do 10 ti minut</v>
      </c>
    </row>
    <row r="422" spans="1:13" x14ac:dyDescent="0.25">
      <c r="A422" s="14">
        <v>45369.513414351852</v>
      </c>
      <c r="B422" s="13" t="s">
        <v>1694</v>
      </c>
      <c r="C422" s="13" t="s">
        <v>1695</v>
      </c>
      <c r="D422" s="13" t="s">
        <v>1696</v>
      </c>
      <c r="E422" s="13" t="s">
        <v>79</v>
      </c>
      <c r="F422" s="13" t="s">
        <v>2745</v>
      </c>
      <c r="G422" s="13" t="s">
        <v>2746</v>
      </c>
      <c r="H422" s="13" t="s">
        <v>2744</v>
      </c>
      <c r="I422" s="8">
        <f t="shared" si="36"/>
        <v>45369.513414351852</v>
      </c>
      <c r="J422" s="8">
        <f t="shared" si="40"/>
        <v>45369.513194444444</v>
      </c>
      <c r="K422" s="6" t="str">
        <f t="shared" si="37"/>
        <v>0:00</v>
      </c>
      <c r="L422" s="54" t="str">
        <f t="shared" si="38"/>
        <v>Ukončeno v den propuštění</v>
      </c>
      <c r="M422" s="54" t="str">
        <f>IF(A422-J422&gt;TIME(0,240,0),"Více než  4 hodiny",VLOOKUP(K422,Pásma!$H$4:$I$244,2))</f>
        <v>do 10 ti minut</v>
      </c>
    </row>
    <row r="423" spans="1:13" x14ac:dyDescent="0.25">
      <c r="A423" s="14">
        <v>45369.513668981483</v>
      </c>
      <c r="B423" s="13" t="s">
        <v>1694</v>
      </c>
      <c r="C423" s="13" t="s">
        <v>1695</v>
      </c>
      <c r="D423" s="13" t="s">
        <v>1696</v>
      </c>
      <c r="E423" s="13" t="s">
        <v>79</v>
      </c>
      <c r="F423" s="13" t="s">
        <v>2742</v>
      </c>
      <c r="G423" s="13" t="s">
        <v>2743</v>
      </c>
      <c r="H423" s="13" t="s">
        <v>2744</v>
      </c>
      <c r="I423" s="8">
        <f t="shared" si="36"/>
        <v>45369.513668981483</v>
      </c>
      <c r="J423" s="8">
        <f t="shared" si="40"/>
        <v>45369.513194444444</v>
      </c>
      <c r="K423" s="6" t="str">
        <f t="shared" si="37"/>
        <v>0:00</v>
      </c>
      <c r="L423" s="54" t="str">
        <f t="shared" si="38"/>
        <v>Ukončeno v den propuštění</v>
      </c>
      <c r="M423" s="54" t="str">
        <f>IF(A423-J423&gt;TIME(0,240,0),"Více než  4 hodiny",VLOOKUP(K423,Pásma!$H$4:$I$244,2))</f>
        <v>do 10 ti minut</v>
      </c>
    </row>
    <row r="424" spans="1:13" x14ac:dyDescent="0.25">
      <c r="A424" s="14">
        <v>45369.514108796298</v>
      </c>
      <c r="B424" s="13" t="s">
        <v>1694</v>
      </c>
      <c r="C424" s="13" t="s">
        <v>1695</v>
      </c>
      <c r="D424" s="13" t="s">
        <v>1696</v>
      </c>
      <c r="E424" s="13" t="s">
        <v>79</v>
      </c>
      <c r="F424" s="13" t="s">
        <v>2739</v>
      </c>
      <c r="G424" s="13" t="s">
        <v>2740</v>
      </c>
      <c r="H424" s="13" t="s">
        <v>2741</v>
      </c>
      <c r="I424" s="8">
        <f t="shared" si="36"/>
        <v>45369.514108796298</v>
      </c>
      <c r="J424" s="8">
        <f t="shared" si="40"/>
        <v>45369.513194444444</v>
      </c>
      <c r="K424" s="6" t="str">
        <f t="shared" si="37"/>
        <v>0:01</v>
      </c>
      <c r="L424" s="54" t="str">
        <f t="shared" si="38"/>
        <v>Ukončeno v den propuštění</v>
      </c>
      <c r="M424" s="54" t="str">
        <f>IF(A424-J424&gt;TIME(0,240,0),"Více než  4 hodiny",VLOOKUP(K424,Pásma!$H$4:$I$244,2))</f>
        <v>do 10 ti minut</v>
      </c>
    </row>
    <row r="425" spans="1:13" x14ac:dyDescent="0.25">
      <c r="A425" s="14">
        <v>45370.508287037039</v>
      </c>
      <c r="B425" s="13" t="s">
        <v>1694</v>
      </c>
      <c r="C425" s="13" t="s">
        <v>1695</v>
      </c>
      <c r="D425" s="13" t="s">
        <v>1696</v>
      </c>
      <c r="E425" s="13" t="s">
        <v>79</v>
      </c>
      <c r="F425" s="13" t="s">
        <v>2736</v>
      </c>
      <c r="G425" s="13" t="s">
        <v>2737</v>
      </c>
      <c r="H425" s="13" t="s">
        <v>2738</v>
      </c>
      <c r="I425" s="8">
        <f t="shared" si="36"/>
        <v>45370.508287037039</v>
      </c>
      <c r="J425" s="8">
        <f t="shared" si="40"/>
        <v>45370.507638888892</v>
      </c>
      <c r="K425" s="6" t="str">
        <f t="shared" si="37"/>
        <v>0:00</v>
      </c>
      <c r="L425" s="54" t="str">
        <f t="shared" si="38"/>
        <v>Ukončeno v den propuštění</v>
      </c>
      <c r="M425" s="54" t="str">
        <f>IF(A425-J425&gt;TIME(0,240,0),"Více než  4 hodiny",VLOOKUP(K425,Pásma!$H$4:$I$244,2))</f>
        <v>do 10 ti minut</v>
      </c>
    </row>
    <row r="426" spans="1:13" x14ac:dyDescent="0.25">
      <c r="A426" s="14">
        <v>45370.508506944447</v>
      </c>
      <c r="B426" s="13" t="s">
        <v>1694</v>
      </c>
      <c r="C426" s="13" t="s">
        <v>1695</v>
      </c>
      <c r="D426" s="13" t="s">
        <v>1696</v>
      </c>
      <c r="E426" s="13" t="s">
        <v>79</v>
      </c>
      <c r="F426" s="13" t="s">
        <v>2734</v>
      </c>
      <c r="G426" s="13" t="s">
        <v>2735</v>
      </c>
      <c r="H426" s="13" t="s">
        <v>2733</v>
      </c>
      <c r="I426" s="8">
        <f t="shared" si="36"/>
        <v>45370.508506944447</v>
      </c>
      <c r="J426" s="8">
        <f t="shared" si="40"/>
        <v>45370.508333333331</v>
      </c>
      <c r="K426" s="6" t="str">
        <f t="shared" si="37"/>
        <v>0:00</v>
      </c>
      <c r="L426" s="54" t="str">
        <f t="shared" si="38"/>
        <v>Ukončeno v den propuštění</v>
      </c>
      <c r="M426" s="54" t="str">
        <f>IF(A426-J426&gt;TIME(0,240,0),"Více než  4 hodiny",VLOOKUP(K426,Pásma!$H$4:$I$244,2))</f>
        <v>do 10 ti minut</v>
      </c>
    </row>
    <row r="427" spans="1:13" x14ac:dyDescent="0.25">
      <c r="A427" s="14">
        <v>45370.508784722224</v>
      </c>
      <c r="B427" s="13" t="s">
        <v>1694</v>
      </c>
      <c r="C427" s="13" t="s">
        <v>1695</v>
      </c>
      <c r="D427" s="13" t="s">
        <v>1696</v>
      </c>
      <c r="E427" s="13" t="s">
        <v>79</v>
      </c>
      <c r="F427" s="13" t="s">
        <v>2731</v>
      </c>
      <c r="G427" s="13" t="s">
        <v>2732</v>
      </c>
      <c r="H427" s="13" t="s">
        <v>2733</v>
      </c>
      <c r="I427" s="8">
        <f t="shared" si="36"/>
        <v>45370.508784722224</v>
      </c>
      <c r="J427" s="8">
        <f t="shared" si="40"/>
        <v>45370.508333333331</v>
      </c>
      <c r="K427" s="6" t="str">
        <f t="shared" si="37"/>
        <v>0:00</v>
      </c>
      <c r="L427" s="54" t="str">
        <f t="shared" si="38"/>
        <v>Ukončeno v den propuštění</v>
      </c>
      <c r="M427" s="54" t="str">
        <f>IF(A427-J427&gt;TIME(0,240,0),"Více než  4 hodiny",VLOOKUP(K427,Pásma!$H$4:$I$244,2))</f>
        <v>do 10 ti minut</v>
      </c>
    </row>
    <row r="428" spans="1:13" x14ac:dyDescent="0.25">
      <c r="A428" s="14">
        <v>45370.509131944447</v>
      </c>
      <c r="B428" s="13" t="s">
        <v>1694</v>
      </c>
      <c r="C428" s="13" t="s">
        <v>1695</v>
      </c>
      <c r="D428" s="13" t="s">
        <v>1696</v>
      </c>
      <c r="E428" s="13" t="s">
        <v>79</v>
      </c>
      <c r="F428" s="13" t="s">
        <v>2728</v>
      </c>
      <c r="G428" s="13" t="s">
        <v>2729</v>
      </c>
      <c r="H428" s="13" t="s">
        <v>2730</v>
      </c>
      <c r="I428" s="8">
        <f t="shared" si="36"/>
        <v>45370.509131944447</v>
      </c>
      <c r="J428" s="8">
        <f t="shared" si="40"/>
        <v>45370.508333333331</v>
      </c>
      <c r="K428" s="6" t="str">
        <f t="shared" si="37"/>
        <v>0:01</v>
      </c>
      <c r="L428" s="54" t="str">
        <f t="shared" si="38"/>
        <v>Ukončeno v den propuštění</v>
      </c>
      <c r="M428" s="54" t="str">
        <f>IF(A428-J428&gt;TIME(0,240,0),"Více než  4 hodiny",VLOOKUP(K428,Pásma!$H$4:$I$244,2))</f>
        <v>do 10 ti minut</v>
      </c>
    </row>
    <row r="429" spans="1:13" x14ac:dyDescent="0.25">
      <c r="A429" s="14">
        <v>45370.509340277778</v>
      </c>
      <c r="B429" s="13" t="s">
        <v>1694</v>
      </c>
      <c r="C429" s="13" t="s">
        <v>1695</v>
      </c>
      <c r="D429" s="13" t="s">
        <v>1696</v>
      </c>
      <c r="E429" s="13" t="s">
        <v>79</v>
      </c>
      <c r="F429" s="13" t="s">
        <v>2725</v>
      </c>
      <c r="G429" s="13" t="s">
        <v>2726</v>
      </c>
      <c r="H429" s="13" t="s">
        <v>2727</v>
      </c>
      <c r="I429" s="8">
        <f t="shared" si="36"/>
        <v>45370.509340277778</v>
      </c>
      <c r="J429" s="8">
        <f t="shared" si="40"/>
        <v>45370.509027777778</v>
      </c>
      <c r="K429" s="6" t="str">
        <f t="shared" si="37"/>
        <v>0:00</v>
      </c>
      <c r="L429" s="54" t="str">
        <f t="shared" si="38"/>
        <v>Ukončeno v den propuštění</v>
      </c>
      <c r="M429" s="54" t="str">
        <f>IF(A429-J429&gt;TIME(0,240,0),"Více než  4 hodiny",VLOOKUP(K429,Pásma!$H$4:$I$244,2))</f>
        <v>do 10 ti minut</v>
      </c>
    </row>
    <row r="430" spans="1:13" x14ac:dyDescent="0.25">
      <c r="A430" s="14">
        <v>45370.509791666664</v>
      </c>
      <c r="B430" s="13" t="s">
        <v>1694</v>
      </c>
      <c r="C430" s="13" t="s">
        <v>1695</v>
      </c>
      <c r="D430" s="13" t="s">
        <v>1696</v>
      </c>
      <c r="E430" s="13" t="s">
        <v>79</v>
      </c>
      <c r="F430" s="13" t="s">
        <v>2722</v>
      </c>
      <c r="G430" s="13" t="s">
        <v>2723</v>
      </c>
      <c r="H430" s="13" t="s">
        <v>2724</v>
      </c>
      <c r="I430" s="8">
        <f t="shared" si="36"/>
        <v>45370.509791666664</v>
      </c>
      <c r="J430" s="8">
        <f t="shared" si="40"/>
        <v>45370.509027777778</v>
      </c>
      <c r="K430" s="6" t="str">
        <f t="shared" si="37"/>
        <v>0:01</v>
      </c>
      <c r="L430" s="54" t="str">
        <f t="shared" si="38"/>
        <v>Ukončeno v den propuštění</v>
      </c>
      <c r="M430" s="54" t="str">
        <f>IF(A430-J430&gt;TIME(0,240,0),"Více než  4 hodiny",VLOOKUP(K430,Pásma!$H$4:$I$244,2))</f>
        <v>do 10 ti minut</v>
      </c>
    </row>
    <row r="431" spans="1:13" x14ac:dyDescent="0.25">
      <c r="A431" s="14">
        <v>45370.599733796298</v>
      </c>
      <c r="B431" s="13" t="s">
        <v>1928</v>
      </c>
      <c r="C431" s="13" t="s">
        <v>1695</v>
      </c>
      <c r="D431" s="13" t="s">
        <v>1696</v>
      </c>
      <c r="E431" s="13" t="s">
        <v>79</v>
      </c>
      <c r="F431" s="13" t="s">
        <v>2031</v>
      </c>
      <c r="G431" s="13" t="s">
        <v>7508</v>
      </c>
      <c r="H431" s="13" t="s">
        <v>7509</v>
      </c>
      <c r="I431" s="8">
        <f t="shared" si="36"/>
        <v>45370.599733796298</v>
      </c>
      <c r="J431" s="8">
        <f>DATEVALUE(MID(H431,63,8))+TIMEVALUE(_xlfn.CONCAT(MID(H431,87,2),":",MID(H431,89,2)))</f>
        <v>45370.598611111112</v>
      </c>
      <c r="K431" s="6" t="str">
        <f t="shared" si="37"/>
        <v>0:01</v>
      </c>
      <c r="L431" s="54" t="str">
        <f t="shared" si="38"/>
        <v>Ukončeno v den propuštění</v>
      </c>
      <c r="M431" s="54" t="str">
        <f>IF(A431-J431&gt;TIME(0,240,0),"Více než  4 hodiny",VLOOKUP(K431,Pásma!$H$4:$I$244,2))</f>
        <v>do 10 ti minut</v>
      </c>
    </row>
    <row r="432" spans="1:13" x14ac:dyDescent="0.25">
      <c r="A432" s="14">
        <v>45371.456736111111</v>
      </c>
      <c r="B432" s="13" t="s">
        <v>11</v>
      </c>
      <c r="C432" s="13" t="s">
        <v>21</v>
      </c>
      <c r="D432" s="13" t="s">
        <v>1696</v>
      </c>
      <c r="E432" s="13" t="s">
        <v>10</v>
      </c>
      <c r="F432" s="13" t="s">
        <v>2680</v>
      </c>
      <c r="G432" s="13" t="s">
        <v>2681</v>
      </c>
      <c r="H432" s="13" t="s">
        <v>8675</v>
      </c>
      <c r="I432" s="8">
        <f t="shared" si="36"/>
        <v>45371.456736111111</v>
      </c>
      <c r="J432" s="8">
        <f>DATEVALUE(MID(H432,49,8))+TIMEVALUE(_xlfn.CONCAT(MID(H432,80,2),":",MID(H432,82,2)))</f>
        <v>45371.456250000003</v>
      </c>
      <c r="K432" s="6" t="str">
        <f t="shared" si="37"/>
        <v>0:00</v>
      </c>
      <c r="L432" s="54" t="str">
        <f t="shared" si="38"/>
        <v>Ukončeno v den propuštění</v>
      </c>
      <c r="M432" s="54" t="str">
        <f>IF(A432-J432&gt;TIME(0,240,0),"Více než  4 hodiny",VLOOKUP(K432,Pásma!$H$4:$I$244,2))</f>
        <v>do 10 ti minut</v>
      </c>
    </row>
    <row r="433" spans="1:13" x14ac:dyDescent="0.25">
      <c r="A433" s="14">
        <v>45371.507777777777</v>
      </c>
      <c r="B433" s="13" t="s">
        <v>1694</v>
      </c>
      <c r="C433" s="13" t="s">
        <v>1695</v>
      </c>
      <c r="D433" s="13" t="s">
        <v>1696</v>
      </c>
      <c r="E433" s="13" t="s">
        <v>79</v>
      </c>
      <c r="F433" s="13" t="s">
        <v>2719</v>
      </c>
      <c r="G433" s="13" t="s">
        <v>2720</v>
      </c>
      <c r="H433" s="13" t="s">
        <v>2721</v>
      </c>
      <c r="I433" s="8">
        <f t="shared" si="36"/>
        <v>45371.507777777777</v>
      </c>
      <c r="J433" s="8">
        <f>DATEVALUE(MID(H433,29,8))+TIMEVALUE(_xlfn.CONCAT(MID(H433,64,2),":",MID(H433,66,2)))</f>
        <v>45371.506944444445</v>
      </c>
      <c r="K433" s="6" t="str">
        <f t="shared" si="37"/>
        <v>0:01</v>
      </c>
      <c r="L433" s="54" t="str">
        <f t="shared" si="38"/>
        <v>Ukončeno v den propuštění</v>
      </c>
      <c r="M433" s="54" t="str">
        <f>IF(A433-J433&gt;TIME(0,240,0),"Více než  4 hodiny",VLOOKUP(K433,Pásma!$H$4:$I$244,2))</f>
        <v>do 10 ti minut</v>
      </c>
    </row>
    <row r="434" spans="1:13" x14ac:dyDescent="0.25">
      <c r="A434" s="14">
        <v>45371.507962962962</v>
      </c>
      <c r="B434" s="13" t="s">
        <v>1694</v>
      </c>
      <c r="C434" s="13" t="s">
        <v>1695</v>
      </c>
      <c r="D434" s="13" t="s">
        <v>1696</v>
      </c>
      <c r="E434" s="13" t="s">
        <v>79</v>
      </c>
      <c r="F434" s="13" t="s">
        <v>2716</v>
      </c>
      <c r="G434" s="13" t="s">
        <v>2717</v>
      </c>
      <c r="H434" s="13" t="s">
        <v>2718</v>
      </c>
      <c r="I434" s="8">
        <f t="shared" si="36"/>
        <v>45371.507962962962</v>
      </c>
      <c r="J434" s="8">
        <f>DATEVALUE(MID(H434,29,8))+TIMEVALUE(_xlfn.CONCAT(MID(H434,64,2),":",MID(H434,66,2)))</f>
        <v>45371.507638888892</v>
      </c>
      <c r="K434" s="6" t="str">
        <f t="shared" si="37"/>
        <v>0:00</v>
      </c>
      <c r="L434" s="54" t="str">
        <f t="shared" si="38"/>
        <v>Ukončeno v den propuštění</v>
      </c>
      <c r="M434" s="54" t="str">
        <f>IF(A434-J434&gt;TIME(0,240,0),"Více než  4 hodiny",VLOOKUP(K434,Pásma!$H$4:$I$244,2))</f>
        <v>do 10 ti minut</v>
      </c>
    </row>
    <row r="435" spans="1:13" x14ac:dyDescent="0.25">
      <c r="A435" s="14">
        <v>45371.508148148147</v>
      </c>
      <c r="B435" s="13" t="s">
        <v>1694</v>
      </c>
      <c r="C435" s="13" t="s">
        <v>1695</v>
      </c>
      <c r="D435" s="13" t="s">
        <v>1696</v>
      </c>
      <c r="E435" s="13" t="s">
        <v>79</v>
      </c>
      <c r="F435" s="13" t="s">
        <v>2713</v>
      </c>
      <c r="G435" s="13" t="s">
        <v>2714</v>
      </c>
      <c r="H435" s="13" t="s">
        <v>2715</v>
      </c>
      <c r="I435" s="8">
        <f t="shared" si="36"/>
        <v>45371.508148148147</v>
      </c>
      <c r="J435" s="8">
        <f>DATEVALUE(MID(H435,29,8))+TIMEVALUE(_xlfn.CONCAT(MID(H435,64,2),":",MID(H435,66,2)))</f>
        <v>45371.507638888892</v>
      </c>
      <c r="K435" s="6" t="str">
        <f t="shared" si="37"/>
        <v>0:00</v>
      </c>
      <c r="L435" s="54" t="str">
        <f t="shared" si="38"/>
        <v>Ukončeno v den propuštění</v>
      </c>
      <c r="M435" s="54" t="str">
        <f>IF(A435-J435&gt;TIME(0,240,0),"Více než  4 hodiny",VLOOKUP(K435,Pásma!$H$4:$I$244,2))</f>
        <v>do 10 ti minut</v>
      </c>
    </row>
    <row r="436" spans="1:13" x14ac:dyDescent="0.25">
      <c r="A436" s="14">
        <v>45372.345879629633</v>
      </c>
      <c r="B436" s="13" t="s">
        <v>1694</v>
      </c>
      <c r="C436" s="13" t="s">
        <v>1695</v>
      </c>
      <c r="D436" s="13" t="s">
        <v>1696</v>
      </c>
      <c r="E436" s="13" t="s">
        <v>79</v>
      </c>
      <c r="F436" s="13" t="s">
        <v>2710</v>
      </c>
      <c r="G436" s="13" t="s">
        <v>2711</v>
      </c>
      <c r="H436" s="13" t="s">
        <v>2712</v>
      </c>
      <c r="I436" s="8">
        <f t="shared" si="36"/>
        <v>45372.345879629633</v>
      </c>
      <c r="J436" s="8">
        <f>DATEVALUE(MID(H436,29,8))+TIMEVALUE(_xlfn.CONCAT(MID(H436,64,2),":",MID(H436,66,2)))</f>
        <v>45372.345138888886</v>
      </c>
      <c r="K436" s="6" t="str">
        <f t="shared" si="37"/>
        <v>0:01</v>
      </c>
      <c r="L436" s="54" t="str">
        <f t="shared" si="38"/>
        <v>Ukončeno v den propuštění</v>
      </c>
      <c r="M436" s="54" t="str">
        <f>IF(A436-J436&gt;TIME(0,240,0),"Více než  4 hodiny",VLOOKUP(K436,Pásma!$H$4:$I$244,2))</f>
        <v>do 10 ti minut</v>
      </c>
    </row>
    <row r="437" spans="1:13" x14ac:dyDescent="0.25">
      <c r="A437" s="14">
        <v>45372.402928240743</v>
      </c>
      <c r="B437" s="13" t="s">
        <v>11</v>
      </c>
      <c r="C437" s="13" t="s">
        <v>21</v>
      </c>
      <c r="D437" s="13" t="s">
        <v>1696</v>
      </c>
      <c r="E437" s="13" t="s">
        <v>10</v>
      </c>
      <c r="F437" s="13" t="s">
        <v>2650</v>
      </c>
      <c r="G437" s="13" t="s">
        <v>2651</v>
      </c>
      <c r="H437" s="13" t="s">
        <v>8674</v>
      </c>
      <c r="I437" s="8">
        <f t="shared" si="36"/>
        <v>45372.402928240743</v>
      </c>
      <c r="J437" s="8">
        <f>DATEVALUE(MID(H437,49,8))+TIMEVALUE(_xlfn.CONCAT(MID(H437,80,2),":",MID(H437,82,2)))</f>
        <v>45372.402777777781</v>
      </c>
      <c r="K437" s="6" t="str">
        <f t="shared" si="37"/>
        <v>0:00</v>
      </c>
      <c r="L437" s="54" t="str">
        <f t="shared" si="38"/>
        <v>Ukončeno v den propuštění</v>
      </c>
      <c r="M437" s="54" t="str">
        <f>IF(A437-J437&gt;TIME(0,240,0),"Více než  4 hodiny",VLOOKUP(K437,Pásma!$H$4:$I$244,2))</f>
        <v>do 10 ti minut</v>
      </c>
    </row>
    <row r="438" spans="1:13" x14ac:dyDescent="0.25">
      <c r="A438" s="14">
        <v>45372.425671296296</v>
      </c>
      <c r="B438" s="13" t="s">
        <v>682</v>
      </c>
      <c r="C438" s="13" t="s">
        <v>683</v>
      </c>
      <c r="D438" s="13" t="s">
        <v>1696</v>
      </c>
      <c r="E438" s="13" t="s">
        <v>79</v>
      </c>
      <c r="F438" s="13" t="s">
        <v>2707</v>
      </c>
      <c r="G438" s="13" t="s">
        <v>2708</v>
      </c>
      <c r="H438" s="13" t="s">
        <v>2709</v>
      </c>
      <c r="I438" s="8">
        <f t="shared" si="36"/>
        <v>45372.425671296296</v>
      </c>
      <c r="J438" s="8">
        <f>DATEVALUE(MID(H438,29,8))+TIMEVALUE(_xlfn.CONCAT(MID(H438,64,2),":",MID(H438,66,2)))</f>
        <v>45372.416666666664</v>
      </c>
      <c r="K438" s="6" t="str">
        <f t="shared" si="37"/>
        <v>0:12</v>
      </c>
      <c r="L438" s="54" t="str">
        <f t="shared" si="38"/>
        <v>Ukončeno v den propuštění</v>
      </c>
      <c r="M438" s="54" t="str">
        <f>IF(A438-J438&gt;TIME(0,240,0),"Více než  4 hodiny",VLOOKUP(K438,Pásma!$H$4:$I$244,2))</f>
        <v>10-20</v>
      </c>
    </row>
    <row r="439" spans="1:13" x14ac:dyDescent="0.25">
      <c r="A439" s="14">
        <v>45372.443136574075</v>
      </c>
      <c r="B439" s="13" t="s">
        <v>1694</v>
      </c>
      <c r="C439" s="13" t="s">
        <v>1695</v>
      </c>
      <c r="D439" s="13" t="s">
        <v>1696</v>
      </c>
      <c r="E439" s="13" t="s">
        <v>79</v>
      </c>
      <c r="F439" s="13" t="s">
        <v>2704</v>
      </c>
      <c r="G439" s="13" t="s">
        <v>2705</v>
      </c>
      <c r="H439" s="13" t="s">
        <v>2706</v>
      </c>
      <c r="I439" s="8">
        <f t="shared" si="36"/>
        <v>45372.443136574075</v>
      </c>
      <c r="J439" s="8">
        <f>DATEVALUE(MID(H439,29,8))+TIMEVALUE(_xlfn.CONCAT(MID(H439,64,2),":",MID(H439,66,2)))</f>
        <v>45372.442361111112</v>
      </c>
      <c r="K439" s="6" t="str">
        <f t="shared" si="37"/>
        <v>0:01</v>
      </c>
      <c r="L439" s="54" t="str">
        <f t="shared" si="38"/>
        <v>Ukončeno v den propuštění</v>
      </c>
      <c r="M439" s="54" t="str">
        <f>IF(A439-J439&gt;TIME(0,240,0),"Více než  4 hodiny",VLOOKUP(K439,Pásma!$H$4:$I$244,2))</f>
        <v>do 10 ti minut</v>
      </c>
    </row>
    <row r="440" spans="1:13" x14ac:dyDescent="0.25">
      <c r="A440" s="14">
        <v>45372.658553240741</v>
      </c>
      <c r="B440" s="13" t="s">
        <v>11</v>
      </c>
      <c r="C440" s="13" t="s">
        <v>8441</v>
      </c>
      <c r="D440" s="13" t="s">
        <v>1696</v>
      </c>
      <c r="E440" s="13" t="s">
        <v>10</v>
      </c>
      <c r="F440" s="13" t="s">
        <v>2652</v>
      </c>
      <c r="G440" s="13" t="s">
        <v>2653</v>
      </c>
      <c r="H440" s="13" t="s">
        <v>8673</v>
      </c>
      <c r="I440" s="8">
        <f t="shared" si="36"/>
        <v>45372.658553240741</v>
      </c>
      <c r="J440" s="8">
        <f>DATEVALUE(MID(H440,49,8))+TIMEVALUE(_xlfn.CONCAT(MID(H440,80,2),":",MID(H440,82,2)))</f>
        <v>45372.658333333333</v>
      </c>
      <c r="K440" s="6" t="str">
        <f t="shared" si="37"/>
        <v>0:00</v>
      </c>
      <c r="L440" s="54" t="str">
        <f t="shared" si="38"/>
        <v>Ukončeno v den propuštění</v>
      </c>
      <c r="M440" s="54" t="str">
        <f>IF(A440-J440&gt;TIME(0,240,0),"Více než  4 hodiny",VLOOKUP(K440,Pásma!$H$4:$I$244,2))</f>
        <v>do 10 ti minut</v>
      </c>
    </row>
    <row r="441" spans="1:13" x14ac:dyDescent="0.25">
      <c r="A441" s="14">
        <v>45373.351122685184</v>
      </c>
      <c r="B441" s="13" t="s">
        <v>1694</v>
      </c>
      <c r="C441" s="13" t="s">
        <v>1695</v>
      </c>
      <c r="D441" s="13" t="s">
        <v>1696</v>
      </c>
      <c r="E441" s="13" t="s">
        <v>79</v>
      </c>
      <c r="F441" s="13" t="s">
        <v>2701</v>
      </c>
      <c r="G441" s="13" t="s">
        <v>2702</v>
      </c>
      <c r="H441" s="13" t="s">
        <v>2703</v>
      </c>
      <c r="I441" s="8">
        <f t="shared" si="36"/>
        <v>45373.351122685184</v>
      </c>
      <c r="J441" s="8">
        <f>DATEVALUE(MID(H441,29,8))+TIMEVALUE(_xlfn.CONCAT(MID(H441,64,2),":",MID(H441,66,2)))</f>
        <v>45373.350694444445</v>
      </c>
      <c r="K441" s="6" t="str">
        <f t="shared" si="37"/>
        <v>0:00</v>
      </c>
      <c r="L441" s="54" t="str">
        <f t="shared" si="38"/>
        <v>Ukončeno v den propuštění</v>
      </c>
      <c r="M441" s="54" t="str">
        <f>IF(A441-J441&gt;TIME(0,240,0),"Více než  4 hodiny",VLOOKUP(K441,Pásma!$H$4:$I$244,2))</f>
        <v>do 10 ti minut</v>
      </c>
    </row>
    <row r="442" spans="1:13" x14ac:dyDescent="0.25">
      <c r="A442" s="14">
        <v>45373.485324074078</v>
      </c>
      <c r="B442" s="13" t="s">
        <v>1694</v>
      </c>
      <c r="C442" s="13" t="s">
        <v>1695</v>
      </c>
      <c r="D442" s="13" t="s">
        <v>1696</v>
      </c>
      <c r="E442" s="13" t="s">
        <v>79</v>
      </c>
      <c r="F442" s="13" t="s">
        <v>2031</v>
      </c>
      <c r="G442" s="13" t="s">
        <v>2699</v>
      </c>
      <c r="H442" s="13" t="s">
        <v>2700</v>
      </c>
      <c r="I442" s="8">
        <f t="shared" si="36"/>
        <v>45373.485324074078</v>
      </c>
      <c r="J442" s="8">
        <f>DATEVALUE(MID(H442,29,8))+TIMEVALUE(_xlfn.CONCAT(MID(H442,64,2),":",MID(H442,66,2)))</f>
        <v>45373.484027777777</v>
      </c>
      <c r="K442" s="6" t="str">
        <f t="shared" si="37"/>
        <v>0:01</v>
      </c>
      <c r="L442" s="54" t="str">
        <f t="shared" si="38"/>
        <v>Ukončeno v den propuštění</v>
      </c>
      <c r="M442" s="54" t="str">
        <f>IF(A442-J442&gt;TIME(0,240,0),"Více než  4 hodiny",VLOOKUP(K442,Pásma!$H$4:$I$244,2))</f>
        <v>do 10 ti minut</v>
      </c>
    </row>
    <row r="443" spans="1:13" x14ac:dyDescent="0.25">
      <c r="A443" s="14">
        <v>45373.48746527778</v>
      </c>
      <c r="B443" s="13" t="s">
        <v>1694</v>
      </c>
      <c r="C443" s="13" t="s">
        <v>1695</v>
      </c>
      <c r="D443" s="13" t="s">
        <v>1696</v>
      </c>
      <c r="E443" s="13" t="s">
        <v>79</v>
      </c>
      <c r="F443" s="13" t="s">
        <v>2707</v>
      </c>
      <c r="G443" s="13" t="s">
        <v>7506</v>
      </c>
      <c r="H443" s="13" t="s">
        <v>7507</v>
      </c>
      <c r="I443" s="8">
        <f t="shared" si="36"/>
        <v>45373.48746527778</v>
      </c>
      <c r="J443" s="8">
        <f>DATEVALUE(MID(H443,63,8))+TIMEVALUE(_xlfn.CONCAT(MID(H443,87,2),":",MID(H443,89,2)))</f>
        <v>45373.486805555556</v>
      </c>
      <c r="K443" s="6" t="str">
        <f t="shared" si="37"/>
        <v>0:00</v>
      </c>
      <c r="L443" s="54" t="str">
        <f t="shared" si="38"/>
        <v>Ukončeno v den propuštění</v>
      </c>
      <c r="M443" s="54" t="str">
        <f>IF(A443-J443&gt;TIME(0,240,0),"Více než  4 hodiny",VLOOKUP(K443,Pásma!$H$4:$I$244,2))</f>
        <v>do 10 ti minut</v>
      </c>
    </row>
    <row r="444" spans="1:13" x14ac:dyDescent="0.25">
      <c r="A444" s="14">
        <v>45374.507569444446</v>
      </c>
      <c r="B444" s="13" t="s">
        <v>1720</v>
      </c>
      <c r="C444" s="13" t="s">
        <v>1933</v>
      </c>
      <c r="D444" s="13" t="s">
        <v>1696</v>
      </c>
      <c r="E444" s="13" t="s">
        <v>79</v>
      </c>
      <c r="F444" s="13" t="s">
        <v>1862</v>
      </c>
      <c r="G444" s="13" t="s">
        <v>2697</v>
      </c>
      <c r="H444" s="13" t="s">
        <v>2698</v>
      </c>
      <c r="I444" s="8">
        <f t="shared" si="36"/>
        <v>45374.507569444446</v>
      </c>
      <c r="J444" s="8">
        <f>DATEVALUE(MID(H444,29,8))+TIMEVALUE(_xlfn.CONCAT(MID(H444,64,2),":",MID(H444,66,2)))</f>
        <v>45374.506944444445</v>
      </c>
      <c r="K444" s="6" t="str">
        <f t="shared" si="37"/>
        <v>0:00</v>
      </c>
      <c r="L444" s="54" t="str">
        <f t="shared" si="38"/>
        <v>Ukončeno v den propuštění</v>
      </c>
      <c r="M444" s="54" t="str">
        <f>IF(A444-J444&gt;TIME(0,240,0),"Více než  4 hodiny",VLOOKUP(K444,Pásma!$H$4:$I$244,2))</f>
        <v>do 10 ti minut</v>
      </c>
    </row>
    <row r="445" spans="1:13" x14ac:dyDescent="0.25">
      <c r="A445" s="14">
        <v>45374.508090277777</v>
      </c>
      <c r="B445" s="13" t="s">
        <v>1720</v>
      </c>
      <c r="C445" s="13" t="s">
        <v>1933</v>
      </c>
      <c r="D445" s="13" t="s">
        <v>1696</v>
      </c>
      <c r="E445" s="13" t="s">
        <v>79</v>
      </c>
      <c r="F445" s="13" t="s">
        <v>2695</v>
      </c>
      <c r="G445" s="13" t="s">
        <v>2696</v>
      </c>
      <c r="H445" s="13" t="s">
        <v>2694</v>
      </c>
      <c r="I445" s="8">
        <f t="shared" si="36"/>
        <v>45374.508090277777</v>
      </c>
      <c r="J445" s="8">
        <f>DATEVALUE(MID(H445,29,8))+TIMEVALUE(_xlfn.CONCAT(MID(H445,64,2),":",MID(H445,66,2)))</f>
        <v>45374.507638888892</v>
      </c>
      <c r="K445" s="6" t="str">
        <f t="shared" si="37"/>
        <v>0:00</v>
      </c>
      <c r="L445" s="54" t="str">
        <f t="shared" si="38"/>
        <v>Ukončeno v den propuštění</v>
      </c>
      <c r="M445" s="54" t="str">
        <f>IF(A445-J445&gt;TIME(0,240,0),"Více než  4 hodiny",VLOOKUP(K445,Pásma!$H$4:$I$244,2))</f>
        <v>do 10 ti minut</v>
      </c>
    </row>
    <row r="446" spans="1:13" x14ac:dyDescent="0.25">
      <c r="A446" s="14">
        <v>45374.508692129632</v>
      </c>
      <c r="B446" s="13" t="s">
        <v>1720</v>
      </c>
      <c r="C446" s="13" t="s">
        <v>1933</v>
      </c>
      <c r="D446" s="13" t="s">
        <v>1696</v>
      </c>
      <c r="E446" s="13" t="s">
        <v>79</v>
      </c>
      <c r="F446" s="13" t="s">
        <v>2692</v>
      </c>
      <c r="G446" s="13" t="s">
        <v>2693</v>
      </c>
      <c r="H446" s="13" t="s">
        <v>2694</v>
      </c>
      <c r="I446" s="8">
        <f t="shared" si="36"/>
        <v>45374.508692129632</v>
      </c>
      <c r="J446" s="8">
        <f>DATEVALUE(MID(H446,29,8))+TIMEVALUE(_xlfn.CONCAT(MID(H446,64,2),":",MID(H446,66,2)))</f>
        <v>45374.507638888892</v>
      </c>
      <c r="K446" s="6" t="str">
        <f t="shared" si="37"/>
        <v>0:01</v>
      </c>
      <c r="L446" s="54" t="str">
        <f t="shared" si="38"/>
        <v>Ukončeno v den propuštění</v>
      </c>
      <c r="M446" s="54" t="str">
        <f>IF(A446-J446&gt;TIME(0,240,0),"Více než  4 hodiny",VLOOKUP(K446,Pásma!$H$4:$I$244,2))</f>
        <v>do 10 ti minut</v>
      </c>
    </row>
    <row r="447" spans="1:13" x14ac:dyDescent="0.25">
      <c r="A447" s="14">
        <v>45375.437777777777</v>
      </c>
      <c r="B447" s="13" t="s">
        <v>1720</v>
      </c>
      <c r="C447" s="13" t="s">
        <v>1929</v>
      </c>
      <c r="D447" s="13" t="s">
        <v>1696</v>
      </c>
      <c r="E447" s="13" t="s">
        <v>79</v>
      </c>
      <c r="F447" s="13" t="s">
        <v>777</v>
      </c>
      <c r="G447" s="13" t="s">
        <v>778</v>
      </c>
      <c r="H447" s="13" t="s">
        <v>8672</v>
      </c>
      <c r="I447" s="8">
        <f t="shared" si="36"/>
        <v>45375.437777777777</v>
      </c>
      <c r="J447" s="8">
        <f>DATEVALUE(MID(H447,49,8))+TIMEVALUE(_xlfn.CONCAT(MID(H447,80,2),":",MID(H447,82,2)))</f>
        <v>45375.4375</v>
      </c>
      <c r="K447" s="6" t="str">
        <f t="shared" si="37"/>
        <v>0:00</v>
      </c>
      <c r="L447" s="54" t="str">
        <f t="shared" si="38"/>
        <v>Ukončeno v den propuštění</v>
      </c>
      <c r="M447" s="54" t="str">
        <f>IF(A447-J447&gt;TIME(0,240,0),"Více než  4 hodiny",VLOOKUP(K447,Pásma!$H$4:$I$244,2))</f>
        <v>do 10 ti minut</v>
      </c>
    </row>
    <row r="448" spans="1:13" x14ac:dyDescent="0.25">
      <c r="A448" s="14">
        <v>45375.549421296295</v>
      </c>
      <c r="B448" s="13" t="s">
        <v>1694</v>
      </c>
      <c r="C448" s="13" t="s">
        <v>1729</v>
      </c>
      <c r="D448" s="13" t="s">
        <v>1696</v>
      </c>
      <c r="E448" s="13" t="s">
        <v>79</v>
      </c>
      <c r="F448" s="13" t="s">
        <v>2689</v>
      </c>
      <c r="G448" s="13" t="s">
        <v>2690</v>
      </c>
      <c r="H448" s="13" t="s">
        <v>2691</v>
      </c>
      <c r="I448" s="8">
        <f t="shared" si="36"/>
        <v>45375.549421296295</v>
      </c>
      <c r="J448" s="8">
        <f>DATEVALUE(MID(H448,29,8))+TIMEVALUE(_xlfn.CONCAT(MID(H448,64,2),":",MID(H448,66,2)))</f>
        <v>45375.548611111109</v>
      </c>
      <c r="K448" s="6" t="str">
        <f t="shared" si="37"/>
        <v>0:01</v>
      </c>
      <c r="L448" s="54" t="str">
        <f t="shared" si="38"/>
        <v>Ukončeno v den propuštění</v>
      </c>
      <c r="M448" s="54" t="str">
        <f>IF(A448-J448&gt;TIME(0,240,0),"Více než  4 hodiny",VLOOKUP(K448,Pásma!$H$4:$I$244,2))</f>
        <v>do 10 ti minut</v>
      </c>
    </row>
    <row r="449" spans="1:13" x14ac:dyDescent="0.25">
      <c r="A449" s="14">
        <v>45375.549490740741</v>
      </c>
      <c r="B449" s="13" t="s">
        <v>1720</v>
      </c>
      <c r="C449" s="13" t="s">
        <v>1929</v>
      </c>
      <c r="D449" s="13" t="s">
        <v>1696</v>
      </c>
      <c r="E449" s="13" t="s">
        <v>79</v>
      </c>
      <c r="F449" s="13" t="s">
        <v>2686</v>
      </c>
      <c r="G449" s="13" t="s">
        <v>2687</v>
      </c>
      <c r="H449" s="13" t="s">
        <v>2688</v>
      </c>
      <c r="I449" s="8">
        <f t="shared" si="36"/>
        <v>45375.549490740741</v>
      </c>
      <c r="J449" s="8">
        <f>DATEVALUE(MID(H449,29,8))+TIMEVALUE(_xlfn.CONCAT(MID(H449,64,2),":",MID(H449,66,2)))</f>
        <v>45375.416666666664</v>
      </c>
      <c r="K449" s="6" t="str">
        <f t="shared" si="37"/>
        <v>3:11</v>
      </c>
      <c r="L449" s="54" t="str">
        <f t="shared" si="38"/>
        <v>Ukončeno v den propuštění</v>
      </c>
      <c r="M449" s="54" t="str">
        <f>IF(A449-J449&gt;TIME(0,240,0),"Více než  4 hodiny",VLOOKUP(K449,Pásma!$H$4:$I$244,2))</f>
        <v>190-200</v>
      </c>
    </row>
    <row r="450" spans="1:13" x14ac:dyDescent="0.25">
      <c r="A450" s="14">
        <v>45376.444872685184</v>
      </c>
      <c r="B450" s="13" t="s">
        <v>11</v>
      </c>
      <c r="C450" s="13" t="s">
        <v>12</v>
      </c>
      <c r="D450" s="13" t="s">
        <v>1696</v>
      </c>
      <c r="E450" s="13" t="s">
        <v>10</v>
      </c>
      <c r="F450" s="13" t="s">
        <v>2628</v>
      </c>
      <c r="G450" s="13" t="s">
        <v>2629</v>
      </c>
      <c r="H450" s="13" t="s">
        <v>8671</v>
      </c>
      <c r="I450" s="8">
        <f t="shared" ref="I450:I513" si="41">A450</f>
        <v>45376.444872685184</v>
      </c>
      <c r="J450" s="8">
        <f>DATEVALUE(MID(H450,49,8))+TIMEVALUE(_xlfn.CONCAT(MID(H450,80,2),":",MID(H450,82,2)))</f>
        <v>45376.444444444445</v>
      </c>
      <c r="K450" s="6" t="str">
        <f t="shared" ref="K450:K513" si="42">TEXT(A450-J450,"h:mm")</f>
        <v>0:00</v>
      </c>
      <c r="L450" s="54" t="str">
        <f t="shared" si="38"/>
        <v>Ukončeno v den propuštění</v>
      </c>
      <c r="M450" s="54" t="str">
        <f>IF(A450-J450&gt;TIME(0,240,0),"Více než  4 hodiny",VLOOKUP(K450,Pásma!$H$4:$I$244,2))</f>
        <v>do 10 ti minut</v>
      </c>
    </row>
    <row r="451" spans="1:13" x14ac:dyDescent="0.25">
      <c r="A451" s="14">
        <v>45376.474722222221</v>
      </c>
      <c r="B451" s="13" t="s">
        <v>1694</v>
      </c>
      <c r="C451" s="13" t="s">
        <v>1695</v>
      </c>
      <c r="D451" s="13" t="s">
        <v>1696</v>
      </c>
      <c r="E451" s="13" t="s">
        <v>79</v>
      </c>
      <c r="F451" s="13" t="s">
        <v>2598</v>
      </c>
      <c r="G451" s="13" t="s">
        <v>2599</v>
      </c>
      <c r="H451" s="13" t="s">
        <v>8670</v>
      </c>
      <c r="I451" s="8">
        <f t="shared" si="41"/>
        <v>45376.474722222221</v>
      </c>
      <c r="J451" s="8">
        <f>DATEVALUE(MID(H451,49,8))+TIMEVALUE(_xlfn.CONCAT(MID(H451,80,2),":",MID(H451,82,2)))</f>
        <v>45376.474305555559</v>
      </c>
      <c r="K451" s="6" t="str">
        <f t="shared" si="42"/>
        <v>0:00</v>
      </c>
      <c r="L451" s="54" t="str">
        <f t="shared" ref="L451:L514" si="43">IF(DAY(I451)&lt;&gt;DAY(J451),"Ukončeno o den a více později","Ukončeno v den propuštění")</f>
        <v>Ukončeno v den propuštění</v>
      </c>
      <c r="M451" s="54" t="str">
        <f>IF(A451-J451&gt;TIME(0,240,0),"Více než  4 hodiny",VLOOKUP(K451,Pásma!$H$4:$I$244,2))</f>
        <v>do 10 ti minut</v>
      </c>
    </row>
    <row r="452" spans="1:13" x14ac:dyDescent="0.25">
      <c r="A452" s="14">
        <v>45376.514351851853</v>
      </c>
      <c r="B452" s="13" t="s">
        <v>1694</v>
      </c>
      <c r="C452" s="13" t="s">
        <v>1695</v>
      </c>
      <c r="D452" s="13" t="s">
        <v>1696</v>
      </c>
      <c r="E452" s="13" t="s">
        <v>79</v>
      </c>
      <c r="F452" s="13" t="s">
        <v>2683</v>
      </c>
      <c r="G452" s="13" t="s">
        <v>2684</v>
      </c>
      <c r="H452" s="13" t="s">
        <v>2685</v>
      </c>
      <c r="I452" s="8">
        <f t="shared" si="41"/>
        <v>45376.514351851853</v>
      </c>
      <c r="J452" s="8">
        <f>DATEVALUE(MID(H452,29,8))+TIMEVALUE(_xlfn.CONCAT(MID(H452,64,2),":",MID(H452,66,2)))</f>
        <v>45376.513888888891</v>
      </c>
      <c r="K452" s="6" t="str">
        <f t="shared" si="42"/>
        <v>0:00</v>
      </c>
      <c r="L452" s="54" t="str">
        <f t="shared" si="43"/>
        <v>Ukončeno v den propuštění</v>
      </c>
      <c r="M452" s="54" t="str">
        <f>IF(A452-J452&gt;TIME(0,240,0),"Více než  4 hodiny",VLOOKUP(K452,Pásma!$H$4:$I$244,2))</f>
        <v>do 10 ti minut</v>
      </c>
    </row>
    <row r="453" spans="1:13" x14ac:dyDescent="0.25">
      <c r="A453" s="14">
        <v>45376.514641203707</v>
      </c>
      <c r="B453" s="13" t="s">
        <v>1694</v>
      </c>
      <c r="C453" s="13" t="s">
        <v>1695</v>
      </c>
      <c r="D453" s="13" t="s">
        <v>1696</v>
      </c>
      <c r="E453" s="13" t="s">
        <v>79</v>
      </c>
      <c r="F453" s="13" t="s">
        <v>2680</v>
      </c>
      <c r="G453" s="13" t="s">
        <v>2681</v>
      </c>
      <c r="H453" s="13" t="s">
        <v>2682</v>
      </c>
      <c r="I453" s="8">
        <f t="shared" si="41"/>
        <v>45376.514641203707</v>
      </c>
      <c r="J453" s="8">
        <f>DATEVALUE(MID(H453,29,8))+TIMEVALUE(_xlfn.CONCAT(MID(H453,64,2),":",MID(H453,66,2)))</f>
        <v>45376.513888888891</v>
      </c>
      <c r="K453" s="6" t="str">
        <f t="shared" si="42"/>
        <v>0:01</v>
      </c>
      <c r="L453" s="54" t="str">
        <f t="shared" si="43"/>
        <v>Ukončeno v den propuštění</v>
      </c>
      <c r="M453" s="54" t="str">
        <f>IF(A453-J453&gt;TIME(0,240,0),"Více než  4 hodiny",VLOOKUP(K453,Pásma!$H$4:$I$244,2))</f>
        <v>do 10 ti minut</v>
      </c>
    </row>
    <row r="454" spans="1:13" x14ac:dyDescent="0.25">
      <c r="A454" s="14">
        <v>45376.514988425923</v>
      </c>
      <c r="B454" s="13" t="s">
        <v>1694</v>
      </c>
      <c r="C454" s="13" t="s">
        <v>1695</v>
      </c>
      <c r="D454" s="13" t="s">
        <v>1696</v>
      </c>
      <c r="E454" s="13" t="s">
        <v>79</v>
      </c>
      <c r="F454" s="13" t="s">
        <v>875</v>
      </c>
      <c r="G454" s="13" t="s">
        <v>2678</v>
      </c>
      <c r="H454" s="13" t="s">
        <v>2679</v>
      </c>
      <c r="I454" s="8">
        <f t="shared" si="41"/>
        <v>45376.514988425923</v>
      </c>
      <c r="J454" s="8">
        <f>DATEVALUE(MID(H454,29,8))+TIMEVALUE(_xlfn.CONCAT(MID(H454,64,2),":",MID(H454,66,2)))</f>
        <v>45376.5</v>
      </c>
      <c r="K454" s="6" t="str">
        <f t="shared" si="42"/>
        <v>0:21</v>
      </c>
      <c r="L454" s="54" t="str">
        <f t="shared" si="43"/>
        <v>Ukončeno v den propuštění</v>
      </c>
      <c r="M454" s="54" t="str">
        <f>IF(A454-J454&gt;TIME(0,240,0),"Více než  4 hodiny",VLOOKUP(K454,Pásma!$H$4:$I$244,2))</f>
        <v>20-30</v>
      </c>
    </row>
    <row r="455" spans="1:13" x14ac:dyDescent="0.25">
      <c r="A455" s="14">
        <v>45377.333831018521</v>
      </c>
      <c r="B455" s="13" t="s">
        <v>1694</v>
      </c>
      <c r="C455" s="13" t="s">
        <v>1695</v>
      </c>
      <c r="D455" s="13" t="s">
        <v>1696</v>
      </c>
      <c r="E455" s="13" t="s">
        <v>79</v>
      </c>
      <c r="F455" s="13" t="s">
        <v>2675</v>
      </c>
      <c r="G455" s="13" t="s">
        <v>2676</v>
      </c>
      <c r="H455" s="13" t="s">
        <v>2677</v>
      </c>
      <c r="I455" s="8">
        <f t="shared" si="41"/>
        <v>45377.333831018521</v>
      </c>
      <c r="J455" s="8">
        <f>DATEVALUE(MID(H455,29,8))+TIMEVALUE(_xlfn.CONCAT(MID(H455,64,2),":",MID(H455,66,2)))</f>
        <v>45377.333333333336</v>
      </c>
      <c r="K455" s="6" t="str">
        <f t="shared" si="42"/>
        <v>0:00</v>
      </c>
      <c r="L455" s="54" t="str">
        <f t="shared" si="43"/>
        <v>Ukončeno v den propuštění</v>
      </c>
      <c r="M455" s="54" t="str">
        <f>IF(A455-J455&gt;TIME(0,240,0),"Více než  4 hodiny",VLOOKUP(K455,Pásma!$H$4:$I$244,2))</f>
        <v>do 10 ti minut</v>
      </c>
    </row>
    <row r="456" spans="1:13" x14ac:dyDescent="0.25">
      <c r="A456" s="14">
        <v>45377.389745370368</v>
      </c>
      <c r="B456" s="13" t="s">
        <v>1694</v>
      </c>
      <c r="C456" s="13" t="s">
        <v>1695</v>
      </c>
      <c r="D456" s="13" t="s">
        <v>1696</v>
      </c>
      <c r="E456" s="13" t="s">
        <v>79</v>
      </c>
      <c r="F456" s="13" t="s">
        <v>2601</v>
      </c>
      <c r="G456" s="13" t="s">
        <v>2673</v>
      </c>
      <c r="H456" s="13" t="s">
        <v>2674</v>
      </c>
      <c r="I456" s="8">
        <f t="shared" si="41"/>
        <v>45377.389745370368</v>
      </c>
      <c r="J456" s="8">
        <f>DATEVALUE(MID(H456,29,8))+TIMEVALUE(_xlfn.CONCAT(MID(H456,64,2),":",MID(H456,66,2)))</f>
        <v>45377.388888888891</v>
      </c>
      <c r="K456" s="6" t="str">
        <f t="shared" si="42"/>
        <v>0:01</v>
      </c>
      <c r="L456" s="54" t="str">
        <f t="shared" si="43"/>
        <v>Ukončeno v den propuštění</v>
      </c>
      <c r="M456" s="54" t="str">
        <f>IF(A456-J456&gt;TIME(0,240,0),"Více než  4 hodiny",VLOOKUP(K456,Pásma!$H$4:$I$244,2))</f>
        <v>do 10 ti minut</v>
      </c>
    </row>
    <row r="457" spans="1:13" x14ac:dyDescent="0.25">
      <c r="A457" s="14">
        <v>45377.459097222221</v>
      </c>
      <c r="B457" s="13" t="s">
        <v>1694</v>
      </c>
      <c r="C457" s="13" t="s">
        <v>1695</v>
      </c>
      <c r="D457" s="13" t="s">
        <v>1696</v>
      </c>
      <c r="E457" s="13" t="s">
        <v>79</v>
      </c>
      <c r="F457" s="13" t="s">
        <v>926</v>
      </c>
      <c r="G457" s="13" t="s">
        <v>927</v>
      </c>
      <c r="H457" s="13" t="s">
        <v>8669</v>
      </c>
      <c r="I457" s="8">
        <f t="shared" si="41"/>
        <v>45377.459097222221</v>
      </c>
      <c r="J457" s="8">
        <f>DATEVALUE(MID(H457,49,8))+TIMEVALUE(_xlfn.CONCAT(MID(H457,80,2),":",MID(H457,82,2)))</f>
        <v>45377.458333333336</v>
      </c>
      <c r="K457" s="6" t="str">
        <f t="shared" si="42"/>
        <v>0:01</v>
      </c>
      <c r="L457" s="54" t="str">
        <f t="shared" si="43"/>
        <v>Ukončeno v den propuštění</v>
      </c>
      <c r="M457" s="54" t="str">
        <f>IF(A457-J457&gt;TIME(0,240,0),"Více než  4 hodiny",VLOOKUP(K457,Pásma!$H$4:$I$244,2))</f>
        <v>do 10 ti minut</v>
      </c>
    </row>
    <row r="458" spans="1:13" x14ac:dyDescent="0.25">
      <c r="A458" s="14">
        <v>45377.465613425928</v>
      </c>
      <c r="B458" s="13" t="s">
        <v>1694</v>
      </c>
      <c r="C458" s="13" t="s">
        <v>1695</v>
      </c>
      <c r="D458" s="13" t="s">
        <v>1696</v>
      </c>
      <c r="E458" s="13" t="s">
        <v>79</v>
      </c>
      <c r="F458" s="13" t="s">
        <v>2452</v>
      </c>
      <c r="G458" s="13" t="s">
        <v>7504</v>
      </c>
      <c r="H458" s="13" t="s">
        <v>7505</v>
      </c>
      <c r="I458" s="8">
        <f t="shared" si="41"/>
        <v>45377.465613425928</v>
      </c>
      <c r="J458" s="8">
        <f>DATEVALUE(MID(H458,63,8))+TIMEVALUE(_xlfn.CONCAT(MID(H458,87,2),":",MID(H458,89,2)))</f>
        <v>45377.464583333334</v>
      </c>
      <c r="K458" s="6" t="str">
        <f t="shared" si="42"/>
        <v>0:01</v>
      </c>
      <c r="L458" s="54" t="str">
        <f t="shared" si="43"/>
        <v>Ukončeno v den propuštění</v>
      </c>
      <c r="M458" s="54" t="str">
        <f>IF(A458-J458&gt;TIME(0,240,0),"Více než  4 hodiny",VLOOKUP(K458,Pásma!$H$4:$I$244,2))</f>
        <v>do 10 ti minut</v>
      </c>
    </row>
    <row r="459" spans="1:13" x14ac:dyDescent="0.25">
      <c r="A459" s="14">
        <v>45377.482407407406</v>
      </c>
      <c r="B459" s="13" t="s">
        <v>1694</v>
      </c>
      <c r="C459" s="13" t="s">
        <v>1695</v>
      </c>
      <c r="D459" s="13" t="s">
        <v>1696</v>
      </c>
      <c r="E459" s="13" t="s">
        <v>79</v>
      </c>
      <c r="F459" s="13" t="s">
        <v>2670</v>
      </c>
      <c r="G459" s="13" t="s">
        <v>2671</v>
      </c>
      <c r="H459" s="13" t="s">
        <v>2672</v>
      </c>
      <c r="I459" s="8">
        <f t="shared" si="41"/>
        <v>45377.482407407406</v>
      </c>
      <c r="J459" s="8">
        <f>DATEVALUE(MID(H459,29,8))+TIMEVALUE(_xlfn.CONCAT(MID(H459,64,2),":",MID(H459,66,2)))</f>
        <v>45377.481944444444</v>
      </c>
      <c r="K459" s="6" t="str">
        <f t="shared" si="42"/>
        <v>0:00</v>
      </c>
      <c r="L459" s="54" t="str">
        <f t="shared" si="43"/>
        <v>Ukončeno v den propuštění</v>
      </c>
      <c r="M459" s="54" t="str">
        <f>IF(A459-J459&gt;TIME(0,240,0),"Více než  4 hodiny",VLOOKUP(K459,Pásma!$H$4:$I$244,2))</f>
        <v>do 10 ti minut</v>
      </c>
    </row>
    <row r="460" spans="1:13" x14ac:dyDescent="0.25">
      <c r="A460" s="14">
        <v>45377.482615740744</v>
      </c>
      <c r="B460" s="13" t="s">
        <v>1694</v>
      </c>
      <c r="C460" s="13" t="s">
        <v>1695</v>
      </c>
      <c r="D460" s="13" t="s">
        <v>1696</v>
      </c>
      <c r="E460" s="13" t="s">
        <v>79</v>
      </c>
      <c r="F460" s="13" t="s">
        <v>2667</v>
      </c>
      <c r="G460" s="13" t="s">
        <v>2668</v>
      </c>
      <c r="H460" s="13" t="s">
        <v>2669</v>
      </c>
      <c r="I460" s="8">
        <f t="shared" si="41"/>
        <v>45377.482615740744</v>
      </c>
      <c r="J460" s="8">
        <f>DATEVALUE(MID(H460,29,8))+TIMEVALUE(_xlfn.CONCAT(MID(H460,64,2),":",MID(H460,66,2)))</f>
        <v>45377.481944444444</v>
      </c>
      <c r="K460" s="6" t="str">
        <f t="shared" si="42"/>
        <v>0:00</v>
      </c>
      <c r="L460" s="54" t="str">
        <f t="shared" si="43"/>
        <v>Ukončeno v den propuštění</v>
      </c>
      <c r="M460" s="54" t="str">
        <f>IF(A460-J460&gt;TIME(0,240,0),"Více než  4 hodiny",VLOOKUP(K460,Pásma!$H$4:$I$244,2))</f>
        <v>do 10 ti minut</v>
      </c>
    </row>
    <row r="461" spans="1:13" x14ac:dyDescent="0.25">
      <c r="A461" s="14">
        <v>45378.36614583333</v>
      </c>
      <c r="B461" s="13" t="s">
        <v>1694</v>
      </c>
      <c r="C461" s="13" t="s">
        <v>1695</v>
      </c>
      <c r="D461" s="13" t="s">
        <v>1696</v>
      </c>
      <c r="E461" s="13" t="s">
        <v>79</v>
      </c>
      <c r="F461" s="13" t="s">
        <v>2664</v>
      </c>
      <c r="G461" s="13" t="s">
        <v>2665</v>
      </c>
      <c r="H461" s="13" t="s">
        <v>2666</v>
      </c>
      <c r="I461" s="8">
        <f t="shared" si="41"/>
        <v>45378.36614583333</v>
      </c>
      <c r="J461" s="8">
        <f>DATEVALUE(MID(H461,29,8))+TIMEVALUE(_xlfn.CONCAT(MID(H461,64,2),":",MID(H461,66,2)))</f>
        <v>45378.365277777775</v>
      </c>
      <c r="K461" s="6" t="str">
        <f t="shared" si="42"/>
        <v>0:01</v>
      </c>
      <c r="L461" s="54" t="str">
        <f t="shared" si="43"/>
        <v>Ukončeno v den propuštění</v>
      </c>
      <c r="M461" s="54" t="str">
        <f>IF(A461-J461&gt;TIME(0,240,0),"Více než  4 hodiny",VLOOKUP(K461,Pásma!$H$4:$I$244,2))</f>
        <v>do 10 ti minut</v>
      </c>
    </row>
    <row r="462" spans="1:13" x14ac:dyDescent="0.25">
      <c r="A462" s="14">
        <v>45378.371134259258</v>
      </c>
      <c r="B462" s="13" t="s">
        <v>1694</v>
      </c>
      <c r="C462" s="13" t="s">
        <v>1695</v>
      </c>
      <c r="D462" s="13" t="s">
        <v>1696</v>
      </c>
      <c r="E462" s="13" t="s">
        <v>79</v>
      </c>
      <c r="F462" s="13" t="s">
        <v>875</v>
      </c>
      <c r="G462" s="13" t="s">
        <v>876</v>
      </c>
      <c r="H462" s="13" t="s">
        <v>8668</v>
      </c>
      <c r="I462" s="8">
        <f t="shared" si="41"/>
        <v>45378.371134259258</v>
      </c>
      <c r="J462" s="8">
        <f>DATEVALUE(MID(H462,49,8))+TIMEVALUE(_xlfn.CONCAT(MID(H462,80,2),":",MID(H462,82,2)))</f>
        <v>45378.370833333334</v>
      </c>
      <c r="K462" s="6" t="str">
        <f t="shared" si="42"/>
        <v>0:00</v>
      </c>
      <c r="L462" s="54" t="str">
        <f t="shared" si="43"/>
        <v>Ukončeno v den propuštění</v>
      </c>
      <c r="M462" s="54" t="str">
        <f>IF(A462-J462&gt;TIME(0,240,0),"Více než  4 hodiny",VLOOKUP(K462,Pásma!$H$4:$I$244,2))</f>
        <v>do 10 ti minut</v>
      </c>
    </row>
    <row r="463" spans="1:13" x14ac:dyDescent="0.25">
      <c r="A463" s="14">
        <v>45378.388935185183</v>
      </c>
      <c r="B463" s="13" t="s">
        <v>1694</v>
      </c>
      <c r="C463" s="13" t="s">
        <v>1695</v>
      </c>
      <c r="D463" s="13" t="s">
        <v>1696</v>
      </c>
      <c r="E463" s="13" t="s">
        <v>79</v>
      </c>
      <c r="F463" s="13" t="s">
        <v>3604</v>
      </c>
      <c r="G463" s="13" t="s">
        <v>4258</v>
      </c>
      <c r="H463" s="13" t="s">
        <v>8667</v>
      </c>
      <c r="I463" s="8">
        <f t="shared" si="41"/>
        <v>45378.388935185183</v>
      </c>
      <c r="J463" s="8">
        <f>DATEVALUE(MID(H463,49,8))+TIMEVALUE(_xlfn.CONCAT(MID(H463,80,2),":",MID(H463,82,2)))</f>
        <v>45378.388888888891</v>
      </c>
      <c r="K463" s="6" t="str">
        <f t="shared" si="42"/>
        <v>0:00</v>
      </c>
      <c r="L463" s="54" t="str">
        <f t="shared" si="43"/>
        <v>Ukončeno v den propuštění</v>
      </c>
      <c r="M463" s="54" t="str">
        <f>IF(A463-J463&gt;TIME(0,240,0),"Více než  4 hodiny",VLOOKUP(K463,Pásma!$H$4:$I$244,2))</f>
        <v>do 10 ti minut</v>
      </c>
    </row>
    <row r="464" spans="1:13" x14ac:dyDescent="0.25">
      <c r="A464" s="14">
        <v>45378.392893518518</v>
      </c>
      <c r="B464" s="13" t="s">
        <v>1694</v>
      </c>
      <c r="C464" s="13" t="s">
        <v>1695</v>
      </c>
      <c r="D464" s="13" t="s">
        <v>1696</v>
      </c>
      <c r="E464" s="13" t="s">
        <v>79</v>
      </c>
      <c r="F464" s="13" t="s">
        <v>2661</v>
      </c>
      <c r="G464" s="13" t="s">
        <v>2662</v>
      </c>
      <c r="H464" s="13" t="s">
        <v>2663</v>
      </c>
      <c r="I464" s="8">
        <f t="shared" si="41"/>
        <v>45378.392893518518</v>
      </c>
      <c r="J464" s="8">
        <f>DATEVALUE(MID(H464,29,8))+TIMEVALUE(_xlfn.CONCAT(MID(H464,64,2),":",MID(H464,66,2)))</f>
        <v>45378.392361111109</v>
      </c>
      <c r="K464" s="6" t="str">
        <f t="shared" si="42"/>
        <v>0:00</v>
      </c>
      <c r="L464" s="54" t="str">
        <f t="shared" si="43"/>
        <v>Ukončeno v den propuštění</v>
      </c>
      <c r="M464" s="54" t="str">
        <f>IF(A464-J464&gt;TIME(0,240,0),"Více než  4 hodiny",VLOOKUP(K464,Pásma!$H$4:$I$244,2))</f>
        <v>do 10 ti minut</v>
      </c>
    </row>
    <row r="465" spans="1:13" x14ac:dyDescent="0.25">
      <c r="A465" s="14">
        <v>45378.403831018521</v>
      </c>
      <c r="B465" s="13" t="s">
        <v>1694</v>
      </c>
      <c r="C465" s="13" t="s">
        <v>1695</v>
      </c>
      <c r="D465" s="13" t="s">
        <v>1696</v>
      </c>
      <c r="E465" s="13" t="s">
        <v>79</v>
      </c>
      <c r="F465" s="13" t="s">
        <v>2658</v>
      </c>
      <c r="G465" s="13" t="s">
        <v>2659</v>
      </c>
      <c r="H465" s="13" t="s">
        <v>2660</v>
      </c>
      <c r="I465" s="8">
        <f t="shared" si="41"/>
        <v>45378.403831018521</v>
      </c>
      <c r="J465" s="8">
        <f>DATEVALUE(MID(H465,29,8))+TIMEVALUE(_xlfn.CONCAT(MID(H465,64,2),":",MID(H465,66,2)))</f>
        <v>45378.402777777781</v>
      </c>
      <c r="K465" s="6" t="str">
        <f t="shared" si="42"/>
        <v>0:01</v>
      </c>
      <c r="L465" s="54" t="str">
        <f t="shared" si="43"/>
        <v>Ukončeno v den propuštění</v>
      </c>
      <c r="M465" s="54" t="str">
        <f>IF(A465-J465&gt;TIME(0,240,0),"Více než  4 hodiny",VLOOKUP(K465,Pásma!$H$4:$I$244,2))</f>
        <v>do 10 ti minut</v>
      </c>
    </row>
    <row r="466" spans="1:13" x14ac:dyDescent="0.25">
      <c r="A466" s="14">
        <v>45378.416296296295</v>
      </c>
      <c r="B466" s="13" t="s">
        <v>1694</v>
      </c>
      <c r="C466" s="13" t="s">
        <v>1695</v>
      </c>
      <c r="D466" s="13" t="s">
        <v>1696</v>
      </c>
      <c r="E466" s="13" t="s">
        <v>79</v>
      </c>
      <c r="F466" s="13" t="s">
        <v>2655</v>
      </c>
      <c r="G466" s="13" t="s">
        <v>2656</v>
      </c>
      <c r="H466" s="13" t="s">
        <v>2657</v>
      </c>
      <c r="I466" s="8">
        <f t="shared" si="41"/>
        <v>45378.416296296295</v>
      </c>
      <c r="J466" s="8">
        <f>DATEVALUE(MID(H466,29,8))+TIMEVALUE(_xlfn.CONCAT(MID(H466,64,2),":",MID(H466,66,2)))</f>
        <v>45378.415972222225</v>
      </c>
      <c r="K466" s="6" t="str">
        <f t="shared" si="42"/>
        <v>0:00</v>
      </c>
      <c r="L466" s="54" t="str">
        <f t="shared" si="43"/>
        <v>Ukončeno v den propuštění</v>
      </c>
      <c r="M466" s="54" t="str">
        <f>IF(A466-J466&gt;TIME(0,240,0),"Více než  4 hodiny",VLOOKUP(K466,Pásma!$H$4:$I$244,2))</f>
        <v>do 10 ti minut</v>
      </c>
    </row>
    <row r="467" spans="1:13" x14ac:dyDescent="0.25">
      <c r="A467" s="14">
        <v>45378.41982638889</v>
      </c>
      <c r="B467" s="13" t="s">
        <v>11</v>
      </c>
      <c r="C467" s="13" t="s">
        <v>12</v>
      </c>
      <c r="D467" s="13" t="s">
        <v>1696</v>
      </c>
      <c r="E467" s="13" t="s">
        <v>10</v>
      </c>
      <c r="F467" s="13" t="s">
        <v>2577</v>
      </c>
      <c r="G467" s="13" t="s">
        <v>2578</v>
      </c>
      <c r="H467" s="13" t="s">
        <v>8666</v>
      </c>
      <c r="I467" s="8">
        <f t="shared" si="41"/>
        <v>45378.41982638889</v>
      </c>
      <c r="J467" s="8">
        <f>DATEVALUE(MID(H467,49,8))+TIMEVALUE(_xlfn.CONCAT(MID(H467,80,2),":",MID(H467,82,2)))</f>
        <v>45378.419444444444</v>
      </c>
      <c r="K467" s="6" t="str">
        <f t="shared" si="42"/>
        <v>0:00</v>
      </c>
      <c r="L467" s="54" t="str">
        <f t="shared" si="43"/>
        <v>Ukončeno v den propuštění</v>
      </c>
      <c r="M467" s="54" t="str">
        <f>IF(A467-J467&gt;TIME(0,240,0),"Více než  4 hodiny",VLOOKUP(K467,Pásma!$H$4:$I$244,2))</f>
        <v>do 10 ti minut</v>
      </c>
    </row>
    <row r="468" spans="1:13" x14ac:dyDescent="0.25">
      <c r="A468" s="14">
        <v>45378.523668981485</v>
      </c>
      <c r="B468" s="13" t="s">
        <v>1694</v>
      </c>
      <c r="C468" s="13" t="s">
        <v>1695</v>
      </c>
      <c r="D468" s="13" t="s">
        <v>1696</v>
      </c>
      <c r="E468" s="13" t="s">
        <v>79</v>
      </c>
      <c r="F468" s="13" t="s">
        <v>2652</v>
      </c>
      <c r="G468" s="13" t="s">
        <v>2653</v>
      </c>
      <c r="H468" s="13" t="s">
        <v>2654</v>
      </c>
      <c r="I468" s="8">
        <f t="shared" si="41"/>
        <v>45378.523668981485</v>
      </c>
      <c r="J468" s="8">
        <f>DATEVALUE(MID(H468,29,8))+TIMEVALUE(_xlfn.CONCAT(MID(H468,64,2),":",MID(H468,66,2)))</f>
        <v>45378.522916666669</v>
      </c>
      <c r="K468" s="6" t="str">
        <f t="shared" si="42"/>
        <v>0:01</v>
      </c>
      <c r="L468" s="54" t="str">
        <f t="shared" si="43"/>
        <v>Ukončeno v den propuštění</v>
      </c>
      <c r="M468" s="54" t="str">
        <f>IF(A468-J468&gt;TIME(0,240,0),"Více než  4 hodiny",VLOOKUP(K468,Pásma!$H$4:$I$244,2))</f>
        <v>do 10 ti minut</v>
      </c>
    </row>
    <row r="469" spans="1:13" x14ac:dyDescent="0.25">
      <c r="A469" s="14">
        <v>45378.523877314816</v>
      </c>
      <c r="B469" s="13" t="s">
        <v>1694</v>
      </c>
      <c r="C469" s="13" t="s">
        <v>1695</v>
      </c>
      <c r="D469" s="13" t="s">
        <v>1696</v>
      </c>
      <c r="E469" s="13" t="s">
        <v>79</v>
      </c>
      <c r="F469" s="13" t="s">
        <v>2650</v>
      </c>
      <c r="G469" s="13" t="s">
        <v>2651</v>
      </c>
      <c r="H469" s="13" t="s">
        <v>2646</v>
      </c>
      <c r="I469" s="8">
        <f t="shared" si="41"/>
        <v>45378.523877314816</v>
      </c>
      <c r="J469" s="8">
        <f>DATEVALUE(MID(H469,29,8))+TIMEVALUE(_xlfn.CONCAT(MID(H469,64,2),":",MID(H469,66,2)))</f>
        <v>45378.523611111108</v>
      </c>
      <c r="K469" s="6" t="str">
        <f t="shared" si="42"/>
        <v>0:00</v>
      </c>
      <c r="L469" s="54" t="str">
        <f t="shared" si="43"/>
        <v>Ukončeno v den propuštění</v>
      </c>
      <c r="M469" s="54" t="str">
        <f>IF(A469-J469&gt;TIME(0,240,0),"Více než  4 hodiny",VLOOKUP(K469,Pásma!$H$4:$I$244,2))</f>
        <v>do 10 ti minut</v>
      </c>
    </row>
    <row r="470" spans="1:13" x14ac:dyDescent="0.25">
      <c r="A470" s="14">
        <v>45378.524039351854</v>
      </c>
      <c r="B470" s="13" t="s">
        <v>1694</v>
      </c>
      <c r="C470" s="13" t="s">
        <v>1695</v>
      </c>
      <c r="D470" s="13" t="s">
        <v>1696</v>
      </c>
      <c r="E470" s="13" t="s">
        <v>79</v>
      </c>
      <c r="F470" s="13" t="s">
        <v>2647</v>
      </c>
      <c r="G470" s="13" t="s">
        <v>2648</v>
      </c>
      <c r="H470" s="13" t="s">
        <v>2649</v>
      </c>
      <c r="I470" s="8">
        <f t="shared" si="41"/>
        <v>45378.524039351854</v>
      </c>
      <c r="J470" s="8">
        <f>DATEVALUE(MID(H470,29,8))+TIMEVALUE(_xlfn.CONCAT(MID(H470,64,2),":",MID(H470,66,2)))</f>
        <v>45378.523611111108</v>
      </c>
      <c r="K470" s="6" t="str">
        <f t="shared" si="42"/>
        <v>0:00</v>
      </c>
      <c r="L470" s="54" t="str">
        <f t="shared" si="43"/>
        <v>Ukončeno v den propuštění</v>
      </c>
      <c r="M470" s="54" t="str">
        <f>IF(A470-J470&gt;TIME(0,240,0),"Více než  4 hodiny",VLOOKUP(K470,Pásma!$H$4:$I$244,2))</f>
        <v>do 10 ti minut</v>
      </c>
    </row>
    <row r="471" spans="1:13" x14ac:dyDescent="0.25">
      <c r="A471" s="14">
        <v>45378.524293981478</v>
      </c>
      <c r="B471" s="13" t="s">
        <v>1694</v>
      </c>
      <c r="C471" s="13" t="s">
        <v>1695</v>
      </c>
      <c r="D471" s="13" t="s">
        <v>1696</v>
      </c>
      <c r="E471" s="13" t="s">
        <v>79</v>
      </c>
      <c r="F471" s="13" t="s">
        <v>2644</v>
      </c>
      <c r="G471" s="13" t="s">
        <v>2645</v>
      </c>
      <c r="H471" s="13" t="s">
        <v>2646</v>
      </c>
      <c r="I471" s="8">
        <f t="shared" si="41"/>
        <v>45378.524293981478</v>
      </c>
      <c r="J471" s="8">
        <f>DATEVALUE(MID(H471,29,8))+TIMEVALUE(_xlfn.CONCAT(MID(H471,64,2),":",MID(H471,66,2)))</f>
        <v>45378.523611111108</v>
      </c>
      <c r="K471" s="6" t="str">
        <f t="shared" si="42"/>
        <v>0:00</v>
      </c>
      <c r="L471" s="54" t="str">
        <f t="shared" si="43"/>
        <v>Ukončeno v den propuštění</v>
      </c>
      <c r="M471" s="54" t="str">
        <f>IF(A471-J471&gt;TIME(0,240,0),"Více než  4 hodiny",VLOOKUP(K471,Pásma!$H$4:$I$244,2))</f>
        <v>do 10 ti minut</v>
      </c>
    </row>
    <row r="472" spans="1:13" x14ac:dyDescent="0.25">
      <c r="A472" s="14">
        <v>45379.006979166668</v>
      </c>
      <c r="B472" s="13" t="s">
        <v>1694</v>
      </c>
      <c r="C472" s="13" t="s">
        <v>1826</v>
      </c>
      <c r="D472" s="13" t="s">
        <v>1696</v>
      </c>
      <c r="E472" s="13" t="s">
        <v>79</v>
      </c>
      <c r="F472" s="13" t="s">
        <v>1779</v>
      </c>
      <c r="G472" s="13" t="s">
        <v>2642</v>
      </c>
      <c r="H472" s="13" t="s">
        <v>2643</v>
      </c>
      <c r="I472" s="8">
        <f t="shared" si="41"/>
        <v>45379.006979166668</v>
      </c>
      <c r="J472" s="8">
        <f>DATEVALUE(MID(H472,29,8))+TIMEVALUE(_xlfn.CONCAT(MID(H472,64,2),":",MID(H472,66,2)))</f>
        <v>45378.422222222223</v>
      </c>
      <c r="K472" s="6" t="str">
        <f t="shared" si="42"/>
        <v>14:02</v>
      </c>
      <c r="L472" s="54" t="str">
        <f t="shared" si="43"/>
        <v>Ukončeno o den a více později</v>
      </c>
      <c r="M472" s="54" t="str">
        <f>IF(A472-J472&gt;TIME(0,240,0),"Více než  4 hodiny",VLOOKUP(K472,Pásma!$H$4:$I$244,2))</f>
        <v>Více než  4 hodiny</v>
      </c>
    </row>
    <row r="473" spans="1:13" x14ac:dyDescent="0.25">
      <c r="A473" s="14">
        <v>45379.376932870371</v>
      </c>
      <c r="B473" s="13" t="s">
        <v>1694</v>
      </c>
      <c r="C473" s="13" t="s">
        <v>1695</v>
      </c>
      <c r="D473" s="13" t="s">
        <v>1696</v>
      </c>
      <c r="E473" s="13" t="s">
        <v>79</v>
      </c>
      <c r="F473" s="13" t="s">
        <v>777</v>
      </c>
      <c r="G473" s="13" t="s">
        <v>778</v>
      </c>
      <c r="H473" s="13" t="s">
        <v>8665</v>
      </c>
      <c r="I473" s="8">
        <f t="shared" si="41"/>
        <v>45379.376932870371</v>
      </c>
      <c r="J473" s="8">
        <f>DATEVALUE(MID(H473,49,8))+TIMEVALUE(_xlfn.CONCAT(MID(H473,80,2),":",MID(H473,82,2)))</f>
        <v>45379.376388888886</v>
      </c>
      <c r="K473" s="6" t="str">
        <f t="shared" si="42"/>
        <v>0:00</v>
      </c>
      <c r="L473" s="54" t="str">
        <f t="shared" si="43"/>
        <v>Ukončeno v den propuštění</v>
      </c>
      <c r="M473" s="54" t="str">
        <f>IF(A473-J473&gt;TIME(0,240,0),"Více než  4 hodiny",VLOOKUP(K473,Pásma!$H$4:$I$244,2))</f>
        <v>do 10 ti minut</v>
      </c>
    </row>
    <row r="474" spans="1:13" x14ac:dyDescent="0.25">
      <c r="A474" s="14">
        <v>45379.497013888889</v>
      </c>
      <c r="B474" s="13" t="s">
        <v>1694</v>
      </c>
      <c r="C474" s="13" t="s">
        <v>1695</v>
      </c>
      <c r="D474" s="13" t="s">
        <v>1696</v>
      </c>
      <c r="E474" s="13" t="s">
        <v>79</v>
      </c>
      <c r="F474" s="13" t="s">
        <v>2639</v>
      </c>
      <c r="G474" s="13" t="s">
        <v>2640</v>
      </c>
      <c r="H474" s="13" t="s">
        <v>2641</v>
      </c>
      <c r="I474" s="8">
        <f t="shared" si="41"/>
        <v>45379.497013888889</v>
      </c>
      <c r="J474" s="8">
        <f>DATEVALUE(MID(H474,29,8))+TIMEVALUE(_xlfn.CONCAT(MID(H474,64,2),":",MID(H474,66,2)))</f>
        <v>45379.496527777781</v>
      </c>
      <c r="K474" s="6" t="str">
        <f t="shared" si="42"/>
        <v>0:00</v>
      </c>
      <c r="L474" s="54" t="str">
        <f t="shared" si="43"/>
        <v>Ukončeno v den propuštění</v>
      </c>
      <c r="M474" s="54" t="str">
        <f>IF(A474-J474&gt;TIME(0,240,0),"Více než  4 hodiny",VLOOKUP(K474,Pásma!$H$4:$I$244,2))</f>
        <v>do 10 ti minut</v>
      </c>
    </row>
    <row r="475" spans="1:13" x14ac:dyDescent="0.25">
      <c r="A475" s="14">
        <v>45379.497152777774</v>
      </c>
      <c r="B475" s="13" t="s">
        <v>1694</v>
      </c>
      <c r="C475" s="13" t="s">
        <v>1695</v>
      </c>
      <c r="D475" s="13" t="s">
        <v>1696</v>
      </c>
      <c r="E475" s="13" t="s">
        <v>79</v>
      </c>
      <c r="F475" s="13" t="s">
        <v>2636</v>
      </c>
      <c r="G475" s="13" t="s">
        <v>2637</v>
      </c>
      <c r="H475" s="13" t="s">
        <v>2638</v>
      </c>
      <c r="I475" s="8">
        <f t="shared" si="41"/>
        <v>45379.497152777774</v>
      </c>
      <c r="J475" s="8">
        <f>DATEVALUE(MID(H475,29,8))+TIMEVALUE(_xlfn.CONCAT(MID(H475,64,2),":",MID(H475,66,2)))</f>
        <v>45379.496527777781</v>
      </c>
      <c r="K475" s="6" t="str">
        <f t="shared" si="42"/>
        <v>0:00</v>
      </c>
      <c r="L475" s="54" t="str">
        <f t="shared" si="43"/>
        <v>Ukončeno v den propuštění</v>
      </c>
      <c r="M475" s="54" t="str">
        <f>IF(A475-J475&gt;TIME(0,240,0),"Více než  4 hodiny",VLOOKUP(K475,Pásma!$H$4:$I$244,2))</f>
        <v>do 10 ti minut</v>
      </c>
    </row>
    <row r="476" spans="1:13" x14ac:dyDescent="0.25">
      <c r="A476" s="14">
        <v>45379.557835648149</v>
      </c>
      <c r="B476" s="13" t="s">
        <v>1694</v>
      </c>
      <c r="C476" s="13" t="s">
        <v>1695</v>
      </c>
      <c r="D476" s="13" t="s">
        <v>1696</v>
      </c>
      <c r="E476" s="13" t="s">
        <v>79</v>
      </c>
      <c r="F476" s="13" t="s">
        <v>2428</v>
      </c>
      <c r="G476" s="13" t="s">
        <v>7502</v>
      </c>
      <c r="H476" s="13" t="s">
        <v>7503</v>
      </c>
      <c r="I476" s="8">
        <f t="shared" si="41"/>
        <v>45379.557835648149</v>
      </c>
      <c r="J476" s="8">
        <f>DATEVALUE(MID(H476,63,8))+TIMEVALUE(_xlfn.CONCAT(MID(H476,87,2),":",MID(H476,89,2)))</f>
        <v>45379.556250000001</v>
      </c>
      <c r="K476" s="6" t="str">
        <f t="shared" si="42"/>
        <v>0:02</v>
      </c>
      <c r="L476" s="54" t="str">
        <f t="shared" si="43"/>
        <v>Ukončeno v den propuštění</v>
      </c>
      <c r="M476" s="54" t="str">
        <f>IF(A476-J476&gt;TIME(0,240,0),"Více než  4 hodiny",VLOOKUP(K476,Pásma!$H$4:$I$244,2))</f>
        <v>do 10 ti minut</v>
      </c>
    </row>
    <row r="477" spans="1:13" x14ac:dyDescent="0.25">
      <c r="A477" s="14">
        <v>45380.463379629633</v>
      </c>
      <c r="B477" s="13" t="s">
        <v>1694</v>
      </c>
      <c r="C477" s="13" t="s">
        <v>1826</v>
      </c>
      <c r="D477" s="13" t="s">
        <v>1696</v>
      </c>
      <c r="E477" s="13" t="s">
        <v>79</v>
      </c>
      <c r="F477" s="13" t="s">
        <v>2452</v>
      </c>
      <c r="G477" s="13" t="s">
        <v>2634</v>
      </c>
      <c r="H477" s="13" t="s">
        <v>2635</v>
      </c>
      <c r="I477" s="8">
        <f t="shared" si="41"/>
        <v>45380.463379629633</v>
      </c>
      <c r="J477" s="8">
        <f t="shared" ref="J477:J485" si="44">DATEVALUE(MID(H477,29,8))+TIMEVALUE(_xlfn.CONCAT(MID(H477,64,2),":",MID(H477,66,2)))</f>
        <v>45380.405555555553</v>
      </c>
      <c r="K477" s="6" t="str">
        <f t="shared" si="42"/>
        <v>1:23</v>
      </c>
      <c r="L477" s="54" t="str">
        <f t="shared" si="43"/>
        <v>Ukončeno v den propuštění</v>
      </c>
      <c r="M477" s="54" t="str">
        <f>IF(A477-J477&gt;TIME(0,240,0),"Více než  4 hodiny",VLOOKUP(K477,Pásma!$H$4:$I$244,2))</f>
        <v>80-90</v>
      </c>
    </row>
    <row r="478" spans="1:13" x14ac:dyDescent="0.25">
      <c r="A478" s="14">
        <v>45380.650960648149</v>
      </c>
      <c r="B478" s="13" t="s">
        <v>1694</v>
      </c>
      <c r="C478" s="13" t="s">
        <v>1826</v>
      </c>
      <c r="D478" s="13" t="s">
        <v>1696</v>
      </c>
      <c r="E478" s="13" t="s">
        <v>79</v>
      </c>
      <c r="F478" s="13" t="s">
        <v>2631</v>
      </c>
      <c r="G478" s="13" t="s">
        <v>2632</v>
      </c>
      <c r="H478" s="13" t="s">
        <v>2633</v>
      </c>
      <c r="I478" s="8">
        <f t="shared" si="41"/>
        <v>45380.650960648149</v>
      </c>
      <c r="J478" s="8">
        <f t="shared" si="44"/>
        <v>45380.65</v>
      </c>
      <c r="K478" s="6" t="str">
        <f t="shared" si="42"/>
        <v>0:01</v>
      </c>
      <c r="L478" s="54" t="str">
        <f t="shared" si="43"/>
        <v>Ukončeno v den propuštění</v>
      </c>
      <c r="M478" s="54" t="str">
        <f>IF(A478-J478&gt;TIME(0,240,0),"Více než  4 hodiny",VLOOKUP(K478,Pásma!$H$4:$I$244,2))</f>
        <v>do 10 ti minut</v>
      </c>
    </row>
    <row r="479" spans="1:13" x14ac:dyDescent="0.25">
      <c r="A479" s="14">
        <v>45380.652071759258</v>
      </c>
      <c r="B479" s="13" t="s">
        <v>1694</v>
      </c>
      <c r="C479" s="13" t="s">
        <v>1826</v>
      </c>
      <c r="D479" s="13" t="s">
        <v>1696</v>
      </c>
      <c r="E479" s="13" t="s">
        <v>79</v>
      </c>
      <c r="F479" s="13" t="s">
        <v>2628</v>
      </c>
      <c r="G479" s="13" t="s">
        <v>2629</v>
      </c>
      <c r="H479" s="13" t="s">
        <v>2630</v>
      </c>
      <c r="I479" s="8">
        <f t="shared" si="41"/>
        <v>45380.652071759258</v>
      </c>
      <c r="J479" s="8">
        <f t="shared" si="44"/>
        <v>45380.442361111112</v>
      </c>
      <c r="K479" s="6" t="str">
        <f t="shared" si="42"/>
        <v>5:01</v>
      </c>
      <c r="L479" s="54" t="str">
        <f t="shared" si="43"/>
        <v>Ukončeno v den propuštění</v>
      </c>
      <c r="M479" s="54" t="str">
        <f>IF(A479-J479&gt;TIME(0,240,0),"Více než  4 hodiny",VLOOKUP(K479,Pásma!$H$4:$I$244,2))</f>
        <v>Více než  4 hodiny</v>
      </c>
    </row>
    <row r="480" spans="1:13" x14ac:dyDescent="0.25">
      <c r="A480" s="14">
        <v>45380.652986111112</v>
      </c>
      <c r="B480" s="13" t="s">
        <v>1694</v>
      </c>
      <c r="C480" s="13" t="s">
        <v>1826</v>
      </c>
      <c r="D480" s="13" t="s">
        <v>1696</v>
      </c>
      <c r="E480" s="13" t="s">
        <v>79</v>
      </c>
      <c r="F480" s="13" t="s">
        <v>2625</v>
      </c>
      <c r="G480" s="13" t="s">
        <v>2626</v>
      </c>
      <c r="H480" s="13" t="s">
        <v>2627</v>
      </c>
      <c r="I480" s="8">
        <f t="shared" si="41"/>
        <v>45380.652986111112</v>
      </c>
      <c r="J480" s="8">
        <f t="shared" si="44"/>
        <v>45380.443749999999</v>
      </c>
      <c r="K480" s="6" t="str">
        <f t="shared" si="42"/>
        <v>5:01</v>
      </c>
      <c r="L480" s="54" t="str">
        <f t="shared" si="43"/>
        <v>Ukončeno v den propuštění</v>
      </c>
      <c r="M480" s="54" t="str">
        <f>IF(A480-J480&gt;TIME(0,240,0),"Více než  4 hodiny",VLOOKUP(K480,Pásma!$H$4:$I$244,2))</f>
        <v>Více než  4 hodiny</v>
      </c>
    </row>
    <row r="481" spans="1:13" x14ac:dyDescent="0.25">
      <c r="A481" s="14">
        <v>45381.569895833331</v>
      </c>
      <c r="B481" s="13" t="s">
        <v>1694</v>
      </c>
      <c r="C481" s="13" t="s">
        <v>1729</v>
      </c>
      <c r="D481" s="13" t="s">
        <v>1696</v>
      </c>
      <c r="E481" s="13" t="s">
        <v>79</v>
      </c>
      <c r="F481" s="13" t="s">
        <v>2622</v>
      </c>
      <c r="G481" s="13" t="s">
        <v>2623</v>
      </c>
      <c r="H481" s="13" t="s">
        <v>2624</v>
      </c>
      <c r="I481" s="8">
        <f t="shared" si="41"/>
        <v>45381.569895833331</v>
      </c>
      <c r="J481" s="8">
        <f t="shared" si="44"/>
        <v>45381.566666666666</v>
      </c>
      <c r="K481" s="6" t="str">
        <f t="shared" si="42"/>
        <v>0:04</v>
      </c>
      <c r="L481" s="54" t="str">
        <f t="shared" si="43"/>
        <v>Ukončeno v den propuštění</v>
      </c>
      <c r="M481" s="54" t="str">
        <f>IF(A481-J481&gt;TIME(0,240,0),"Více než  4 hodiny",VLOOKUP(K481,Pásma!$H$4:$I$244,2))</f>
        <v>do 10 ti minut</v>
      </c>
    </row>
    <row r="482" spans="1:13" x14ac:dyDescent="0.25">
      <c r="A482" s="14">
        <v>45381.570601851854</v>
      </c>
      <c r="B482" s="13" t="s">
        <v>1694</v>
      </c>
      <c r="C482" s="13" t="s">
        <v>1729</v>
      </c>
      <c r="D482" s="13" t="s">
        <v>1696</v>
      </c>
      <c r="E482" s="13" t="s">
        <v>79</v>
      </c>
      <c r="F482" s="13" t="s">
        <v>2619</v>
      </c>
      <c r="G482" s="13" t="s">
        <v>2620</v>
      </c>
      <c r="H482" s="13" t="s">
        <v>2621</v>
      </c>
      <c r="I482" s="8">
        <f t="shared" si="41"/>
        <v>45381.570601851854</v>
      </c>
      <c r="J482" s="8">
        <f t="shared" si="44"/>
        <v>45381.570138888892</v>
      </c>
      <c r="K482" s="6" t="str">
        <f t="shared" si="42"/>
        <v>0:00</v>
      </c>
      <c r="L482" s="54" t="str">
        <f t="shared" si="43"/>
        <v>Ukončeno v den propuštění</v>
      </c>
      <c r="M482" s="54" t="str">
        <f>IF(A482-J482&gt;TIME(0,240,0),"Více než  4 hodiny",VLOOKUP(K482,Pásma!$H$4:$I$244,2))</f>
        <v>do 10 ti minut</v>
      </c>
    </row>
    <row r="483" spans="1:13" x14ac:dyDescent="0.25">
      <c r="A483" s="14">
        <v>45381.571331018517</v>
      </c>
      <c r="B483" s="13" t="s">
        <v>1694</v>
      </c>
      <c r="C483" s="13" t="s">
        <v>1729</v>
      </c>
      <c r="D483" s="13" t="s">
        <v>1696</v>
      </c>
      <c r="E483" s="13" t="s">
        <v>79</v>
      </c>
      <c r="F483" s="13" t="s">
        <v>2616</v>
      </c>
      <c r="G483" s="13" t="s">
        <v>2617</v>
      </c>
      <c r="H483" s="13" t="s">
        <v>2618</v>
      </c>
      <c r="I483" s="8">
        <f t="shared" si="41"/>
        <v>45381.571331018517</v>
      </c>
      <c r="J483" s="8">
        <f t="shared" si="44"/>
        <v>45381.570138888892</v>
      </c>
      <c r="K483" s="6" t="str">
        <f t="shared" si="42"/>
        <v>0:01</v>
      </c>
      <c r="L483" s="54" t="str">
        <f t="shared" si="43"/>
        <v>Ukončeno v den propuštění</v>
      </c>
      <c r="M483" s="54" t="str">
        <f>IF(A483-J483&gt;TIME(0,240,0),"Více než  4 hodiny",VLOOKUP(K483,Pásma!$H$4:$I$244,2))</f>
        <v>do 10 ti minut</v>
      </c>
    </row>
    <row r="484" spans="1:13" x14ac:dyDescent="0.25">
      <c r="A484" s="14">
        <v>45381.571782407409</v>
      </c>
      <c r="B484" s="13" t="s">
        <v>1694</v>
      </c>
      <c r="C484" s="13" t="s">
        <v>1729</v>
      </c>
      <c r="D484" s="13" t="s">
        <v>1696</v>
      </c>
      <c r="E484" s="13" t="s">
        <v>79</v>
      </c>
      <c r="F484" s="13" t="s">
        <v>2613</v>
      </c>
      <c r="G484" s="13" t="s">
        <v>2614</v>
      </c>
      <c r="H484" s="13" t="s">
        <v>2615</v>
      </c>
      <c r="I484" s="8">
        <f t="shared" si="41"/>
        <v>45381.571782407409</v>
      </c>
      <c r="J484" s="8">
        <f t="shared" si="44"/>
        <v>45381.570833333331</v>
      </c>
      <c r="K484" s="6" t="str">
        <f t="shared" si="42"/>
        <v>0:01</v>
      </c>
      <c r="L484" s="54" t="str">
        <f t="shared" si="43"/>
        <v>Ukončeno v den propuštění</v>
      </c>
      <c r="M484" s="54" t="str">
        <f>IF(A484-J484&gt;TIME(0,240,0),"Více než  4 hodiny",VLOOKUP(K484,Pásma!$H$4:$I$244,2))</f>
        <v>do 10 ti minut</v>
      </c>
    </row>
    <row r="485" spans="1:13" x14ac:dyDescent="0.25">
      <c r="A485" s="14">
        <v>45381.677893518521</v>
      </c>
      <c r="B485" s="13" t="s">
        <v>1694</v>
      </c>
      <c r="C485" s="13" t="s">
        <v>1729</v>
      </c>
      <c r="D485" s="13" t="s">
        <v>1696</v>
      </c>
      <c r="E485" s="13" t="s">
        <v>79</v>
      </c>
      <c r="F485" s="13" t="s">
        <v>2610</v>
      </c>
      <c r="G485" s="13" t="s">
        <v>2611</v>
      </c>
      <c r="H485" s="13" t="s">
        <v>2612</v>
      </c>
      <c r="I485" s="8">
        <f t="shared" si="41"/>
        <v>45381.677893518521</v>
      </c>
      <c r="J485" s="8">
        <f t="shared" si="44"/>
        <v>45381.677083333336</v>
      </c>
      <c r="K485" s="6" t="str">
        <f t="shared" si="42"/>
        <v>0:01</v>
      </c>
      <c r="L485" s="54" t="str">
        <f t="shared" si="43"/>
        <v>Ukončeno v den propuštění</v>
      </c>
      <c r="M485" s="54" t="str">
        <f>IF(A485-J485&gt;TIME(0,240,0),"Více než  4 hodiny",VLOOKUP(K485,Pásma!$H$4:$I$244,2))</f>
        <v>do 10 ti minut</v>
      </c>
    </row>
    <row r="486" spans="1:13" x14ac:dyDescent="0.25">
      <c r="A486" s="14">
        <v>45381.713553240741</v>
      </c>
      <c r="B486" s="13" t="s">
        <v>7298</v>
      </c>
      <c r="C486" s="13" t="s">
        <v>17</v>
      </c>
      <c r="D486" s="13" t="s">
        <v>1696</v>
      </c>
      <c r="E486" s="13" t="s">
        <v>10</v>
      </c>
      <c r="F486" s="13" t="s">
        <v>2031</v>
      </c>
      <c r="G486" s="13" t="s">
        <v>7500</v>
      </c>
      <c r="H486" s="13" t="s">
        <v>7501</v>
      </c>
      <c r="I486" s="8">
        <f t="shared" si="41"/>
        <v>45381.713553240741</v>
      </c>
      <c r="J486" s="8">
        <f>DATEVALUE(MID(H486,63,8))+TIMEVALUE(_xlfn.CONCAT(MID(H486,87,2),":",MID(H486,89,2)))</f>
        <v>45381.712500000001</v>
      </c>
      <c r="K486" s="6" t="str">
        <f t="shared" si="42"/>
        <v>0:01</v>
      </c>
      <c r="L486" s="54" t="str">
        <f t="shared" si="43"/>
        <v>Ukončeno v den propuštění</v>
      </c>
      <c r="M486" s="54" t="str">
        <f>IF(A486-J486&gt;TIME(0,240,0),"Více než  4 hodiny",VLOOKUP(K486,Pásma!$H$4:$I$244,2))</f>
        <v>do 10 ti minut</v>
      </c>
    </row>
    <row r="487" spans="1:13" x14ac:dyDescent="0.25">
      <c r="A487" s="14">
        <v>45382.535740740743</v>
      </c>
      <c r="B487" s="13" t="s">
        <v>1694</v>
      </c>
      <c r="C487" s="13" t="s">
        <v>2193</v>
      </c>
      <c r="D487" s="13" t="s">
        <v>1696</v>
      </c>
      <c r="E487" s="13" t="s">
        <v>79</v>
      </c>
      <c r="F487" s="13" t="s">
        <v>2607</v>
      </c>
      <c r="G487" s="13" t="s">
        <v>2608</v>
      </c>
      <c r="H487" s="13" t="s">
        <v>2609</v>
      </c>
      <c r="I487" s="8">
        <f t="shared" si="41"/>
        <v>45382.535740740743</v>
      </c>
      <c r="J487" s="8">
        <f>DATEVALUE(MID(H487,29,8))+TIMEVALUE(_xlfn.CONCAT(MID(H487,64,2),":",MID(H487,66,2)))</f>
        <v>45382.534722222219</v>
      </c>
      <c r="K487" s="6" t="str">
        <f t="shared" si="42"/>
        <v>0:01</v>
      </c>
      <c r="L487" s="54" t="str">
        <f t="shared" si="43"/>
        <v>Ukončeno v den propuštění</v>
      </c>
      <c r="M487" s="54" t="str">
        <f>IF(A487-J487&gt;TIME(0,240,0),"Více než  4 hodiny",VLOOKUP(K487,Pásma!$H$4:$I$244,2))</f>
        <v>do 10 ti minut</v>
      </c>
    </row>
    <row r="488" spans="1:13" x14ac:dyDescent="0.25">
      <c r="A488" s="14">
        <v>45383.449456018519</v>
      </c>
      <c r="B488" s="13" t="s">
        <v>682</v>
      </c>
      <c r="C488" s="13" t="s">
        <v>2604</v>
      </c>
      <c r="D488" s="13" t="s">
        <v>1696</v>
      </c>
      <c r="E488" s="13" t="s">
        <v>79</v>
      </c>
      <c r="F488" s="13" t="s">
        <v>2502</v>
      </c>
      <c r="G488" s="13" t="s">
        <v>2605</v>
      </c>
      <c r="H488" s="13" t="s">
        <v>2606</v>
      </c>
      <c r="I488" s="8">
        <f t="shared" si="41"/>
        <v>45383.449456018519</v>
      </c>
      <c r="J488" s="8">
        <f>DATEVALUE(MID(H488,29,8))+TIMEVALUE(_xlfn.CONCAT(MID(H488,64,2),":",MID(H488,66,2)))</f>
        <v>45383.395833333336</v>
      </c>
      <c r="K488" s="6" t="str">
        <f t="shared" si="42"/>
        <v>1:17</v>
      </c>
      <c r="L488" s="54" t="str">
        <f t="shared" si="43"/>
        <v>Ukončeno v den propuštění</v>
      </c>
      <c r="M488" s="54" t="str">
        <f>IF(A488-J488&gt;TIME(0,240,0),"Více než  4 hodiny",VLOOKUP(K488,Pásma!$H$4:$I$244,2))</f>
        <v>70-80</v>
      </c>
    </row>
    <row r="489" spans="1:13" x14ac:dyDescent="0.25">
      <c r="A489" s="14">
        <v>45383.748287037037</v>
      </c>
      <c r="B489" s="13" t="s">
        <v>7260</v>
      </c>
      <c r="C489" s="13" t="s">
        <v>8087</v>
      </c>
      <c r="D489" s="13" t="s">
        <v>1696</v>
      </c>
      <c r="E489" s="13" t="s">
        <v>79</v>
      </c>
      <c r="F489" s="13" t="s">
        <v>2523</v>
      </c>
      <c r="G489" s="13" t="s">
        <v>2524</v>
      </c>
      <c r="H489" s="13" t="s">
        <v>8664</v>
      </c>
      <c r="I489" s="8">
        <f t="shared" si="41"/>
        <v>45383.748287037037</v>
      </c>
      <c r="J489" s="8">
        <f>DATEVALUE(MID(H489,49,8))+TIMEVALUE(_xlfn.CONCAT(MID(H489,80,2),":",MID(H489,82,2)))</f>
        <v>45383.747916666667</v>
      </c>
      <c r="K489" s="6" t="str">
        <f t="shared" si="42"/>
        <v>0:00</v>
      </c>
      <c r="L489" s="54" t="str">
        <f t="shared" si="43"/>
        <v>Ukončeno v den propuštění</v>
      </c>
      <c r="M489" s="54" t="str">
        <f>IF(A489-J489&gt;TIME(0,240,0),"Více než  4 hodiny",VLOOKUP(K489,Pásma!$H$4:$I$244,2))</f>
        <v>do 10 ti minut</v>
      </c>
    </row>
    <row r="490" spans="1:13" x14ac:dyDescent="0.25">
      <c r="A490" s="14">
        <v>45384.411678240744</v>
      </c>
      <c r="B490" s="13" t="s">
        <v>1694</v>
      </c>
      <c r="C490" s="13" t="s">
        <v>1695</v>
      </c>
      <c r="D490" s="13" t="s">
        <v>1696</v>
      </c>
      <c r="E490" s="13" t="s">
        <v>79</v>
      </c>
      <c r="F490" s="13" t="s">
        <v>2601</v>
      </c>
      <c r="G490" s="13" t="s">
        <v>2602</v>
      </c>
      <c r="H490" s="13" t="s">
        <v>2603</v>
      </c>
      <c r="I490" s="8">
        <f t="shared" si="41"/>
        <v>45384.411678240744</v>
      </c>
      <c r="J490" s="8">
        <f>DATEVALUE(MID(H490,29,8))+TIMEVALUE(_xlfn.CONCAT(MID(H490,64,2),":",MID(H490,66,2)))</f>
        <v>45384.411111111112</v>
      </c>
      <c r="K490" s="6" t="str">
        <f t="shared" si="42"/>
        <v>0:00</v>
      </c>
      <c r="L490" s="54" t="str">
        <f t="shared" si="43"/>
        <v>Ukončeno v den propuštění</v>
      </c>
      <c r="M490" s="54" t="str">
        <f>IF(A490-J490&gt;TIME(0,240,0),"Více než  4 hodiny",VLOOKUP(K490,Pásma!$H$4:$I$244,2))</f>
        <v>do 10 ti minut</v>
      </c>
    </row>
    <row r="491" spans="1:13" x14ac:dyDescent="0.25">
      <c r="A491" s="14">
        <v>45384.416319444441</v>
      </c>
      <c r="B491" s="13" t="s">
        <v>1694</v>
      </c>
      <c r="C491" s="13" t="s">
        <v>1695</v>
      </c>
      <c r="D491" s="13" t="s">
        <v>1696</v>
      </c>
      <c r="E491" s="13" t="s">
        <v>79</v>
      </c>
      <c r="F491" s="13" t="s">
        <v>2598</v>
      </c>
      <c r="G491" s="13" t="s">
        <v>2599</v>
      </c>
      <c r="H491" s="13" t="s">
        <v>2600</v>
      </c>
      <c r="I491" s="8">
        <f t="shared" si="41"/>
        <v>45384.416319444441</v>
      </c>
      <c r="J491" s="8">
        <f>DATEVALUE(MID(H491,29,8))+TIMEVALUE(_xlfn.CONCAT(MID(H491,64,2),":",MID(H491,66,2)))</f>
        <v>45384.415972222225</v>
      </c>
      <c r="K491" s="6" t="str">
        <f t="shared" si="42"/>
        <v>0:00</v>
      </c>
      <c r="L491" s="54" t="str">
        <f t="shared" si="43"/>
        <v>Ukončeno v den propuštění</v>
      </c>
      <c r="M491" s="54" t="str">
        <f>IF(A491-J491&gt;TIME(0,240,0),"Více než  4 hodiny",VLOOKUP(K491,Pásma!$H$4:$I$244,2))</f>
        <v>do 10 ti minut</v>
      </c>
    </row>
    <row r="492" spans="1:13" x14ac:dyDescent="0.25">
      <c r="A492" s="14">
        <v>45384.425104166665</v>
      </c>
      <c r="B492" s="13" t="s">
        <v>11</v>
      </c>
      <c r="C492" s="13" t="s">
        <v>21</v>
      </c>
      <c r="D492" s="13" t="s">
        <v>1696</v>
      </c>
      <c r="E492" s="13" t="s">
        <v>10</v>
      </c>
      <c r="F492" s="13" t="s">
        <v>2502</v>
      </c>
      <c r="G492" s="13" t="s">
        <v>2503</v>
      </c>
      <c r="H492" s="13" t="s">
        <v>8663</v>
      </c>
      <c r="I492" s="8">
        <f t="shared" si="41"/>
        <v>45384.425104166665</v>
      </c>
      <c r="J492" s="8">
        <f>DATEVALUE(MID(H492,49,8))+TIMEVALUE(_xlfn.CONCAT(MID(H492,80,2),":",MID(H492,82,2)))</f>
        <v>45384.425000000003</v>
      </c>
      <c r="K492" s="6" t="str">
        <f t="shared" si="42"/>
        <v>0:00</v>
      </c>
      <c r="L492" s="54" t="str">
        <f t="shared" si="43"/>
        <v>Ukončeno v den propuštění</v>
      </c>
      <c r="M492" s="54" t="str">
        <f>IF(A492-J492&gt;TIME(0,240,0),"Více než  4 hodiny",VLOOKUP(K492,Pásma!$H$4:$I$244,2))</f>
        <v>do 10 ti minut</v>
      </c>
    </row>
    <row r="493" spans="1:13" x14ac:dyDescent="0.25">
      <c r="A493" s="14">
        <v>45384.435416666667</v>
      </c>
      <c r="B493" s="13" t="s">
        <v>682</v>
      </c>
      <c r="C493" s="13" t="s">
        <v>683</v>
      </c>
      <c r="D493" s="13" t="s">
        <v>1696</v>
      </c>
      <c r="E493" s="13" t="s">
        <v>79</v>
      </c>
      <c r="F493" s="13" t="s">
        <v>2572</v>
      </c>
      <c r="G493" s="13" t="s">
        <v>2596</v>
      </c>
      <c r="H493" s="13" t="s">
        <v>2597</v>
      </c>
      <c r="I493" s="8">
        <f t="shared" si="41"/>
        <v>45384.435416666667</v>
      </c>
      <c r="J493" s="8">
        <f>DATEVALUE(MID(H493,29,8))+TIMEVALUE(_xlfn.CONCAT(MID(H493,64,2),":",MID(H493,66,2)))</f>
        <v>45384.433333333334</v>
      </c>
      <c r="K493" s="6" t="str">
        <f t="shared" si="42"/>
        <v>0:03</v>
      </c>
      <c r="L493" s="54" t="str">
        <f t="shared" si="43"/>
        <v>Ukončeno v den propuštění</v>
      </c>
      <c r="M493" s="54" t="str">
        <f>IF(A493-J493&gt;TIME(0,240,0),"Více než  4 hodiny",VLOOKUP(K493,Pásma!$H$4:$I$244,2))</f>
        <v>do 10 ti minut</v>
      </c>
    </row>
    <row r="494" spans="1:13" x14ac:dyDescent="0.25">
      <c r="A494" s="14">
        <v>45385.405902777777</v>
      </c>
      <c r="B494" s="13" t="s">
        <v>1694</v>
      </c>
      <c r="C494" s="13" t="s">
        <v>1695</v>
      </c>
      <c r="D494" s="13" t="s">
        <v>1696</v>
      </c>
      <c r="E494" s="13" t="s">
        <v>79</v>
      </c>
      <c r="F494" s="13" t="s">
        <v>2593</v>
      </c>
      <c r="G494" s="13" t="s">
        <v>2594</v>
      </c>
      <c r="H494" s="13" t="s">
        <v>2595</v>
      </c>
      <c r="I494" s="8">
        <f t="shared" si="41"/>
        <v>45385.405902777777</v>
      </c>
      <c r="J494" s="8">
        <f>DATEVALUE(MID(H494,29,8))+TIMEVALUE(_xlfn.CONCAT(MID(H494,64,2),":",MID(H494,66,2)))</f>
        <v>45385.405555555553</v>
      </c>
      <c r="K494" s="6" t="str">
        <f t="shared" si="42"/>
        <v>0:00</v>
      </c>
      <c r="L494" s="54" t="str">
        <f t="shared" si="43"/>
        <v>Ukončeno v den propuštění</v>
      </c>
      <c r="M494" s="54" t="str">
        <f>IF(A494-J494&gt;TIME(0,240,0),"Více než  4 hodiny",VLOOKUP(K494,Pásma!$H$4:$I$244,2))</f>
        <v>do 10 ti minut</v>
      </c>
    </row>
    <row r="495" spans="1:13" x14ac:dyDescent="0.25">
      <c r="A495" s="14">
        <v>45385.406550925924</v>
      </c>
      <c r="B495" s="13" t="s">
        <v>1694</v>
      </c>
      <c r="C495" s="13" t="s">
        <v>1695</v>
      </c>
      <c r="D495" s="13" t="s">
        <v>1696</v>
      </c>
      <c r="E495" s="13" t="s">
        <v>79</v>
      </c>
      <c r="F495" s="13" t="s">
        <v>2590</v>
      </c>
      <c r="G495" s="13" t="s">
        <v>2591</v>
      </c>
      <c r="H495" s="13" t="s">
        <v>2592</v>
      </c>
      <c r="I495" s="8">
        <f t="shared" si="41"/>
        <v>45385.406550925924</v>
      </c>
      <c r="J495" s="8">
        <f>DATEVALUE(MID(H495,29,8))+TIMEVALUE(_xlfn.CONCAT(MID(H495,64,2),":",MID(H495,66,2)))</f>
        <v>45385.405555555553</v>
      </c>
      <c r="K495" s="6" t="str">
        <f t="shared" si="42"/>
        <v>0:01</v>
      </c>
      <c r="L495" s="54" t="str">
        <f t="shared" si="43"/>
        <v>Ukončeno v den propuštění</v>
      </c>
      <c r="M495" s="54" t="str">
        <f>IF(A495-J495&gt;TIME(0,240,0),"Více než  4 hodiny",VLOOKUP(K495,Pásma!$H$4:$I$244,2))</f>
        <v>do 10 ti minut</v>
      </c>
    </row>
    <row r="496" spans="1:13" x14ac:dyDescent="0.25">
      <c r="A496" s="14">
        <v>45385.406875000001</v>
      </c>
      <c r="B496" s="13" t="s">
        <v>1694</v>
      </c>
      <c r="C496" s="13" t="s">
        <v>1695</v>
      </c>
      <c r="D496" s="13" t="s">
        <v>1696</v>
      </c>
      <c r="E496" s="13" t="s">
        <v>79</v>
      </c>
      <c r="F496" s="13" t="s">
        <v>2587</v>
      </c>
      <c r="G496" s="13" t="s">
        <v>2588</v>
      </c>
      <c r="H496" s="13" t="s">
        <v>2589</v>
      </c>
      <c r="I496" s="8">
        <f t="shared" si="41"/>
        <v>45385.406875000001</v>
      </c>
      <c r="J496" s="8">
        <f>DATEVALUE(MID(H496,29,8))+TIMEVALUE(_xlfn.CONCAT(MID(H496,64,2),":",MID(H496,66,2)))</f>
        <v>45385.40625</v>
      </c>
      <c r="K496" s="6" t="str">
        <f t="shared" si="42"/>
        <v>0:00</v>
      </c>
      <c r="L496" s="54" t="str">
        <f t="shared" si="43"/>
        <v>Ukončeno v den propuštění</v>
      </c>
      <c r="M496" s="54" t="str">
        <f>IF(A496-J496&gt;TIME(0,240,0),"Více než  4 hodiny",VLOOKUP(K496,Pásma!$H$4:$I$244,2))</f>
        <v>do 10 ti minut</v>
      </c>
    </row>
    <row r="497" spans="1:13" x14ac:dyDescent="0.25">
      <c r="A497" s="14">
        <v>45385.432291666664</v>
      </c>
      <c r="B497" s="13" t="s">
        <v>1694</v>
      </c>
      <c r="C497" s="13" t="s">
        <v>1695</v>
      </c>
      <c r="D497" s="13" t="s">
        <v>1696</v>
      </c>
      <c r="E497" s="13" t="s">
        <v>79</v>
      </c>
      <c r="F497" s="13" t="s">
        <v>2428</v>
      </c>
      <c r="G497" s="13" t="s">
        <v>2586</v>
      </c>
      <c r="H497" s="13" t="s">
        <v>879</v>
      </c>
      <c r="I497" s="8">
        <f t="shared" si="41"/>
        <v>45385.432291666664</v>
      </c>
      <c r="J497" s="8">
        <f>DATEVALUE(MID(H497,29,8))+TIMEVALUE(_xlfn.CONCAT(MID(H497,64,2),":",MID(H497,66,2)))</f>
        <v>45385.390277777777</v>
      </c>
      <c r="K497" s="6" t="str">
        <f t="shared" si="42"/>
        <v>1:00</v>
      </c>
      <c r="L497" s="54" t="str">
        <f t="shared" si="43"/>
        <v>Ukončeno v den propuštění</v>
      </c>
      <c r="M497" s="54" t="str">
        <f>IF(A497-J497&gt;TIME(0,240,0),"Více než  4 hodiny",VLOOKUP(K497,Pásma!$H$4:$I$244,2))</f>
        <v>60-70</v>
      </c>
    </row>
    <row r="498" spans="1:13" x14ac:dyDescent="0.25">
      <c r="A498" s="14">
        <v>45385.458634259259</v>
      </c>
      <c r="B498" s="13" t="s">
        <v>1694</v>
      </c>
      <c r="C498" s="13" t="s">
        <v>1695</v>
      </c>
      <c r="D498" s="13" t="s">
        <v>1696</v>
      </c>
      <c r="E498" s="13" t="s">
        <v>79</v>
      </c>
      <c r="F498" s="13" t="s">
        <v>2388</v>
      </c>
      <c r="G498" s="13" t="s">
        <v>7498</v>
      </c>
      <c r="H498" s="13" t="s">
        <v>7499</v>
      </c>
      <c r="I498" s="8">
        <f t="shared" si="41"/>
        <v>45385.458634259259</v>
      </c>
      <c r="J498" s="8">
        <f>DATEVALUE(MID(H498,63,8))+TIMEVALUE(_xlfn.CONCAT(MID(H498,87,2),":",MID(H498,89,2)))</f>
        <v>45385.457638888889</v>
      </c>
      <c r="K498" s="6" t="str">
        <f t="shared" si="42"/>
        <v>0:01</v>
      </c>
      <c r="L498" s="54" t="str">
        <f t="shared" si="43"/>
        <v>Ukončeno v den propuštění</v>
      </c>
      <c r="M498" s="54" t="str">
        <f>IF(A498-J498&gt;TIME(0,240,0),"Více než  4 hodiny",VLOOKUP(K498,Pásma!$H$4:$I$244,2))</f>
        <v>do 10 ti minut</v>
      </c>
    </row>
    <row r="499" spans="1:13" x14ac:dyDescent="0.25">
      <c r="A499" s="14">
        <v>45385.523136574076</v>
      </c>
      <c r="B499" s="13" t="s">
        <v>11</v>
      </c>
      <c r="C499" s="13" t="s">
        <v>21</v>
      </c>
      <c r="D499" s="13" t="s">
        <v>1696</v>
      </c>
      <c r="E499" s="13" t="s">
        <v>10</v>
      </c>
      <c r="F499" s="13" t="s">
        <v>2514</v>
      </c>
      <c r="G499" s="13" t="s">
        <v>2515</v>
      </c>
      <c r="H499" s="13" t="s">
        <v>8662</v>
      </c>
      <c r="I499" s="8">
        <f t="shared" si="41"/>
        <v>45385.523136574076</v>
      </c>
      <c r="J499" s="8">
        <f>DATEVALUE(MID(H499,49,8))+TIMEVALUE(_xlfn.CONCAT(MID(H499,80,2),":",MID(H499,82,2)))</f>
        <v>45385.522916666669</v>
      </c>
      <c r="K499" s="6" t="str">
        <f t="shared" si="42"/>
        <v>0:00</v>
      </c>
      <c r="L499" s="54" t="str">
        <f t="shared" si="43"/>
        <v>Ukončeno v den propuštění</v>
      </c>
      <c r="M499" s="54" t="str">
        <f>IF(A499-J499&gt;TIME(0,240,0),"Více než  4 hodiny",VLOOKUP(K499,Pásma!$H$4:$I$244,2))</f>
        <v>do 10 ti minut</v>
      </c>
    </row>
    <row r="500" spans="1:13" x14ac:dyDescent="0.25">
      <c r="A500" s="14">
        <v>45386.424351851849</v>
      </c>
      <c r="B500" s="13" t="s">
        <v>1694</v>
      </c>
      <c r="C500" s="13" t="s">
        <v>1695</v>
      </c>
      <c r="D500" s="13" t="s">
        <v>1696</v>
      </c>
      <c r="E500" s="13" t="s">
        <v>79</v>
      </c>
      <c r="F500" s="13" t="s">
        <v>2583</v>
      </c>
      <c r="G500" s="13" t="s">
        <v>2584</v>
      </c>
      <c r="H500" s="13" t="s">
        <v>2585</v>
      </c>
      <c r="I500" s="8">
        <f t="shared" si="41"/>
        <v>45386.424351851849</v>
      </c>
      <c r="J500" s="8">
        <f>DATEVALUE(MID(H500,29,8))+TIMEVALUE(_xlfn.CONCAT(MID(H500,64,2),":",MID(H500,66,2)))</f>
        <v>45386.423611111109</v>
      </c>
      <c r="K500" s="6" t="str">
        <f t="shared" si="42"/>
        <v>0:01</v>
      </c>
      <c r="L500" s="54" t="str">
        <f t="shared" si="43"/>
        <v>Ukončeno v den propuštění</v>
      </c>
      <c r="M500" s="54" t="str">
        <f>IF(A500-J500&gt;TIME(0,240,0),"Více než  4 hodiny",VLOOKUP(K500,Pásma!$H$4:$I$244,2))</f>
        <v>do 10 ti minut</v>
      </c>
    </row>
    <row r="501" spans="1:13" x14ac:dyDescent="0.25">
      <c r="A501" s="14">
        <v>45386.427314814813</v>
      </c>
      <c r="B501" s="13" t="s">
        <v>1694</v>
      </c>
      <c r="C501" s="13" t="s">
        <v>1695</v>
      </c>
      <c r="D501" s="13" t="s">
        <v>1696</v>
      </c>
      <c r="E501" s="13" t="s">
        <v>79</v>
      </c>
      <c r="F501" s="13" t="s">
        <v>2580</v>
      </c>
      <c r="G501" s="13" t="s">
        <v>2581</v>
      </c>
      <c r="H501" s="13" t="s">
        <v>2582</v>
      </c>
      <c r="I501" s="8">
        <f t="shared" si="41"/>
        <v>45386.427314814813</v>
      </c>
      <c r="J501" s="8">
        <f>DATEVALUE(MID(H501,29,8))+TIMEVALUE(_xlfn.CONCAT(MID(H501,64,2),":",MID(H501,66,2)))</f>
        <v>45386.426388888889</v>
      </c>
      <c r="K501" s="6" t="str">
        <f t="shared" si="42"/>
        <v>0:01</v>
      </c>
      <c r="L501" s="54" t="str">
        <f t="shared" si="43"/>
        <v>Ukončeno v den propuštění</v>
      </c>
      <c r="M501" s="54" t="str">
        <f>IF(A501-J501&gt;TIME(0,240,0),"Více než  4 hodiny",VLOOKUP(K501,Pásma!$H$4:$I$244,2))</f>
        <v>do 10 ti minut</v>
      </c>
    </row>
    <row r="502" spans="1:13" x14ac:dyDescent="0.25">
      <c r="A502" s="14">
        <v>45386.582152777781</v>
      </c>
      <c r="B502" s="13" t="s">
        <v>1694</v>
      </c>
      <c r="C502" s="13" t="s">
        <v>1695</v>
      </c>
      <c r="D502" s="13" t="s">
        <v>1696</v>
      </c>
      <c r="E502" s="13" t="s">
        <v>79</v>
      </c>
      <c r="F502" s="13" t="s">
        <v>2577</v>
      </c>
      <c r="G502" s="13" t="s">
        <v>2578</v>
      </c>
      <c r="H502" s="13" t="s">
        <v>2579</v>
      </c>
      <c r="I502" s="8">
        <f t="shared" si="41"/>
        <v>45386.582152777781</v>
      </c>
      <c r="J502" s="8">
        <f>DATEVALUE(MID(H502,29,8))+TIMEVALUE(_xlfn.CONCAT(MID(H502,64,2),":",MID(H502,66,2)))</f>
        <v>45386.581250000003</v>
      </c>
      <c r="K502" s="6" t="str">
        <f t="shared" si="42"/>
        <v>0:01</v>
      </c>
      <c r="L502" s="54" t="str">
        <f t="shared" si="43"/>
        <v>Ukončeno v den propuštění</v>
      </c>
      <c r="M502" s="54" t="str">
        <f>IF(A502-J502&gt;TIME(0,240,0),"Více než  4 hodiny",VLOOKUP(K502,Pásma!$H$4:$I$244,2))</f>
        <v>do 10 ti minut</v>
      </c>
    </row>
    <row r="503" spans="1:13" x14ac:dyDescent="0.25">
      <c r="A503" s="14">
        <v>45387.370474537034</v>
      </c>
      <c r="B503" s="13" t="s">
        <v>1694</v>
      </c>
      <c r="C503" s="13" t="s">
        <v>1695</v>
      </c>
      <c r="D503" s="13" t="s">
        <v>1696</v>
      </c>
      <c r="E503" s="13" t="s">
        <v>79</v>
      </c>
      <c r="F503" s="13" t="s">
        <v>811</v>
      </c>
      <c r="G503" s="13" t="s">
        <v>812</v>
      </c>
      <c r="H503" s="13" t="s">
        <v>8661</v>
      </c>
      <c r="I503" s="8">
        <f t="shared" si="41"/>
        <v>45387.370474537034</v>
      </c>
      <c r="J503" s="8">
        <f>DATEVALUE(MID(H503,49,8))+TIMEVALUE(_xlfn.CONCAT(MID(H503,80,2),":",MID(H503,82,2)))</f>
        <v>45387.370138888888</v>
      </c>
      <c r="K503" s="6" t="str">
        <f t="shared" si="42"/>
        <v>0:00</v>
      </c>
      <c r="L503" s="54" t="str">
        <f t="shared" si="43"/>
        <v>Ukončeno v den propuštění</v>
      </c>
      <c r="M503" s="54" t="str">
        <f>IF(A503-J503&gt;TIME(0,240,0),"Více než  4 hodiny",VLOOKUP(K503,Pásma!$H$4:$I$244,2))</f>
        <v>do 10 ti minut</v>
      </c>
    </row>
    <row r="504" spans="1:13" x14ac:dyDescent="0.25">
      <c r="A504" s="14">
        <v>45387.414548611108</v>
      </c>
      <c r="B504" s="13" t="s">
        <v>1928</v>
      </c>
      <c r="C504" s="13" t="s">
        <v>1695</v>
      </c>
      <c r="D504" s="13" t="s">
        <v>1696</v>
      </c>
      <c r="E504" s="13" t="s">
        <v>79</v>
      </c>
      <c r="F504" s="13" t="s">
        <v>2388</v>
      </c>
      <c r="G504" s="13" t="s">
        <v>2575</v>
      </c>
      <c r="H504" s="13" t="s">
        <v>2576</v>
      </c>
      <c r="I504" s="8">
        <f t="shared" si="41"/>
        <v>45387.414548611108</v>
      </c>
      <c r="J504" s="8">
        <f t="shared" ref="J504:J509" si="45">DATEVALUE(MID(H504,29,8))+TIMEVALUE(_xlfn.CONCAT(MID(H504,64,2),":",MID(H504,66,2)))</f>
        <v>45387.368750000001</v>
      </c>
      <c r="K504" s="6" t="str">
        <f t="shared" si="42"/>
        <v>1:05</v>
      </c>
      <c r="L504" s="54" t="str">
        <f t="shared" si="43"/>
        <v>Ukončeno v den propuštění</v>
      </c>
      <c r="M504" s="54" t="str">
        <f>IF(A504-J504&gt;TIME(0,240,0),"Více než  4 hodiny",VLOOKUP(K504,Pásma!$H$4:$I$244,2))</f>
        <v>60-70</v>
      </c>
    </row>
    <row r="505" spans="1:13" x14ac:dyDescent="0.25">
      <c r="A505" s="14">
        <v>45387.5075</v>
      </c>
      <c r="B505" s="13" t="s">
        <v>1694</v>
      </c>
      <c r="C505" s="13" t="s">
        <v>1695</v>
      </c>
      <c r="D505" s="13" t="s">
        <v>1696</v>
      </c>
      <c r="E505" s="13" t="s">
        <v>79</v>
      </c>
      <c r="F505" s="13" t="s">
        <v>2572</v>
      </c>
      <c r="G505" s="13" t="s">
        <v>2573</v>
      </c>
      <c r="H505" s="13" t="s">
        <v>2574</v>
      </c>
      <c r="I505" s="8">
        <f t="shared" si="41"/>
        <v>45387.5075</v>
      </c>
      <c r="J505" s="8">
        <f t="shared" si="45"/>
        <v>45387.506944444445</v>
      </c>
      <c r="K505" s="6" t="str">
        <f t="shared" si="42"/>
        <v>0:00</v>
      </c>
      <c r="L505" s="54" t="str">
        <f t="shared" si="43"/>
        <v>Ukončeno v den propuštění</v>
      </c>
      <c r="M505" s="54" t="str">
        <f>IF(A505-J505&gt;TIME(0,240,0),"Více než  4 hodiny",VLOOKUP(K505,Pásma!$H$4:$I$244,2))</f>
        <v>do 10 ti minut</v>
      </c>
    </row>
    <row r="506" spans="1:13" x14ac:dyDescent="0.25">
      <c r="A506" s="14">
        <v>45387.507685185185</v>
      </c>
      <c r="B506" s="13" t="s">
        <v>1694</v>
      </c>
      <c r="C506" s="13" t="s">
        <v>1695</v>
      </c>
      <c r="D506" s="13" t="s">
        <v>1696</v>
      </c>
      <c r="E506" s="13" t="s">
        <v>79</v>
      </c>
      <c r="F506" s="13" t="s">
        <v>2569</v>
      </c>
      <c r="G506" s="13" t="s">
        <v>2570</v>
      </c>
      <c r="H506" s="13" t="s">
        <v>2571</v>
      </c>
      <c r="I506" s="8">
        <f t="shared" si="41"/>
        <v>45387.507685185185</v>
      </c>
      <c r="J506" s="8">
        <f t="shared" si="45"/>
        <v>45387.506944444445</v>
      </c>
      <c r="K506" s="6" t="str">
        <f t="shared" si="42"/>
        <v>0:01</v>
      </c>
      <c r="L506" s="54" t="str">
        <f t="shared" si="43"/>
        <v>Ukončeno v den propuštění</v>
      </c>
      <c r="M506" s="54" t="str">
        <f>IF(A506-J506&gt;TIME(0,240,0),"Více než  4 hodiny",VLOOKUP(K506,Pásma!$H$4:$I$244,2))</f>
        <v>do 10 ti minut</v>
      </c>
    </row>
    <row r="507" spans="1:13" x14ac:dyDescent="0.25">
      <c r="A507" s="14">
        <v>45387.5078587963</v>
      </c>
      <c r="B507" s="13" t="s">
        <v>1694</v>
      </c>
      <c r="C507" s="13" t="s">
        <v>1695</v>
      </c>
      <c r="D507" s="13" t="s">
        <v>1696</v>
      </c>
      <c r="E507" s="13" t="s">
        <v>79</v>
      </c>
      <c r="F507" s="13" t="s">
        <v>2567</v>
      </c>
      <c r="G507" s="13" t="s">
        <v>2568</v>
      </c>
      <c r="H507" s="13" t="s">
        <v>2566</v>
      </c>
      <c r="I507" s="8">
        <f t="shared" si="41"/>
        <v>45387.5078587963</v>
      </c>
      <c r="J507" s="8">
        <f t="shared" si="45"/>
        <v>45387.507638888892</v>
      </c>
      <c r="K507" s="6" t="str">
        <f t="shared" si="42"/>
        <v>0:00</v>
      </c>
      <c r="L507" s="54" t="str">
        <f t="shared" si="43"/>
        <v>Ukončeno v den propuštění</v>
      </c>
      <c r="M507" s="54" t="str">
        <f>IF(A507-J507&gt;TIME(0,240,0),"Více než  4 hodiny",VLOOKUP(K507,Pásma!$H$4:$I$244,2))</f>
        <v>do 10 ti minut</v>
      </c>
    </row>
    <row r="508" spans="1:13" x14ac:dyDescent="0.25">
      <c r="A508" s="14">
        <v>45387.507997685185</v>
      </c>
      <c r="B508" s="13" t="s">
        <v>1694</v>
      </c>
      <c r="C508" s="13" t="s">
        <v>1695</v>
      </c>
      <c r="D508" s="13" t="s">
        <v>1696</v>
      </c>
      <c r="E508" s="13" t="s">
        <v>79</v>
      </c>
      <c r="F508" s="13" t="s">
        <v>2490</v>
      </c>
      <c r="G508" s="13" t="s">
        <v>2565</v>
      </c>
      <c r="H508" s="13" t="s">
        <v>2566</v>
      </c>
      <c r="I508" s="8">
        <f t="shared" si="41"/>
        <v>45387.507997685185</v>
      </c>
      <c r="J508" s="8">
        <f t="shared" si="45"/>
        <v>45387.507638888892</v>
      </c>
      <c r="K508" s="6" t="str">
        <f t="shared" si="42"/>
        <v>0:00</v>
      </c>
      <c r="L508" s="54" t="str">
        <f t="shared" si="43"/>
        <v>Ukončeno v den propuštění</v>
      </c>
      <c r="M508" s="54" t="str">
        <f>IF(A508-J508&gt;TIME(0,240,0),"Více než  4 hodiny",VLOOKUP(K508,Pásma!$H$4:$I$244,2))</f>
        <v>do 10 ti minut</v>
      </c>
    </row>
    <row r="509" spans="1:13" x14ac:dyDescent="0.25">
      <c r="A509" s="14">
        <v>45387.518391203703</v>
      </c>
      <c r="B509" s="13" t="s">
        <v>1694</v>
      </c>
      <c r="C509" s="13" t="s">
        <v>1695</v>
      </c>
      <c r="D509" s="13" t="s">
        <v>1696</v>
      </c>
      <c r="E509" s="13" t="s">
        <v>79</v>
      </c>
      <c r="F509" s="13" t="s">
        <v>2562</v>
      </c>
      <c r="G509" s="13" t="s">
        <v>2563</v>
      </c>
      <c r="H509" s="13" t="s">
        <v>2564</v>
      </c>
      <c r="I509" s="8">
        <f t="shared" si="41"/>
        <v>45387.518391203703</v>
      </c>
      <c r="J509" s="8">
        <f t="shared" si="45"/>
        <v>45387.51666666667</v>
      </c>
      <c r="K509" s="6" t="str">
        <f t="shared" si="42"/>
        <v>0:02</v>
      </c>
      <c r="L509" s="54" t="str">
        <f t="shared" si="43"/>
        <v>Ukončeno v den propuštění</v>
      </c>
      <c r="M509" s="54" t="str">
        <f>IF(A509-J509&gt;TIME(0,240,0),"Více než  4 hodiny",VLOOKUP(K509,Pásma!$H$4:$I$244,2))</f>
        <v>do 10 ti minut</v>
      </c>
    </row>
    <row r="510" spans="1:13" x14ac:dyDescent="0.25">
      <c r="A510" s="14">
        <v>45387.622060185182</v>
      </c>
      <c r="B510" s="13" t="s">
        <v>11</v>
      </c>
      <c r="C510" s="13" t="s">
        <v>21</v>
      </c>
      <c r="D510" s="13" t="s">
        <v>1696</v>
      </c>
      <c r="E510" s="13" t="s">
        <v>10</v>
      </c>
      <c r="F510" s="13" t="s">
        <v>2493</v>
      </c>
      <c r="G510" s="13" t="s">
        <v>2494</v>
      </c>
      <c r="H510" s="13" t="s">
        <v>8660</v>
      </c>
      <c r="I510" s="8">
        <f t="shared" si="41"/>
        <v>45387.622060185182</v>
      </c>
      <c r="J510" s="8">
        <f>DATEVALUE(MID(H510,49,8))+TIMEVALUE(_xlfn.CONCAT(MID(H510,80,2),":",MID(H510,82,2)))</f>
        <v>45387.621527777781</v>
      </c>
      <c r="K510" s="6" t="str">
        <f t="shared" si="42"/>
        <v>0:00</v>
      </c>
      <c r="L510" s="54" t="str">
        <f t="shared" si="43"/>
        <v>Ukončeno v den propuštění</v>
      </c>
      <c r="M510" s="54" t="str">
        <f>IF(A510-J510&gt;TIME(0,240,0),"Více než  4 hodiny",VLOOKUP(K510,Pásma!$H$4:$I$244,2))</f>
        <v>do 10 ti minut</v>
      </c>
    </row>
    <row r="511" spans="1:13" x14ac:dyDescent="0.25">
      <c r="A511" s="14">
        <v>45387.689733796295</v>
      </c>
      <c r="B511" s="13" t="s">
        <v>1720</v>
      </c>
      <c r="C511" s="13" t="s">
        <v>2058</v>
      </c>
      <c r="D511" s="13" t="s">
        <v>1696</v>
      </c>
      <c r="E511" s="13" t="s">
        <v>79</v>
      </c>
      <c r="F511" s="13" t="s">
        <v>2559</v>
      </c>
      <c r="G511" s="13" t="s">
        <v>2560</v>
      </c>
      <c r="H511" s="13" t="s">
        <v>2561</v>
      </c>
      <c r="I511" s="8">
        <f t="shared" si="41"/>
        <v>45387.689733796295</v>
      </c>
      <c r="J511" s="8">
        <f t="shared" ref="J511:J517" si="46">DATEVALUE(MID(H511,29,8))+TIMEVALUE(_xlfn.CONCAT(MID(H511,64,2),":",MID(H511,66,2)))</f>
        <v>45387.666666666664</v>
      </c>
      <c r="K511" s="6" t="str">
        <f t="shared" si="42"/>
        <v>0:33</v>
      </c>
      <c r="L511" s="54" t="str">
        <f t="shared" si="43"/>
        <v>Ukončeno v den propuštění</v>
      </c>
      <c r="M511" s="54" t="str">
        <f>IF(A511-J511&gt;TIME(0,240,0),"Více než  4 hodiny",VLOOKUP(K511,Pásma!$H$4:$I$244,2))</f>
        <v>30-40</v>
      </c>
    </row>
    <row r="512" spans="1:13" x14ac:dyDescent="0.25">
      <c r="A512" s="14">
        <v>45388.521377314813</v>
      </c>
      <c r="B512" s="13" t="s">
        <v>1694</v>
      </c>
      <c r="C512" s="13" t="s">
        <v>1929</v>
      </c>
      <c r="D512" s="13" t="s">
        <v>1696</v>
      </c>
      <c r="E512" s="13" t="s">
        <v>79</v>
      </c>
      <c r="F512" s="13" t="s">
        <v>2325</v>
      </c>
      <c r="G512" s="13" t="s">
        <v>2558</v>
      </c>
      <c r="H512" s="13" t="s">
        <v>2557</v>
      </c>
      <c r="I512" s="8">
        <f t="shared" si="41"/>
        <v>45388.521377314813</v>
      </c>
      <c r="J512" s="8">
        <f t="shared" si="46"/>
        <v>45388.375</v>
      </c>
      <c r="K512" s="6" t="str">
        <f t="shared" si="42"/>
        <v>3:30</v>
      </c>
      <c r="L512" s="54" t="str">
        <f t="shared" si="43"/>
        <v>Ukončeno v den propuštění</v>
      </c>
      <c r="M512" s="54" t="str">
        <f>IF(A512-J512&gt;TIME(0,240,0),"Více než  4 hodiny",VLOOKUP(K512,Pásma!$H$4:$I$244,2))</f>
        <v>210-220</v>
      </c>
    </row>
    <row r="513" spans="1:13" x14ac:dyDescent="0.25">
      <c r="A513" s="14">
        <v>45388.521990740737</v>
      </c>
      <c r="B513" s="13" t="s">
        <v>1694</v>
      </c>
      <c r="C513" s="13" t="s">
        <v>1929</v>
      </c>
      <c r="D513" s="13" t="s">
        <v>1696</v>
      </c>
      <c r="E513" s="13" t="s">
        <v>79</v>
      </c>
      <c r="F513" s="13" t="s">
        <v>2555</v>
      </c>
      <c r="G513" s="13" t="s">
        <v>2556</v>
      </c>
      <c r="H513" s="13" t="s">
        <v>2557</v>
      </c>
      <c r="I513" s="8">
        <f t="shared" si="41"/>
        <v>45388.521990740737</v>
      </c>
      <c r="J513" s="8">
        <f t="shared" si="46"/>
        <v>45388.375</v>
      </c>
      <c r="K513" s="6" t="str">
        <f t="shared" si="42"/>
        <v>3:31</v>
      </c>
      <c r="L513" s="54" t="str">
        <f t="shared" si="43"/>
        <v>Ukončeno v den propuštění</v>
      </c>
      <c r="M513" s="54" t="str">
        <f>IF(A513-J513&gt;TIME(0,240,0),"Více než  4 hodiny",VLOOKUP(K513,Pásma!$H$4:$I$244,2))</f>
        <v>210-220</v>
      </c>
    </row>
    <row r="514" spans="1:13" x14ac:dyDescent="0.25">
      <c r="A514" s="14">
        <v>45388.522546296299</v>
      </c>
      <c r="B514" s="13" t="s">
        <v>1694</v>
      </c>
      <c r="C514" s="13" t="s">
        <v>1929</v>
      </c>
      <c r="D514" s="13" t="s">
        <v>1696</v>
      </c>
      <c r="E514" s="13" t="s">
        <v>79</v>
      </c>
      <c r="F514" s="13" t="s">
        <v>2553</v>
      </c>
      <c r="G514" s="13" t="s">
        <v>2554</v>
      </c>
      <c r="H514" s="13" t="s">
        <v>2552</v>
      </c>
      <c r="I514" s="8">
        <f t="shared" ref="I514:I577" si="47">A514</f>
        <v>45388.522546296299</v>
      </c>
      <c r="J514" s="8">
        <f t="shared" si="46"/>
        <v>45388.416666666664</v>
      </c>
      <c r="K514" s="6" t="str">
        <f t="shared" ref="K514:K577" si="48">TEXT(A514-J514,"h:mm")</f>
        <v>2:32</v>
      </c>
      <c r="L514" s="54" t="str">
        <f t="shared" si="43"/>
        <v>Ukončeno v den propuštění</v>
      </c>
      <c r="M514" s="54" t="str">
        <f>IF(A514-J514&gt;TIME(0,240,0),"Více než  4 hodiny",VLOOKUP(K514,Pásma!$H$4:$I$244,2))</f>
        <v>150-160</v>
      </c>
    </row>
    <row r="515" spans="1:13" x14ac:dyDescent="0.25">
      <c r="A515" s="14">
        <v>45388.523113425923</v>
      </c>
      <c r="B515" s="13" t="s">
        <v>1694</v>
      </c>
      <c r="C515" s="13" t="s">
        <v>1929</v>
      </c>
      <c r="D515" s="13" t="s">
        <v>1696</v>
      </c>
      <c r="E515" s="13" t="s">
        <v>79</v>
      </c>
      <c r="F515" s="13" t="s">
        <v>2550</v>
      </c>
      <c r="G515" s="13" t="s">
        <v>2551</v>
      </c>
      <c r="H515" s="13" t="s">
        <v>2552</v>
      </c>
      <c r="I515" s="8">
        <f t="shared" si="47"/>
        <v>45388.523113425923</v>
      </c>
      <c r="J515" s="8">
        <f t="shared" si="46"/>
        <v>45388.416666666664</v>
      </c>
      <c r="K515" s="6" t="str">
        <f t="shared" si="48"/>
        <v>2:33</v>
      </c>
      <c r="L515" s="54" t="str">
        <f t="shared" ref="L515:L578" si="49">IF(DAY(I515)&lt;&gt;DAY(J515),"Ukončeno o den a více později","Ukončeno v den propuštění")</f>
        <v>Ukončeno v den propuštění</v>
      </c>
      <c r="M515" s="54" t="str">
        <f>IF(A515-J515&gt;TIME(0,240,0),"Více než  4 hodiny",VLOOKUP(K515,Pásma!$H$4:$I$244,2))</f>
        <v>150-160</v>
      </c>
    </row>
    <row r="516" spans="1:13" x14ac:dyDescent="0.25">
      <c r="A516" s="14">
        <v>45388.605891203704</v>
      </c>
      <c r="B516" s="13" t="s">
        <v>1720</v>
      </c>
      <c r="C516" s="13" t="s">
        <v>8</v>
      </c>
      <c r="D516" s="13" t="s">
        <v>1696</v>
      </c>
      <c r="E516" s="13" t="s">
        <v>10</v>
      </c>
      <c r="F516" s="13" t="s">
        <v>2547</v>
      </c>
      <c r="G516" s="13" t="s">
        <v>2548</v>
      </c>
      <c r="H516" s="13" t="s">
        <v>2549</v>
      </c>
      <c r="I516" s="8">
        <f t="shared" si="47"/>
        <v>45388.605891203704</v>
      </c>
      <c r="J516" s="8">
        <f t="shared" si="46"/>
        <v>45388.604861111111</v>
      </c>
      <c r="K516" s="6" t="str">
        <f t="shared" si="48"/>
        <v>0:01</v>
      </c>
      <c r="L516" s="54" t="str">
        <f t="shared" si="49"/>
        <v>Ukončeno v den propuštění</v>
      </c>
      <c r="M516" s="54" t="str">
        <f>IF(A516-J516&gt;TIME(0,240,0),"Více než  4 hodiny",VLOOKUP(K516,Pásma!$H$4:$I$244,2))</f>
        <v>do 10 ti minut</v>
      </c>
    </row>
    <row r="517" spans="1:13" x14ac:dyDescent="0.25">
      <c r="A517" s="14">
        <v>45388.60628472222</v>
      </c>
      <c r="B517" s="13" t="s">
        <v>1720</v>
      </c>
      <c r="C517" s="13" t="s">
        <v>8</v>
      </c>
      <c r="D517" s="13" t="s">
        <v>1696</v>
      </c>
      <c r="E517" s="13" t="s">
        <v>10</v>
      </c>
      <c r="F517" s="13" t="s">
        <v>2544</v>
      </c>
      <c r="G517" s="13" t="s">
        <v>2545</v>
      </c>
      <c r="H517" s="13" t="s">
        <v>2546</v>
      </c>
      <c r="I517" s="8">
        <f t="shared" si="47"/>
        <v>45388.60628472222</v>
      </c>
      <c r="J517" s="8">
        <f t="shared" si="46"/>
        <v>45388.605555555558</v>
      </c>
      <c r="K517" s="6" t="str">
        <f t="shared" si="48"/>
        <v>0:01</v>
      </c>
      <c r="L517" s="54" t="str">
        <f t="shared" si="49"/>
        <v>Ukončeno v den propuštění</v>
      </c>
      <c r="M517" s="54" t="str">
        <f>IF(A517-J517&gt;TIME(0,240,0),"Více než  4 hodiny",VLOOKUP(K517,Pásma!$H$4:$I$244,2))</f>
        <v>do 10 ti minut</v>
      </c>
    </row>
    <row r="518" spans="1:13" x14ac:dyDescent="0.25">
      <c r="A518" s="14">
        <v>45388.845729166664</v>
      </c>
      <c r="B518" s="13" t="s">
        <v>7298</v>
      </c>
      <c r="C518" s="13" t="s">
        <v>8</v>
      </c>
      <c r="D518" s="13" t="s">
        <v>1696</v>
      </c>
      <c r="E518" s="13" t="s">
        <v>10</v>
      </c>
      <c r="F518" s="13" t="s">
        <v>2479</v>
      </c>
      <c r="G518" s="13" t="s">
        <v>2480</v>
      </c>
      <c r="H518" s="13" t="s">
        <v>8659</v>
      </c>
      <c r="I518" s="8">
        <f t="shared" si="47"/>
        <v>45388.845729166664</v>
      </c>
      <c r="J518" s="8">
        <f>DATEVALUE(MID(H518,49,8))+TIMEVALUE(_xlfn.CONCAT(MID(H518,80,2),":",MID(H518,82,2)))</f>
        <v>45388.845138888886</v>
      </c>
      <c r="K518" s="6" t="str">
        <f t="shared" si="48"/>
        <v>0:00</v>
      </c>
      <c r="L518" s="54" t="str">
        <f t="shared" si="49"/>
        <v>Ukončeno v den propuštění</v>
      </c>
      <c r="M518" s="54" t="str">
        <f>IF(A518-J518&gt;TIME(0,240,0),"Více než  4 hodiny",VLOOKUP(K518,Pásma!$H$4:$I$244,2))</f>
        <v>do 10 ti minut</v>
      </c>
    </row>
    <row r="519" spans="1:13" x14ac:dyDescent="0.25">
      <c r="A519" s="14">
        <v>45389.390023148146</v>
      </c>
      <c r="B519" s="13" t="s">
        <v>682</v>
      </c>
      <c r="C519" s="13" t="s">
        <v>2202</v>
      </c>
      <c r="D519" s="13" t="s">
        <v>1696</v>
      </c>
      <c r="E519" s="13" t="s">
        <v>79</v>
      </c>
      <c r="F519" s="13" t="s">
        <v>2437</v>
      </c>
      <c r="G519" s="13" t="s">
        <v>2542</v>
      </c>
      <c r="H519" s="13" t="s">
        <v>2543</v>
      </c>
      <c r="I519" s="8">
        <f t="shared" si="47"/>
        <v>45389.390023148146</v>
      </c>
      <c r="J519" s="8">
        <f t="shared" ref="J519:J525" si="50">DATEVALUE(MID(H519,29,8))+TIMEVALUE(_xlfn.CONCAT(MID(H519,64,2),":",MID(H519,66,2)))</f>
        <v>45389.384027777778</v>
      </c>
      <c r="K519" s="6" t="str">
        <f t="shared" si="48"/>
        <v>0:08</v>
      </c>
      <c r="L519" s="54" t="str">
        <f t="shared" si="49"/>
        <v>Ukončeno v den propuštění</v>
      </c>
      <c r="M519" s="54" t="str">
        <f>IF(A519-J519&gt;TIME(0,240,0),"Více než  4 hodiny",VLOOKUP(K519,Pásma!$H$4:$I$244,2))</f>
        <v>do 10 ti minut</v>
      </c>
    </row>
    <row r="520" spans="1:13" x14ac:dyDescent="0.25">
      <c r="A520" s="14">
        <v>45389.429803240739</v>
      </c>
      <c r="B520" s="13" t="s">
        <v>1694</v>
      </c>
      <c r="C520" s="13" t="s">
        <v>2193</v>
      </c>
      <c r="D520" s="13" t="s">
        <v>1696</v>
      </c>
      <c r="E520" s="13" t="s">
        <v>79</v>
      </c>
      <c r="F520" s="13" t="s">
        <v>2539</v>
      </c>
      <c r="G520" s="13" t="s">
        <v>2540</v>
      </c>
      <c r="H520" s="13" t="s">
        <v>2541</v>
      </c>
      <c r="I520" s="8">
        <f t="shared" si="47"/>
        <v>45389.429803240739</v>
      </c>
      <c r="J520" s="8">
        <f t="shared" si="50"/>
        <v>45389.429166666669</v>
      </c>
      <c r="K520" s="6" t="str">
        <f t="shared" si="48"/>
        <v>0:00</v>
      </c>
      <c r="L520" s="54" t="str">
        <f t="shared" si="49"/>
        <v>Ukončeno v den propuštění</v>
      </c>
      <c r="M520" s="54" t="str">
        <f>IF(A520-J520&gt;TIME(0,240,0),"Více než  4 hodiny",VLOOKUP(K520,Pásma!$H$4:$I$244,2))</f>
        <v>do 10 ti minut</v>
      </c>
    </row>
    <row r="521" spans="1:13" x14ac:dyDescent="0.25">
      <c r="A521" s="14">
        <v>45389.432557870372</v>
      </c>
      <c r="B521" s="13" t="s">
        <v>1694</v>
      </c>
      <c r="C521" s="13" t="s">
        <v>2193</v>
      </c>
      <c r="D521" s="13" t="s">
        <v>1696</v>
      </c>
      <c r="E521" s="13" t="s">
        <v>79</v>
      </c>
      <c r="F521" s="13" t="s">
        <v>2536</v>
      </c>
      <c r="G521" s="13" t="s">
        <v>2537</v>
      </c>
      <c r="H521" s="13" t="s">
        <v>2538</v>
      </c>
      <c r="I521" s="8">
        <f t="shared" si="47"/>
        <v>45389.432557870372</v>
      </c>
      <c r="J521" s="8">
        <f t="shared" si="50"/>
        <v>45389.429861111108</v>
      </c>
      <c r="K521" s="6" t="str">
        <f t="shared" si="48"/>
        <v>0:03</v>
      </c>
      <c r="L521" s="54" t="str">
        <f t="shared" si="49"/>
        <v>Ukončeno v den propuštění</v>
      </c>
      <c r="M521" s="54" t="str">
        <f>IF(A521-J521&gt;TIME(0,240,0),"Více než  4 hodiny",VLOOKUP(K521,Pásma!$H$4:$I$244,2))</f>
        <v>do 10 ti minut</v>
      </c>
    </row>
    <row r="522" spans="1:13" x14ac:dyDescent="0.25">
      <c r="A522" s="14">
        <v>45389.455254629633</v>
      </c>
      <c r="B522" s="13" t="s">
        <v>682</v>
      </c>
      <c r="C522" s="13" t="s">
        <v>2202</v>
      </c>
      <c r="D522" s="13" t="s">
        <v>1696</v>
      </c>
      <c r="E522" s="13" t="s">
        <v>79</v>
      </c>
      <c r="F522" s="13" t="s">
        <v>2412</v>
      </c>
      <c r="G522" s="13" t="s">
        <v>2534</v>
      </c>
      <c r="H522" s="13" t="s">
        <v>2535</v>
      </c>
      <c r="I522" s="8">
        <f t="shared" si="47"/>
        <v>45389.455254629633</v>
      </c>
      <c r="J522" s="8">
        <f t="shared" si="50"/>
        <v>45389.450694444444</v>
      </c>
      <c r="K522" s="6" t="str">
        <f t="shared" si="48"/>
        <v>0:06</v>
      </c>
      <c r="L522" s="54" t="str">
        <f t="shared" si="49"/>
        <v>Ukončeno v den propuštění</v>
      </c>
      <c r="M522" s="54" t="str">
        <f>IF(A522-J522&gt;TIME(0,240,0),"Více než  4 hodiny",VLOOKUP(K522,Pásma!$H$4:$I$244,2))</f>
        <v>do 10 ti minut</v>
      </c>
    </row>
    <row r="523" spans="1:13" x14ac:dyDescent="0.25">
      <c r="A523" s="14">
        <v>45390.381157407406</v>
      </c>
      <c r="B523" s="13" t="s">
        <v>1694</v>
      </c>
      <c r="C523" s="13" t="s">
        <v>1695</v>
      </c>
      <c r="D523" s="13" t="s">
        <v>1696</v>
      </c>
      <c r="E523" s="13" t="s">
        <v>79</v>
      </c>
      <c r="F523" s="13" t="s">
        <v>2531</v>
      </c>
      <c r="G523" s="13" t="s">
        <v>2532</v>
      </c>
      <c r="H523" s="13" t="s">
        <v>2533</v>
      </c>
      <c r="I523" s="8">
        <f t="shared" si="47"/>
        <v>45390.381157407406</v>
      </c>
      <c r="J523" s="8">
        <f t="shared" si="50"/>
        <v>45390.380555555559</v>
      </c>
      <c r="K523" s="6" t="str">
        <f t="shared" si="48"/>
        <v>0:00</v>
      </c>
      <c r="L523" s="54" t="str">
        <f t="shared" si="49"/>
        <v>Ukončeno v den propuštění</v>
      </c>
      <c r="M523" s="54" t="str">
        <f>IF(A523-J523&gt;TIME(0,240,0),"Více než  4 hodiny",VLOOKUP(K523,Pásma!$H$4:$I$244,2))</f>
        <v>do 10 ti minut</v>
      </c>
    </row>
    <row r="524" spans="1:13" x14ac:dyDescent="0.25">
      <c r="A524" s="14">
        <v>45390.418136574073</v>
      </c>
      <c r="B524" s="13" t="s">
        <v>1694</v>
      </c>
      <c r="C524" s="13" t="s">
        <v>1695</v>
      </c>
      <c r="D524" s="13" t="s">
        <v>1696</v>
      </c>
      <c r="E524" s="13" t="s">
        <v>79</v>
      </c>
      <c r="F524" s="13" t="s">
        <v>2266</v>
      </c>
      <c r="G524" s="13" t="s">
        <v>2529</v>
      </c>
      <c r="H524" s="13" t="s">
        <v>2530</v>
      </c>
      <c r="I524" s="8">
        <f t="shared" si="47"/>
        <v>45390.418136574073</v>
      </c>
      <c r="J524" s="8">
        <f t="shared" si="50"/>
        <v>45390.372916666667</v>
      </c>
      <c r="K524" s="6" t="str">
        <f t="shared" si="48"/>
        <v>1:05</v>
      </c>
      <c r="L524" s="54" t="str">
        <f t="shared" si="49"/>
        <v>Ukončeno v den propuštění</v>
      </c>
      <c r="M524" s="54" t="str">
        <f>IF(A524-J524&gt;TIME(0,240,0),"Více než  4 hodiny",VLOOKUP(K524,Pásma!$H$4:$I$244,2))</f>
        <v>60-70</v>
      </c>
    </row>
    <row r="525" spans="1:13" x14ac:dyDescent="0.25">
      <c r="A525" s="14">
        <v>45390.429629629631</v>
      </c>
      <c r="B525" s="13" t="s">
        <v>1694</v>
      </c>
      <c r="C525" s="13" t="s">
        <v>1695</v>
      </c>
      <c r="D525" s="13" t="s">
        <v>1696</v>
      </c>
      <c r="E525" s="13" t="s">
        <v>79</v>
      </c>
      <c r="F525" s="13" t="s">
        <v>2526</v>
      </c>
      <c r="G525" s="13" t="s">
        <v>2527</v>
      </c>
      <c r="H525" s="13" t="s">
        <v>2528</v>
      </c>
      <c r="I525" s="8">
        <f t="shared" si="47"/>
        <v>45390.429629629631</v>
      </c>
      <c r="J525" s="8">
        <f t="shared" si="50"/>
        <v>45390.428472222222</v>
      </c>
      <c r="K525" s="6" t="str">
        <f t="shared" si="48"/>
        <v>0:01</v>
      </c>
      <c r="L525" s="54" t="str">
        <f t="shared" si="49"/>
        <v>Ukončeno v den propuštění</v>
      </c>
      <c r="M525" s="54" t="str">
        <f>IF(A525-J525&gt;TIME(0,240,0),"Více než  4 hodiny",VLOOKUP(K525,Pásma!$H$4:$I$244,2))</f>
        <v>do 10 ti minut</v>
      </c>
    </row>
    <row r="526" spans="1:13" x14ac:dyDescent="0.25">
      <c r="A526" s="14">
        <v>45390.445694444446</v>
      </c>
      <c r="B526" s="13" t="s">
        <v>11</v>
      </c>
      <c r="C526" s="13" t="s">
        <v>12</v>
      </c>
      <c r="D526" s="13" t="s">
        <v>1696</v>
      </c>
      <c r="E526" s="13" t="s">
        <v>10</v>
      </c>
      <c r="F526" s="13" t="s">
        <v>2412</v>
      </c>
      <c r="G526" s="13" t="s">
        <v>2413</v>
      </c>
      <c r="H526" s="13" t="s">
        <v>8658</v>
      </c>
      <c r="I526" s="8">
        <f t="shared" si="47"/>
        <v>45390.445694444446</v>
      </c>
      <c r="J526" s="8">
        <f>DATEVALUE(MID(H526,49,8))+TIMEVALUE(_xlfn.CONCAT(MID(H526,80,2),":",MID(H526,82,2)))</f>
        <v>45390.445138888892</v>
      </c>
      <c r="K526" s="6" t="str">
        <f t="shared" si="48"/>
        <v>0:00</v>
      </c>
      <c r="L526" s="54" t="str">
        <f t="shared" si="49"/>
        <v>Ukončeno v den propuštění</v>
      </c>
      <c r="M526" s="54" t="str">
        <f>IF(A526-J526&gt;TIME(0,240,0),"Více než  4 hodiny",VLOOKUP(K526,Pásma!$H$4:$I$244,2))</f>
        <v>do 10 ti minut</v>
      </c>
    </row>
    <row r="527" spans="1:13" x14ac:dyDescent="0.25">
      <c r="A527" s="14">
        <v>45390.57371527778</v>
      </c>
      <c r="B527" s="13" t="s">
        <v>44</v>
      </c>
      <c r="C527" s="13" t="s">
        <v>21</v>
      </c>
      <c r="D527" s="13" t="s">
        <v>1696</v>
      </c>
      <c r="E527" s="13" t="s">
        <v>10</v>
      </c>
      <c r="F527" s="13" t="s">
        <v>2437</v>
      </c>
      <c r="G527" s="13" t="s">
        <v>2438</v>
      </c>
      <c r="H527" s="13" t="s">
        <v>8657</v>
      </c>
      <c r="I527" s="8">
        <f t="shared" si="47"/>
        <v>45390.57371527778</v>
      </c>
      <c r="J527" s="8">
        <f>DATEVALUE(MID(H527,49,8))+TIMEVALUE(_xlfn.CONCAT(MID(H527,80,2),":",MID(H527,82,2)))</f>
        <v>45390.573611111111</v>
      </c>
      <c r="K527" s="6" t="str">
        <f t="shared" si="48"/>
        <v>0:00</v>
      </c>
      <c r="L527" s="54" t="str">
        <f t="shared" si="49"/>
        <v>Ukončeno v den propuštění</v>
      </c>
      <c r="M527" s="54" t="str">
        <f>IF(A527-J527&gt;TIME(0,240,0),"Více než  4 hodiny",VLOOKUP(K527,Pásma!$H$4:$I$244,2))</f>
        <v>do 10 ti minut</v>
      </c>
    </row>
    <row r="528" spans="1:13" x14ac:dyDescent="0.25">
      <c r="A528" s="14">
        <v>45391.404814814814</v>
      </c>
      <c r="B528" s="13" t="s">
        <v>1694</v>
      </c>
      <c r="C528" s="13" t="s">
        <v>1695</v>
      </c>
      <c r="D528" s="13" t="s">
        <v>1696</v>
      </c>
      <c r="E528" s="13" t="s">
        <v>79</v>
      </c>
      <c r="F528" s="13" t="s">
        <v>2523</v>
      </c>
      <c r="G528" s="13" t="s">
        <v>2524</v>
      </c>
      <c r="H528" s="13" t="s">
        <v>2525</v>
      </c>
      <c r="I528" s="8">
        <f t="shared" si="47"/>
        <v>45391.404814814814</v>
      </c>
      <c r="J528" s="8">
        <f>DATEVALUE(MID(H528,29,8))+TIMEVALUE(_xlfn.CONCAT(MID(H528,64,2),":",MID(H528,66,2)))</f>
        <v>45391.404166666667</v>
      </c>
      <c r="K528" s="6" t="str">
        <f t="shared" si="48"/>
        <v>0:00</v>
      </c>
      <c r="L528" s="54" t="str">
        <f t="shared" si="49"/>
        <v>Ukončeno v den propuštění</v>
      </c>
      <c r="M528" s="54" t="str">
        <f>IF(A528-J528&gt;TIME(0,240,0),"Více než  4 hodiny",VLOOKUP(K528,Pásma!$H$4:$I$244,2))</f>
        <v>do 10 ti minut</v>
      </c>
    </row>
    <row r="529" spans="1:13" x14ac:dyDescent="0.25">
      <c r="A529" s="14">
        <v>45391.438773148147</v>
      </c>
      <c r="B529" s="13" t="s">
        <v>11</v>
      </c>
      <c r="C529" s="13" t="s">
        <v>12</v>
      </c>
      <c r="D529" s="13" t="s">
        <v>1696</v>
      </c>
      <c r="E529" s="13" t="s">
        <v>10</v>
      </c>
      <c r="F529" s="13" t="s">
        <v>2377</v>
      </c>
      <c r="G529" s="13" t="s">
        <v>2378</v>
      </c>
      <c r="H529" s="13" t="s">
        <v>8656</v>
      </c>
      <c r="I529" s="8">
        <f t="shared" si="47"/>
        <v>45391.438773148147</v>
      </c>
      <c r="J529" s="8">
        <f>DATEVALUE(MID(H529,49,8))+TIMEVALUE(_xlfn.CONCAT(MID(H529,80,2),":",MID(H529,82,2)))</f>
        <v>45391.438194444447</v>
      </c>
      <c r="K529" s="6" t="str">
        <f t="shared" si="48"/>
        <v>0:00</v>
      </c>
      <c r="L529" s="54" t="str">
        <f t="shared" si="49"/>
        <v>Ukončeno v den propuštění</v>
      </c>
      <c r="M529" s="54" t="str">
        <f>IF(A529-J529&gt;TIME(0,240,0),"Více než  4 hodiny",VLOOKUP(K529,Pásma!$H$4:$I$244,2))</f>
        <v>do 10 ti minut</v>
      </c>
    </row>
    <row r="530" spans="1:13" x14ac:dyDescent="0.25">
      <c r="A530" s="14">
        <v>45391.44059027778</v>
      </c>
      <c r="B530" s="13" t="s">
        <v>1694</v>
      </c>
      <c r="C530" s="13" t="s">
        <v>1695</v>
      </c>
      <c r="D530" s="13" t="s">
        <v>1696</v>
      </c>
      <c r="E530" s="13" t="s">
        <v>79</v>
      </c>
      <c r="F530" s="13" t="s">
        <v>2520</v>
      </c>
      <c r="G530" s="13" t="s">
        <v>2521</v>
      </c>
      <c r="H530" s="13" t="s">
        <v>2522</v>
      </c>
      <c r="I530" s="8">
        <f t="shared" si="47"/>
        <v>45391.44059027778</v>
      </c>
      <c r="J530" s="8">
        <f t="shared" ref="J530:J539" si="51">DATEVALUE(MID(H530,29,8))+TIMEVALUE(_xlfn.CONCAT(MID(H530,64,2),":",MID(H530,66,2)))</f>
        <v>45391.439583333333</v>
      </c>
      <c r="K530" s="6" t="str">
        <f t="shared" si="48"/>
        <v>0:01</v>
      </c>
      <c r="L530" s="54" t="str">
        <f t="shared" si="49"/>
        <v>Ukončeno v den propuštění</v>
      </c>
      <c r="M530" s="54" t="str">
        <f>IF(A530-J530&gt;TIME(0,240,0),"Více než  4 hodiny",VLOOKUP(K530,Pásma!$H$4:$I$244,2))</f>
        <v>do 10 ti minut</v>
      </c>
    </row>
    <row r="531" spans="1:13" x14ac:dyDescent="0.25">
      <c r="A531" s="14">
        <v>45391.53297453704</v>
      </c>
      <c r="B531" s="13" t="s">
        <v>1694</v>
      </c>
      <c r="C531" s="13" t="s">
        <v>1695</v>
      </c>
      <c r="D531" s="13" t="s">
        <v>1696</v>
      </c>
      <c r="E531" s="13" t="s">
        <v>79</v>
      </c>
      <c r="F531" s="13" t="s">
        <v>2517</v>
      </c>
      <c r="G531" s="13" t="s">
        <v>2518</v>
      </c>
      <c r="H531" s="13" t="s">
        <v>2519</v>
      </c>
      <c r="I531" s="8">
        <f t="shared" si="47"/>
        <v>45391.53297453704</v>
      </c>
      <c r="J531" s="8">
        <f t="shared" si="51"/>
        <v>45391.532638888886</v>
      </c>
      <c r="K531" s="6" t="str">
        <f t="shared" si="48"/>
        <v>0:00</v>
      </c>
      <c r="L531" s="54" t="str">
        <f t="shared" si="49"/>
        <v>Ukončeno v den propuštění</v>
      </c>
      <c r="M531" s="54" t="str">
        <f>IF(A531-J531&gt;TIME(0,240,0),"Více než  4 hodiny",VLOOKUP(K531,Pásma!$H$4:$I$244,2))</f>
        <v>do 10 ti minut</v>
      </c>
    </row>
    <row r="532" spans="1:13" x14ac:dyDescent="0.25">
      <c r="A532" s="14">
        <v>45391.55269675926</v>
      </c>
      <c r="B532" s="13" t="s">
        <v>1694</v>
      </c>
      <c r="C532" s="13" t="s">
        <v>1695</v>
      </c>
      <c r="D532" s="13" t="s">
        <v>1696</v>
      </c>
      <c r="E532" s="13" t="s">
        <v>79</v>
      </c>
      <c r="F532" s="13" t="s">
        <v>2514</v>
      </c>
      <c r="G532" s="13" t="s">
        <v>2515</v>
      </c>
      <c r="H532" s="13" t="s">
        <v>2516</v>
      </c>
      <c r="I532" s="8">
        <f t="shared" si="47"/>
        <v>45391.55269675926</v>
      </c>
      <c r="J532" s="8">
        <f t="shared" si="51"/>
        <v>45391.552083333336</v>
      </c>
      <c r="K532" s="6" t="str">
        <f t="shared" si="48"/>
        <v>0:00</v>
      </c>
      <c r="L532" s="54" t="str">
        <f t="shared" si="49"/>
        <v>Ukončeno v den propuštění</v>
      </c>
      <c r="M532" s="54" t="str">
        <f>IF(A532-J532&gt;TIME(0,240,0),"Více než  4 hodiny",VLOOKUP(K532,Pásma!$H$4:$I$244,2))</f>
        <v>do 10 ti minut</v>
      </c>
    </row>
    <row r="533" spans="1:13" x14ac:dyDescent="0.25">
      <c r="A533" s="14">
        <v>45391.672766203701</v>
      </c>
      <c r="B533" s="13" t="s">
        <v>1694</v>
      </c>
      <c r="C533" s="13" t="s">
        <v>2086</v>
      </c>
      <c r="D533" s="13" t="s">
        <v>1696</v>
      </c>
      <c r="E533" s="13" t="s">
        <v>79</v>
      </c>
      <c r="F533" s="13" t="s">
        <v>2511</v>
      </c>
      <c r="G533" s="13" t="s">
        <v>2512</v>
      </c>
      <c r="H533" s="13" t="s">
        <v>2513</v>
      </c>
      <c r="I533" s="8">
        <f t="shared" si="47"/>
        <v>45391.672766203701</v>
      </c>
      <c r="J533" s="8">
        <f t="shared" si="51"/>
        <v>45391.668749999997</v>
      </c>
      <c r="K533" s="6" t="str">
        <f t="shared" si="48"/>
        <v>0:05</v>
      </c>
      <c r="L533" s="54" t="str">
        <f t="shared" si="49"/>
        <v>Ukončeno v den propuštění</v>
      </c>
      <c r="M533" s="54" t="str">
        <f>IF(A533-J533&gt;TIME(0,240,0),"Více než  4 hodiny",VLOOKUP(K533,Pásma!$H$4:$I$244,2))</f>
        <v>do 10 ti minut</v>
      </c>
    </row>
    <row r="534" spans="1:13" x14ac:dyDescent="0.25">
      <c r="A534" s="14">
        <v>45392.377789351849</v>
      </c>
      <c r="B534" s="13" t="s">
        <v>1694</v>
      </c>
      <c r="C534" s="13" t="s">
        <v>1695</v>
      </c>
      <c r="D534" s="13" t="s">
        <v>1696</v>
      </c>
      <c r="E534" s="13" t="s">
        <v>79</v>
      </c>
      <c r="F534" s="13" t="s">
        <v>2508</v>
      </c>
      <c r="G534" s="13" t="s">
        <v>2509</v>
      </c>
      <c r="H534" s="13" t="s">
        <v>2510</v>
      </c>
      <c r="I534" s="8">
        <f t="shared" si="47"/>
        <v>45392.377789351849</v>
      </c>
      <c r="J534" s="8">
        <f t="shared" si="51"/>
        <v>45392.377083333333</v>
      </c>
      <c r="K534" s="6" t="str">
        <f t="shared" si="48"/>
        <v>0:01</v>
      </c>
      <c r="L534" s="54" t="str">
        <f t="shared" si="49"/>
        <v>Ukončeno v den propuštění</v>
      </c>
      <c r="M534" s="54" t="str">
        <f>IF(A534-J534&gt;TIME(0,240,0),"Více než  4 hodiny",VLOOKUP(K534,Pásma!$H$4:$I$244,2))</f>
        <v>do 10 ti minut</v>
      </c>
    </row>
    <row r="535" spans="1:13" x14ac:dyDescent="0.25">
      <c r="A535" s="14">
        <v>45392.436516203707</v>
      </c>
      <c r="B535" s="13" t="s">
        <v>1694</v>
      </c>
      <c r="C535" s="13" t="s">
        <v>1695</v>
      </c>
      <c r="D535" s="13" t="s">
        <v>1696</v>
      </c>
      <c r="E535" s="13" t="s">
        <v>79</v>
      </c>
      <c r="F535" s="13" t="s">
        <v>2505</v>
      </c>
      <c r="G535" s="13" t="s">
        <v>2506</v>
      </c>
      <c r="H535" s="13" t="s">
        <v>2507</v>
      </c>
      <c r="I535" s="8">
        <f t="shared" si="47"/>
        <v>45392.436516203707</v>
      </c>
      <c r="J535" s="8">
        <f t="shared" si="51"/>
        <v>45392.436111111114</v>
      </c>
      <c r="K535" s="6" t="str">
        <f t="shared" si="48"/>
        <v>0:00</v>
      </c>
      <c r="L535" s="54" t="str">
        <f t="shared" si="49"/>
        <v>Ukončeno v den propuštění</v>
      </c>
      <c r="M535" s="54" t="str">
        <f>IF(A535-J535&gt;TIME(0,240,0),"Více než  4 hodiny",VLOOKUP(K535,Pásma!$H$4:$I$244,2))</f>
        <v>do 10 ti minut</v>
      </c>
    </row>
    <row r="536" spans="1:13" x14ac:dyDescent="0.25">
      <c r="A536" s="14">
        <v>45392.436886574076</v>
      </c>
      <c r="B536" s="13" t="s">
        <v>1694</v>
      </c>
      <c r="C536" s="13" t="s">
        <v>1695</v>
      </c>
      <c r="D536" s="13" t="s">
        <v>1696</v>
      </c>
      <c r="E536" s="13" t="s">
        <v>79</v>
      </c>
      <c r="F536" s="13" t="s">
        <v>2502</v>
      </c>
      <c r="G536" s="13" t="s">
        <v>2503</v>
      </c>
      <c r="H536" s="13" t="s">
        <v>2504</v>
      </c>
      <c r="I536" s="8">
        <f t="shared" si="47"/>
        <v>45392.436886574076</v>
      </c>
      <c r="J536" s="8">
        <f t="shared" si="51"/>
        <v>45392.436111111114</v>
      </c>
      <c r="K536" s="6" t="str">
        <f t="shared" si="48"/>
        <v>0:01</v>
      </c>
      <c r="L536" s="54" t="str">
        <f t="shared" si="49"/>
        <v>Ukončeno v den propuštění</v>
      </c>
      <c r="M536" s="54" t="str">
        <f>IF(A536-J536&gt;TIME(0,240,0),"Více než  4 hodiny",VLOOKUP(K536,Pásma!$H$4:$I$244,2))</f>
        <v>do 10 ti minut</v>
      </c>
    </row>
    <row r="537" spans="1:13" x14ac:dyDescent="0.25">
      <c r="A537" s="14">
        <v>45392.460393518515</v>
      </c>
      <c r="B537" s="13" t="s">
        <v>1694</v>
      </c>
      <c r="C537" s="13" t="s">
        <v>1695</v>
      </c>
      <c r="D537" s="13" t="s">
        <v>1696</v>
      </c>
      <c r="E537" s="13" t="s">
        <v>79</v>
      </c>
      <c r="F537" s="13" t="s">
        <v>2499</v>
      </c>
      <c r="G537" s="13" t="s">
        <v>2500</v>
      </c>
      <c r="H537" s="13" t="s">
        <v>2501</v>
      </c>
      <c r="I537" s="8">
        <f t="shared" si="47"/>
        <v>45392.460393518515</v>
      </c>
      <c r="J537" s="8">
        <f t="shared" si="51"/>
        <v>45392.458333333336</v>
      </c>
      <c r="K537" s="6" t="str">
        <f t="shared" si="48"/>
        <v>0:02</v>
      </c>
      <c r="L537" s="54" t="str">
        <f t="shared" si="49"/>
        <v>Ukončeno v den propuštění</v>
      </c>
      <c r="M537" s="54" t="str">
        <f>IF(A537-J537&gt;TIME(0,240,0),"Více než  4 hodiny",VLOOKUP(K537,Pásma!$H$4:$I$244,2))</f>
        <v>do 10 ti minut</v>
      </c>
    </row>
    <row r="538" spans="1:13" x14ac:dyDescent="0.25">
      <c r="A538" s="14">
        <v>45392.507048611114</v>
      </c>
      <c r="B538" s="13" t="s">
        <v>1694</v>
      </c>
      <c r="C538" s="13" t="s">
        <v>1695</v>
      </c>
      <c r="D538" s="13" t="s">
        <v>1696</v>
      </c>
      <c r="E538" s="13" t="s">
        <v>79</v>
      </c>
      <c r="F538" s="13" t="s">
        <v>2496</v>
      </c>
      <c r="G538" s="13" t="s">
        <v>2497</v>
      </c>
      <c r="H538" s="13" t="s">
        <v>2498</v>
      </c>
      <c r="I538" s="8">
        <f t="shared" si="47"/>
        <v>45392.507048611114</v>
      </c>
      <c r="J538" s="8">
        <f t="shared" si="51"/>
        <v>45392.506944444445</v>
      </c>
      <c r="K538" s="6" t="str">
        <f t="shared" si="48"/>
        <v>0:00</v>
      </c>
      <c r="L538" s="54" t="str">
        <f t="shared" si="49"/>
        <v>Ukončeno v den propuštění</v>
      </c>
      <c r="M538" s="54" t="str">
        <f>IF(A538-J538&gt;TIME(0,240,0),"Více než  4 hodiny",VLOOKUP(K538,Pásma!$H$4:$I$244,2))</f>
        <v>do 10 ti minut</v>
      </c>
    </row>
    <row r="539" spans="1:13" x14ac:dyDescent="0.25">
      <c r="A539" s="14">
        <v>45392.507256944446</v>
      </c>
      <c r="B539" s="13" t="s">
        <v>1694</v>
      </c>
      <c r="C539" s="13" t="s">
        <v>1695</v>
      </c>
      <c r="D539" s="13" t="s">
        <v>1696</v>
      </c>
      <c r="E539" s="13" t="s">
        <v>79</v>
      </c>
      <c r="F539" s="13" t="s">
        <v>2493</v>
      </c>
      <c r="G539" s="13" t="s">
        <v>2494</v>
      </c>
      <c r="H539" s="13" t="s">
        <v>2495</v>
      </c>
      <c r="I539" s="8">
        <f t="shared" si="47"/>
        <v>45392.507256944446</v>
      </c>
      <c r="J539" s="8">
        <f t="shared" si="51"/>
        <v>45392.506944444445</v>
      </c>
      <c r="K539" s="6" t="str">
        <f t="shared" si="48"/>
        <v>0:00</v>
      </c>
      <c r="L539" s="54" t="str">
        <f t="shared" si="49"/>
        <v>Ukončeno v den propuštění</v>
      </c>
      <c r="M539" s="54" t="str">
        <f>IF(A539-J539&gt;TIME(0,240,0),"Více než  4 hodiny",VLOOKUP(K539,Pásma!$H$4:$I$244,2))</f>
        <v>do 10 ti minut</v>
      </c>
    </row>
    <row r="540" spans="1:13" x14ac:dyDescent="0.25">
      <c r="A540" s="14">
        <v>45392.526099537034</v>
      </c>
      <c r="B540" s="13" t="s">
        <v>11</v>
      </c>
      <c r="C540" s="13" t="s">
        <v>21</v>
      </c>
      <c r="D540" s="13" t="s">
        <v>1696</v>
      </c>
      <c r="E540" s="13" t="s">
        <v>10</v>
      </c>
      <c r="F540" s="13" t="s">
        <v>2443</v>
      </c>
      <c r="G540" s="13" t="s">
        <v>2444</v>
      </c>
      <c r="H540" s="13" t="s">
        <v>8655</v>
      </c>
      <c r="I540" s="8">
        <f t="shared" si="47"/>
        <v>45392.526099537034</v>
      </c>
      <c r="J540" s="8">
        <f>DATEVALUE(MID(H540,49,8))+TIMEVALUE(_xlfn.CONCAT(MID(H540,80,2),":",MID(H540,82,2)))</f>
        <v>45392.525694444441</v>
      </c>
      <c r="K540" s="6" t="str">
        <f t="shared" si="48"/>
        <v>0:00</v>
      </c>
      <c r="L540" s="54" t="str">
        <f t="shared" si="49"/>
        <v>Ukončeno v den propuštění</v>
      </c>
      <c r="M540" s="54" t="str">
        <f>IF(A540-J540&gt;TIME(0,240,0),"Více než  4 hodiny",VLOOKUP(K540,Pásma!$H$4:$I$244,2))</f>
        <v>do 10 ti minut</v>
      </c>
    </row>
    <row r="541" spans="1:13" x14ac:dyDescent="0.25">
      <c r="A541" s="14">
        <v>45392.763379629629</v>
      </c>
      <c r="B541" s="13" t="s">
        <v>7253</v>
      </c>
      <c r="C541" s="13" t="s">
        <v>1721</v>
      </c>
      <c r="D541" s="13" t="s">
        <v>1696</v>
      </c>
      <c r="E541" s="13" t="s">
        <v>10</v>
      </c>
      <c r="F541" s="13" t="s">
        <v>4121</v>
      </c>
      <c r="G541" s="13" t="s">
        <v>4122</v>
      </c>
      <c r="H541" s="13" t="s">
        <v>8654</v>
      </c>
      <c r="I541" s="8">
        <f t="shared" si="47"/>
        <v>45392.763379629629</v>
      </c>
      <c r="J541" s="8">
        <f>DATEVALUE(MID(H541,49,8))+TIMEVALUE(_xlfn.CONCAT(MID(H541,80,2),":",MID(H541,82,2)))</f>
        <v>45392.763194444444</v>
      </c>
      <c r="K541" s="6" t="str">
        <f t="shared" si="48"/>
        <v>0:00</v>
      </c>
      <c r="L541" s="54" t="str">
        <f t="shared" si="49"/>
        <v>Ukončeno v den propuštění</v>
      </c>
      <c r="M541" s="54" t="str">
        <f>IF(A541-J541&gt;TIME(0,240,0),"Více než  4 hodiny",VLOOKUP(K541,Pásma!$H$4:$I$244,2))</f>
        <v>do 10 ti minut</v>
      </c>
    </row>
    <row r="542" spans="1:13" x14ac:dyDescent="0.25">
      <c r="A542" s="14">
        <v>45393.406307870369</v>
      </c>
      <c r="B542" s="13" t="s">
        <v>11</v>
      </c>
      <c r="C542" s="13" t="s">
        <v>12</v>
      </c>
      <c r="D542" s="13" t="s">
        <v>1696</v>
      </c>
      <c r="E542" s="13" t="s">
        <v>10</v>
      </c>
      <c r="F542" s="13" t="s">
        <v>2431</v>
      </c>
      <c r="G542" s="13" t="s">
        <v>2432</v>
      </c>
      <c r="H542" s="13" t="s">
        <v>8653</v>
      </c>
      <c r="I542" s="8">
        <f t="shared" si="47"/>
        <v>45393.406307870369</v>
      </c>
      <c r="J542" s="8">
        <f>DATEVALUE(MID(H542,49,8))+TIMEVALUE(_xlfn.CONCAT(MID(H542,80,2),":",MID(H542,82,2)))</f>
        <v>45393.405555555553</v>
      </c>
      <c r="K542" s="6" t="str">
        <f t="shared" si="48"/>
        <v>0:01</v>
      </c>
      <c r="L542" s="54" t="str">
        <f t="shared" si="49"/>
        <v>Ukončeno v den propuštění</v>
      </c>
      <c r="M542" s="54" t="str">
        <f>IF(A542-J542&gt;TIME(0,240,0),"Více než  4 hodiny",VLOOKUP(K542,Pásma!$H$4:$I$244,2))</f>
        <v>do 10 ti minut</v>
      </c>
    </row>
    <row r="543" spans="1:13" x14ac:dyDescent="0.25">
      <c r="A543" s="14">
        <v>45393.477418981478</v>
      </c>
      <c r="B543" s="13" t="s">
        <v>1694</v>
      </c>
      <c r="C543" s="13" t="s">
        <v>1695</v>
      </c>
      <c r="D543" s="13" t="s">
        <v>1696</v>
      </c>
      <c r="E543" s="13" t="s">
        <v>79</v>
      </c>
      <c r="F543" s="13" t="s">
        <v>2490</v>
      </c>
      <c r="G543" s="13" t="s">
        <v>2491</v>
      </c>
      <c r="H543" s="13" t="s">
        <v>2492</v>
      </c>
      <c r="I543" s="8">
        <f t="shared" si="47"/>
        <v>45393.477418981478</v>
      </c>
      <c r="J543" s="8">
        <f>DATEVALUE(MID(H543,29,8))+TIMEVALUE(_xlfn.CONCAT(MID(H543,64,2),":",MID(H543,66,2)))</f>
        <v>45393.477083333331</v>
      </c>
      <c r="K543" s="6" t="str">
        <f t="shared" si="48"/>
        <v>0:00</v>
      </c>
      <c r="L543" s="54" t="str">
        <f t="shared" si="49"/>
        <v>Ukončeno v den propuštění</v>
      </c>
      <c r="M543" s="54" t="str">
        <f>IF(A543-J543&gt;TIME(0,240,0),"Více než  4 hodiny",VLOOKUP(K543,Pásma!$H$4:$I$244,2))</f>
        <v>do 10 ti minut</v>
      </c>
    </row>
    <row r="544" spans="1:13" x14ac:dyDescent="0.25">
      <c r="A544" s="14">
        <v>45393.51662037037</v>
      </c>
      <c r="B544" s="13" t="s">
        <v>11</v>
      </c>
      <c r="C544" s="13" t="s">
        <v>12</v>
      </c>
      <c r="D544" s="13" t="s">
        <v>1696</v>
      </c>
      <c r="E544" s="13" t="s">
        <v>10</v>
      </c>
      <c r="F544" s="13" t="s">
        <v>2409</v>
      </c>
      <c r="G544" s="13" t="s">
        <v>2410</v>
      </c>
      <c r="H544" s="13" t="s">
        <v>8652</v>
      </c>
      <c r="I544" s="8">
        <f t="shared" si="47"/>
        <v>45393.51662037037</v>
      </c>
      <c r="J544" s="8">
        <f>DATEVALUE(MID(H544,49,8))+TIMEVALUE(_xlfn.CONCAT(MID(H544,80,2),":",MID(H544,82,2)))</f>
        <v>45393.515972222223</v>
      </c>
      <c r="K544" s="6" t="str">
        <f t="shared" si="48"/>
        <v>0:00</v>
      </c>
      <c r="L544" s="54" t="str">
        <f t="shared" si="49"/>
        <v>Ukončeno v den propuštění</v>
      </c>
      <c r="M544" s="54" t="str">
        <f>IF(A544-J544&gt;TIME(0,240,0),"Více než  4 hodiny",VLOOKUP(K544,Pásma!$H$4:$I$244,2))</f>
        <v>do 10 ti minut</v>
      </c>
    </row>
    <row r="545" spans="1:13" x14ac:dyDescent="0.25">
      <c r="A545" s="14">
        <v>45394.377071759256</v>
      </c>
      <c r="B545" s="13" t="s">
        <v>1694</v>
      </c>
      <c r="C545" s="13" t="s">
        <v>1695</v>
      </c>
      <c r="D545" s="13" t="s">
        <v>1696</v>
      </c>
      <c r="E545" s="13" t="s">
        <v>79</v>
      </c>
      <c r="F545" s="13" t="s">
        <v>1862</v>
      </c>
      <c r="G545" s="13" t="s">
        <v>2488</v>
      </c>
      <c r="H545" s="13" t="s">
        <v>2489</v>
      </c>
      <c r="I545" s="8">
        <f t="shared" si="47"/>
        <v>45394.377071759256</v>
      </c>
      <c r="J545" s="8">
        <f>DATEVALUE(MID(H545,29,8))+TIMEVALUE(_xlfn.CONCAT(MID(H545,64,2),":",MID(H545,66,2)))</f>
        <v>45394.376388888886</v>
      </c>
      <c r="K545" s="6" t="str">
        <f t="shared" si="48"/>
        <v>0:00</v>
      </c>
      <c r="L545" s="54" t="str">
        <f t="shared" si="49"/>
        <v>Ukončeno v den propuštění</v>
      </c>
      <c r="M545" s="54" t="str">
        <f>IF(A545-J545&gt;TIME(0,240,0),"Více než  4 hodiny",VLOOKUP(K545,Pásma!$H$4:$I$244,2))</f>
        <v>do 10 ti minut</v>
      </c>
    </row>
    <row r="546" spans="1:13" x14ac:dyDescent="0.25">
      <c r="A546" s="14">
        <v>45394.377534722225</v>
      </c>
      <c r="B546" s="13" t="s">
        <v>1694</v>
      </c>
      <c r="C546" s="13" t="s">
        <v>1695</v>
      </c>
      <c r="D546" s="13" t="s">
        <v>1696</v>
      </c>
      <c r="E546" s="13" t="s">
        <v>79</v>
      </c>
      <c r="F546" s="13" t="s">
        <v>2485</v>
      </c>
      <c r="G546" s="13" t="s">
        <v>2486</v>
      </c>
      <c r="H546" s="13" t="s">
        <v>2487</v>
      </c>
      <c r="I546" s="8">
        <f t="shared" si="47"/>
        <v>45394.377534722225</v>
      </c>
      <c r="J546" s="8">
        <f>DATEVALUE(MID(H546,29,8))+TIMEVALUE(_xlfn.CONCAT(MID(H546,64,2),":",MID(H546,66,2)))</f>
        <v>45394.377083333333</v>
      </c>
      <c r="K546" s="6" t="str">
        <f t="shared" si="48"/>
        <v>0:00</v>
      </c>
      <c r="L546" s="54" t="str">
        <f t="shared" si="49"/>
        <v>Ukončeno v den propuštění</v>
      </c>
      <c r="M546" s="54" t="str">
        <f>IF(A546-J546&gt;TIME(0,240,0),"Více než  4 hodiny",VLOOKUP(K546,Pásma!$H$4:$I$244,2))</f>
        <v>do 10 ti minut</v>
      </c>
    </row>
    <row r="547" spans="1:13" x14ac:dyDescent="0.25">
      <c r="A547" s="14">
        <v>45394.379594907405</v>
      </c>
      <c r="B547" s="13" t="s">
        <v>1694</v>
      </c>
      <c r="C547" s="13" t="s">
        <v>1695</v>
      </c>
      <c r="D547" s="13" t="s">
        <v>1696</v>
      </c>
      <c r="E547" s="13" t="s">
        <v>79</v>
      </c>
      <c r="F547" s="13" t="s">
        <v>754</v>
      </c>
      <c r="G547" s="13" t="s">
        <v>755</v>
      </c>
      <c r="H547" s="13" t="s">
        <v>8651</v>
      </c>
      <c r="I547" s="8">
        <f t="shared" si="47"/>
        <v>45394.379594907405</v>
      </c>
      <c r="J547" s="8">
        <f>DATEVALUE(MID(H547,49,8))+TIMEVALUE(_xlfn.CONCAT(MID(H547,80,2),":",MID(H547,82,2)))</f>
        <v>45394.379166666666</v>
      </c>
      <c r="K547" s="6" t="str">
        <f t="shared" si="48"/>
        <v>0:00</v>
      </c>
      <c r="L547" s="54" t="str">
        <f t="shared" si="49"/>
        <v>Ukončeno v den propuštění</v>
      </c>
      <c r="M547" s="54" t="str">
        <f>IF(A547-J547&gt;TIME(0,240,0),"Více než  4 hodiny",VLOOKUP(K547,Pásma!$H$4:$I$244,2))</f>
        <v>do 10 ti minut</v>
      </c>
    </row>
    <row r="548" spans="1:13" x14ac:dyDescent="0.25">
      <c r="A548" s="14">
        <v>45394.415856481479</v>
      </c>
      <c r="B548" s="13" t="s">
        <v>1694</v>
      </c>
      <c r="C548" s="13" t="s">
        <v>1695</v>
      </c>
      <c r="D548" s="13" t="s">
        <v>1696</v>
      </c>
      <c r="E548" s="13" t="s">
        <v>79</v>
      </c>
      <c r="F548" s="13" t="s">
        <v>2482</v>
      </c>
      <c r="G548" s="13" t="s">
        <v>2483</v>
      </c>
      <c r="H548" s="13" t="s">
        <v>2484</v>
      </c>
      <c r="I548" s="8">
        <f t="shared" si="47"/>
        <v>45394.415856481479</v>
      </c>
      <c r="J548" s="8">
        <f t="shared" ref="J548:J553" si="52">DATEVALUE(MID(H548,29,8))+TIMEVALUE(_xlfn.CONCAT(MID(H548,64,2),":",MID(H548,66,2)))</f>
        <v>45394.415277777778</v>
      </c>
      <c r="K548" s="6" t="str">
        <f t="shared" si="48"/>
        <v>0:00</v>
      </c>
      <c r="L548" s="54" t="str">
        <f t="shared" si="49"/>
        <v>Ukončeno v den propuštění</v>
      </c>
      <c r="M548" s="54" t="str">
        <f>IF(A548-J548&gt;TIME(0,240,0),"Více než  4 hodiny",VLOOKUP(K548,Pásma!$H$4:$I$244,2))</f>
        <v>do 10 ti minut</v>
      </c>
    </row>
    <row r="549" spans="1:13" x14ac:dyDescent="0.25">
      <c r="A549" s="14">
        <v>45394.523668981485</v>
      </c>
      <c r="B549" s="13" t="s">
        <v>1694</v>
      </c>
      <c r="C549" s="13" t="s">
        <v>1695</v>
      </c>
      <c r="D549" s="13" t="s">
        <v>1696</v>
      </c>
      <c r="E549" s="13" t="s">
        <v>79</v>
      </c>
      <c r="F549" s="13" t="s">
        <v>2479</v>
      </c>
      <c r="G549" s="13" t="s">
        <v>2480</v>
      </c>
      <c r="H549" s="13" t="s">
        <v>2481</v>
      </c>
      <c r="I549" s="8">
        <f t="shared" si="47"/>
        <v>45394.523668981485</v>
      </c>
      <c r="J549" s="8">
        <f t="shared" si="52"/>
        <v>45394.522916666669</v>
      </c>
      <c r="K549" s="6" t="str">
        <f t="shared" si="48"/>
        <v>0:01</v>
      </c>
      <c r="L549" s="54" t="str">
        <f t="shared" si="49"/>
        <v>Ukončeno v den propuštění</v>
      </c>
      <c r="M549" s="54" t="str">
        <f>IF(A549-J549&gt;TIME(0,240,0),"Více než  4 hodiny",VLOOKUP(K549,Pásma!$H$4:$I$244,2))</f>
        <v>do 10 ti minut</v>
      </c>
    </row>
    <row r="550" spans="1:13" x14ac:dyDescent="0.25">
      <c r="A550" s="14">
        <v>45395.597754629627</v>
      </c>
      <c r="B550" s="13" t="s">
        <v>1694</v>
      </c>
      <c r="C550" s="13" t="s">
        <v>1733</v>
      </c>
      <c r="D550" s="13" t="s">
        <v>1696</v>
      </c>
      <c r="E550" s="13" t="s">
        <v>79</v>
      </c>
      <c r="F550" s="13" t="s">
        <v>2476</v>
      </c>
      <c r="G550" s="13" t="s">
        <v>2477</v>
      </c>
      <c r="H550" s="13" t="s">
        <v>2478</v>
      </c>
      <c r="I550" s="8">
        <f t="shared" si="47"/>
        <v>45395.597754629627</v>
      </c>
      <c r="J550" s="8">
        <f t="shared" si="52"/>
        <v>45395.597222222219</v>
      </c>
      <c r="K550" s="6" t="str">
        <f t="shared" si="48"/>
        <v>0:00</v>
      </c>
      <c r="L550" s="54" t="str">
        <f t="shared" si="49"/>
        <v>Ukončeno v den propuštění</v>
      </c>
      <c r="M550" s="54" t="str">
        <f>IF(A550-J550&gt;TIME(0,240,0),"Více než  4 hodiny",VLOOKUP(K550,Pásma!$H$4:$I$244,2))</f>
        <v>do 10 ti minut</v>
      </c>
    </row>
    <row r="551" spans="1:13" x14ac:dyDescent="0.25">
      <c r="A551" s="14">
        <v>45395.598414351851</v>
      </c>
      <c r="B551" s="13" t="s">
        <v>1694</v>
      </c>
      <c r="C551" s="13" t="s">
        <v>1733</v>
      </c>
      <c r="D551" s="13" t="s">
        <v>1696</v>
      </c>
      <c r="E551" s="13" t="s">
        <v>79</v>
      </c>
      <c r="F551" s="13" t="s">
        <v>2473</v>
      </c>
      <c r="G551" s="13" t="s">
        <v>2474</v>
      </c>
      <c r="H551" s="13" t="s">
        <v>2475</v>
      </c>
      <c r="I551" s="8">
        <f t="shared" si="47"/>
        <v>45395.598414351851</v>
      </c>
      <c r="J551" s="8">
        <f t="shared" si="52"/>
        <v>45395.597222222219</v>
      </c>
      <c r="K551" s="6" t="str">
        <f t="shared" si="48"/>
        <v>0:01</v>
      </c>
      <c r="L551" s="54" t="str">
        <f t="shared" si="49"/>
        <v>Ukončeno v den propuštění</v>
      </c>
      <c r="M551" s="54" t="str">
        <f>IF(A551-J551&gt;TIME(0,240,0),"Více než  4 hodiny",VLOOKUP(K551,Pásma!$H$4:$I$244,2))</f>
        <v>do 10 ti minut</v>
      </c>
    </row>
    <row r="552" spans="1:13" x14ac:dyDescent="0.25">
      <c r="A552" s="14">
        <v>45395.59884259259</v>
      </c>
      <c r="B552" s="13" t="s">
        <v>1694</v>
      </c>
      <c r="C552" s="13" t="s">
        <v>1733</v>
      </c>
      <c r="D552" s="13" t="s">
        <v>1696</v>
      </c>
      <c r="E552" s="13" t="s">
        <v>79</v>
      </c>
      <c r="F552" s="13" t="s">
        <v>2470</v>
      </c>
      <c r="G552" s="13" t="s">
        <v>2471</v>
      </c>
      <c r="H552" s="13" t="s">
        <v>2472</v>
      </c>
      <c r="I552" s="8">
        <f t="shared" si="47"/>
        <v>45395.59884259259</v>
      </c>
      <c r="J552" s="8">
        <f t="shared" si="52"/>
        <v>45395.597916666666</v>
      </c>
      <c r="K552" s="6" t="str">
        <f t="shared" si="48"/>
        <v>0:01</v>
      </c>
      <c r="L552" s="54" t="str">
        <f t="shared" si="49"/>
        <v>Ukončeno v den propuštění</v>
      </c>
      <c r="M552" s="54" t="str">
        <f>IF(A552-J552&gt;TIME(0,240,0),"Více než  4 hodiny",VLOOKUP(K552,Pásma!$H$4:$I$244,2))</f>
        <v>do 10 ti minut</v>
      </c>
    </row>
    <row r="553" spans="1:13" x14ac:dyDescent="0.25">
      <c r="A553" s="14">
        <v>45395.599212962959</v>
      </c>
      <c r="B553" s="13" t="s">
        <v>1694</v>
      </c>
      <c r="C553" s="13" t="s">
        <v>1733</v>
      </c>
      <c r="D553" s="13" t="s">
        <v>1696</v>
      </c>
      <c r="E553" s="13" t="s">
        <v>79</v>
      </c>
      <c r="F553" s="13" t="s">
        <v>2467</v>
      </c>
      <c r="G553" s="13" t="s">
        <v>2468</v>
      </c>
      <c r="H553" s="13" t="s">
        <v>2469</v>
      </c>
      <c r="I553" s="8">
        <f t="shared" si="47"/>
        <v>45395.599212962959</v>
      </c>
      <c r="J553" s="8">
        <f t="shared" si="52"/>
        <v>45395.598611111112</v>
      </c>
      <c r="K553" s="6" t="str">
        <f t="shared" si="48"/>
        <v>0:00</v>
      </c>
      <c r="L553" s="54" t="str">
        <f t="shared" si="49"/>
        <v>Ukončeno v den propuštění</v>
      </c>
      <c r="M553" s="54" t="str">
        <f>IF(A553-J553&gt;TIME(0,240,0),"Více než  4 hodiny",VLOOKUP(K553,Pásma!$H$4:$I$244,2))</f>
        <v>do 10 ti minut</v>
      </c>
    </row>
    <row r="554" spans="1:13" x14ac:dyDescent="0.25">
      <c r="A554" s="14">
        <v>45395.654629629629</v>
      </c>
      <c r="B554" s="13" t="s">
        <v>59</v>
      </c>
      <c r="C554" s="13" t="s">
        <v>1633</v>
      </c>
      <c r="D554" s="13" t="s">
        <v>1696</v>
      </c>
      <c r="E554" s="13" t="s">
        <v>13</v>
      </c>
      <c r="F554" s="13" t="s">
        <v>671</v>
      </c>
      <c r="G554" s="13" t="s">
        <v>672</v>
      </c>
      <c r="H554" s="13" t="s">
        <v>8650</v>
      </c>
      <c r="I554" s="8">
        <f t="shared" si="47"/>
        <v>45395.654629629629</v>
      </c>
      <c r="J554" s="8">
        <f>DATEVALUE(MID(H554,49,8))+TIMEVALUE(_xlfn.CONCAT(MID(H554,80,2),":",MID(H554,82,2)))</f>
        <v>45395.654166666667</v>
      </c>
      <c r="K554" s="6" t="str">
        <f t="shared" si="48"/>
        <v>0:00</v>
      </c>
      <c r="L554" s="54" t="str">
        <f t="shared" si="49"/>
        <v>Ukončeno v den propuštění</v>
      </c>
      <c r="M554" s="54" t="str">
        <f>IF(A554-J554&gt;TIME(0,240,0),"Více než  4 hodiny",VLOOKUP(K554,Pásma!$H$4:$I$244,2))</f>
        <v>do 10 ti minut</v>
      </c>
    </row>
    <row r="555" spans="1:13" x14ac:dyDescent="0.25">
      <c r="A555" s="14">
        <v>45396.541006944448</v>
      </c>
      <c r="B555" s="13" t="s">
        <v>1694</v>
      </c>
      <c r="C555" s="13" t="s">
        <v>2001</v>
      </c>
      <c r="D555" s="13" t="s">
        <v>1696</v>
      </c>
      <c r="E555" s="13" t="s">
        <v>79</v>
      </c>
      <c r="F555" s="13" t="s">
        <v>2464</v>
      </c>
      <c r="G555" s="13" t="s">
        <v>2465</v>
      </c>
      <c r="H555" s="13" t="s">
        <v>2466</v>
      </c>
      <c r="I555" s="8">
        <f t="shared" si="47"/>
        <v>45396.541006944448</v>
      </c>
      <c r="J555" s="8">
        <f>DATEVALUE(MID(H555,29,8))+TIMEVALUE(_xlfn.CONCAT(MID(H555,64,2),":",MID(H555,66,2)))</f>
        <v>45396.540277777778</v>
      </c>
      <c r="K555" s="6" t="str">
        <f t="shared" si="48"/>
        <v>0:01</v>
      </c>
      <c r="L555" s="54" t="str">
        <f t="shared" si="49"/>
        <v>Ukončeno v den propuštění</v>
      </c>
      <c r="M555" s="54" t="str">
        <f>IF(A555-J555&gt;TIME(0,240,0),"Více než  4 hodiny",VLOOKUP(K555,Pásma!$H$4:$I$244,2))</f>
        <v>do 10 ti minut</v>
      </c>
    </row>
    <row r="556" spans="1:13" x14ac:dyDescent="0.25">
      <c r="A556" s="14">
        <v>45396.541608796295</v>
      </c>
      <c r="B556" s="13" t="s">
        <v>1694</v>
      </c>
      <c r="C556" s="13" t="s">
        <v>2001</v>
      </c>
      <c r="D556" s="13" t="s">
        <v>1696</v>
      </c>
      <c r="E556" s="13" t="s">
        <v>79</v>
      </c>
      <c r="F556" s="13" t="s">
        <v>2461</v>
      </c>
      <c r="G556" s="13" t="s">
        <v>2462</v>
      </c>
      <c r="H556" s="13" t="s">
        <v>2463</v>
      </c>
      <c r="I556" s="8">
        <f t="shared" si="47"/>
        <v>45396.541608796295</v>
      </c>
      <c r="J556" s="8">
        <f>DATEVALUE(MID(H556,29,8))+TIMEVALUE(_xlfn.CONCAT(MID(H556,64,2),":",MID(H556,66,2)))</f>
        <v>45396.540972222225</v>
      </c>
      <c r="K556" s="6" t="str">
        <f t="shared" si="48"/>
        <v>0:00</v>
      </c>
      <c r="L556" s="54" t="str">
        <f t="shared" si="49"/>
        <v>Ukončeno v den propuštění</v>
      </c>
      <c r="M556" s="54" t="str">
        <f>IF(A556-J556&gt;TIME(0,240,0),"Více než  4 hodiny",VLOOKUP(K556,Pásma!$H$4:$I$244,2))</f>
        <v>do 10 ti minut</v>
      </c>
    </row>
    <row r="557" spans="1:13" x14ac:dyDescent="0.25">
      <c r="A557" s="14">
        <v>45396.541921296295</v>
      </c>
      <c r="B557" s="13" t="s">
        <v>1694</v>
      </c>
      <c r="C557" s="13" t="s">
        <v>2001</v>
      </c>
      <c r="D557" s="13" t="s">
        <v>1696</v>
      </c>
      <c r="E557" s="13" t="s">
        <v>79</v>
      </c>
      <c r="F557" s="13" t="s">
        <v>2458</v>
      </c>
      <c r="G557" s="13" t="s">
        <v>2459</v>
      </c>
      <c r="H557" s="13" t="s">
        <v>2460</v>
      </c>
      <c r="I557" s="8">
        <f t="shared" si="47"/>
        <v>45396.541921296295</v>
      </c>
      <c r="J557" s="8">
        <f>DATEVALUE(MID(H557,29,8))+TIMEVALUE(_xlfn.CONCAT(MID(H557,64,2),":",MID(H557,66,2)))</f>
        <v>45396.541666666664</v>
      </c>
      <c r="K557" s="6" t="str">
        <f t="shared" si="48"/>
        <v>0:00</v>
      </c>
      <c r="L557" s="54" t="str">
        <f t="shared" si="49"/>
        <v>Ukončeno v den propuštění</v>
      </c>
      <c r="M557" s="54" t="str">
        <f>IF(A557-J557&gt;TIME(0,240,0),"Více než  4 hodiny",VLOOKUP(K557,Pásma!$H$4:$I$244,2))</f>
        <v>do 10 ti minut</v>
      </c>
    </row>
    <row r="558" spans="1:13" x14ac:dyDescent="0.25">
      <c r="A558" s="14">
        <v>45396.542326388888</v>
      </c>
      <c r="B558" s="13" t="s">
        <v>1694</v>
      </c>
      <c r="C558" s="13" t="s">
        <v>2001</v>
      </c>
      <c r="D558" s="13" t="s">
        <v>1696</v>
      </c>
      <c r="E558" s="13" t="s">
        <v>79</v>
      </c>
      <c r="F558" s="13" t="s">
        <v>2455</v>
      </c>
      <c r="G558" s="13" t="s">
        <v>2456</v>
      </c>
      <c r="H558" s="13" t="s">
        <v>2457</v>
      </c>
      <c r="I558" s="8">
        <f t="shared" si="47"/>
        <v>45396.542326388888</v>
      </c>
      <c r="J558" s="8">
        <f>DATEVALUE(MID(H558,29,8))+TIMEVALUE(_xlfn.CONCAT(MID(H558,64,2),":",MID(H558,66,2)))</f>
        <v>45396.541666666664</v>
      </c>
      <c r="K558" s="6" t="str">
        <f t="shared" si="48"/>
        <v>0:00</v>
      </c>
      <c r="L558" s="54" t="str">
        <f t="shared" si="49"/>
        <v>Ukončeno v den propuštění</v>
      </c>
      <c r="M558" s="54" t="str">
        <f>IF(A558-J558&gt;TIME(0,240,0),"Více než  4 hodiny",VLOOKUP(K558,Pásma!$H$4:$I$244,2))</f>
        <v>do 10 ti minut</v>
      </c>
    </row>
    <row r="559" spans="1:13" x14ac:dyDescent="0.25">
      <c r="A559" s="14">
        <v>45397.393935185188</v>
      </c>
      <c r="B559" s="13" t="s">
        <v>11</v>
      </c>
      <c r="C559" s="13" t="s">
        <v>12</v>
      </c>
      <c r="D559" s="13" t="s">
        <v>1696</v>
      </c>
      <c r="E559" s="13" t="s">
        <v>10</v>
      </c>
      <c r="F559" s="13" t="s">
        <v>2383</v>
      </c>
      <c r="G559" s="13" t="s">
        <v>2384</v>
      </c>
      <c r="H559" s="13" t="s">
        <v>8649</v>
      </c>
      <c r="I559" s="8">
        <f t="shared" si="47"/>
        <v>45397.393935185188</v>
      </c>
      <c r="J559" s="8">
        <f>DATEVALUE(MID(H559,49,8))+TIMEVALUE(_xlfn.CONCAT(MID(H559,80,2),":",MID(H559,82,2)))</f>
        <v>45397.393055555556</v>
      </c>
      <c r="K559" s="6" t="str">
        <f t="shared" si="48"/>
        <v>0:01</v>
      </c>
      <c r="L559" s="54" t="str">
        <f t="shared" si="49"/>
        <v>Ukončeno v den propuštění</v>
      </c>
      <c r="M559" s="54" t="str">
        <f>IF(A559-J559&gt;TIME(0,240,0),"Více než  4 hodiny",VLOOKUP(K559,Pásma!$H$4:$I$244,2))</f>
        <v>do 10 ti minut</v>
      </c>
    </row>
    <row r="560" spans="1:13" x14ac:dyDescent="0.25">
      <c r="A560" s="14">
        <v>45397.427569444444</v>
      </c>
      <c r="B560" s="13" t="s">
        <v>1694</v>
      </c>
      <c r="C560" s="13" t="s">
        <v>1695</v>
      </c>
      <c r="D560" s="13" t="s">
        <v>1696</v>
      </c>
      <c r="E560" s="13" t="s">
        <v>79</v>
      </c>
      <c r="F560" s="13" t="s">
        <v>2452</v>
      </c>
      <c r="G560" s="13" t="s">
        <v>2453</v>
      </c>
      <c r="H560" s="13" t="s">
        <v>2454</v>
      </c>
      <c r="I560" s="8">
        <f t="shared" si="47"/>
        <v>45397.427569444444</v>
      </c>
      <c r="J560" s="8">
        <f>DATEVALUE(MID(H560,29,8))+TIMEVALUE(_xlfn.CONCAT(MID(H560,64,2),":",MID(H560,66,2)))</f>
        <v>45397.427083333336</v>
      </c>
      <c r="K560" s="6" t="str">
        <f t="shared" si="48"/>
        <v>0:00</v>
      </c>
      <c r="L560" s="54" t="str">
        <f t="shared" si="49"/>
        <v>Ukončeno v den propuštění</v>
      </c>
      <c r="M560" s="54" t="str">
        <f>IF(A560-J560&gt;TIME(0,240,0),"Více než  4 hodiny",VLOOKUP(K560,Pásma!$H$4:$I$244,2))</f>
        <v>do 10 ti minut</v>
      </c>
    </row>
    <row r="561" spans="1:13" x14ac:dyDescent="0.25">
      <c r="A561" s="14">
        <v>45397.431527777779</v>
      </c>
      <c r="B561" s="13" t="s">
        <v>1694</v>
      </c>
      <c r="C561" s="13" t="s">
        <v>1695</v>
      </c>
      <c r="D561" s="13" t="s">
        <v>1696</v>
      </c>
      <c r="E561" s="13" t="s">
        <v>79</v>
      </c>
      <c r="F561" s="13" t="s">
        <v>2449</v>
      </c>
      <c r="G561" s="13" t="s">
        <v>2450</v>
      </c>
      <c r="H561" s="13" t="s">
        <v>2451</v>
      </c>
      <c r="I561" s="8">
        <f t="shared" si="47"/>
        <v>45397.431527777779</v>
      </c>
      <c r="J561" s="8">
        <f>DATEVALUE(MID(H561,29,8))+TIMEVALUE(_xlfn.CONCAT(MID(H561,64,2),":",MID(H561,66,2)))</f>
        <v>45397.431250000001</v>
      </c>
      <c r="K561" s="6" t="str">
        <f t="shared" si="48"/>
        <v>0:00</v>
      </c>
      <c r="L561" s="54" t="str">
        <f t="shared" si="49"/>
        <v>Ukončeno v den propuštění</v>
      </c>
      <c r="M561" s="54" t="str">
        <f>IF(A561-J561&gt;TIME(0,240,0),"Více než  4 hodiny",VLOOKUP(K561,Pásma!$H$4:$I$244,2))</f>
        <v>do 10 ti minut</v>
      </c>
    </row>
    <row r="562" spans="1:13" x14ac:dyDescent="0.25">
      <c r="A562" s="14">
        <v>45397.437245370369</v>
      </c>
      <c r="B562" s="13" t="s">
        <v>682</v>
      </c>
      <c r="C562" s="13" t="s">
        <v>2446</v>
      </c>
      <c r="D562" s="13" t="s">
        <v>1696</v>
      </c>
      <c r="E562" s="13" t="s">
        <v>79</v>
      </c>
      <c r="F562" s="13" t="s">
        <v>2351</v>
      </c>
      <c r="G562" s="13" t="s">
        <v>2447</v>
      </c>
      <c r="H562" s="13" t="s">
        <v>2448</v>
      </c>
      <c r="I562" s="8">
        <f t="shared" si="47"/>
        <v>45397.437245370369</v>
      </c>
      <c r="J562" s="8">
        <f>DATEVALUE(MID(H562,29,8))+TIMEVALUE(_xlfn.CONCAT(MID(H562,64,2),":",MID(H562,66,2)))</f>
        <v>45397.408333333333</v>
      </c>
      <c r="K562" s="6" t="str">
        <f t="shared" si="48"/>
        <v>0:41</v>
      </c>
      <c r="L562" s="54" t="str">
        <f t="shared" si="49"/>
        <v>Ukončeno v den propuštění</v>
      </c>
      <c r="M562" s="54" t="str">
        <f>IF(A562-J562&gt;TIME(0,240,0),"Více než  4 hodiny",VLOOKUP(K562,Pásma!$H$4:$I$244,2))</f>
        <v>40-50</v>
      </c>
    </row>
    <row r="563" spans="1:13" x14ac:dyDescent="0.25">
      <c r="A563" s="14">
        <v>45397.444525462961</v>
      </c>
      <c r="B563" s="13" t="s">
        <v>1694</v>
      </c>
      <c r="C563" s="13" t="s">
        <v>1695</v>
      </c>
      <c r="D563" s="13" t="s">
        <v>1696</v>
      </c>
      <c r="E563" s="13" t="s">
        <v>79</v>
      </c>
      <c r="F563" s="13" t="s">
        <v>2443</v>
      </c>
      <c r="G563" s="13" t="s">
        <v>2444</v>
      </c>
      <c r="H563" s="13" t="s">
        <v>2445</v>
      </c>
      <c r="I563" s="8">
        <f t="shared" si="47"/>
        <v>45397.444525462961</v>
      </c>
      <c r="J563" s="8">
        <f>DATEVALUE(MID(H563,29,8))+TIMEVALUE(_xlfn.CONCAT(MID(H563,64,2),":",MID(H563,66,2)))</f>
        <v>45397.443749999999</v>
      </c>
      <c r="K563" s="6" t="str">
        <f t="shared" si="48"/>
        <v>0:01</v>
      </c>
      <c r="L563" s="54" t="str">
        <f t="shared" si="49"/>
        <v>Ukončeno v den propuštění</v>
      </c>
      <c r="M563" s="54" t="str">
        <f>IF(A563-J563&gt;TIME(0,240,0),"Více než  4 hodiny",VLOOKUP(K563,Pásma!$H$4:$I$244,2))</f>
        <v>do 10 ti minut</v>
      </c>
    </row>
    <row r="564" spans="1:13" x14ac:dyDescent="0.25">
      <c r="A564" s="14">
        <v>45397.459548611114</v>
      </c>
      <c r="B564" s="13" t="s">
        <v>11</v>
      </c>
      <c r="C564" s="13" t="s">
        <v>12</v>
      </c>
      <c r="D564" s="13" t="s">
        <v>1696</v>
      </c>
      <c r="E564" s="13" t="s">
        <v>10</v>
      </c>
      <c r="F564" s="13" t="s">
        <v>2385</v>
      </c>
      <c r="G564" s="13" t="s">
        <v>2386</v>
      </c>
      <c r="H564" s="13" t="s">
        <v>8648</v>
      </c>
      <c r="I564" s="8">
        <f t="shared" si="47"/>
        <v>45397.459548611114</v>
      </c>
      <c r="J564" s="8">
        <f>DATEVALUE(MID(H564,49,8))+TIMEVALUE(_xlfn.CONCAT(MID(H564,80,2),":",MID(H564,82,2)))</f>
        <v>45397.459027777775</v>
      </c>
      <c r="K564" s="6" t="str">
        <f t="shared" si="48"/>
        <v>0:00</v>
      </c>
      <c r="L564" s="54" t="str">
        <f t="shared" si="49"/>
        <v>Ukončeno v den propuštění</v>
      </c>
      <c r="M564" s="54" t="str">
        <f>IF(A564-J564&gt;TIME(0,240,0),"Více než  4 hodiny",VLOOKUP(K564,Pásma!$H$4:$I$244,2))</f>
        <v>do 10 ti minut</v>
      </c>
    </row>
    <row r="565" spans="1:13" x14ac:dyDescent="0.25">
      <c r="A565" s="14">
        <v>45397.510567129626</v>
      </c>
      <c r="B565" s="13" t="s">
        <v>1694</v>
      </c>
      <c r="C565" s="13" t="s">
        <v>1695</v>
      </c>
      <c r="D565" s="13" t="s">
        <v>1696</v>
      </c>
      <c r="E565" s="13" t="s">
        <v>79</v>
      </c>
      <c r="F565" s="13" t="s">
        <v>2440</v>
      </c>
      <c r="G565" s="13" t="s">
        <v>2441</v>
      </c>
      <c r="H565" s="13" t="s">
        <v>2442</v>
      </c>
      <c r="I565" s="8">
        <f t="shared" si="47"/>
        <v>45397.510567129626</v>
      </c>
      <c r="J565" s="8">
        <f>DATEVALUE(MID(H565,29,8))+TIMEVALUE(_xlfn.CONCAT(MID(H565,64,2),":",MID(H565,66,2)))</f>
        <v>45397.509722222225</v>
      </c>
      <c r="K565" s="6" t="str">
        <f t="shared" si="48"/>
        <v>0:01</v>
      </c>
      <c r="L565" s="54" t="str">
        <f t="shared" si="49"/>
        <v>Ukončeno v den propuštění</v>
      </c>
      <c r="M565" s="54" t="str">
        <f>IF(A565-J565&gt;TIME(0,240,0),"Více než  4 hodiny",VLOOKUP(K565,Pásma!$H$4:$I$244,2))</f>
        <v>do 10 ti minut</v>
      </c>
    </row>
    <row r="566" spans="1:13" x14ac:dyDescent="0.25">
      <c r="A566" s="14">
        <v>45398.350659722222</v>
      </c>
      <c r="B566" s="13" t="s">
        <v>1694</v>
      </c>
      <c r="C566" s="13" t="s">
        <v>1695</v>
      </c>
      <c r="D566" s="13" t="s">
        <v>1696</v>
      </c>
      <c r="E566" s="13" t="s">
        <v>79</v>
      </c>
      <c r="F566" s="13" t="s">
        <v>2437</v>
      </c>
      <c r="G566" s="13" t="s">
        <v>2438</v>
      </c>
      <c r="H566" s="13" t="s">
        <v>2439</v>
      </c>
      <c r="I566" s="8">
        <f t="shared" si="47"/>
        <v>45398.350659722222</v>
      </c>
      <c r="J566" s="8">
        <f>DATEVALUE(MID(H566,29,8))+TIMEVALUE(_xlfn.CONCAT(MID(H566,64,2),":",MID(H566,66,2)))</f>
        <v>45398.35</v>
      </c>
      <c r="K566" s="6" t="str">
        <f t="shared" si="48"/>
        <v>0:00</v>
      </c>
      <c r="L566" s="54" t="str">
        <f t="shared" si="49"/>
        <v>Ukončeno v den propuštění</v>
      </c>
      <c r="M566" s="54" t="str">
        <f>IF(A566-J566&gt;TIME(0,240,0),"Více než  4 hodiny",VLOOKUP(K566,Pásma!$H$4:$I$244,2))</f>
        <v>do 10 ti minut</v>
      </c>
    </row>
    <row r="567" spans="1:13" x14ac:dyDescent="0.25">
      <c r="A567" s="14">
        <v>45398.369722222225</v>
      </c>
      <c r="B567" s="13" t="s">
        <v>1694</v>
      </c>
      <c r="C567" s="13" t="s">
        <v>1695</v>
      </c>
      <c r="D567" s="13" t="s">
        <v>1696</v>
      </c>
      <c r="E567" s="13" t="s">
        <v>79</v>
      </c>
      <c r="F567" s="13" t="s">
        <v>717</v>
      </c>
      <c r="G567" s="13" t="s">
        <v>718</v>
      </c>
      <c r="H567" s="13" t="s">
        <v>8647</v>
      </c>
      <c r="I567" s="8">
        <f t="shared" si="47"/>
        <v>45398.369722222225</v>
      </c>
      <c r="J567" s="8">
        <f>DATEVALUE(MID(H567,49,8))+TIMEVALUE(_xlfn.CONCAT(MID(H567,80,2),":",MID(H567,82,2)))</f>
        <v>45398.369444444441</v>
      </c>
      <c r="K567" s="6" t="str">
        <f t="shared" si="48"/>
        <v>0:00</v>
      </c>
      <c r="L567" s="54" t="str">
        <f t="shared" si="49"/>
        <v>Ukončeno v den propuštění</v>
      </c>
      <c r="M567" s="54" t="str">
        <f>IF(A567-J567&gt;TIME(0,240,0),"Více než  4 hodiny",VLOOKUP(K567,Pásma!$H$4:$I$244,2))</f>
        <v>do 10 ti minut</v>
      </c>
    </row>
    <row r="568" spans="1:13" x14ac:dyDescent="0.25">
      <c r="A568" s="14">
        <v>45398.412557870368</v>
      </c>
      <c r="B568" s="13" t="s">
        <v>682</v>
      </c>
      <c r="C568" s="13" t="s">
        <v>8</v>
      </c>
      <c r="D568" s="13" t="s">
        <v>1696</v>
      </c>
      <c r="E568" s="13" t="s">
        <v>10</v>
      </c>
      <c r="F568" s="13" t="s">
        <v>2434</v>
      </c>
      <c r="G568" s="13" t="s">
        <v>2435</v>
      </c>
      <c r="H568" s="13" t="s">
        <v>2436</v>
      </c>
      <c r="I568" s="8">
        <f t="shared" si="47"/>
        <v>45398.412557870368</v>
      </c>
      <c r="J568" s="8">
        <f>DATEVALUE(MID(H568,29,8))+TIMEVALUE(_xlfn.CONCAT(MID(H568,64,2),":",MID(H568,66,2)))</f>
        <v>45398.375</v>
      </c>
      <c r="K568" s="6" t="str">
        <f t="shared" si="48"/>
        <v>0:54</v>
      </c>
      <c r="L568" s="54" t="str">
        <f t="shared" si="49"/>
        <v>Ukončeno v den propuštění</v>
      </c>
      <c r="M568" s="54" t="str">
        <f>IF(A568-J568&gt;TIME(0,240,0),"Více než  4 hodiny",VLOOKUP(K568,Pásma!$H$4:$I$244,2))</f>
        <v>50-60</v>
      </c>
    </row>
    <row r="569" spans="1:13" x14ac:dyDescent="0.25">
      <c r="A569" s="14">
        <v>45398.4221875</v>
      </c>
      <c r="B569" s="13" t="s">
        <v>1694</v>
      </c>
      <c r="C569" s="13" t="s">
        <v>1695</v>
      </c>
      <c r="D569" s="13" t="s">
        <v>1696</v>
      </c>
      <c r="E569" s="13" t="s">
        <v>79</v>
      </c>
      <c r="F569" s="13" t="s">
        <v>2431</v>
      </c>
      <c r="G569" s="13" t="s">
        <v>2432</v>
      </c>
      <c r="H569" s="13" t="s">
        <v>2433</v>
      </c>
      <c r="I569" s="8">
        <f t="shared" si="47"/>
        <v>45398.4221875</v>
      </c>
      <c r="J569" s="8">
        <f>DATEVALUE(MID(H569,29,8))+TIMEVALUE(_xlfn.CONCAT(MID(H569,64,2),":",MID(H569,66,2)))</f>
        <v>45398.421527777777</v>
      </c>
      <c r="K569" s="6" t="str">
        <f t="shared" si="48"/>
        <v>0:00</v>
      </c>
      <c r="L569" s="54" t="str">
        <f t="shared" si="49"/>
        <v>Ukončeno v den propuštění</v>
      </c>
      <c r="M569" s="54" t="str">
        <f>IF(A569-J569&gt;TIME(0,240,0),"Více než  4 hodiny",VLOOKUP(K569,Pásma!$H$4:$I$244,2))</f>
        <v>do 10 ti minut</v>
      </c>
    </row>
    <row r="570" spans="1:13" x14ac:dyDescent="0.25">
      <c r="A570" s="14">
        <v>45398.422511574077</v>
      </c>
      <c r="B570" s="13" t="s">
        <v>1694</v>
      </c>
      <c r="C570" s="13" t="s">
        <v>1695</v>
      </c>
      <c r="D570" s="13" t="s">
        <v>1696</v>
      </c>
      <c r="E570" s="13" t="s">
        <v>79</v>
      </c>
      <c r="F570" s="13" t="s">
        <v>2428</v>
      </c>
      <c r="G570" s="13" t="s">
        <v>2429</v>
      </c>
      <c r="H570" s="13" t="s">
        <v>2430</v>
      </c>
      <c r="I570" s="8">
        <f t="shared" si="47"/>
        <v>45398.422511574077</v>
      </c>
      <c r="J570" s="8">
        <f>DATEVALUE(MID(H570,29,8))+TIMEVALUE(_xlfn.CONCAT(MID(H570,64,2),":",MID(H570,66,2)))</f>
        <v>45398.422222222223</v>
      </c>
      <c r="K570" s="6" t="str">
        <f t="shared" si="48"/>
        <v>0:00</v>
      </c>
      <c r="L570" s="54" t="str">
        <f t="shared" si="49"/>
        <v>Ukončeno v den propuštění</v>
      </c>
      <c r="M570" s="54" t="str">
        <f>IF(A570-J570&gt;TIME(0,240,0),"Více než  4 hodiny",VLOOKUP(K570,Pásma!$H$4:$I$244,2))</f>
        <v>do 10 ti minut</v>
      </c>
    </row>
    <row r="571" spans="1:13" x14ac:dyDescent="0.25">
      <c r="A571" s="14">
        <v>45398.490682870368</v>
      </c>
      <c r="B571" s="13" t="s">
        <v>1694</v>
      </c>
      <c r="C571" s="13" t="s">
        <v>1695</v>
      </c>
      <c r="D571" s="13" t="s">
        <v>1696</v>
      </c>
      <c r="E571" s="13" t="s">
        <v>79</v>
      </c>
      <c r="F571" s="13" t="s">
        <v>2351</v>
      </c>
      <c r="G571" s="13" t="s">
        <v>2352</v>
      </c>
      <c r="H571" s="13" t="s">
        <v>8646</v>
      </c>
      <c r="I571" s="8">
        <f t="shared" si="47"/>
        <v>45398.490682870368</v>
      </c>
      <c r="J571" s="8">
        <f>DATEVALUE(MID(H571,49,8))+TIMEVALUE(_xlfn.CONCAT(MID(H571,80,2),":",MID(H571,82,2)))</f>
        <v>45398.490277777775</v>
      </c>
      <c r="K571" s="6" t="str">
        <f t="shared" si="48"/>
        <v>0:00</v>
      </c>
      <c r="L571" s="54" t="str">
        <f t="shared" si="49"/>
        <v>Ukončeno v den propuštění</v>
      </c>
      <c r="M571" s="54" t="str">
        <f>IF(A571-J571&gt;TIME(0,240,0),"Více než  4 hodiny",VLOOKUP(K571,Pásma!$H$4:$I$244,2))</f>
        <v>do 10 ti minut</v>
      </c>
    </row>
    <row r="572" spans="1:13" x14ac:dyDescent="0.25">
      <c r="A572" s="14">
        <v>45398.540081018517</v>
      </c>
      <c r="B572" s="13" t="s">
        <v>1694</v>
      </c>
      <c r="C572" s="13" t="s">
        <v>1695</v>
      </c>
      <c r="D572" s="13" t="s">
        <v>1696</v>
      </c>
      <c r="E572" s="13" t="s">
        <v>79</v>
      </c>
      <c r="F572" s="13" t="s">
        <v>1717</v>
      </c>
      <c r="G572" s="13" t="s">
        <v>2426</v>
      </c>
      <c r="H572" s="13" t="s">
        <v>2427</v>
      </c>
      <c r="I572" s="8">
        <f t="shared" si="47"/>
        <v>45398.540081018517</v>
      </c>
      <c r="J572" s="8">
        <f>DATEVALUE(MID(H572,29,8))+TIMEVALUE(_xlfn.CONCAT(MID(H572,64,2),":",MID(H572,66,2)))</f>
        <v>45398.539583333331</v>
      </c>
      <c r="K572" s="6" t="str">
        <f t="shared" si="48"/>
        <v>0:00</v>
      </c>
      <c r="L572" s="54" t="str">
        <f t="shared" si="49"/>
        <v>Ukončeno v den propuštění</v>
      </c>
      <c r="M572" s="54" t="str">
        <f>IF(A572-J572&gt;TIME(0,240,0),"Více než  4 hodiny",VLOOKUP(K572,Pásma!$H$4:$I$244,2))</f>
        <v>do 10 ti minut</v>
      </c>
    </row>
    <row r="573" spans="1:13" x14ac:dyDescent="0.25">
      <c r="A573" s="14">
        <v>45398.702025462961</v>
      </c>
      <c r="B573" s="13" t="s">
        <v>1694</v>
      </c>
      <c r="C573" s="13" t="s">
        <v>2898</v>
      </c>
      <c r="D573" s="13" t="s">
        <v>1696</v>
      </c>
      <c r="E573" s="13" t="s">
        <v>79</v>
      </c>
      <c r="F573" s="13" t="s">
        <v>2304</v>
      </c>
      <c r="G573" s="13" t="s">
        <v>7496</v>
      </c>
      <c r="H573" s="13" t="s">
        <v>7497</v>
      </c>
      <c r="I573" s="8">
        <f t="shared" si="47"/>
        <v>45398.702025462961</v>
      </c>
      <c r="J573" s="8">
        <f>DATEVALUE(MID(H573,63,8))+TIMEVALUE(_xlfn.CONCAT(MID(H573,87,2),":",MID(H573,89,2)))</f>
        <v>45398.701388888891</v>
      </c>
      <c r="K573" s="6" t="str">
        <f t="shared" si="48"/>
        <v>0:00</v>
      </c>
      <c r="L573" s="54" t="str">
        <f t="shared" si="49"/>
        <v>Ukončeno v den propuštění</v>
      </c>
      <c r="M573" s="54" t="str">
        <f>IF(A573-J573&gt;TIME(0,240,0),"Více než  4 hodiny",VLOOKUP(K573,Pásma!$H$4:$I$244,2))</f>
        <v>do 10 ti minut</v>
      </c>
    </row>
    <row r="574" spans="1:13" x14ac:dyDescent="0.25">
      <c r="A574" s="14">
        <v>45398.72515046296</v>
      </c>
      <c r="B574" s="13" t="s">
        <v>1694</v>
      </c>
      <c r="C574" s="13" t="s">
        <v>2423</v>
      </c>
      <c r="D574" s="13" t="s">
        <v>1696</v>
      </c>
      <c r="E574" s="13" t="s">
        <v>79</v>
      </c>
      <c r="F574" s="13" t="s">
        <v>2368</v>
      </c>
      <c r="G574" s="13" t="s">
        <v>2424</v>
      </c>
      <c r="H574" s="13" t="s">
        <v>2425</v>
      </c>
      <c r="I574" s="8">
        <f t="shared" si="47"/>
        <v>45398.72515046296</v>
      </c>
      <c r="J574" s="8">
        <f>DATEVALUE(MID(H574,29,8))+TIMEVALUE(_xlfn.CONCAT(MID(H574,64,2),":",MID(H574,66,2)))</f>
        <v>45398.724305555559</v>
      </c>
      <c r="K574" s="6" t="str">
        <f t="shared" si="48"/>
        <v>0:01</v>
      </c>
      <c r="L574" s="54" t="str">
        <f t="shared" si="49"/>
        <v>Ukončeno v den propuštění</v>
      </c>
      <c r="M574" s="54" t="str">
        <f>IF(A574-J574&gt;TIME(0,240,0),"Více než  4 hodiny",VLOOKUP(K574,Pásma!$H$4:$I$244,2))</f>
        <v>do 10 ti minut</v>
      </c>
    </row>
    <row r="575" spans="1:13" x14ac:dyDescent="0.25">
      <c r="A575" s="14">
        <v>45399.452326388891</v>
      </c>
      <c r="B575" s="13" t="s">
        <v>1694</v>
      </c>
      <c r="C575" s="13" t="s">
        <v>1695</v>
      </c>
      <c r="D575" s="13" t="s">
        <v>1696</v>
      </c>
      <c r="E575" s="13" t="s">
        <v>79</v>
      </c>
      <c r="F575" s="13" t="s">
        <v>2420</v>
      </c>
      <c r="G575" s="13" t="s">
        <v>2421</v>
      </c>
      <c r="H575" s="13" t="s">
        <v>2422</v>
      </c>
      <c r="I575" s="8">
        <f t="shared" si="47"/>
        <v>45399.452326388891</v>
      </c>
      <c r="J575" s="8">
        <f>DATEVALUE(MID(H575,29,8))+TIMEVALUE(_xlfn.CONCAT(MID(H575,64,2),":",MID(H575,66,2)))</f>
        <v>45399.45208333333</v>
      </c>
      <c r="K575" s="6" t="str">
        <f t="shared" si="48"/>
        <v>0:00</v>
      </c>
      <c r="L575" s="54" t="str">
        <f t="shared" si="49"/>
        <v>Ukončeno v den propuštění</v>
      </c>
      <c r="M575" s="54" t="str">
        <f>IF(A575-J575&gt;TIME(0,240,0),"Více než  4 hodiny",VLOOKUP(K575,Pásma!$H$4:$I$244,2))</f>
        <v>do 10 ti minut</v>
      </c>
    </row>
    <row r="576" spans="1:13" x14ac:dyDescent="0.25">
      <c r="A576" s="14">
        <v>45399.452997685185</v>
      </c>
      <c r="B576" s="13" t="s">
        <v>1694</v>
      </c>
      <c r="C576" s="13" t="s">
        <v>1695</v>
      </c>
      <c r="D576" s="13" t="s">
        <v>1696</v>
      </c>
      <c r="E576" s="13" t="s">
        <v>79</v>
      </c>
      <c r="F576" s="13" t="s">
        <v>2417</v>
      </c>
      <c r="G576" s="13" t="s">
        <v>2418</v>
      </c>
      <c r="H576" s="13" t="s">
        <v>2419</v>
      </c>
      <c r="I576" s="8">
        <f t="shared" si="47"/>
        <v>45399.452997685185</v>
      </c>
      <c r="J576" s="8">
        <f>DATEVALUE(MID(H576,29,8))+TIMEVALUE(_xlfn.CONCAT(MID(H576,64,2),":",MID(H576,66,2)))</f>
        <v>45399.452777777777</v>
      </c>
      <c r="K576" s="6" t="str">
        <f t="shared" si="48"/>
        <v>0:00</v>
      </c>
      <c r="L576" s="54" t="str">
        <f t="shared" si="49"/>
        <v>Ukončeno v den propuštění</v>
      </c>
      <c r="M576" s="54" t="str">
        <f>IF(A576-J576&gt;TIME(0,240,0),"Více než  4 hodiny",VLOOKUP(K576,Pásma!$H$4:$I$244,2))</f>
        <v>do 10 ti minut</v>
      </c>
    </row>
    <row r="577" spans="1:13" x14ac:dyDescent="0.25">
      <c r="A577" s="14">
        <v>45399.464050925926</v>
      </c>
      <c r="B577" s="13" t="s">
        <v>8644</v>
      </c>
      <c r="C577" s="13" t="s">
        <v>12</v>
      </c>
      <c r="D577" s="13" t="s">
        <v>1696</v>
      </c>
      <c r="E577" s="13" t="s">
        <v>10</v>
      </c>
      <c r="F577" s="13" t="s">
        <v>2434</v>
      </c>
      <c r="G577" s="13" t="s">
        <v>7490</v>
      </c>
      <c r="H577" s="13" t="s">
        <v>8645</v>
      </c>
      <c r="I577" s="8">
        <f t="shared" si="47"/>
        <v>45399.464050925926</v>
      </c>
      <c r="J577" s="8">
        <f>DATEVALUE(MID(H577,49,8))+TIMEVALUE(_xlfn.CONCAT(MID(H577,80,2),":",MID(H577,82,2)))</f>
        <v>45399.463888888888</v>
      </c>
      <c r="K577" s="6" t="str">
        <f t="shared" si="48"/>
        <v>0:00</v>
      </c>
      <c r="L577" s="54" t="str">
        <f t="shared" si="49"/>
        <v>Ukončeno v den propuštění</v>
      </c>
      <c r="M577" s="54" t="str">
        <f>IF(A577-J577&gt;TIME(0,240,0),"Více než  4 hodiny",VLOOKUP(K577,Pásma!$H$4:$I$244,2))</f>
        <v>do 10 ti minut</v>
      </c>
    </row>
    <row r="578" spans="1:13" x14ac:dyDescent="0.25">
      <c r="A578" s="14">
        <v>45399.518240740741</v>
      </c>
      <c r="B578" s="13" t="s">
        <v>1694</v>
      </c>
      <c r="C578" s="13" t="s">
        <v>1695</v>
      </c>
      <c r="D578" s="13" t="s">
        <v>1696</v>
      </c>
      <c r="E578" s="13" t="s">
        <v>79</v>
      </c>
      <c r="F578" s="13" t="s">
        <v>2414</v>
      </c>
      <c r="G578" s="13" t="s">
        <v>2415</v>
      </c>
      <c r="H578" s="13" t="s">
        <v>2416</v>
      </c>
      <c r="I578" s="8">
        <f t="shared" ref="I578:I641" si="53">A578</f>
        <v>45399.518240740741</v>
      </c>
      <c r="J578" s="8">
        <f t="shared" ref="J578:J583" si="54">DATEVALUE(MID(H578,29,8))+TIMEVALUE(_xlfn.CONCAT(MID(H578,64,2),":",MID(H578,66,2)))</f>
        <v>45399.517361111109</v>
      </c>
      <c r="K578" s="6" t="str">
        <f t="shared" ref="K578:K641" si="55">TEXT(A578-J578,"h:mm")</f>
        <v>0:01</v>
      </c>
      <c r="L578" s="54" t="str">
        <f t="shared" si="49"/>
        <v>Ukončeno v den propuštění</v>
      </c>
      <c r="M578" s="54" t="str">
        <f>IF(A578-J578&gt;TIME(0,240,0),"Více než  4 hodiny",VLOOKUP(K578,Pásma!$H$4:$I$244,2))</f>
        <v>do 10 ti minut</v>
      </c>
    </row>
    <row r="579" spans="1:13" x14ac:dyDescent="0.25">
      <c r="A579" s="14">
        <v>45399.518472222226</v>
      </c>
      <c r="B579" s="13" t="s">
        <v>1694</v>
      </c>
      <c r="C579" s="13" t="s">
        <v>1695</v>
      </c>
      <c r="D579" s="13" t="s">
        <v>1696</v>
      </c>
      <c r="E579" s="13" t="s">
        <v>79</v>
      </c>
      <c r="F579" s="13" t="s">
        <v>2412</v>
      </c>
      <c r="G579" s="13" t="s">
        <v>2413</v>
      </c>
      <c r="H579" s="13" t="s">
        <v>2408</v>
      </c>
      <c r="I579" s="8">
        <f t="shared" si="53"/>
        <v>45399.518472222226</v>
      </c>
      <c r="J579" s="8">
        <f t="shared" si="54"/>
        <v>45399.518055555556</v>
      </c>
      <c r="K579" s="6" t="str">
        <f t="shared" si="55"/>
        <v>0:00</v>
      </c>
      <c r="L579" s="54" t="str">
        <f t="shared" ref="L579:L642" si="56">IF(DAY(I579)&lt;&gt;DAY(J579),"Ukončeno o den a více později","Ukončeno v den propuštění")</f>
        <v>Ukončeno v den propuštění</v>
      </c>
      <c r="M579" s="54" t="str">
        <f>IF(A579-J579&gt;TIME(0,240,0),"Více než  4 hodiny",VLOOKUP(K579,Pásma!$H$4:$I$244,2))</f>
        <v>do 10 ti minut</v>
      </c>
    </row>
    <row r="580" spans="1:13" x14ac:dyDescent="0.25">
      <c r="A580" s="14">
        <v>45399.518611111111</v>
      </c>
      <c r="B580" s="13" t="s">
        <v>1694</v>
      </c>
      <c r="C580" s="13" t="s">
        <v>1695</v>
      </c>
      <c r="D580" s="13" t="s">
        <v>1696</v>
      </c>
      <c r="E580" s="13" t="s">
        <v>79</v>
      </c>
      <c r="F580" s="13" t="s">
        <v>2409</v>
      </c>
      <c r="G580" s="13" t="s">
        <v>2410</v>
      </c>
      <c r="H580" s="13" t="s">
        <v>2411</v>
      </c>
      <c r="I580" s="8">
        <f t="shared" si="53"/>
        <v>45399.518611111111</v>
      </c>
      <c r="J580" s="8">
        <f t="shared" si="54"/>
        <v>45399.518055555556</v>
      </c>
      <c r="K580" s="6" t="str">
        <f t="shared" si="55"/>
        <v>0:00</v>
      </c>
      <c r="L580" s="54" t="str">
        <f t="shared" si="56"/>
        <v>Ukončeno v den propuštění</v>
      </c>
      <c r="M580" s="54" t="str">
        <f>IF(A580-J580&gt;TIME(0,240,0),"Více než  4 hodiny",VLOOKUP(K580,Pásma!$H$4:$I$244,2))</f>
        <v>do 10 ti minut</v>
      </c>
    </row>
    <row r="581" spans="1:13" x14ac:dyDescent="0.25">
      <c r="A581" s="14">
        <v>45399.518784722219</v>
      </c>
      <c r="B581" s="13" t="s">
        <v>1694</v>
      </c>
      <c r="C581" s="13" t="s">
        <v>1695</v>
      </c>
      <c r="D581" s="13" t="s">
        <v>1696</v>
      </c>
      <c r="E581" s="13" t="s">
        <v>79</v>
      </c>
      <c r="F581" s="13" t="s">
        <v>2406</v>
      </c>
      <c r="G581" s="13" t="s">
        <v>2407</v>
      </c>
      <c r="H581" s="13" t="s">
        <v>2408</v>
      </c>
      <c r="I581" s="8">
        <f t="shared" si="53"/>
        <v>45399.518784722219</v>
      </c>
      <c r="J581" s="8">
        <f t="shared" si="54"/>
        <v>45399.518055555556</v>
      </c>
      <c r="K581" s="6" t="str">
        <f t="shared" si="55"/>
        <v>0:01</v>
      </c>
      <c r="L581" s="54" t="str">
        <f t="shared" si="56"/>
        <v>Ukončeno v den propuštění</v>
      </c>
      <c r="M581" s="54" t="str">
        <f>IF(A581-J581&gt;TIME(0,240,0),"Více než  4 hodiny",VLOOKUP(K581,Pásma!$H$4:$I$244,2))</f>
        <v>do 10 ti minut</v>
      </c>
    </row>
    <row r="582" spans="1:13" x14ac:dyDescent="0.25">
      <c r="A582" s="14">
        <v>45399.51903935185</v>
      </c>
      <c r="B582" s="13" t="s">
        <v>1694</v>
      </c>
      <c r="C582" s="13" t="s">
        <v>1695</v>
      </c>
      <c r="D582" s="13" t="s">
        <v>1696</v>
      </c>
      <c r="E582" s="13" t="s">
        <v>79</v>
      </c>
      <c r="F582" s="13" t="s">
        <v>1995</v>
      </c>
      <c r="G582" s="13" t="s">
        <v>2404</v>
      </c>
      <c r="H582" s="13" t="s">
        <v>2405</v>
      </c>
      <c r="I582" s="8">
        <f t="shared" si="53"/>
        <v>45399.51903935185</v>
      </c>
      <c r="J582" s="8">
        <f t="shared" si="54"/>
        <v>45399.518750000003</v>
      </c>
      <c r="K582" s="6" t="str">
        <f t="shared" si="55"/>
        <v>0:00</v>
      </c>
      <c r="L582" s="54" t="str">
        <f t="shared" si="56"/>
        <v>Ukončeno v den propuštění</v>
      </c>
      <c r="M582" s="54" t="str">
        <f>IF(A582-J582&gt;TIME(0,240,0),"Více než  4 hodiny",VLOOKUP(K582,Pásma!$H$4:$I$244,2))</f>
        <v>do 10 ti minut</v>
      </c>
    </row>
    <row r="583" spans="1:13" x14ac:dyDescent="0.25">
      <c r="A583" s="14">
        <v>45399.531898148147</v>
      </c>
      <c r="B583" s="13" t="s">
        <v>1694</v>
      </c>
      <c r="C583" s="13" t="s">
        <v>1695</v>
      </c>
      <c r="D583" s="13" t="s">
        <v>1696</v>
      </c>
      <c r="E583" s="13" t="s">
        <v>79</v>
      </c>
      <c r="F583" s="13" t="s">
        <v>2343</v>
      </c>
      <c r="G583" s="13" t="s">
        <v>2402</v>
      </c>
      <c r="H583" s="13" t="s">
        <v>2403</v>
      </c>
      <c r="I583" s="8">
        <f t="shared" si="53"/>
        <v>45399.531898148147</v>
      </c>
      <c r="J583" s="8">
        <f t="shared" si="54"/>
        <v>45399.5</v>
      </c>
      <c r="K583" s="6" t="str">
        <f t="shared" si="55"/>
        <v>0:45</v>
      </c>
      <c r="L583" s="54" t="str">
        <f t="shared" si="56"/>
        <v>Ukončeno v den propuštění</v>
      </c>
      <c r="M583" s="54" t="str">
        <f>IF(A583-J583&gt;TIME(0,240,0),"Více než  4 hodiny",VLOOKUP(K583,Pásma!$H$4:$I$244,2))</f>
        <v>40-50</v>
      </c>
    </row>
    <row r="584" spans="1:13" x14ac:dyDescent="0.25">
      <c r="A584" s="14">
        <v>45399.669189814813</v>
      </c>
      <c r="B584" s="13" t="s">
        <v>7253</v>
      </c>
      <c r="C584" s="13" t="s">
        <v>8</v>
      </c>
      <c r="D584" s="13" t="s">
        <v>1696</v>
      </c>
      <c r="E584" s="13" t="s">
        <v>10</v>
      </c>
      <c r="F584" s="13" t="s">
        <v>2292</v>
      </c>
      <c r="G584" s="13" t="s">
        <v>2293</v>
      </c>
      <c r="H584" s="13" t="s">
        <v>8643</v>
      </c>
      <c r="I584" s="8">
        <f t="shared" si="53"/>
        <v>45399.669189814813</v>
      </c>
      <c r="J584" s="8">
        <f>DATEVALUE(MID(H584,49,8))+TIMEVALUE(_xlfn.CONCAT(MID(H584,80,2),":",MID(H584,82,2)))</f>
        <v>45399.668749999997</v>
      </c>
      <c r="K584" s="6" t="str">
        <f t="shared" si="55"/>
        <v>0:00</v>
      </c>
      <c r="L584" s="54" t="str">
        <f t="shared" si="56"/>
        <v>Ukončeno v den propuštění</v>
      </c>
      <c r="M584" s="54" t="str">
        <f>IF(A584-J584&gt;TIME(0,240,0),"Více než  4 hodiny",VLOOKUP(K584,Pásma!$H$4:$I$244,2))</f>
        <v>do 10 ti minut</v>
      </c>
    </row>
    <row r="585" spans="1:13" x14ac:dyDescent="0.25">
      <c r="A585" s="14">
        <v>45400.367071759261</v>
      </c>
      <c r="B585" s="13" t="s">
        <v>1694</v>
      </c>
      <c r="C585" s="13" t="s">
        <v>1695</v>
      </c>
      <c r="D585" s="13" t="s">
        <v>1696</v>
      </c>
      <c r="E585" s="13" t="s">
        <v>79</v>
      </c>
      <c r="F585" s="13" t="s">
        <v>4090</v>
      </c>
      <c r="G585" s="13" t="s">
        <v>4091</v>
      </c>
      <c r="H585" s="13" t="s">
        <v>8642</v>
      </c>
      <c r="I585" s="8">
        <f t="shared" si="53"/>
        <v>45400.367071759261</v>
      </c>
      <c r="J585" s="8">
        <f>DATEVALUE(MID(H585,49,8))+TIMEVALUE(_xlfn.CONCAT(MID(H585,80,2),":",MID(H585,82,2)))</f>
        <v>45400.366666666669</v>
      </c>
      <c r="K585" s="6" t="str">
        <f t="shared" si="55"/>
        <v>0:00</v>
      </c>
      <c r="L585" s="54" t="str">
        <f t="shared" si="56"/>
        <v>Ukončeno v den propuštění</v>
      </c>
      <c r="M585" s="54" t="str">
        <f>IF(A585-J585&gt;TIME(0,240,0),"Více než  4 hodiny",VLOOKUP(K585,Pásma!$H$4:$I$244,2))</f>
        <v>do 10 ti minut</v>
      </c>
    </row>
    <row r="586" spans="1:13" x14ac:dyDescent="0.25">
      <c r="A586" s="14">
        <v>45400.420219907406</v>
      </c>
      <c r="B586" s="13" t="s">
        <v>11</v>
      </c>
      <c r="C586" s="13" t="s">
        <v>12</v>
      </c>
      <c r="D586" s="13" t="s">
        <v>1696</v>
      </c>
      <c r="E586" s="13" t="s">
        <v>10</v>
      </c>
      <c r="F586" s="13" t="s">
        <v>2343</v>
      </c>
      <c r="G586" s="13" t="s">
        <v>2344</v>
      </c>
      <c r="H586" s="13" t="s">
        <v>8641</v>
      </c>
      <c r="I586" s="8">
        <f t="shared" si="53"/>
        <v>45400.420219907406</v>
      </c>
      <c r="J586" s="8">
        <f>DATEVALUE(MID(H586,49,8))+TIMEVALUE(_xlfn.CONCAT(MID(H586,80,2),":",MID(H586,82,2)))</f>
        <v>45400.418749999997</v>
      </c>
      <c r="K586" s="6" t="str">
        <f t="shared" si="55"/>
        <v>0:02</v>
      </c>
      <c r="L586" s="54" t="str">
        <f t="shared" si="56"/>
        <v>Ukončeno v den propuštění</v>
      </c>
      <c r="M586" s="54" t="str">
        <f>IF(A586-J586&gt;TIME(0,240,0),"Více než  4 hodiny",VLOOKUP(K586,Pásma!$H$4:$I$244,2))</f>
        <v>do 10 ti minut</v>
      </c>
    </row>
    <row r="587" spans="1:13" x14ac:dyDescent="0.25">
      <c r="A587" s="14">
        <v>45400.505844907406</v>
      </c>
      <c r="B587" s="13" t="s">
        <v>1694</v>
      </c>
      <c r="C587" s="13" t="s">
        <v>1695</v>
      </c>
      <c r="D587" s="13" t="s">
        <v>1696</v>
      </c>
      <c r="E587" s="13" t="s">
        <v>79</v>
      </c>
      <c r="F587" s="13" t="s">
        <v>2400</v>
      </c>
      <c r="G587" s="13" t="s">
        <v>2401</v>
      </c>
      <c r="H587" s="13" t="s">
        <v>2396</v>
      </c>
      <c r="I587" s="8">
        <f t="shared" si="53"/>
        <v>45400.505844907406</v>
      </c>
      <c r="J587" s="8">
        <f>DATEVALUE(MID(H587,29,8))+TIMEVALUE(_xlfn.CONCAT(MID(H587,64,2),":",MID(H587,66,2)))</f>
        <v>45400.505555555559</v>
      </c>
      <c r="K587" s="6" t="str">
        <f t="shared" si="55"/>
        <v>0:00</v>
      </c>
      <c r="L587" s="54" t="str">
        <f t="shared" si="56"/>
        <v>Ukončeno v den propuštění</v>
      </c>
      <c r="M587" s="54" t="str">
        <f>IF(A587-J587&gt;TIME(0,240,0),"Více než  4 hodiny",VLOOKUP(K587,Pásma!$H$4:$I$244,2))</f>
        <v>do 10 ti minut</v>
      </c>
    </row>
    <row r="588" spans="1:13" x14ac:dyDescent="0.25">
      <c r="A588" s="14">
        <v>45400.506030092591</v>
      </c>
      <c r="B588" s="13" t="s">
        <v>1694</v>
      </c>
      <c r="C588" s="13" t="s">
        <v>1695</v>
      </c>
      <c r="D588" s="13" t="s">
        <v>1696</v>
      </c>
      <c r="E588" s="13" t="s">
        <v>79</v>
      </c>
      <c r="F588" s="13" t="s">
        <v>2397</v>
      </c>
      <c r="G588" s="13" t="s">
        <v>2398</v>
      </c>
      <c r="H588" s="13" t="s">
        <v>2399</v>
      </c>
      <c r="I588" s="8">
        <f t="shared" si="53"/>
        <v>45400.506030092591</v>
      </c>
      <c r="J588" s="8">
        <f>DATEVALUE(MID(H588,29,8))+TIMEVALUE(_xlfn.CONCAT(MID(H588,64,2),":",MID(H588,66,2)))</f>
        <v>45400.505555555559</v>
      </c>
      <c r="K588" s="6" t="str">
        <f t="shared" si="55"/>
        <v>0:00</v>
      </c>
      <c r="L588" s="54" t="str">
        <f t="shared" si="56"/>
        <v>Ukončeno v den propuštění</v>
      </c>
      <c r="M588" s="54" t="str">
        <f>IF(A588-J588&gt;TIME(0,240,0),"Více než  4 hodiny",VLOOKUP(K588,Pásma!$H$4:$I$244,2))</f>
        <v>do 10 ti minut</v>
      </c>
    </row>
    <row r="589" spans="1:13" x14ac:dyDescent="0.25">
      <c r="A589" s="14">
        <v>45400.506354166668</v>
      </c>
      <c r="B589" s="13" t="s">
        <v>1694</v>
      </c>
      <c r="C589" s="13" t="s">
        <v>1695</v>
      </c>
      <c r="D589" s="13" t="s">
        <v>1696</v>
      </c>
      <c r="E589" s="13" t="s">
        <v>79</v>
      </c>
      <c r="F589" s="13" t="s">
        <v>2394</v>
      </c>
      <c r="G589" s="13" t="s">
        <v>2395</v>
      </c>
      <c r="H589" s="13" t="s">
        <v>2396</v>
      </c>
      <c r="I589" s="8">
        <f t="shared" si="53"/>
        <v>45400.506354166668</v>
      </c>
      <c r="J589" s="8">
        <f>DATEVALUE(MID(H589,29,8))+TIMEVALUE(_xlfn.CONCAT(MID(H589,64,2),":",MID(H589,66,2)))</f>
        <v>45400.505555555559</v>
      </c>
      <c r="K589" s="6" t="str">
        <f t="shared" si="55"/>
        <v>0:01</v>
      </c>
      <c r="L589" s="54" t="str">
        <f t="shared" si="56"/>
        <v>Ukončeno v den propuštění</v>
      </c>
      <c r="M589" s="54" t="str">
        <f>IF(A589-J589&gt;TIME(0,240,0),"Více než  4 hodiny",VLOOKUP(K589,Pásma!$H$4:$I$244,2))</f>
        <v>do 10 ti minut</v>
      </c>
    </row>
    <row r="590" spans="1:13" x14ac:dyDescent="0.25">
      <c r="A590" s="14">
        <v>45400.506539351853</v>
      </c>
      <c r="B590" s="13" t="s">
        <v>1694</v>
      </c>
      <c r="C590" s="13" t="s">
        <v>1695</v>
      </c>
      <c r="D590" s="13" t="s">
        <v>1696</v>
      </c>
      <c r="E590" s="13" t="s">
        <v>79</v>
      </c>
      <c r="F590" s="13" t="s">
        <v>2391</v>
      </c>
      <c r="G590" s="13" t="s">
        <v>2392</v>
      </c>
      <c r="H590" s="13" t="s">
        <v>2393</v>
      </c>
      <c r="I590" s="8">
        <f t="shared" si="53"/>
        <v>45400.506539351853</v>
      </c>
      <c r="J590" s="8">
        <f>DATEVALUE(MID(H590,29,8))+TIMEVALUE(_xlfn.CONCAT(MID(H590,64,2),":",MID(H590,66,2)))</f>
        <v>45400.506249999999</v>
      </c>
      <c r="K590" s="6" t="str">
        <f t="shared" si="55"/>
        <v>0:00</v>
      </c>
      <c r="L590" s="54" t="str">
        <f t="shared" si="56"/>
        <v>Ukončeno v den propuštění</v>
      </c>
      <c r="M590" s="54" t="str">
        <f>IF(A590-J590&gt;TIME(0,240,0),"Více než  4 hodiny",VLOOKUP(K590,Pásma!$H$4:$I$244,2))</f>
        <v>do 10 ti minut</v>
      </c>
    </row>
    <row r="591" spans="1:13" x14ac:dyDescent="0.25">
      <c r="A591" s="14">
        <v>45400.57135416667</v>
      </c>
      <c r="B591" s="13" t="s">
        <v>1694</v>
      </c>
      <c r="C591" s="13" t="s">
        <v>1695</v>
      </c>
      <c r="D591" s="13" t="s">
        <v>1696</v>
      </c>
      <c r="E591" s="13" t="s">
        <v>79</v>
      </c>
      <c r="F591" s="13" t="s">
        <v>2388</v>
      </c>
      <c r="G591" s="13" t="s">
        <v>2389</v>
      </c>
      <c r="H591" s="13" t="s">
        <v>2390</v>
      </c>
      <c r="I591" s="8">
        <f t="shared" si="53"/>
        <v>45400.57135416667</v>
      </c>
      <c r="J591" s="8">
        <f>DATEVALUE(MID(H591,29,8))+TIMEVALUE(_xlfn.CONCAT(MID(H591,64,2),":",MID(H591,66,2)))</f>
        <v>45400.570833333331</v>
      </c>
      <c r="K591" s="6" t="str">
        <f t="shared" si="55"/>
        <v>0:00</v>
      </c>
      <c r="L591" s="54" t="str">
        <f t="shared" si="56"/>
        <v>Ukončeno v den propuštění</v>
      </c>
      <c r="M591" s="54" t="str">
        <f>IF(A591-J591&gt;TIME(0,240,0),"Více než  4 hodiny",VLOOKUP(K591,Pásma!$H$4:$I$244,2))</f>
        <v>do 10 ti minut</v>
      </c>
    </row>
    <row r="592" spans="1:13" x14ac:dyDescent="0.25">
      <c r="A592" s="14">
        <v>45400.60527777778</v>
      </c>
      <c r="B592" s="13" t="s">
        <v>59</v>
      </c>
      <c r="C592" s="13" t="s">
        <v>7413</v>
      </c>
      <c r="D592" s="13" t="s">
        <v>1696</v>
      </c>
      <c r="E592" s="13" t="s">
        <v>13</v>
      </c>
      <c r="F592" s="13" t="s">
        <v>2274</v>
      </c>
      <c r="G592" s="13" t="s">
        <v>2275</v>
      </c>
      <c r="H592" s="13" t="s">
        <v>7495</v>
      </c>
      <c r="I592" s="8">
        <f t="shared" si="53"/>
        <v>45400.60527777778</v>
      </c>
      <c r="J592" s="8">
        <f>DATEVALUE(MID(H592,63,8))+TIMEVALUE(_xlfn.CONCAT(MID(H592,87,2),":",MID(H592,89,2)))</f>
        <v>45400.604166666664</v>
      </c>
      <c r="K592" s="6" t="str">
        <f t="shared" si="55"/>
        <v>0:01</v>
      </c>
      <c r="L592" s="54" t="str">
        <f t="shared" si="56"/>
        <v>Ukončeno v den propuštění</v>
      </c>
      <c r="M592" s="54" t="str">
        <f>IF(A592-J592&gt;TIME(0,240,0),"Více než  4 hodiny",VLOOKUP(K592,Pásma!$H$4:$I$244,2))</f>
        <v>do 10 ti minut</v>
      </c>
    </row>
    <row r="593" spans="1:13" x14ac:dyDescent="0.25">
      <c r="A593" s="14">
        <v>45400.627604166664</v>
      </c>
      <c r="B593" s="13" t="s">
        <v>11</v>
      </c>
      <c r="C593" s="13" t="s">
        <v>1633</v>
      </c>
      <c r="D593" s="13" t="s">
        <v>1696</v>
      </c>
      <c r="E593" s="13" t="s">
        <v>13</v>
      </c>
      <c r="F593" s="13" t="s">
        <v>2274</v>
      </c>
      <c r="G593" s="13" t="s">
        <v>2275</v>
      </c>
      <c r="H593" s="13" t="s">
        <v>8640</v>
      </c>
      <c r="I593" s="8">
        <f t="shared" si="53"/>
        <v>45400.627604166664</v>
      </c>
      <c r="J593" s="8">
        <f>DATEVALUE(MID(H593,49,8))+TIMEVALUE(_xlfn.CONCAT(MID(H593,80,2),":",MID(H593,82,2)))</f>
        <v>45400.627083333333</v>
      </c>
      <c r="K593" s="6" t="str">
        <f t="shared" si="55"/>
        <v>0:00</v>
      </c>
      <c r="L593" s="54" t="str">
        <f t="shared" si="56"/>
        <v>Ukončeno v den propuštění</v>
      </c>
      <c r="M593" s="54" t="str">
        <f>IF(A593-J593&gt;TIME(0,240,0),"Více než  4 hodiny",VLOOKUP(K593,Pásma!$H$4:$I$244,2))</f>
        <v>do 10 ti minut</v>
      </c>
    </row>
    <row r="594" spans="1:13" x14ac:dyDescent="0.25">
      <c r="A594" s="14">
        <v>45401.3674537037</v>
      </c>
      <c r="B594" s="13" t="s">
        <v>1694</v>
      </c>
      <c r="C594" s="13" t="s">
        <v>1695</v>
      </c>
      <c r="D594" s="13" t="s">
        <v>1696</v>
      </c>
      <c r="E594" s="13" t="s">
        <v>79</v>
      </c>
      <c r="F594" s="13" t="s">
        <v>4075</v>
      </c>
      <c r="G594" s="13" t="s">
        <v>4076</v>
      </c>
      <c r="H594" s="13" t="s">
        <v>8639</v>
      </c>
      <c r="I594" s="8">
        <f t="shared" si="53"/>
        <v>45401.3674537037</v>
      </c>
      <c r="J594" s="8">
        <f>DATEVALUE(MID(H594,49,8))+TIMEVALUE(_xlfn.CONCAT(MID(H594,80,2),":",MID(H594,82,2)))</f>
        <v>45401.367361111108</v>
      </c>
      <c r="K594" s="6" t="str">
        <f t="shared" si="55"/>
        <v>0:00</v>
      </c>
      <c r="L594" s="54" t="str">
        <f t="shared" si="56"/>
        <v>Ukončeno v den propuštění</v>
      </c>
      <c r="M594" s="54" t="str">
        <f>IF(A594-J594&gt;TIME(0,240,0),"Více než  4 hodiny",VLOOKUP(K594,Pásma!$H$4:$I$244,2))</f>
        <v>do 10 ti minut</v>
      </c>
    </row>
    <row r="595" spans="1:13" x14ac:dyDescent="0.25">
      <c r="A595" s="14">
        <v>45401.373877314814</v>
      </c>
      <c r="B595" s="13" t="s">
        <v>1694</v>
      </c>
      <c r="C595" s="13" t="s">
        <v>1695</v>
      </c>
      <c r="D595" s="13" t="s">
        <v>1696</v>
      </c>
      <c r="E595" s="13" t="s">
        <v>79</v>
      </c>
      <c r="F595" s="13" t="s">
        <v>657</v>
      </c>
      <c r="G595" s="13" t="s">
        <v>658</v>
      </c>
      <c r="H595" s="13" t="s">
        <v>8638</v>
      </c>
      <c r="I595" s="8">
        <f t="shared" si="53"/>
        <v>45401.373877314814</v>
      </c>
      <c r="J595" s="8">
        <f>DATEVALUE(MID(H595,49,8))+TIMEVALUE(_xlfn.CONCAT(MID(H595,80,2),":",MID(H595,82,2)))</f>
        <v>45401.373611111114</v>
      </c>
      <c r="K595" s="6" t="str">
        <f t="shared" si="55"/>
        <v>0:00</v>
      </c>
      <c r="L595" s="54" t="str">
        <f t="shared" si="56"/>
        <v>Ukončeno v den propuštění</v>
      </c>
      <c r="M595" s="54" t="str">
        <f>IF(A595-J595&gt;TIME(0,240,0),"Více než  4 hodiny",VLOOKUP(K595,Pásma!$H$4:$I$244,2))</f>
        <v>do 10 ti minut</v>
      </c>
    </row>
    <row r="596" spans="1:13" x14ac:dyDescent="0.25">
      <c r="A596" s="14">
        <v>45401.50712962963</v>
      </c>
      <c r="B596" s="13" t="s">
        <v>1694</v>
      </c>
      <c r="C596" s="13" t="s">
        <v>1695</v>
      </c>
      <c r="D596" s="13" t="s">
        <v>1696</v>
      </c>
      <c r="E596" s="13" t="s">
        <v>79</v>
      </c>
      <c r="F596" s="13" t="s">
        <v>2385</v>
      </c>
      <c r="G596" s="13" t="s">
        <v>2386</v>
      </c>
      <c r="H596" s="13" t="s">
        <v>2387</v>
      </c>
      <c r="I596" s="8">
        <f t="shared" si="53"/>
        <v>45401.50712962963</v>
      </c>
      <c r="J596" s="8">
        <f>DATEVALUE(MID(H596,29,8))+TIMEVALUE(_xlfn.CONCAT(MID(H596,64,2),":",MID(H596,66,2)))</f>
        <v>45401.506249999999</v>
      </c>
      <c r="K596" s="6" t="str">
        <f t="shared" si="55"/>
        <v>0:01</v>
      </c>
      <c r="L596" s="54" t="str">
        <f t="shared" si="56"/>
        <v>Ukončeno v den propuštění</v>
      </c>
      <c r="M596" s="54" t="str">
        <f>IF(A596-J596&gt;TIME(0,240,0),"Více než  4 hodiny",VLOOKUP(K596,Pásma!$H$4:$I$244,2))</f>
        <v>do 10 ti minut</v>
      </c>
    </row>
    <row r="597" spans="1:13" x14ac:dyDescent="0.25">
      <c r="A597" s="14">
        <v>45401.507395833331</v>
      </c>
      <c r="B597" s="13" t="s">
        <v>1694</v>
      </c>
      <c r="C597" s="13" t="s">
        <v>1695</v>
      </c>
      <c r="D597" s="13" t="s">
        <v>1696</v>
      </c>
      <c r="E597" s="13" t="s">
        <v>79</v>
      </c>
      <c r="F597" s="13" t="s">
        <v>2383</v>
      </c>
      <c r="G597" s="13" t="s">
        <v>2384</v>
      </c>
      <c r="H597" s="13" t="s">
        <v>2382</v>
      </c>
      <c r="I597" s="8">
        <f t="shared" si="53"/>
        <v>45401.507395833331</v>
      </c>
      <c r="J597" s="8">
        <f>DATEVALUE(MID(H597,29,8))+TIMEVALUE(_xlfn.CONCAT(MID(H597,64,2),":",MID(H597,66,2)))</f>
        <v>45401.506944444445</v>
      </c>
      <c r="K597" s="6" t="str">
        <f t="shared" si="55"/>
        <v>0:00</v>
      </c>
      <c r="L597" s="54" t="str">
        <f t="shared" si="56"/>
        <v>Ukončeno v den propuštění</v>
      </c>
      <c r="M597" s="54" t="str">
        <f>IF(A597-J597&gt;TIME(0,240,0),"Více než  4 hodiny",VLOOKUP(K597,Pásma!$H$4:$I$244,2))</f>
        <v>do 10 ti minut</v>
      </c>
    </row>
    <row r="598" spans="1:13" x14ac:dyDescent="0.25">
      <c r="A598" s="14">
        <v>45401.507650462961</v>
      </c>
      <c r="B598" s="13" t="s">
        <v>1694</v>
      </c>
      <c r="C598" s="13" t="s">
        <v>1695</v>
      </c>
      <c r="D598" s="13" t="s">
        <v>1696</v>
      </c>
      <c r="E598" s="13" t="s">
        <v>79</v>
      </c>
      <c r="F598" s="13" t="s">
        <v>2380</v>
      </c>
      <c r="G598" s="13" t="s">
        <v>2381</v>
      </c>
      <c r="H598" s="13" t="s">
        <v>2382</v>
      </c>
      <c r="I598" s="8">
        <f t="shared" si="53"/>
        <v>45401.507650462961</v>
      </c>
      <c r="J598" s="8">
        <f>DATEVALUE(MID(H598,29,8))+TIMEVALUE(_xlfn.CONCAT(MID(H598,64,2),":",MID(H598,66,2)))</f>
        <v>45401.506944444445</v>
      </c>
      <c r="K598" s="6" t="str">
        <f t="shared" si="55"/>
        <v>0:01</v>
      </c>
      <c r="L598" s="54" t="str">
        <f t="shared" si="56"/>
        <v>Ukončeno v den propuštění</v>
      </c>
      <c r="M598" s="54" t="str">
        <f>IF(A598-J598&gt;TIME(0,240,0),"Více než  4 hodiny",VLOOKUP(K598,Pásma!$H$4:$I$244,2))</f>
        <v>do 10 ti minut</v>
      </c>
    </row>
    <row r="599" spans="1:13" x14ac:dyDescent="0.25">
      <c r="A599" s="14">
        <v>45401.507881944446</v>
      </c>
      <c r="B599" s="13" t="s">
        <v>1694</v>
      </c>
      <c r="C599" s="13" t="s">
        <v>1695</v>
      </c>
      <c r="D599" s="13" t="s">
        <v>1696</v>
      </c>
      <c r="E599" s="13" t="s">
        <v>79</v>
      </c>
      <c r="F599" s="13" t="s">
        <v>2377</v>
      </c>
      <c r="G599" s="13" t="s">
        <v>2378</v>
      </c>
      <c r="H599" s="13" t="s">
        <v>2379</v>
      </c>
      <c r="I599" s="8">
        <f t="shared" si="53"/>
        <v>45401.507881944446</v>
      </c>
      <c r="J599" s="8">
        <f>DATEVALUE(MID(H599,29,8))+TIMEVALUE(_xlfn.CONCAT(MID(H599,64,2),":",MID(H599,66,2)))</f>
        <v>45401.507638888892</v>
      </c>
      <c r="K599" s="6" t="str">
        <f t="shared" si="55"/>
        <v>0:00</v>
      </c>
      <c r="L599" s="54" t="str">
        <f t="shared" si="56"/>
        <v>Ukončeno v den propuštění</v>
      </c>
      <c r="M599" s="54" t="str">
        <f>IF(A599-J599&gt;TIME(0,240,0),"Více než  4 hodiny",VLOOKUP(K599,Pásma!$H$4:$I$244,2))</f>
        <v>do 10 ti minut</v>
      </c>
    </row>
    <row r="600" spans="1:13" x14ac:dyDescent="0.25">
      <c r="A600" s="14">
        <v>45401.508136574077</v>
      </c>
      <c r="B600" s="13" t="s">
        <v>1694</v>
      </c>
      <c r="C600" s="13" t="s">
        <v>1695</v>
      </c>
      <c r="D600" s="13" t="s">
        <v>1696</v>
      </c>
      <c r="E600" s="13" t="s">
        <v>79</v>
      </c>
      <c r="F600" s="13" t="s">
        <v>2374</v>
      </c>
      <c r="G600" s="13" t="s">
        <v>2375</v>
      </c>
      <c r="H600" s="13" t="s">
        <v>2376</v>
      </c>
      <c r="I600" s="8">
        <f t="shared" si="53"/>
        <v>45401.508136574077</v>
      </c>
      <c r="J600" s="8">
        <f>DATEVALUE(MID(H600,29,8))+TIMEVALUE(_xlfn.CONCAT(MID(H600,64,2),":",MID(H600,66,2)))</f>
        <v>45401.507638888892</v>
      </c>
      <c r="K600" s="6" t="str">
        <f t="shared" si="55"/>
        <v>0:00</v>
      </c>
      <c r="L600" s="54" t="str">
        <f t="shared" si="56"/>
        <v>Ukončeno v den propuštění</v>
      </c>
      <c r="M600" s="54" t="str">
        <f>IF(A600-J600&gt;TIME(0,240,0),"Více než  4 hodiny",VLOOKUP(K600,Pásma!$H$4:$I$244,2))</f>
        <v>do 10 ti minut</v>
      </c>
    </row>
    <row r="601" spans="1:13" x14ac:dyDescent="0.25">
      <c r="A601" s="14">
        <v>45402.47016203704</v>
      </c>
      <c r="B601" s="13" t="s">
        <v>3625</v>
      </c>
      <c r="C601" s="13" t="s">
        <v>3618</v>
      </c>
      <c r="D601" s="13" t="s">
        <v>1696</v>
      </c>
      <c r="E601" s="13" t="s">
        <v>79</v>
      </c>
      <c r="F601" s="13" t="s">
        <v>4078</v>
      </c>
      <c r="G601" s="13" t="s">
        <v>4079</v>
      </c>
      <c r="H601" s="13" t="s">
        <v>8637</v>
      </c>
      <c r="I601" s="8">
        <f t="shared" si="53"/>
        <v>45402.47016203704</v>
      </c>
      <c r="J601" s="8">
        <f>DATEVALUE(MID(H601,49,8))+TIMEVALUE(_xlfn.CONCAT(MID(H601,80,2),":",MID(H601,82,2)))</f>
        <v>45402.469444444447</v>
      </c>
      <c r="K601" s="6" t="str">
        <f t="shared" si="55"/>
        <v>0:01</v>
      </c>
      <c r="L601" s="54" t="str">
        <f t="shared" si="56"/>
        <v>Ukončeno v den propuštění</v>
      </c>
      <c r="M601" s="54" t="str">
        <f>IF(A601-J601&gt;TIME(0,240,0),"Více než  4 hodiny",VLOOKUP(K601,Pásma!$H$4:$I$244,2))</f>
        <v>do 10 ti minut</v>
      </c>
    </row>
    <row r="602" spans="1:13" x14ac:dyDescent="0.25">
      <c r="A602" s="14">
        <v>45402.574618055558</v>
      </c>
      <c r="B602" s="13" t="s">
        <v>1720</v>
      </c>
      <c r="C602" s="13" t="s">
        <v>2001</v>
      </c>
      <c r="D602" s="13" t="s">
        <v>1696</v>
      </c>
      <c r="E602" s="13" t="s">
        <v>79</v>
      </c>
      <c r="F602" s="13" t="s">
        <v>2371</v>
      </c>
      <c r="G602" s="13" t="s">
        <v>2372</v>
      </c>
      <c r="H602" s="13" t="s">
        <v>2373</v>
      </c>
      <c r="I602" s="8">
        <f t="shared" si="53"/>
        <v>45402.574618055558</v>
      </c>
      <c r="J602" s="8">
        <f>DATEVALUE(MID(H602,29,8))+TIMEVALUE(_xlfn.CONCAT(MID(H602,64,2),":",MID(H602,66,2)))</f>
        <v>45402.425694444442</v>
      </c>
      <c r="K602" s="6" t="str">
        <f t="shared" si="55"/>
        <v>3:34</v>
      </c>
      <c r="L602" s="54" t="str">
        <f t="shared" si="56"/>
        <v>Ukončeno v den propuštění</v>
      </c>
      <c r="M602" s="54" t="str">
        <f>IF(A602-J602&gt;TIME(0,240,0),"Více než  4 hodiny",VLOOKUP(K602,Pásma!$H$4:$I$244,2))</f>
        <v>210-220</v>
      </c>
    </row>
    <row r="603" spans="1:13" x14ac:dyDescent="0.25">
      <c r="A603" s="14">
        <v>45402.575914351852</v>
      </c>
      <c r="B603" s="13" t="s">
        <v>1720</v>
      </c>
      <c r="C603" s="13" t="s">
        <v>2001</v>
      </c>
      <c r="D603" s="13" t="s">
        <v>1696</v>
      </c>
      <c r="E603" s="13" t="s">
        <v>79</v>
      </c>
      <c r="F603" s="13" t="s">
        <v>2368</v>
      </c>
      <c r="G603" s="13" t="s">
        <v>2369</v>
      </c>
      <c r="H603" s="13" t="s">
        <v>2370</v>
      </c>
      <c r="I603" s="8">
        <f t="shared" si="53"/>
        <v>45402.575914351852</v>
      </c>
      <c r="J603" s="8">
        <f>DATEVALUE(MID(H603,29,8))+TIMEVALUE(_xlfn.CONCAT(MID(H603,64,2),":",MID(H603,66,2)))</f>
        <v>45402.45</v>
      </c>
      <c r="K603" s="6" t="str">
        <f t="shared" si="55"/>
        <v>3:01</v>
      </c>
      <c r="L603" s="54" t="str">
        <f t="shared" si="56"/>
        <v>Ukončeno v den propuštění</v>
      </c>
      <c r="M603" s="54" t="str">
        <f>IF(A603-J603&gt;TIME(0,240,0),"Více než  4 hodiny",VLOOKUP(K603,Pásma!$H$4:$I$244,2))</f>
        <v>180-190</v>
      </c>
    </row>
    <row r="604" spans="1:13" x14ac:dyDescent="0.25">
      <c r="A604" s="14">
        <v>45402.576493055552</v>
      </c>
      <c r="B604" s="13" t="s">
        <v>1720</v>
      </c>
      <c r="C604" s="13" t="s">
        <v>2001</v>
      </c>
      <c r="D604" s="13" t="s">
        <v>1696</v>
      </c>
      <c r="E604" s="13" t="s">
        <v>79</v>
      </c>
      <c r="F604" s="13" t="s">
        <v>2365</v>
      </c>
      <c r="G604" s="13" t="s">
        <v>2366</v>
      </c>
      <c r="H604" s="13" t="s">
        <v>2367</v>
      </c>
      <c r="I604" s="8">
        <f t="shared" si="53"/>
        <v>45402.576493055552</v>
      </c>
      <c r="J604" s="8">
        <f>DATEVALUE(MID(H604,29,8))+TIMEVALUE(_xlfn.CONCAT(MID(H604,64,2),":",MID(H604,66,2)))</f>
        <v>45402.575694444444</v>
      </c>
      <c r="K604" s="6" t="str">
        <f t="shared" si="55"/>
        <v>0:01</v>
      </c>
      <c r="L604" s="54" t="str">
        <f t="shared" si="56"/>
        <v>Ukončeno v den propuštění</v>
      </c>
      <c r="M604" s="54" t="str">
        <f>IF(A604-J604&gt;TIME(0,240,0),"Více než  4 hodiny",VLOOKUP(K604,Pásma!$H$4:$I$244,2))</f>
        <v>do 10 ti minut</v>
      </c>
    </row>
    <row r="605" spans="1:13" x14ac:dyDescent="0.25">
      <c r="A605" s="14">
        <v>45402.593900462962</v>
      </c>
      <c r="B605" s="13" t="s">
        <v>1720</v>
      </c>
      <c r="C605" s="13" t="s">
        <v>2001</v>
      </c>
      <c r="D605" s="13" t="s">
        <v>1696</v>
      </c>
      <c r="E605" s="13" t="s">
        <v>79</v>
      </c>
      <c r="F605" s="13" t="s">
        <v>7492</v>
      </c>
      <c r="G605" s="13" t="s">
        <v>7493</v>
      </c>
      <c r="H605" s="13" t="s">
        <v>7494</v>
      </c>
      <c r="I605" s="8">
        <f t="shared" si="53"/>
        <v>45402.593900462962</v>
      </c>
      <c r="J605" s="8">
        <f>DATEVALUE(MID(H605,63,8))+TIMEVALUE(_xlfn.CONCAT(MID(H605,87,2),":",MID(H605,89,2)))</f>
        <v>45402.586111111108</v>
      </c>
      <c r="K605" s="6" t="str">
        <f t="shared" si="55"/>
        <v>0:11</v>
      </c>
      <c r="L605" s="54" t="str">
        <f t="shared" si="56"/>
        <v>Ukončeno v den propuštění</v>
      </c>
      <c r="M605" s="54" t="str">
        <f>IF(A605-J605&gt;TIME(0,240,0),"Více než  4 hodiny",VLOOKUP(K605,Pásma!$H$4:$I$244,2))</f>
        <v>10-20</v>
      </c>
    </row>
    <row r="606" spans="1:13" x14ac:dyDescent="0.25">
      <c r="A606" s="14">
        <v>45403.531805555554</v>
      </c>
      <c r="B606" s="13" t="s">
        <v>1694</v>
      </c>
      <c r="C606" s="13" t="s">
        <v>1933</v>
      </c>
      <c r="D606" s="13" t="s">
        <v>1696</v>
      </c>
      <c r="E606" s="13" t="s">
        <v>79</v>
      </c>
      <c r="F606" s="13" t="s">
        <v>2304</v>
      </c>
      <c r="G606" s="13" t="s">
        <v>2363</v>
      </c>
      <c r="H606" s="13" t="s">
        <v>2364</v>
      </c>
      <c r="I606" s="8">
        <f t="shared" si="53"/>
        <v>45403.531805555554</v>
      </c>
      <c r="J606" s="8">
        <f>DATEVALUE(MID(H606,29,8))+TIMEVALUE(_xlfn.CONCAT(MID(H606,64,2),":",MID(H606,66,2)))</f>
        <v>45403.479861111111</v>
      </c>
      <c r="K606" s="6" t="str">
        <f t="shared" si="55"/>
        <v>1:14</v>
      </c>
      <c r="L606" s="54" t="str">
        <f t="shared" si="56"/>
        <v>Ukončeno v den propuštění</v>
      </c>
      <c r="M606" s="54" t="str">
        <f>IF(A606-J606&gt;TIME(0,240,0),"Více než  4 hodiny",VLOOKUP(K606,Pásma!$H$4:$I$244,2))</f>
        <v>70-80</v>
      </c>
    </row>
    <row r="607" spans="1:13" x14ac:dyDescent="0.25">
      <c r="A607" s="14">
        <v>45403.659189814818</v>
      </c>
      <c r="B607" s="13" t="s">
        <v>1694</v>
      </c>
      <c r="C607" s="13" t="s">
        <v>1933</v>
      </c>
      <c r="D607" s="13" t="s">
        <v>1696</v>
      </c>
      <c r="E607" s="13" t="s">
        <v>79</v>
      </c>
      <c r="F607" s="13" t="s">
        <v>2360</v>
      </c>
      <c r="G607" s="13" t="s">
        <v>2361</v>
      </c>
      <c r="H607" s="13" t="s">
        <v>2362</v>
      </c>
      <c r="I607" s="8">
        <f t="shared" si="53"/>
        <v>45403.659189814818</v>
      </c>
      <c r="J607" s="8">
        <f>DATEVALUE(MID(H607,29,8))+TIMEVALUE(_xlfn.CONCAT(MID(H607,64,2),":",MID(H607,66,2)))</f>
        <v>45403.658333333333</v>
      </c>
      <c r="K607" s="6" t="str">
        <f t="shared" si="55"/>
        <v>0:01</v>
      </c>
      <c r="L607" s="54" t="str">
        <f t="shared" si="56"/>
        <v>Ukončeno v den propuštění</v>
      </c>
      <c r="M607" s="54" t="str">
        <f>IF(A607-J607&gt;TIME(0,240,0),"Více než  4 hodiny",VLOOKUP(K607,Pásma!$H$4:$I$244,2))</f>
        <v>do 10 ti minut</v>
      </c>
    </row>
    <row r="608" spans="1:13" x14ac:dyDescent="0.25">
      <c r="A608" s="14">
        <v>45403.659398148149</v>
      </c>
      <c r="B608" s="13" t="s">
        <v>1694</v>
      </c>
      <c r="C608" s="13" t="s">
        <v>1933</v>
      </c>
      <c r="D608" s="13" t="s">
        <v>1696</v>
      </c>
      <c r="E608" s="13" t="s">
        <v>79</v>
      </c>
      <c r="F608" s="13" t="s">
        <v>2357</v>
      </c>
      <c r="G608" s="13" t="s">
        <v>2358</v>
      </c>
      <c r="H608" s="13" t="s">
        <v>2359</v>
      </c>
      <c r="I608" s="8">
        <f t="shared" si="53"/>
        <v>45403.659398148149</v>
      </c>
      <c r="J608" s="8">
        <f>DATEVALUE(MID(H608,29,8))+TIMEVALUE(_xlfn.CONCAT(MID(H608,64,2),":",MID(H608,66,2)))</f>
        <v>45403.65902777778</v>
      </c>
      <c r="K608" s="6" t="str">
        <f t="shared" si="55"/>
        <v>0:00</v>
      </c>
      <c r="L608" s="54" t="str">
        <f t="shared" si="56"/>
        <v>Ukončeno v den propuštění</v>
      </c>
      <c r="M608" s="54" t="str">
        <f>IF(A608-J608&gt;TIME(0,240,0),"Více než  4 hodiny",VLOOKUP(K608,Pásma!$H$4:$I$244,2))</f>
        <v>do 10 ti minut</v>
      </c>
    </row>
    <row r="609" spans="1:13" x14ac:dyDescent="0.25">
      <c r="A609" s="14">
        <v>45403.659641203703</v>
      </c>
      <c r="B609" s="13" t="s">
        <v>1694</v>
      </c>
      <c r="C609" s="13" t="s">
        <v>1933</v>
      </c>
      <c r="D609" s="13" t="s">
        <v>1696</v>
      </c>
      <c r="E609" s="13" t="s">
        <v>79</v>
      </c>
      <c r="F609" s="13" t="s">
        <v>2354</v>
      </c>
      <c r="G609" s="13" t="s">
        <v>2355</v>
      </c>
      <c r="H609" s="13" t="s">
        <v>2356</v>
      </c>
      <c r="I609" s="8">
        <f t="shared" si="53"/>
        <v>45403.659641203703</v>
      </c>
      <c r="J609" s="8">
        <f>DATEVALUE(MID(H609,29,8))+TIMEVALUE(_xlfn.CONCAT(MID(H609,64,2),":",MID(H609,66,2)))</f>
        <v>45403.65902777778</v>
      </c>
      <c r="K609" s="6" t="str">
        <f t="shared" si="55"/>
        <v>0:00</v>
      </c>
      <c r="L609" s="54" t="str">
        <f t="shared" si="56"/>
        <v>Ukončeno v den propuštění</v>
      </c>
      <c r="M609" s="54" t="str">
        <f>IF(A609-J609&gt;TIME(0,240,0),"Více než  4 hodiny",VLOOKUP(K609,Pásma!$H$4:$I$244,2))</f>
        <v>do 10 ti minut</v>
      </c>
    </row>
    <row r="610" spans="1:13" x14ac:dyDescent="0.25">
      <c r="A610" s="14">
        <v>45404.459641203706</v>
      </c>
      <c r="B610" s="13" t="s">
        <v>11</v>
      </c>
      <c r="C610" s="13" t="s">
        <v>21</v>
      </c>
      <c r="D610" s="13" t="s">
        <v>1696</v>
      </c>
      <c r="E610" s="13" t="s">
        <v>10</v>
      </c>
      <c r="F610" s="13" t="s">
        <v>7483</v>
      </c>
      <c r="G610" s="13" t="s">
        <v>7484</v>
      </c>
      <c r="H610" s="13" t="s">
        <v>8636</v>
      </c>
      <c r="I610" s="8">
        <f t="shared" si="53"/>
        <v>45404.459641203706</v>
      </c>
      <c r="J610" s="8">
        <f>DATEVALUE(MID(H610,49,8))+TIMEVALUE(_xlfn.CONCAT(MID(H610,80,2),":",MID(H610,82,2)))</f>
        <v>45404.459027777775</v>
      </c>
      <c r="K610" s="6" t="str">
        <f t="shared" si="55"/>
        <v>0:00</v>
      </c>
      <c r="L610" s="54" t="str">
        <f t="shared" si="56"/>
        <v>Ukončeno v den propuštění</v>
      </c>
      <c r="M610" s="54" t="str">
        <f>IF(A610-J610&gt;TIME(0,240,0),"Více než  4 hodiny",VLOOKUP(K610,Pásma!$H$4:$I$244,2))</f>
        <v>do 10 ti minut</v>
      </c>
    </row>
    <row r="611" spans="1:13" x14ac:dyDescent="0.25">
      <c r="A611" s="14">
        <v>45404.510347222225</v>
      </c>
      <c r="B611" s="13" t="s">
        <v>1694</v>
      </c>
      <c r="C611" s="13" t="s">
        <v>1695</v>
      </c>
      <c r="D611" s="13" t="s">
        <v>1696</v>
      </c>
      <c r="E611" s="13" t="s">
        <v>79</v>
      </c>
      <c r="F611" s="13" t="s">
        <v>2351</v>
      </c>
      <c r="G611" s="13" t="s">
        <v>2352</v>
      </c>
      <c r="H611" s="13" t="s">
        <v>2353</v>
      </c>
      <c r="I611" s="8">
        <f t="shared" si="53"/>
        <v>45404.510347222225</v>
      </c>
      <c r="J611" s="8">
        <f>DATEVALUE(MID(H611,29,8))+TIMEVALUE(_xlfn.CONCAT(MID(H611,64,2),":",MID(H611,66,2)))</f>
        <v>45404.509722222225</v>
      </c>
      <c r="K611" s="6" t="str">
        <f t="shared" si="55"/>
        <v>0:00</v>
      </c>
      <c r="L611" s="54" t="str">
        <f t="shared" si="56"/>
        <v>Ukončeno v den propuštění</v>
      </c>
      <c r="M611" s="54" t="str">
        <f>IF(A611-J611&gt;TIME(0,240,0),"Více než  4 hodiny",VLOOKUP(K611,Pásma!$H$4:$I$244,2))</f>
        <v>do 10 ti minut</v>
      </c>
    </row>
    <row r="612" spans="1:13" x14ac:dyDescent="0.25">
      <c r="A612" s="14">
        <v>45404.510740740741</v>
      </c>
      <c r="B612" s="13" t="s">
        <v>1694</v>
      </c>
      <c r="C612" s="13" t="s">
        <v>1695</v>
      </c>
      <c r="D612" s="13" t="s">
        <v>1696</v>
      </c>
      <c r="E612" s="13" t="s">
        <v>79</v>
      </c>
      <c r="F612" s="13" t="s">
        <v>2348</v>
      </c>
      <c r="G612" s="13" t="s">
        <v>2349</v>
      </c>
      <c r="H612" s="13" t="s">
        <v>2350</v>
      </c>
      <c r="I612" s="8">
        <f t="shared" si="53"/>
        <v>45404.510740740741</v>
      </c>
      <c r="J612" s="8">
        <f>DATEVALUE(MID(H612,29,8))+TIMEVALUE(_xlfn.CONCAT(MID(H612,64,2),":",MID(H612,66,2)))</f>
        <v>45404.510416666664</v>
      </c>
      <c r="K612" s="6" t="str">
        <f t="shared" si="55"/>
        <v>0:00</v>
      </c>
      <c r="L612" s="54" t="str">
        <f t="shared" si="56"/>
        <v>Ukončeno v den propuštění</v>
      </c>
      <c r="M612" s="54" t="str">
        <f>IF(A612-J612&gt;TIME(0,240,0),"Více než  4 hodiny",VLOOKUP(K612,Pásma!$H$4:$I$244,2))</f>
        <v>do 10 ti minut</v>
      </c>
    </row>
    <row r="613" spans="1:13" x14ac:dyDescent="0.25">
      <c r="A613" s="14">
        <v>45404.523263888892</v>
      </c>
      <c r="B613" s="13" t="s">
        <v>1694</v>
      </c>
      <c r="C613" s="13" t="s">
        <v>1695</v>
      </c>
      <c r="D613" s="13" t="s">
        <v>1696</v>
      </c>
      <c r="E613" s="13" t="s">
        <v>79</v>
      </c>
      <c r="F613" s="13" t="s">
        <v>2221</v>
      </c>
      <c r="G613" s="13" t="s">
        <v>2346</v>
      </c>
      <c r="H613" s="13" t="s">
        <v>2347</v>
      </c>
      <c r="I613" s="8">
        <f t="shared" si="53"/>
        <v>45404.523263888892</v>
      </c>
      <c r="J613" s="8">
        <f>DATEVALUE(MID(H613,29,8))+TIMEVALUE(_xlfn.CONCAT(MID(H613,64,2),":",MID(H613,66,2)))</f>
        <v>45404.521527777775</v>
      </c>
      <c r="K613" s="6" t="str">
        <f t="shared" si="55"/>
        <v>0:02</v>
      </c>
      <c r="L613" s="54" t="str">
        <f t="shared" si="56"/>
        <v>Ukončeno v den propuštění</v>
      </c>
      <c r="M613" s="54" t="str">
        <f>IF(A613-J613&gt;TIME(0,240,0),"Více než  4 hodiny",VLOOKUP(K613,Pásma!$H$4:$I$244,2))</f>
        <v>do 10 ti minut</v>
      </c>
    </row>
    <row r="614" spans="1:13" x14ac:dyDescent="0.25">
      <c r="A614" s="14">
        <v>45404.557928240742</v>
      </c>
      <c r="B614" s="13" t="s">
        <v>1694</v>
      </c>
      <c r="C614" s="13" t="s">
        <v>1695</v>
      </c>
      <c r="D614" s="13" t="s">
        <v>1696</v>
      </c>
      <c r="E614" s="13" t="s">
        <v>79</v>
      </c>
      <c r="F614" s="13" t="s">
        <v>2343</v>
      </c>
      <c r="G614" s="13" t="s">
        <v>2344</v>
      </c>
      <c r="H614" s="13" t="s">
        <v>2345</v>
      </c>
      <c r="I614" s="8">
        <f t="shared" si="53"/>
        <v>45404.557928240742</v>
      </c>
      <c r="J614" s="8">
        <f>DATEVALUE(MID(H614,29,8))+TIMEVALUE(_xlfn.CONCAT(MID(H614,64,2),":",MID(H614,66,2)))</f>
        <v>45404.556944444441</v>
      </c>
      <c r="K614" s="6" t="str">
        <f t="shared" si="55"/>
        <v>0:01</v>
      </c>
      <c r="L614" s="54" t="str">
        <f t="shared" si="56"/>
        <v>Ukončeno v den propuštění</v>
      </c>
      <c r="M614" s="54" t="str">
        <f>IF(A614-J614&gt;TIME(0,240,0),"Více než  4 hodiny",VLOOKUP(K614,Pásma!$H$4:$I$244,2))</f>
        <v>do 10 ti minut</v>
      </c>
    </row>
    <row r="615" spans="1:13" x14ac:dyDescent="0.25">
      <c r="A615" s="14">
        <v>45404.587453703702</v>
      </c>
      <c r="B615" s="13" t="s">
        <v>11</v>
      </c>
      <c r="C615" s="13" t="s">
        <v>21</v>
      </c>
      <c r="D615" s="13" t="s">
        <v>1696</v>
      </c>
      <c r="E615" s="13" t="s">
        <v>10</v>
      </c>
      <c r="F615" s="13" t="s">
        <v>2271</v>
      </c>
      <c r="G615" s="13" t="s">
        <v>2272</v>
      </c>
      <c r="H615" s="13" t="s">
        <v>8635</v>
      </c>
      <c r="I615" s="8">
        <f t="shared" si="53"/>
        <v>45404.587453703702</v>
      </c>
      <c r="J615" s="8">
        <f>DATEVALUE(MID(H615,49,8))+TIMEVALUE(_xlfn.CONCAT(MID(H615,80,2),":",MID(H615,82,2)))</f>
        <v>45404.586805555555</v>
      </c>
      <c r="K615" s="6" t="str">
        <f t="shared" si="55"/>
        <v>0:00</v>
      </c>
      <c r="L615" s="54" t="str">
        <f t="shared" si="56"/>
        <v>Ukončeno v den propuštění</v>
      </c>
      <c r="M615" s="54" t="str">
        <f>IF(A615-J615&gt;TIME(0,240,0),"Více než  4 hodiny",VLOOKUP(K615,Pásma!$H$4:$I$244,2))</f>
        <v>do 10 ti minut</v>
      </c>
    </row>
    <row r="616" spans="1:13" x14ac:dyDescent="0.25">
      <c r="A616" s="14">
        <v>45405.370844907404</v>
      </c>
      <c r="B616" s="13" t="s">
        <v>1694</v>
      </c>
      <c r="C616" s="13" t="s">
        <v>1695</v>
      </c>
      <c r="D616" s="13" t="s">
        <v>1696</v>
      </c>
      <c r="E616" s="13" t="s">
        <v>79</v>
      </c>
      <c r="F616" s="13" t="s">
        <v>2434</v>
      </c>
      <c r="G616" s="13" t="s">
        <v>7490</v>
      </c>
      <c r="H616" s="13" t="s">
        <v>7491</v>
      </c>
      <c r="I616" s="8">
        <f t="shared" si="53"/>
        <v>45405.370844907404</v>
      </c>
      <c r="J616" s="8">
        <f>DATEVALUE(MID(H616,63,8))+TIMEVALUE(_xlfn.CONCAT(MID(H616,87,2),":",MID(H616,89,2)))</f>
        <v>45405.370138888888</v>
      </c>
      <c r="K616" s="6" t="str">
        <f t="shared" si="55"/>
        <v>0:01</v>
      </c>
      <c r="L616" s="54" t="str">
        <f t="shared" si="56"/>
        <v>Ukončeno v den propuštění</v>
      </c>
      <c r="M616" s="54" t="str">
        <f>IF(A616-J616&gt;TIME(0,240,0),"Více než  4 hodiny",VLOOKUP(K616,Pásma!$H$4:$I$244,2))</f>
        <v>do 10 ti minut</v>
      </c>
    </row>
    <row r="617" spans="1:13" x14ac:dyDescent="0.25">
      <c r="A617" s="14">
        <v>45405.41002314815</v>
      </c>
      <c r="B617" s="13" t="s">
        <v>682</v>
      </c>
      <c r="C617" s="13" t="s">
        <v>683</v>
      </c>
      <c r="D617" s="13" t="s">
        <v>1696</v>
      </c>
      <c r="E617" s="13" t="s">
        <v>79</v>
      </c>
      <c r="F617" s="13" t="s">
        <v>2280</v>
      </c>
      <c r="G617" s="13" t="s">
        <v>2341</v>
      </c>
      <c r="H617" s="13" t="s">
        <v>2342</v>
      </c>
      <c r="I617" s="8">
        <f t="shared" si="53"/>
        <v>45405.41002314815</v>
      </c>
      <c r="J617" s="8">
        <f>DATEVALUE(MID(H617,29,8))+TIMEVALUE(_xlfn.CONCAT(MID(H617,64,2),":",MID(H617,66,2)))</f>
        <v>45405.407638888886</v>
      </c>
      <c r="K617" s="6" t="str">
        <f t="shared" si="55"/>
        <v>0:03</v>
      </c>
      <c r="L617" s="54" t="str">
        <f t="shared" si="56"/>
        <v>Ukončeno v den propuštění</v>
      </c>
      <c r="M617" s="54" t="str">
        <f>IF(A617-J617&gt;TIME(0,240,0),"Více než  4 hodiny",VLOOKUP(K617,Pásma!$H$4:$I$244,2))</f>
        <v>do 10 ti minut</v>
      </c>
    </row>
    <row r="618" spans="1:13" x14ac:dyDescent="0.25">
      <c r="A618" s="14">
        <v>45405.424317129633</v>
      </c>
      <c r="B618" s="13" t="s">
        <v>1694</v>
      </c>
      <c r="C618" s="13" t="s">
        <v>1695</v>
      </c>
      <c r="D618" s="13" t="s">
        <v>1696</v>
      </c>
      <c r="E618" s="13" t="s">
        <v>79</v>
      </c>
      <c r="F618" s="13" t="s">
        <v>2338</v>
      </c>
      <c r="G618" s="13" t="s">
        <v>2339</v>
      </c>
      <c r="H618" s="13" t="s">
        <v>2340</v>
      </c>
      <c r="I618" s="8">
        <f t="shared" si="53"/>
        <v>45405.424317129633</v>
      </c>
      <c r="J618" s="8">
        <f>DATEVALUE(MID(H618,29,8))+TIMEVALUE(_xlfn.CONCAT(MID(H618,64,2),":",MID(H618,66,2)))</f>
        <v>45405.423611111109</v>
      </c>
      <c r="K618" s="6" t="str">
        <f t="shared" si="55"/>
        <v>0:01</v>
      </c>
      <c r="L618" s="54" t="str">
        <f t="shared" si="56"/>
        <v>Ukončeno v den propuštění</v>
      </c>
      <c r="M618" s="54" t="str">
        <f>IF(A618-J618&gt;TIME(0,240,0),"Více než  4 hodiny",VLOOKUP(K618,Pásma!$H$4:$I$244,2))</f>
        <v>do 10 ti minut</v>
      </c>
    </row>
    <row r="619" spans="1:13" x14ac:dyDescent="0.25">
      <c r="A619" s="14">
        <v>45405.446134259262</v>
      </c>
      <c r="B619" s="13" t="s">
        <v>11</v>
      </c>
      <c r="C619" s="13" t="s">
        <v>21</v>
      </c>
      <c r="D619" s="13" t="s">
        <v>1696</v>
      </c>
      <c r="E619" s="13" t="s">
        <v>10</v>
      </c>
      <c r="F619" s="13" t="s">
        <v>2314</v>
      </c>
      <c r="G619" s="13" t="s">
        <v>2315</v>
      </c>
      <c r="H619" s="13" t="s">
        <v>8634</v>
      </c>
      <c r="I619" s="8">
        <f t="shared" si="53"/>
        <v>45405.446134259262</v>
      </c>
      <c r="J619" s="8">
        <f>DATEVALUE(MID(H619,49,8))+TIMEVALUE(_xlfn.CONCAT(MID(H619,80,2),":",MID(H619,82,2)))</f>
        <v>45405.445833333331</v>
      </c>
      <c r="K619" s="6" t="str">
        <f t="shared" si="55"/>
        <v>0:00</v>
      </c>
      <c r="L619" s="54" t="str">
        <f t="shared" si="56"/>
        <v>Ukončeno v den propuštění</v>
      </c>
      <c r="M619" s="54" t="str">
        <f>IF(A619-J619&gt;TIME(0,240,0),"Více než  4 hodiny",VLOOKUP(K619,Pásma!$H$4:$I$244,2))</f>
        <v>do 10 ti minut</v>
      </c>
    </row>
    <row r="620" spans="1:13" x14ac:dyDescent="0.25">
      <c r="A620" s="14">
        <v>45405.458611111113</v>
      </c>
      <c r="B620" s="13" t="s">
        <v>1694</v>
      </c>
      <c r="C620" s="13" t="s">
        <v>1695</v>
      </c>
      <c r="D620" s="13" t="s">
        <v>1696</v>
      </c>
      <c r="E620" s="13" t="s">
        <v>79</v>
      </c>
      <c r="F620" s="13" t="s">
        <v>2235</v>
      </c>
      <c r="G620" s="13" t="s">
        <v>7488</v>
      </c>
      <c r="H620" s="13" t="s">
        <v>7489</v>
      </c>
      <c r="I620" s="8">
        <f t="shared" si="53"/>
        <v>45405.458611111113</v>
      </c>
      <c r="J620" s="8">
        <f>DATEVALUE(MID(H620,63,8))+TIMEVALUE(_xlfn.CONCAT(MID(H620,87,2),":",MID(H620,89,2)))</f>
        <v>45405.457638888889</v>
      </c>
      <c r="K620" s="6" t="str">
        <f t="shared" si="55"/>
        <v>0:01</v>
      </c>
      <c r="L620" s="54" t="str">
        <f t="shared" si="56"/>
        <v>Ukončeno v den propuštění</v>
      </c>
      <c r="M620" s="54" t="str">
        <f>IF(A620-J620&gt;TIME(0,240,0),"Více než  4 hodiny",VLOOKUP(K620,Pásma!$H$4:$I$244,2))</f>
        <v>do 10 ti minut</v>
      </c>
    </row>
    <row r="621" spans="1:13" x14ac:dyDescent="0.25">
      <c r="A621" s="14">
        <v>45405.50571759259</v>
      </c>
      <c r="B621" s="13" t="s">
        <v>1694</v>
      </c>
      <c r="C621" s="13" t="s">
        <v>1695</v>
      </c>
      <c r="D621" s="13" t="s">
        <v>1696</v>
      </c>
      <c r="E621" s="13" t="s">
        <v>79</v>
      </c>
      <c r="F621" s="13" t="s">
        <v>2336</v>
      </c>
      <c r="G621" s="13" t="s">
        <v>2337</v>
      </c>
      <c r="H621" s="13" t="s">
        <v>2335</v>
      </c>
      <c r="I621" s="8">
        <f t="shared" si="53"/>
        <v>45405.50571759259</v>
      </c>
      <c r="J621" s="8">
        <f>DATEVALUE(MID(H621,29,8))+TIMEVALUE(_xlfn.CONCAT(MID(H621,64,2),":",MID(H621,66,2)))</f>
        <v>45405.505555555559</v>
      </c>
      <c r="K621" s="6" t="str">
        <f t="shared" si="55"/>
        <v>0:00</v>
      </c>
      <c r="L621" s="54" t="str">
        <f t="shared" si="56"/>
        <v>Ukončeno v den propuštění</v>
      </c>
      <c r="M621" s="54" t="str">
        <f>IF(A621-J621&gt;TIME(0,240,0),"Více než  4 hodiny",VLOOKUP(K621,Pásma!$H$4:$I$244,2))</f>
        <v>do 10 ti minut</v>
      </c>
    </row>
    <row r="622" spans="1:13" x14ac:dyDescent="0.25">
      <c r="A622" s="14">
        <v>45405.505937499998</v>
      </c>
      <c r="B622" s="13" t="s">
        <v>1694</v>
      </c>
      <c r="C622" s="13" t="s">
        <v>1695</v>
      </c>
      <c r="D622" s="13" t="s">
        <v>1696</v>
      </c>
      <c r="E622" s="13" t="s">
        <v>79</v>
      </c>
      <c r="F622" s="13" t="s">
        <v>2333</v>
      </c>
      <c r="G622" s="13" t="s">
        <v>2334</v>
      </c>
      <c r="H622" s="13" t="s">
        <v>2335</v>
      </c>
      <c r="I622" s="8">
        <f t="shared" si="53"/>
        <v>45405.505937499998</v>
      </c>
      <c r="J622" s="8">
        <f>DATEVALUE(MID(H622,29,8))+TIMEVALUE(_xlfn.CONCAT(MID(H622,64,2),":",MID(H622,66,2)))</f>
        <v>45405.505555555559</v>
      </c>
      <c r="K622" s="6" t="str">
        <f t="shared" si="55"/>
        <v>0:00</v>
      </c>
      <c r="L622" s="54" t="str">
        <f t="shared" si="56"/>
        <v>Ukončeno v den propuštění</v>
      </c>
      <c r="M622" s="54" t="str">
        <f>IF(A622-J622&gt;TIME(0,240,0),"Více než  4 hodiny",VLOOKUP(K622,Pásma!$H$4:$I$244,2))</f>
        <v>do 10 ti minut</v>
      </c>
    </row>
    <row r="623" spans="1:13" x14ac:dyDescent="0.25">
      <c r="A623" s="14">
        <v>45405.507013888891</v>
      </c>
      <c r="B623" s="13" t="s">
        <v>1694</v>
      </c>
      <c r="C623" s="13" t="s">
        <v>1695</v>
      </c>
      <c r="D623" s="13" t="s">
        <v>1696</v>
      </c>
      <c r="E623" s="13" t="s">
        <v>79</v>
      </c>
      <c r="F623" s="13" t="s">
        <v>2330</v>
      </c>
      <c r="G623" s="13" t="s">
        <v>2331</v>
      </c>
      <c r="H623" s="13" t="s">
        <v>2332</v>
      </c>
      <c r="I623" s="8">
        <f t="shared" si="53"/>
        <v>45405.507013888891</v>
      </c>
      <c r="J623" s="8">
        <f>DATEVALUE(MID(H623,29,8))+TIMEVALUE(_xlfn.CONCAT(MID(H623,64,2),":",MID(H623,66,2)))</f>
        <v>45405.506249999999</v>
      </c>
      <c r="K623" s="6" t="str">
        <f t="shared" si="55"/>
        <v>0:01</v>
      </c>
      <c r="L623" s="54" t="str">
        <f t="shared" si="56"/>
        <v>Ukončeno v den propuštění</v>
      </c>
      <c r="M623" s="54" t="str">
        <f>IF(A623-J623&gt;TIME(0,240,0),"Více než  4 hodiny",VLOOKUP(K623,Pásma!$H$4:$I$244,2))</f>
        <v>do 10 ti minut</v>
      </c>
    </row>
    <row r="624" spans="1:13" x14ac:dyDescent="0.25">
      <c r="A624" s="14">
        <v>45406.41673611111</v>
      </c>
      <c r="B624" s="13" t="s">
        <v>1694</v>
      </c>
      <c r="C624" s="13" t="s">
        <v>1695</v>
      </c>
      <c r="D624" s="13" t="s">
        <v>1696</v>
      </c>
      <c r="E624" s="13" t="s">
        <v>79</v>
      </c>
      <c r="F624" s="13" t="s">
        <v>41</v>
      </c>
      <c r="G624" s="13" t="s">
        <v>2328</v>
      </c>
      <c r="H624" s="13" t="s">
        <v>2329</v>
      </c>
      <c r="I624" s="8">
        <f t="shared" si="53"/>
        <v>45406.41673611111</v>
      </c>
      <c r="J624" s="8">
        <f>DATEVALUE(MID(H624,29,8))+TIMEVALUE(_xlfn.CONCAT(MID(H624,64,2),":",MID(H624,66,2)))</f>
        <v>45406.371527777781</v>
      </c>
      <c r="K624" s="6" t="str">
        <f t="shared" si="55"/>
        <v>1:05</v>
      </c>
      <c r="L624" s="54" t="str">
        <f t="shared" si="56"/>
        <v>Ukončeno v den propuštění</v>
      </c>
      <c r="M624" s="54" t="str">
        <f>IF(A624-J624&gt;TIME(0,240,0),"Více než  4 hodiny",VLOOKUP(K624,Pásma!$H$4:$I$244,2))</f>
        <v>60-70</v>
      </c>
    </row>
    <row r="625" spans="1:13" x14ac:dyDescent="0.25">
      <c r="A625" s="14">
        <v>45406.451967592591</v>
      </c>
      <c r="B625" s="13" t="s">
        <v>44</v>
      </c>
      <c r="C625" s="13" t="s">
        <v>8401</v>
      </c>
      <c r="D625" s="13" t="s">
        <v>1696</v>
      </c>
      <c r="E625" s="13" t="s">
        <v>10</v>
      </c>
      <c r="F625" s="13" t="s">
        <v>1714</v>
      </c>
      <c r="G625" s="13" t="s">
        <v>2262</v>
      </c>
      <c r="H625" s="13" t="s">
        <v>8633</v>
      </c>
      <c r="I625" s="8">
        <f t="shared" si="53"/>
        <v>45406.451967592591</v>
      </c>
      <c r="J625" s="8">
        <f>DATEVALUE(MID(H625,49,8))+TIMEVALUE(_xlfn.CONCAT(MID(H625,80,2),":",MID(H625,82,2)))</f>
        <v>45406.451388888891</v>
      </c>
      <c r="K625" s="6" t="str">
        <f t="shared" si="55"/>
        <v>0:00</v>
      </c>
      <c r="L625" s="54" t="str">
        <f t="shared" si="56"/>
        <v>Ukončeno v den propuštění</v>
      </c>
      <c r="M625" s="54" t="str">
        <f>IF(A625-J625&gt;TIME(0,240,0),"Více než  4 hodiny",VLOOKUP(K625,Pásma!$H$4:$I$244,2))</f>
        <v>do 10 ti minut</v>
      </c>
    </row>
    <row r="626" spans="1:13" x14ac:dyDescent="0.25">
      <c r="A626" s="14">
        <v>45406.491805555554</v>
      </c>
      <c r="B626" s="13" t="s">
        <v>1694</v>
      </c>
      <c r="C626" s="13" t="s">
        <v>1695</v>
      </c>
      <c r="D626" s="13" t="s">
        <v>1696</v>
      </c>
      <c r="E626" s="13" t="s">
        <v>79</v>
      </c>
      <c r="F626" s="13" t="s">
        <v>2325</v>
      </c>
      <c r="G626" s="13" t="s">
        <v>2326</v>
      </c>
      <c r="H626" s="13" t="s">
        <v>2327</v>
      </c>
      <c r="I626" s="8">
        <f t="shared" si="53"/>
        <v>45406.491805555554</v>
      </c>
      <c r="J626" s="8">
        <f>DATEVALUE(MID(H626,29,8))+TIMEVALUE(_xlfn.CONCAT(MID(H626,64,2),":",MID(H626,66,2)))</f>
        <v>45406.490972222222</v>
      </c>
      <c r="K626" s="6" t="str">
        <f t="shared" si="55"/>
        <v>0:01</v>
      </c>
      <c r="L626" s="54" t="str">
        <f t="shared" si="56"/>
        <v>Ukončeno v den propuštění</v>
      </c>
      <c r="M626" s="54" t="str">
        <f>IF(A626-J626&gt;TIME(0,240,0),"Více než  4 hodiny",VLOOKUP(K626,Pásma!$H$4:$I$244,2))</f>
        <v>do 10 ti minut</v>
      </c>
    </row>
    <row r="627" spans="1:13" x14ac:dyDescent="0.25">
      <c r="A627" s="14">
        <v>45406.492013888892</v>
      </c>
      <c r="B627" s="13" t="s">
        <v>1694</v>
      </c>
      <c r="C627" s="13" t="s">
        <v>1695</v>
      </c>
      <c r="D627" s="13" t="s">
        <v>1696</v>
      </c>
      <c r="E627" s="13" t="s">
        <v>79</v>
      </c>
      <c r="F627" s="13" t="s">
        <v>2322</v>
      </c>
      <c r="G627" s="13" t="s">
        <v>2323</v>
      </c>
      <c r="H627" s="13" t="s">
        <v>2324</v>
      </c>
      <c r="I627" s="8">
        <f t="shared" si="53"/>
        <v>45406.492013888892</v>
      </c>
      <c r="J627" s="8">
        <f>DATEVALUE(MID(H627,29,8))+TIMEVALUE(_xlfn.CONCAT(MID(H627,64,2),":",MID(H627,66,2)))</f>
        <v>45406.491666666669</v>
      </c>
      <c r="K627" s="6" t="str">
        <f t="shared" si="55"/>
        <v>0:00</v>
      </c>
      <c r="L627" s="54" t="str">
        <f t="shared" si="56"/>
        <v>Ukončeno v den propuštění</v>
      </c>
      <c r="M627" s="54" t="str">
        <f>IF(A627-J627&gt;TIME(0,240,0),"Více než  4 hodiny",VLOOKUP(K627,Pásma!$H$4:$I$244,2))</f>
        <v>do 10 ti minut</v>
      </c>
    </row>
    <row r="628" spans="1:13" x14ac:dyDescent="0.25">
      <c r="A628" s="14">
        <v>45407.006469907406</v>
      </c>
      <c r="B628" s="13" t="s">
        <v>1720</v>
      </c>
      <c r="C628" s="13" t="s">
        <v>2058</v>
      </c>
      <c r="D628" s="13" t="s">
        <v>1696</v>
      </c>
      <c r="E628" s="13" t="s">
        <v>79</v>
      </c>
      <c r="F628" s="13" t="s">
        <v>2221</v>
      </c>
      <c r="G628" s="13" t="s">
        <v>7486</v>
      </c>
      <c r="H628" s="13" t="s">
        <v>7487</v>
      </c>
      <c r="I628" s="8">
        <f t="shared" si="53"/>
        <v>45407.006469907406</v>
      </c>
      <c r="J628" s="8">
        <f>DATEVALUE(MID(H628,63,8))+TIMEVALUE(_xlfn.CONCAT(MID(H628,87,2),":",MID(H628,89,2)))</f>
        <v>45407.005555555559</v>
      </c>
      <c r="K628" s="6" t="str">
        <f t="shared" si="55"/>
        <v>0:01</v>
      </c>
      <c r="L628" s="54" t="str">
        <f t="shared" si="56"/>
        <v>Ukončeno v den propuštění</v>
      </c>
      <c r="M628" s="54" t="str">
        <f>IF(A628-J628&gt;TIME(0,240,0),"Více než  4 hodiny",VLOOKUP(K628,Pásma!$H$4:$I$244,2))</f>
        <v>do 10 ti minut</v>
      </c>
    </row>
    <row r="629" spans="1:13" x14ac:dyDescent="0.25">
      <c r="A629" s="14">
        <v>45407.377500000002</v>
      </c>
      <c r="B629" s="13" t="s">
        <v>125</v>
      </c>
      <c r="C629" s="13" t="s">
        <v>281</v>
      </c>
      <c r="D629" s="13" t="s">
        <v>1696</v>
      </c>
      <c r="E629" s="13" t="s">
        <v>79</v>
      </c>
      <c r="F629" s="13" t="s">
        <v>41</v>
      </c>
      <c r="G629" s="13" t="s">
        <v>621</v>
      </c>
      <c r="H629" s="13" t="s">
        <v>8632</v>
      </c>
      <c r="I629" s="8">
        <f t="shared" si="53"/>
        <v>45407.377500000002</v>
      </c>
      <c r="J629" s="8">
        <f>DATEVALUE(MID(H629,49,8))+TIMEVALUE(_xlfn.CONCAT(MID(H629,80,2),":",MID(H629,82,2)))</f>
        <v>45407.377083333333</v>
      </c>
      <c r="K629" s="6" t="str">
        <f t="shared" si="55"/>
        <v>0:00</v>
      </c>
      <c r="L629" s="54" t="str">
        <f t="shared" si="56"/>
        <v>Ukončeno v den propuštění</v>
      </c>
      <c r="M629" s="54" t="str">
        <f>IF(A629-J629&gt;TIME(0,240,0),"Více než  4 hodiny",VLOOKUP(K629,Pásma!$H$4:$I$244,2))</f>
        <v>do 10 ti minut</v>
      </c>
    </row>
    <row r="630" spans="1:13" x14ac:dyDescent="0.25">
      <c r="A630" s="14">
        <v>45407.39434027778</v>
      </c>
      <c r="B630" s="13" t="s">
        <v>44</v>
      </c>
      <c r="C630" s="13" t="s">
        <v>8401</v>
      </c>
      <c r="D630" s="13" t="s">
        <v>1696</v>
      </c>
      <c r="E630" s="13" t="s">
        <v>10</v>
      </c>
      <c r="F630" s="13" t="s">
        <v>2256</v>
      </c>
      <c r="G630" s="13" t="s">
        <v>2257</v>
      </c>
      <c r="H630" s="13" t="s">
        <v>8631</v>
      </c>
      <c r="I630" s="8">
        <f t="shared" si="53"/>
        <v>45407.39434027778</v>
      </c>
      <c r="J630" s="8">
        <f>DATEVALUE(MID(H630,49,8))+TIMEVALUE(_xlfn.CONCAT(MID(H630,80,2),":",MID(H630,82,2)))</f>
        <v>45407.393750000003</v>
      </c>
      <c r="K630" s="6" t="str">
        <f t="shared" si="55"/>
        <v>0:00</v>
      </c>
      <c r="L630" s="54" t="str">
        <f t="shared" si="56"/>
        <v>Ukončeno v den propuštění</v>
      </c>
      <c r="M630" s="54" t="str">
        <f>IF(A630-J630&gt;TIME(0,240,0),"Více než  4 hodiny",VLOOKUP(K630,Pásma!$H$4:$I$244,2))</f>
        <v>do 10 ti minut</v>
      </c>
    </row>
    <row r="631" spans="1:13" x14ac:dyDescent="0.25">
      <c r="A631" s="14">
        <v>45407.428472222222</v>
      </c>
      <c r="B631" s="13" t="s">
        <v>1694</v>
      </c>
      <c r="C631" s="13" t="s">
        <v>1695</v>
      </c>
      <c r="D631" s="13" t="s">
        <v>1696</v>
      </c>
      <c r="E631" s="13" t="s">
        <v>79</v>
      </c>
      <c r="F631" s="13" t="s">
        <v>2235</v>
      </c>
      <c r="G631" s="13" t="s">
        <v>2320</v>
      </c>
      <c r="H631" s="13" t="s">
        <v>2321</v>
      </c>
      <c r="I631" s="8">
        <f t="shared" si="53"/>
        <v>45407.428472222222</v>
      </c>
      <c r="J631" s="8">
        <f t="shared" ref="J631:J636" si="57">DATEVALUE(MID(H631,29,8))+TIMEVALUE(_xlfn.CONCAT(MID(H631,64,2),":",MID(H631,66,2)))</f>
        <v>45407.332638888889</v>
      </c>
      <c r="K631" s="6" t="str">
        <f t="shared" si="55"/>
        <v>2:18</v>
      </c>
      <c r="L631" s="54" t="str">
        <f t="shared" si="56"/>
        <v>Ukončeno v den propuštění</v>
      </c>
      <c r="M631" s="54" t="str">
        <f>IF(A631-J631&gt;TIME(0,240,0),"Více než  4 hodiny",VLOOKUP(K631,Pásma!$H$4:$I$244,2))</f>
        <v>130-140</v>
      </c>
    </row>
    <row r="632" spans="1:13" x14ac:dyDescent="0.25">
      <c r="A632" s="14">
        <v>45407.506956018522</v>
      </c>
      <c r="B632" s="13" t="s">
        <v>1694</v>
      </c>
      <c r="C632" s="13" t="s">
        <v>1695</v>
      </c>
      <c r="D632" s="13" t="s">
        <v>1696</v>
      </c>
      <c r="E632" s="13" t="s">
        <v>79</v>
      </c>
      <c r="F632" s="13" t="s">
        <v>2317</v>
      </c>
      <c r="G632" s="13" t="s">
        <v>2318</v>
      </c>
      <c r="H632" s="13" t="s">
        <v>2319</v>
      </c>
      <c r="I632" s="8">
        <f t="shared" si="53"/>
        <v>45407.506956018522</v>
      </c>
      <c r="J632" s="8">
        <f t="shared" si="57"/>
        <v>45407.506249999999</v>
      </c>
      <c r="K632" s="6" t="str">
        <f t="shared" si="55"/>
        <v>0:01</v>
      </c>
      <c r="L632" s="54" t="str">
        <f t="shared" si="56"/>
        <v>Ukončeno v den propuštění</v>
      </c>
      <c r="M632" s="54" t="str">
        <f>IF(A632-J632&gt;TIME(0,240,0),"Více než  4 hodiny",VLOOKUP(K632,Pásma!$H$4:$I$244,2))</f>
        <v>do 10 ti minut</v>
      </c>
    </row>
    <row r="633" spans="1:13" x14ac:dyDescent="0.25">
      <c r="A633" s="14">
        <v>45407.507164351853</v>
      </c>
      <c r="B633" s="13" t="s">
        <v>1694</v>
      </c>
      <c r="C633" s="13" t="s">
        <v>1695</v>
      </c>
      <c r="D633" s="13" t="s">
        <v>1696</v>
      </c>
      <c r="E633" s="13" t="s">
        <v>79</v>
      </c>
      <c r="F633" s="13" t="s">
        <v>2314</v>
      </c>
      <c r="G633" s="13" t="s">
        <v>2315</v>
      </c>
      <c r="H633" s="13" t="s">
        <v>2316</v>
      </c>
      <c r="I633" s="8">
        <f t="shared" si="53"/>
        <v>45407.507164351853</v>
      </c>
      <c r="J633" s="8">
        <f t="shared" si="57"/>
        <v>45407.506944444445</v>
      </c>
      <c r="K633" s="6" t="str">
        <f t="shared" si="55"/>
        <v>0:00</v>
      </c>
      <c r="L633" s="54" t="str">
        <f t="shared" si="56"/>
        <v>Ukončeno v den propuštění</v>
      </c>
      <c r="M633" s="54" t="str">
        <f>IF(A633-J633&gt;TIME(0,240,0),"Více než  4 hodiny",VLOOKUP(K633,Pásma!$H$4:$I$244,2))</f>
        <v>do 10 ti minut</v>
      </c>
    </row>
    <row r="634" spans="1:13" x14ac:dyDescent="0.25">
      <c r="A634" s="14">
        <v>45408.381851851853</v>
      </c>
      <c r="B634" s="13" t="s">
        <v>1694</v>
      </c>
      <c r="C634" s="13" t="s">
        <v>1695</v>
      </c>
      <c r="D634" s="13" t="s">
        <v>1696</v>
      </c>
      <c r="E634" s="13" t="s">
        <v>79</v>
      </c>
      <c r="F634" s="13" t="s">
        <v>2312</v>
      </c>
      <c r="G634" s="13" t="s">
        <v>2313</v>
      </c>
      <c r="H634" s="13" t="s">
        <v>2311</v>
      </c>
      <c r="I634" s="8">
        <f t="shared" si="53"/>
        <v>45408.381851851853</v>
      </c>
      <c r="J634" s="8">
        <f t="shared" si="57"/>
        <v>45408.381249999999</v>
      </c>
      <c r="K634" s="6" t="str">
        <f t="shared" si="55"/>
        <v>0:00</v>
      </c>
      <c r="L634" s="54" t="str">
        <f t="shared" si="56"/>
        <v>Ukončeno v den propuštění</v>
      </c>
      <c r="M634" s="54" t="str">
        <f>IF(A634-J634&gt;TIME(0,240,0),"Více než  4 hodiny",VLOOKUP(K634,Pásma!$H$4:$I$244,2))</f>
        <v>do 10 ti minut</v>
      </c>
    </row>
    <row r="635" spans="1:13" x14ac:dyDescent="0.25">
      <c r="A635" s="14">
        <v>45408.382245370369</v>
      </c>
      <c r="B635" s="13" t="s">
        <v>1694</v>
      </c>
      <c r="C635" s="13" t="s">
        <v>1695</v>
      </c>
      <c r="D635" s="13" t="s">
        <v>1696</v>
      </c>
      <c r="E635" s="13" t="s">
        <v>79</v>
      </c>
      <c r="F635" s="13" t="s">
        <v>2309</v>
      </c>
      <c r="G635" s="13" t="s">
        <v>2310</v>
      </c>
      <c r="H635" s="13" t="s">
        <v>2311</v>
      </c>
      <c r="I635" s="8">
        <f t="shared" si="53"/>
        <v>45408.382245370369</v>
      </c>
      <c r="J635" s="8">
        <f t="shared" si="57"/>
        <v>45408.381249999999</v>
      </c>
      <c r="K635" s="6" t="str">
        <f t="shared" si="55"/>
        <v>0:01</v>
      </c>
      <c r="L635" s="54" t="str">
        <f t="shared" si="56"/>
        <v>Ukončeno v den propuštění</v>
      </c>
      <c r="M635" s="54" t="str">
        <f>IF(A635-J635&gt;TIME(0,240,0),"Více než  4 hodiny",VLOOKUP(K635,Pásma!$H$4:$I$244,2))</f>
        <v>do 10 ti minut</v>
      </c>
    </row>
    <row r="636" spans="1:13" x14ac:dyDescent="0.25">
      <c r="A636" s="14">
        <v>45408.38994212963</v>
      </c>
      <c r="B636" s="13" t="s">
        <v>1694</v>
      </c>
      <c r="C636" s="13" t="s">
        <v>1695</v>
      </c>
      <c r="D636" s="13" t="s">
        <v>1696</v>
      </c>
      <c r="E636" s="13" t="s">
        <v>79</v>
      </c>
      <c r="F636" s="13" t="s">
        <v>2306</v>
      </c>
      <c r="G636" s="13" t="s">
        <v>2307</v>
      </c>
      <c r="H636" s="13" t="s">
        <v>2308</v>
      </c>
      <c r="I636" s="8">
        <f t="shared" si="53"/>
        <v>45408.38994212963</v>
      </c>
      <c r="J636" s="8">
        <f t="shared" si="57"/>
        <v>45408.38958333333</v>
      </c>
      <c r="K636" s="6" t="str">
        <f t="shared" si="55"/>
        <v>0:00</v>
      </c>
      <c r="L636" s="54" t="str">
        <f t="shared" si="56"/>
        <v>Ukončeno v den propuštění</v>
      </c>
      <c r="M636" s="54" t="str">
        <f>IF(A636-J636&gt;TIME(0,240,0),"Více než  4 hodiny",VLOOKUP(K636,Pásma!$H$4:$I$244,2))</f>
        <v>do 10 ti minut</v>
      </c>
    </row>
    <row r="637" spans="1:13" x14ac:dyDescent="0.25">
      <c r="A637" s="14">
        <v>45408.392048611109</v>
      </c>
      <c r="B637" s="13" t="s">
        <v>1694</v>
      </c>
      <c r="C637" s="13" t="s">
        <v>1695</v>
      </c>
      <c r="D637" s="13" t="s">
        <v>1696</v>
      </c>
      <c r="E637" s="13" t="s">
        <v>79</v>
      </c>
      <c r="F637" s="13" t="s">
        <v>4000</v>
      </c>
      <c r="G637" s="13" t="s">
        <v>4001</v>
      </c>
      <c r="H637" s="13" t="s">
        <v>8630</v>
      </c>
      <c r="I637" s="8">
        <f t="shared" si="53"/>
        <v>45408.392048611109</v>
      </c>
      <c r="J637" s="8">
        <f>DATEVALUE(MID(H637,49,8))+TIMEVALUE(_xlfn.CONCAT(MID(H637,80,2),":",MID(H637,82,2)))</f>
        <v>45408.39166666667</v>
      </c>
      <c r="K637" s="6" t="str">
        <f t="shared" si="55"/>
        <v>0:00</v>
      </c>
      <c r="L637" s="54" t="str">
        <f t="shared" si="56"/>
        <v>Ukončeno v den propuštění</v>
      </c>
      <c r="M637" s="54" t="str">
        <f>IF(A637-J637&gt;TIME(0,240,0),"Více než  4 hodiny",VLOOKUP(K637,Pásma!$H$4:$I$244,2))</f>
        <v>do 10 ti minut</v>
      </c>
    </row>
    <row r="638" spans="1:13" x14ac:dyDescent="0.25">
      <c r="A638" s="14">
        <v>45409.565509259257</v>
      </c>
      <c r="B638" s="13" t="s">
        <v>3643</v>
      </c>
      <c r="C638" s="13" t="s">
        <v>4023</v>
      </c>
      <c r="D638" s="13" t="s">
        <v>1696</v>
      </c>
      <c r="E638" s="13" t="s">
        <v>79</v>
      </c>
      <c r="F638" s="13" t="s">
        <v>4005</v>
      </c>
      <c r="G638" s="13" t="s">
        <v>4006</v>
      </c>
      <c r="H638" s="13" t="s">
        <v>8629</v>
      </c>
      <c r="I638" s="8">
        <f t="shared" si="53"/>
        <v>45409.565509259257</v>
      </c>
      <c r="J638" s="8">
        <f>DATEVALUE(MID(H638,49,8))+TIMEVALUE(_xlfn.CONCAT(MID(H638,80,2),":",MID(H638,82,2)))</f>
        <v>45409.56527777778</v>
      </c>
      <c r="K638" s="6" t="str">
        <f t="shared" si="55"/>
        <v>0:00</v>
      </c>
      <c r="L638" s="54" t="str">
        <f t="shared" si="56"/>
        <v>Ukončeno v den propuštění</v>
      </c>
      <c r="M638" s="54" t="str">
        <f>IF(A638-J638&gt;TIME(0,240,0),"Více než  4 hodiny",VLOOKUP(K638,Pásma!$H$4:$I$244,2))</f>
        <v>do 10 ti minut</v>
      </c>
    </row>
    <row r="639" spans="1:13" x14ac:dyDescent="0.25">
      <c r="A639" s="14">
        <v>45409.583020833335</v>
      </c>
      <c r="B639" s="13" t="s">
        <v>1928</v>
      </c>
      <c r="C639" s="13" t="s">
        <v>1819</v>
      </c>
      <c r="D639" s="13" t="s">
        <v>1696</v>
      </c>
      <c r="E639" s="13" t="s">
        <v>79</v>
      </c>
      <c r="F639" s="13" t="s">
        <v>2304</v>
      </c>
      <c r="G639" s="13" t="s">
        <v>2305</v>
      </c>
      <c r="H639" s="13" t="s">
        <v>2288</v>
      </c>
      <c r="I639" s="8">
        <f t="shared" si="53"/>
        <v>45409.583020833335</v>
      </c>
      <c r="J639" s="8">
        <f t="shared" ref="J639:J646" si="58">DATEVALUE(MID(H639,29,8))+TIMEVALUE(_xlfn.CONCAT(MID(H639,64,2),":",MID(H639,66,2)))</f>
        <v>45409.416666666664</v>
      </c>
      <c r="K639" s="6" t="str">
        <f t="shared" si="55"/>
        <v>3:59</v>
      </c>
      <c r="L639" s="54" t="str">
        <f t="shared" si="56"/>
        <v>Ukončeno v den propuštění</v>
      </c>
      <c r="M639" s="54" t="str">
        <f>IF(A639-J639&gt;TIME(0,240,0),"Více než  4 hodiny",VLOOKUP(K639,Pásma!$H$4:$I$244,2))</f>
        <v>230-240</v>
      </c>
    </row>
    <row r="640" spans="1:13" x14ac:dyDescent="0.25">
      <c r="A640" s="14">
        <v>45409.58520833333</v>
      </c>
      <c r="B640" s="13" t="s">
        <v>1928</v>
      </c>
      <c r="C640" s="13" t="s">
        <v>1819</v>
      </c>
      <c r="D640" s="13" t="s">
        <v>1696</v>
      </c>
      <c r="E640" s="13" t="s">
        <v>79</v>
      </c>
      <c r="F640" s="13" t="s">
        <v>2301</v>
      </c>
      <c r="G640" s="13" t="s">
        <v>2302</v>
      </c>
      <c r="H640" s="13" t="s">
        <v>2303</v>
      </c>
      <c r="I640" s="8">
        <f t="shared" si="53"/>
        <v>45409.58520833333</v>
      </c>
      <c r="J640" s="8">
        <f t="shared" si="58"/>
        <v>45409.458333333336</v>
      </c>
      <c r="K640" s="6" t="str">
        <f t="shared" si="55"/>
        <v>3:02</v>
      </c>
      <c r="L640" s="54" t="str">
        <f t="shared" si="56"/>
        <v>Ukončeno v den propuštění</v>
      </c>
      <c r="M640" s="54" t="str">
        <f>IF(A640-J640&gt;TIME(0,240,0),"Více než  4 hodiny",VLOOKUP(K640,Pásma!$H$4:$I$244,2))</f>
        <v>180-190</v>
      </c>
    </row>
    <row r="641" spans="1:13" x14ac:dyDescent="0.25">
      <c r="A641" s="14">
        <v>45409.585752314815</v>
      </c>
      <c r="B641" s="13" t="s">
        <v>1928</v>
      </c>
      <c r="C641" s="13" t="s">
        <v>1819</v>
      </c>
      <c r="D641" s="13" t="s">
        <v>1696</v>
      </c>
      <c r="E641" s="13" t="s">
        <v>79</v>
      </c>
      <c r="F641" s="13" t="s">
        <v>2299</v>
      </c>
      <c r="G641" s="13" t="s">
        <v>2300</v>
      </c>
      <c r="H641" s="13" t="s">
        <v>2288</v>
      </c>
      <c r="I641" s="8">
        <f t="shared" si="53"/>
        <v>45409.585752314815</v>
      </c>
      <c r="J641" s="8">
        <f t="shared" si="58"/>
        <v>45409.416666666664</v>
      </c>
      <c r="K641" s="6" t="str">
        <f t="shared" si="55"/>
        <v>4:03</v>
      </c>
      <c r="L641" s="54" t="str">
        <f t="shared" si="56"/>
        <v>Ukončeno v den propuštění</v>
      </c>
      <c r="M641" s="54" t="str">
        <f>IF(A641-J641&gt;TIME(0,240,0),"Více než  4 hodiny",VLOOKUP(K641,Pásma!$H$4:$I$244,2))</f>
        <v>Více než  4 hodiny</v>
      </c>
    </row>
    <row r="642" spans="1:13" x14ac:dyDescent="0.25">
      <c r="A642" s="14">
        <v>45409.586238425924</v>
      </c>
      <c r="B642" s="13" t="s">
        <v>1928</v>
      </c>
      <c r="C642" s="13" t="s">
        <v>1819</v>
      </c>
      <c r="D642" s="13" t="s">
        <v>1696</v>
      </c>
      <c r="E642" s="13" t="s">
        <v>79</v>
      </c>
      <c r="F642" s="13" t="s">
        <v>2296</v>
      </c>
      <c r="G642" s="13" t="s">
        <v>2297</v>
      </c>
      <c r="H642" s="13" t="s">
        <v>2298</v>
      </c>
      <c r="I642" s="8">
        <f t="shared" ref="I642:I705" si="59">A642</f>
        <v>45409.586238425924</v>
      </c>
      <c r="J642" s="8">
        <f t="shared" si="58"/>
        <v>45409.541666666664</v>
      </c>
      <c r="K642" s="6" t="str">
        <f t="shared" ref="K642:K705" si="60">TEXT(A642-J642,"h:mm")</f>
        <v>1:04</v>
      </c>
      <c r="L642" s="54" t="str">
        <f t="shared" si="56"/>
        <v>Ukončeno v den propuštění</v>
      </c>
      <c r="M642" s="54" t="str">
        <f>IF(A642-J642&gt;TIME(0,240,0),"Více než  4 hodiny",VLOOKUP(K642,Pásma!$H$4:$I$244,2))</f>
        <v>60-70</v>
      </c>
    </row>
    <row r="643" spans="1:13" x14ac:dyDescent="0.25">
      <c r="A643" s="14">
        <v>45409.589050925926</v>
      </c>
      <c r="B643" s="13" t="s">
        <v>1928</v>
      </c>
      <c r="C643" s="13" t="s">
        <v>1819</v>
      </c>
      <c r="D643" s="13" t="s">
        <v>1696</v>
      </c>
      <c r="E643" s="13" t="s">
        <v>79</v>
      </c>
      <c r="F643" s="13" t="s">
        <v>2294</v>
      </c>
      <c r="G643" s="13" t="s">
        <v>2295</v>
      </c>
      <c r="H643" s="13" t="s">
        <v>2288</v>
      </c>
      <c r="I643" s="8">
        <f t="shared" si="59"/>
        <v>45409.589050925926</v>
      </c>
      <c r="J643" s="8">
        <f t="shared" si="58"/>
        <v>45409.416666666664</v>
      </c>
      <c r="K643" s="6" t="str">
        <f t="shared" si="60"/>
        <v>4:08</v>
      </c>
      <c r="L643" s="54" t="str">
        <f t="shared" ref="L643:L706" si="61">IF(DAY(I643)&lt;&gt;DAY(J643),"Ukončeno o den a více později","Ukončeno v den propuštění")</f>
        <v>Ukončeno v den propuštění</v>
      </c>
      <c r="M643" s="54" t="str">
        <f>IF(A643-J643&gt;TIME(0,240,0),"Více než  4 hodiny",VLOOKUP(K643,Pásma!$H$4:$I$244,2))</f>
        <v>Více než  4 hodiny</v>
      </c>
    </row>
    <row r="644" spans="1:13" x14ac:dyDescent="0.25">
      <c r="A644" s="14">
        <v>45409.589479166665</v>
      </c>
      <c r="B644" s="13" t="s">
        <v>1928</v>
      </c>
      <c r="C644" s="13" t="s">
        <v>1819</v>
      </c>
      <c r="D644" s="13" t="s">
        <v>1696</v>
      </c>
      <c r="E644" s="13" t="s">
        <v>79</v>
      </c>
      <c r="F644" s="13" t="s">
        <v>2292</v>
      </c>
      <c r="G644" s="13" t="s">
        <v>2293</v>
      </c>
      <c r="H644" s="13" t="s">
        <v>2291</v>
      </c>
      <c r="I644" s="8">
        <f t="shared" si="59"/>
        <v>45409.589479166665</v>
      </c>
      <c r="J644" s="8">
        <f t="shared" si="58"/>
        <v>45409.416666666664</v>
      </c>
      <c r="K644" s="6" t="str">
        <f t="shared" si="60"/>
        <v>4:08</v>
      </c>
      <c r="L644" s="54" t="str">
        <f t="shared" si="61"/>
        <v>Ukončeno v den propuštění</v>
      </c>
      <c r="M644" s="54" t="str">
        <f>IF(A644-J644&gt;TIME(0,240,0),"Více než  4 hodiny",VLOOKUP(K644,Pásma!$H$4:$I$244,2))</f>
        <v>Více než  4 hodiny</v>
      </c>
    </row>
    <row r="645" spans="1:13" x14ac:dyDescent="0.25">
      <c r="A645" s="14">
        <v>45409.589884259258</v>
      </c>
      <c r="B645" s="13" t="s">
        <v>1928</v>
      </c>
      <c r="C645" s="13" t="s">
        <v>1819</v>
      </c>
      <c r="D645" s="13" t="s">
        <v>1696</v>
      </c>
      <c r="E645" s="13" t="s">
        <v>79</v>
      </c>
      <c r="F645" s="13" t="s">
        <v>2289</v>
      </c>
      <c r="G645" s="13" t="s">
        <v>2290</v>
      </c>
      <c r="H645" s="13" t="s">
        <v>2291</v>
      </c>
      <c r="I645" s="8">
        <f t="shared" si="59"/>
        <v>45409.589884259258</v>
      </c>
      <c r="J645" s="8">
        <f t="shared" si="58"/>
        <v>45409.416666666664</v>
      </c>
      <c r="K645" s="6" t="str">
        <f t="shared" si="60"/>
        <v>4:09</v>
      </c>
      <c r="L645" s="54" t="str">
        <f t="shared" si="61"/>
        <v>Ukončeno v den propuštění</v>
      </c>
      <c r="M645" s="54" t="str">
        <f>IF(A645-J645&gt;TIME(0,240,0),"Více než  4 hodiny",VLOOKUP(K645,Pásma!$H$4:$I$244,2))</f>
        <v>Více než  4 hodiny</v>
      </c>
    </row>
    <row r="646" spans="1:13" x14ac:dyDescent="0.25">
      <c r="A646" s="14">
        <v>45409.662222222221</v>
      </c>
      <c r="B646" s="13" t="s">
        <v>1694</v>
      </c>
      <c r="C646" s="13" t="s">
        <v>1819</v>
      </c>
      <c r="D646" s="13" t="s">
        <v>1696</v>
      </c>
      <c r="E646" s="13" t="s">
        <v>79</v>
      </c>
      <c r="F646" s="13" t="s">
        <v>2286</v>
      </c>
      <c r="G646" s="13" t="s">
        <v>2287</v>
      </c>
      <c r="H646" s="13" t="s">
        <v>2288</v>
      </c>
      <c r="I646" s="8">
        <f t="shared" si="59"/>
        <v>45409.662222222221</v>
      </c>
      <c r="J646" s="8">
        <f t="shared" si="58"/>
        <v>45409.416666666664</v>
      </c>
      <c r="K646" s="6" t="str">
        <f t="shared" si="60"/>
        <v>5:53</v>
      </c>
      <c r="L646" s="54" t="str">
        <f t="shared" si="61"/>
        <v>Ukončeno v den propuštění</v>
      </c>
      <c r="M646" s="54" t="str">
        <f>IF(A646-J646&gt;TIME(0,240,0),"Více než  4 hodiny",VLOOKUP(K646,Pásma!$H$4:$I$244,2))</f>
        <v>Více než  4 hodiny</v>
      </c>
    </row>
    <row r="647" spans="1:13" x14ac:dyDescent="0.25">
      <c r="A647" s="14">
        <v>45409.83520833333</v>
      </c>
      <c r="B647" s="13" t="s">
        <v>8627</v>
      </c>
      <c r="C647" s="13" t="s">
        <v>40</v>
      </c>
      <c r="D647" s="13" t="s">
        <v>1696</v>
      </c>
      <c r="E647" s="13" t="s">
        <v>10</v>
      </c>
      <c r="F647" s="13" t="s">
        <v>549</v>
      </c>
      <c r="G647" s="13" t="s">
        <v>550</v>
      </c>
      <c r="H647" s="13" t="s">
        <v>8628</v>
      </c>
      <c r="I647" s="8">
        <f t="shared" si="59"/>
        <v>45409.83520833333</v>
      </c>
      <c r="J647" s="8">
        <f>DATEVALUE(MID(H647,49,8))+TIMEVALUE(_xlfn.CONCAT(MID(H647,80,2),":",MID(H647,82,2)))</f>
        <v>45409.834722222222</v>
      </c>
      <c r="K647" s="6" t="str">
        <f t="shared" si="60"/>
        <v>0:00</v>
      </c>
      <c r="L647" s="54" t="str">
        <f t="shared" si="61"/>
        <v>Ukončeno v den propuštění</v>
      </c>
      <c r="M647" s="54" t="str">
        <f>IF(A647-J647&gt;TIME(0,240,0),"Více než  4 hodiny",VLOOKUP(K647,Pásma!$H$4:$I$244,2))</f>
        <v>do 10 ti minut</v>
      </c>
    </row>
    <row r="648" spans="1:13" x14ac:dyDescent="0.25">
      <c r="A648" s="14">
        <v>45410.613726851851</v>
      </c>
      <c r="B648" s="13" t="s">
        <v>1694</v>
      </c>
      <c r="C648" s="13" t="s">
        <v>1826</v>
      </c>
      <c r="D648" s="13" t="s">
        <v>1696</v>
      </c>
      <c r="E648" s="13" t="s">
        <v>79</v>
      </c>
      <c r="F648" s="13" t="s">
        <v>2283</v>
      </c>
      <c r="G648" s="13" t="s">
        <v>2284</v>
      </c>
      <c r="H648" s="13" t="s">
        <v>2285</v>
      </c>
      <c r="I648" s="8">
        <f t="shared" si="59"/>
        <v>45410.613726851851</v>
      </c>
      <c r="J648" s="8">
        <f>DATEVALUE(MID(H648,29,8))+TIMEVALUE(_xlfn.CONCAT(MID(H648,64,2),":",MID(H648,66,2)))</f>
        <v>45410.612500000003</v>
      </c>
      <c r="K648" s="6" t="str">
        <f t="shared" si="60"/>
        <v>0:01</v>
      </c>
      <c r="L648" s="54" t="str">
        <f t="shared" si="61"/>
        <v>Ukončeno v den propuštění</v>
      </c>
      <c r="M648" s="54" t="str">
        <f>IF(A648-J648&gt;TIME(0,240,0),"Více než  4 hodiny",VLOOKUP(K648,Pásma!$H$4:$I$244,2))</f>
        <v>do 10 ti minut</v>
      </c>
    </row>
    <row r="649" spans="1:13" x14ac:dyDescent="0.25">
      <c r="A649" s="14">
        <v>45411.410937499997</v>
      </c>
      <c r="B649" s="13" t="s">
        <v>1694</v>
      </c>
      <c r="C649" s="13" t="s">
        <v>1929</v>
      </c>
      <c r="D649" s="13" t="s">
        <v>1696</v>
      </c>
      <c r="E649" s="13" t="s">
        <v>79</v>
      </c>
      <c r="F649" s="13" t="s">
        <v>2280</v>
      </c>
      <c r="G649" s="13" t="s">
        <v>2281</v>
      </c>
      <c r="H649" s="13" t="s">
        <v>2282</v>
      </c>
      <c r="I649" s="8">
        <f t="shared" si="59"/>
        <v>45411.410937499997</v>
      </c>
      <c r="J649" s="8">
        <f>DATEVALUE(MID(H649,29,8))+TIMEVALUE(_xlfn.CONCAT(MID(H649,64,2),":",MID(H649,66,2)))</f>
        <v>45411.385416666664</v>
      </c>
      <c r="K649" s="6" t="str">
        <f t="shared" si="60"/>
        <v>0:36</v>
      </c>
      <c r="L649" s="54" t="str">
        <f t="shared" si="61"/>
        <v>Ukončeno v den propuštění</v>
      </c>
      <c r="M649" s="54" t="str">
        <f>IF(A649-J649&gt;TIME(0,240,0),"Více než  4 hodiny",VLOOKUP(K649,Pásma!$H$4:$I$244,2))</f>
        <v>30-40</v>
      </c>
    </row>
    <row r="650" spans="1:13" x14ac:dyDescent="0.25">
      <c r="A650" s="14">
        <v>45411.454050925924</v>
      </c>
      <c r="B650" s="13" t="s">
        <v>11</v>
      </c>
      <c r="C650" s="13" t="s">
        <v>21</v>
      </c>
      <c r="D650" s="13" t="s">
        <v>1696</v>
      </c>
      <c r="E650" s="13" t="s">
        <v>10</v>
      </c>
      <c r="F650" s="13" t="s">
        <v>2226</v>
      </c>
      <c r="G650" s="13" t="s">
        <v>2227</v>
      </c>
      <c r="H650" s="13" t="s">
        <v>8626</v>
      </c>
      <c r="I650" s="8">
        <f t="shared" si="59"/>
        <v>45411.454050925924</v>
      </c>
      <c r="J650" s="8">
        <f>DATEVALUE(MID(H650,49,8))+TIMEVALUE(_xlfn.CONCAT(MID(H650,80,2),":",MID(H650,82,2)))</f>
        <v>45411.453472222223</v>
      </c>
      <c r="K650" s="6" t="str">
        <f t="shared" si="60"/>
        <v>0:00</v>
      </c>
      <c r="L650" s="54" t="str">
        <f t="shared" si="61"/>
        <v>Ukončeno v den propuštění</v>
      </c>
      <c r="M650" s="54" t="str">
        <f>IF(A650-J650&gt;TIME(0,240,0),"Více než  4 hodiny",VLOOKUP(K650,Pásma!$H$4:$I$244,2))</f>
        <v>do 10 ti minut</v>
      </c>
    </row>
    <row r="651" spans="1:13" x14ac:dyDescent="0.25">
      <c r="A651" s="14">
        <v>45411.51767361111</v>
      </c>
      <c r="B651" s="13" t="s">
        <v>11</v>
      </c>
      <c r="C651" s="13" t="s">
        <v>21</v>
      </c>
      <c r="D651" s="13" t="s">
        <v>1696</v>
      </c>
      <c r="E651" s="13" t="s">
        <v>10</v>
      </c>
      <c r="F651" s="13" t="s">
        <v>2242</v>
      </c>
      <c r="G651" s="13" t="s">
        <v>2243</v>
      </c>
      <c r="H651" s="13" t="s">
        <v>8625</v>
      </c>
      <c r="I651" s="8">
        <f t="shared" si="59"/>
        <v>45411.51767361111</v>
      </c>
      <c r="J651" s="8">
        <f>DATEVALUE(MID(H651,49,8))+TIMEVALUE(_xlfn.CONCAT(MID(H651,80,2),":",MID(H651,82,2)))</f>
        <v>45411.517361111109</v>
      </c>
      <c r="K651" s="6" t="str">
        <f t="shared" si="60"/>
        <v>0:00</v>
      </c>
      <c r="L651" s="54" t="str">
        <f t="shared" si="61"/>
        <v>Ukončeno v den propuštění</v>
      </c>
      <c r="M651" s="54" t="str">
        <f>IF(A651-J651&gt;TIME(0,240,0),"Více než  4 hodiny",VLOOKUP(K651,Pásma!$H$4:$I$244,2))</f>
        <v>do 10 ti minut</v>
      </c>
    </row>
    <row r="652" spans="1:13" x14ac:dyDescent="0.25">
      <c r="A652" s="14">
        <v>45411.547407407408</v>
      </c>
      <c r="B652" s="13" t="s">
        <v>1694</v>
      </c>
      <c r="C652" s="13" t="s">
        <v>1929</v>
      </c>
      <c r="D652" s="13" t="s">
        <v>1696</v>
      </c>
      <c r="E652" s="13" t="s">
        <v>79</v>
      </c>
      <c r="F652" s="13" t="s">
        <v>2277</v>
      </c>
      <c r="G652" s="13" t="s">
        <v>2278</v>
      </c>
      <c r="H652" s="13" t="s">
        <v>2279</v>
      </c>
      <c r="I652" s="8">
        <f t="shared" si="59"/>
        <v>45411.547407407408</v>
      </c>
      <c r="J652" s="8">
        <f>DATEVALUE(MID(H652,29,8))+TIMEVALUE(_xlfn.CONCAT(MID(H652,64,2),":",MID(H652,66,2)))</f>
        <v>45411.375</v>
      </c>
      <c r="K652" s="6" t="str">
        <f t="shared" si="60"/>
        <v>4:08</v>
      </c>
      <c r="L652" s="54" t="str">
        <f t="shared" si="61"/>
        <v>Ukončeno v den propuštění</v>
      </c>
      <c r="M652" s="54" t="str">
        <f>IF(A652-J652&gt;TIME(0,240,0),"Více než  4 hodiny",VLOOKUP(K652,Pásma!$H$4:$I$244,2))</f>
        <v>Více než  4 hodiny</v>
      </c>
    </row>
    <row r="653" spans="1:13" x14ac:dyDescent="0.25">
      <c r="A653" s="14">
        <v>45411.54787037037</v>
      </c>
      <c r="B653" s="13" t="s">
        <v>1694</v>
      </c>
      <c r="C653" s="13" t="s">
        <v>1929</v>
      </c>
      <c r="D653" s="13" t="s">
        <v>1696</v>
      </c>
      <c r="E653" s="13" t="s">
        <v>79</v>
      </c>
      <c r="F653" s="13" t="s">
        <v>2274</v>
      </c>
      <c r="G653" s="13" t="s">
        <v>2275</v>
      </c>
      <c r="H653" s="13" t="s">
        <v>2276</v>
      </c>
      <c r="I653" s="8">
        <f t="shared" si="59"/>
        <v>45411.54787037037</v>
      </c>
      <c r="J653" s="8">
        <f>DATEVALUE(MID(H653,29,8))+TIMEVALUE(_xlfn.CONCAT(MID(H653,64,2),":",MID(H653,66,2)))</f>
        <v>45411.395833333336</v>
      </c>
      <c r="K653" s="6" t="str">
        <f t="shared" si="60"/>
        <v>3:38</v>
      </c>
      <c r="L653" s="54" t="str">
        <f t="shared" si="61"/>
        <v>Ukončeno v den propuštění</v>
      </c>
      <c r="M653" s="54" t="str">
        <f>IF(A653-J653&gt;TIME(0,240,0),"Více než  4 hodiny",VLOOKUP(K653,Pásma!$H$4:$I$244,2))</f>
        <v>210-220</v>
      </c>
    </row>
    <row r="654" spans="1:13" x14ac:dyDescent="0.25">
      <c r="A654" s="14">
        <v>45411.550370370373</v>
      </c>
      <c r="B654" s="13" t="s">
        <v>1694</v>
      </c>
      <c r="C654" s="13" t="s">
        <v>1929</v>
      </c>
      <c r="D654" s="13" t="s">
        <v>1696</v>
      </c>
      <c r="E654" s="13" t="s">
        <v>79</v>
      </c>
      <c r="F654" s="13" t="s">
        <v>2271</v>
      </c>
      <c r="G654" s="13" t="s">
        <v>2272</v>
      </c>
      <c r="H654" s="13" t="s">
        <v>2273</v>
      </c>
      <c r="I654" s="8">
        <f t="shared" si="59"/>
        <v>45411.550370370373</v>
      </c>
      <c r="J654" s="8">
        <f>DATEVALUE(MID(H654,29,8))+TIMEVALUE(_xlfn.CONCAT(MID(H654,64,2),":",MID(H654,66,2)))</f>
        <v>45411.395833333336</v>
      </c>
      <c r="K654" s="6" t="str">
        <f t="shared" si="60"/>
        <v>3:42</v>
      </c>
      <c r="L654" s="54" t="str">
        <f t="shared" si="61"/>
        <v>Ukončeno v den propuštění</v>
      </c>
      <c r="M654" s="54" t="str">
        <f>IF(A654-J654&gt;TIME(0,240,0),"Více než  4 hodiny",VLOOKUP(K654,Pásma!$H$4:$I$244,2))</f>
        <v>220-230</v>
      </c>
    </row>
    <row r="655" spans="1:13" x14ac:dyDescent="0.25">
      <c r="A655" s="14">
        <v>45412.402175925927</v>
      </c>
      <c r="B655" s="13" t="s">
        <v>1720</v>
      </c>
      <c r="C655" s="13" t="s">
        <v>2086</v>
      </c>
      <c r="D655" s="13" t="s">
        <v>1696</v>
      </c>
      <c r="E655" s="13" t="s">
        <v>79</v>
      </c>
      <c r="F655" s="13" t="s">
        <v>7483</v>
      </c>
      <c r="G655" s="13" t="s">
        <v>7484</v>
      </c>
      <c r="H655" s="13" t="s">
        <v>7485</v>
      </c>
      <c r="I655" s="8">
        <f t="shared" si="59"/>
        <v>45412.402175925927</v>
      </c>
      <c r="J655" s="8">
        <f>DATEVALUE(MID(H655,63,8))+TIMEVALUE(_xlfn.CONCAT(MID(H655,87,2),":",MID(H655,89,2)))</f>
        <v>45412.401388888888</v>
      </c>
      <c r="K655" s="6" t="str">
        <f t="shared" si="60"/>
        <v>0:01</v>
      </c>
      <c r="L655" s="54" t="str">
        <f t="shared" si="61"/>
        <v>Ukončeno v den propuštění</v>
      </c>
      <c r="M655" s="54" t="str">
        <f>IF(A655-J655&gt;TIME(0,240,0),"Více než  4 hodiny",VLOOKUP(K655,Pásma!$H$4:$I$244,2))</f>
        <v>do 10 ti minut</v>
      </c>
    </row>
    <row r="656" spans="1:13" x14ac:dyDescent="0.25">
      <c r="A656" s="14">
        <v>45412.428831018522</v>
      </c>
      <c r="B656" s="13" t="s">
        <v>1720</v>
      </c>
      <c r="C656" s="13" t="s">
        <v>1933</v>
      </c>
      <c r="D656" s="13" t="s">
        <v>1696</v>
      </c>
      <c r="E656" s="13" t="s">
        <v>79</v>
      </c>
      <c r="F656" s="13" t="s">
        <v>490</v>
      </c>
      <c r="G656" s="13" t="s">
        <v>2269</v>
      </c>
      <c r="H656" s="13" t="s">
        <v>2270</v>
      </c>
      <c r="I656" s="8">
        <f t="shared" si="59"/>
        <v>45412.428831018522</v>
      </c>
      <c r="J656" s="8">
        <f>DATEVALUE(MID(H656,29,8))+TIMEVALUE(_xlfn.CONCAT(MID(H656,64,2),":",MID(H656,66,2)))</f>
        <v>45412.426388888889</v>
      </c>
      <c r="K656" s="6" t="str">
        <f t="shared" si="60"/>
        <v>0:03</v>
      </c>
      <c r="L656" s="54" t="str">
        <f t="shared" si="61"/>
        <v>Ukončeno v den propuštění</v>
      </c>
      <c r="M656" s="54" t="str">
        <f>IF(A656-J656&gt;TIME(0,240,0),"Více než  4 hodiny",VLOOKUP(K656,Pásma!$H$4:$I$244,2))</f>
        <v>do 10 ti minut</v>
      </c>
    </row>
    <row r="657" spans="1:13" x14ac:dyDescent="0.25">
      <c r="A657" s="14">
        <v>45412.488495370373</v>
      </c>
      <c r="B657" s="13" t="s">
        <v>11</v>
      </c>
      <c r="C657" s="13" t="s">
        <v>21</v>
      </c>
      <c r="D657" s="13" t="s">
        <v>1696</v>
      </c>
      <c r="E657" s="13" t="s">
        <v>10</v>
      </c>
      <c r="F657" s="13" t="s">
        <v>2229</v>
      </c>
      <c r="G657" s="13" t="s">
        <v>2230</v>
      </c>
      <c r="H657" s="13" t="s">
        <v>8624</v>
      </c>
      <c r="I657" s="8">
        <f t="shared" si="59"/>
        <v>45412.488495370373</v>
      </c>
      <c r="J657" s="8">
        <f>DATEVALUE(MID(H657,49,8))+TIMEVALUE(_xlfn.CONCAT(MID(H657,80,2),":",MID(H657,82,2)))</f>
        <v>45412.488194444442</v>
      </c>
      <c r="K657" s="6" t="str">
        <f t="shared" si="60"/>
        <v>0:00</v>
      </c>
      <c r="L657" s="54" t="str">
        <f t="shared" si="61"/>
        <v>Ukončeno v den propuštění</v>
      </c>
      <c r="M657" s="54" t="str">
        <f>IF(A657-J657&gt;TIME(0,240,0),"Více než  4 hodiny",VLOOKUP(K657,Pásma!$H$4:$I$244,2))</f>
        <v>do 10 ti minut</v>
      </c>
    </row>
    <row r="658" spans="1:13" x14ac:dyDescent="0.25">
      <c r="A658" s="14">
        <v>45412.507488425923</v>
      </c>
      <c r="B658" s="13" t="s">
        <v>1694</v>
      </c>
      <c r="C658" s="13" t="s">
        <v>1929</v>
      </c>
      <c r="D658" s="13" t="s">
        <v>1696</v>
      </c>
      <c r="E658" s="13" t="s">
        <v>79</v>
      </c>
      <c r="F658" s="13" t="s">
        <v>2266</v>
      </c>
      <c r="G658" s="13" t="s">
        <v>2267</v>
      </c>
      <c r="H658" s="13" t="s">
        <v>2268</v>
      </c>
      <c r="I658" s="8">
        <f t="shared" si="59"/>
        <v>45412.507488425923</v>
      </c>
      <c r="J658" s="8">
        <f>DATEVALUE(MID(H658,29,8))+TIMEVALUE(_xlfn.CONCAT(MID(H658,64,2),":",MID(H658,66,2)))</f>
        <v>45412.416666666664</v>
      </c>
      <c r="K658" s="6" t="str">
        <f t="shared" si="60"/>
        <v>2:10</v>
      </c>
      <c r="L658" s="54" t="str">
        <f t="shared" si="61"/>
        <v>Ukončeno v den propuštění</v>
      </c>
      <c r="M658" s="54" t="str">
        <f>IF(A658-J658&gt;TIME(0,240,0),"Více než  4 hodiny",VLOOKUP(K658,Pásma!$H$4:$I$244,2))</f>
        <v>130-140</v>
      </c>
    </row>
    <row r="659" spans="1:13" x14ac:dyDescent="0.25">
      <c r="A659" s="14">
        <v>45412.508414351854</v>
      </c>
      <c r="B659" s="13" t="s">
        <v>1694</v>
      </c>
      <c r="C659" s="13" t="s">
        <v>1929</v>
      </c>
      <c r="D659" s="13" t="s">
        <v>1696</v>
      </c>
      <c r="E659" s="13" t="s">
        <v>79</v>
      </c>
      <c r="F659" s="13" t="s">
        <v>2264</v>
      </c>
      <c r="G659" s="13" t="s">
        <v>2265</v>
      </c>
      <c r="H659" s="13" t="s">
        <v>2258</v>
      </c>
      <c r="I659" s="8">
        <f t="shared" si="59"/>
        <v>45412.508414351854</v>
      </c>
      <c r="J659" s="8">
        <f>DATEVALUE(MID(H659,29,8))+TIMEVALUE(_xlfn.CONCAT(MID(H659,64,2),":",MID(H659,66,2)))</f>
        <v>45412.375</v>
      </c>
      <c r="K659" s="6" t="str">
        <f t="shared" si="60"/>
        <v>3:12</v>
      </c>
      <c r="L659" s="54" t="str">
        <f t="shared" si="61"/>
        <v>Ukončeno v den propuštění</v>
      </c>
      <c r="M659" s="54" t="str">
        <f>IF(A659-J659&gt;TIME(0,240,0),"Více než  4 hodiny",VLOOKUP(K659,Pásma!$H$4:$I$244,2))</f>
        <v>190-200</v>
      </c>
    </row>
    <row r="660" spans="1:13" x14ac:dyDescent="0.25">
      <c r="A660" s="14">
        <v>45412.508958333332</v>
      </c>
      <c r="B660" s="13" t="s">
        <v>1694</v>
      </c>
      <c r="C660" s="13" t="s">
        <v>1929</v>
      </c>
      <c r="D660" s="13" t="s">
        <v>1696</v>
      </c>
      <c r="E660" s="13" t="s">
        <v>79</v>
      </c>
      <c r="F660" s="13" t="s">
        <v>1714</v>
      </c>
      <c r="G660" s="13" t="s">
        <v>2262</v>
      </c>
      <c r="H660" s="13" t="s">
        <v>2263</v>
      </c>
      <c r="I660" s="8">
        <f t="shared" si="59"/>
        <v>45412.508958333332</v>
      </c>
      <c r="J660" s="8">
        <f>DATEVALUE(MID(H660,29,8))+TIMEVALUE(_xlfn.CONCAT(MID(H660,64,2),":",MID(H660,66,2)))</f>
        <v>45412.319444444445</v>
      </c>
      <c r="K660" s="6" t="str">
        <f t="shared" si="60"/>
        <v>4:32</v>
      </c>
      <c r="L660" s="54" t="str">
        <f t="shared" si="61"/>
        <v>Ukončeno v den propuštění</v>
      </c>
      <c r="M660" s="54" t="str">
        <f>IF(A660-J660&gt;TIME(0,240,0),"Více než  4 hodiny",VLOOKUP(K660,Pásma!$H$4:$I$244,2))</f>
        <v>Více než  4 hodiny</v>
      </c>
    </row>
    <row r="661" spans="1:13" x14ac:dyDescent="0.25">
      <c r="A661" s="14">
        <v>45412.509560185186</v>
      </c>
      <c r="B661" s="13" t="s">
        <v>1694</v>
      </c>
      <c r="C661" s="13" t="s">
        <v>1929</v>
      </c>
      <c r="D661" s="13" t="s">
        <v>1696</v>
      </c>
      <c r="E661" s="13" t="s">
        <v>79</v>
      </c>
      <c r="F661" s="13" t="s">
        <v>2259</v>
      </c>
      <c r="G661" s="13" t="s">
        <v>2260</v>
      </c>
      <c r="H661" s="13" t="s">
        <v>2261</v>
      </c>
      <c r="I661" s="8">
        <f t="shared" si="59"/>
        <v>45412.509560185186</v>
      </c>
      <c r="J661" s="8">
        <f>DATEVALUE(MID(H661,29,8))+TIMEVALUE(_xlfn.CONCAT(MID(H661,64,2),":",MID(H661,66,2)))</f>
        <v>45412.340277777781</v>
      </c>
      <c r="K661" s="6" t="str">
        <f t="shared" si="60"/>
        <v>4:03</v>
      </c>
      <c r="L661" s="54" t="str">
        <f t="shared" si="61"/>
        <v>Ukončeno v den propuštění</v>
      </c>
      <c r="M661" s="54" t="str">
        <f>IF(A661-J661&gt;TIME(0,240,0),"Více než  4 hodiny",VLOOKUP(K661,Pásma!$H$4:$I$244,2))</f>
        <v>Více než  4 hodiny</v>
      </c>
    </row>
    <row r="662" spans="1:13" x14ac:dyDescent="0.25">
      <c r="A662" s="14">
        <v>45412.510833333334</v>
      </c>
      <c r="B662" s="13" t="s">
        <v>1694</v>
      </c>
      <c r="C662" s="13" t="s">
        <v>1929</v>
      </c>
      <c r="D662" s="13" t="s">
        <v>1696</v>
      </c>
      <c r="E662" s="13" t="s">
        <v>79</v>
      </c>
      <c r="F662" s="13" t="s">
        <v>2256</v>
      </c>
      <c r="G662" s="13" t="s">
        <v>2257</v>
      </c>
      <c r="H662" s="13" t="s">
        <v>2258</v>
      </c>
      <c r="I662" s="8">
        <f t="shared" si="59"/>
        <v>45412.510833333334</v>
      </c>
      <c r="J662" s="8">
        <f>DATEVALUE(MID(H662,29,8))+TIMEVALUE(_xlfn.CONCAT(MID(H662,64,2),":",MID(H662,66,2)))</f>
        <v>45412.375</v>
      </c>
      <c r="K662" s="6" t="str">
        <f t="shared" si="60"/>
        <v>3:15</v>
      </c>
      <c r="L662" s="54" t="str">
        <f t="shared" si="61"/>
        <v>Ukončeno v den propuštění</v>
      </c>
      <c r="M662" s="54" t="str">
        <f>IF(A662-J662&gt;TIME(0,240,0),"Více než  4 hodiny",VLOOKUP(K662,Pásma!$H$4:$I$244,2))</f>
        <v>190-200</v>
      </c>
    </row>
    <row r="663" spans="1:13" x14ac:dyDescent="0.25">
      <c r="A663" s="14">
        <v>45412.575011574074</v>
      </c>
      <c r="B663" s="13" t="s">
        <v>7965</v>
      </c>
      <c r="C663" s="13" t="s">
        <v>7966</v>
      </c>
      <c r="D663" s="13" t="s">
        <v>1696</v>
      </c>
      <c r="E663" s="13" t="s">
        <v>79</v>
      </c>
      <c r="F663" s="13" t="s">
        <v>2238</v>
      </c>
      <c r="G663" s="13" t="s">
        <v>2239</v>
      </c>
      <c r="H663" s="13" t="s">
        <v>8623</v>
      </c>
      <c r="I663" s="8">
        <f t="shared" si="59"/>
        <v>45412.575011574074</v>
      </c>
      <c r="J663" s="8">
        <f>DATEVALUE(MID(H663,49,8))+TIMEVALUE(_xlfn.CONCAT(MID(H663,80,2),":",MID(H663,82,2)))</f>
        <v>45412.574305555558</v>
      </c>
      <c r="K663" s="6" t="str">
        <f t="shared" si="60"/>
        <v>0:01</v>
      </c>
      <c r="L663" s="54" t="str">
        <f t="shared" si="61"/>
        <v>Ukončeno v den propuštění</v>
      </c>
      <c r="M663" s="54" t="str">
        <f>IF(A663-J663&gt;TIME(0,240,0),"Více než  4 hodiny",VLOOKUP(K663,Pásma!$H$4:$I$244,2))</f>
        <v>do 10 ti minut</v>
      </c>
    </row>
    <row r="664" spans="1:13" x14ac:dyDescent="0.25">
      <c r="A664" s="14">
        <v>45413.441180555557</v>
      </c>
      <c r="B664" s="13" t="s">
        <v>1694</v>
      </c>
      <c r="C664" s="13" t="s">
        <v>1929</v>
      </c>
      <c r="D664" s="13" t="s">
        <v>1696</v>
      </c>
      <c r="E664" s="13" t="s">
        <v>79</v>
      </c>
      <c r="F664" s="13" t="s">
        <v>2187</v>
      </c>
      <c r="G664" s="13" t="s">
        <v>2254</v>
      </c>
      <c r="H664" s="13" t="s">
        <v>2255</v>
      </c>
      <c r="I664" s="8">
        <f t="shared" si="59"/>
        <v>45413.441180555557</v>
      </c>
      <c r="J664" s="8">
        <f>DATEVALUE(MID(H664,29,8))+TIMEVALUE(_xlfn.CONCAT(MID(H664,64,2),":",MID(H664,66,2)))</f>
        <v>45413.416666666664</v>
      </c>
      <c r="K664" s="6" t="str">
        <f t="shared" si="60"/>
        <v>0:35</v>
      </c>
      <c r="L664" s="54" t="str">
        <f t="shared" si="61"/>
        <v>Ukončeno v den propuštění</v>
      </c>
      <c r="M664" s="54" t="str">
        <f>IF(A664-J664&gt;TIME(0,240,0),"Více než  4 hodiny",VLOOKUP(K664,Pásma!$H$4:$I$244,2))</f>
        <v>30-40</v>
      </c>
    </row>
    <row r="665" spans="1:13" x14ac:dyDescent="0.25">
      <c r="A665" s="14">
        <v>45413.72859953704</v>
      </c>
      <c r="B665" s="13" t="s">
        <v>11</v>
      </c>
      <c r="C665" s="13" t="s">
        <v>12</v>
      </c>
      <c r="D665" s="13" t="s">
        <v>1696</v>
      </c>
      <c r="E665" s="13" t="s">
        <v>10</v>
      </c>
      <c r="F665" s="13" t="s">
        <v>2208</v>
      </c>
      <c r="G665" s="13" t="s">
        <v>2209</v>
      </c>
      <c r="H665" s="13" t="s">
        <v>8622</v>
      </c>
      <c r="I665" s="8">
        <f t="shared" si="59"/>
        <v>45413.72859953704</v>
      </c>
      <c r="J665" s="8">
        <f>DATEVALUE(MID(H665,49,8))+TIMEVALUE(_xlfn.CONCAT(MID(H665,80,2),":",MID(H665,82,2)))</f>
        <v>45413.728472222225</v>
      </c>
      <c r="K665" s="6" t="str">
        <f t="shared" si="60"/>
        <v>0:00</v>
      </c>
      <c r="L665" s="54" t="str">
        <f t="shared" si="61"/>
        <v>Ukončeno v den propuštění</v>
      </c>
      <c r="M665" s="54" t="str">
        <f>IF(A665-J665&gt;TIME(0,240,0),"Více než  4 hodiny",VLOOKUP(K665,Pásma!$H$4:$I$244,2))</f>
        <v>do 10 ti minut</v>
      </c>
    </row>
    <row r="666" spans="1:13" x14ac:dyDescent="0.25">
      <c r="A666" s="14">
        <v>45414.398368055554</v>
      </c>
      <c r="B666" s="13" t="s">
        <v>76</v>
      </c>
      <c r="C666" s="13" t="s">
        <v>157</v>
      </c>
      <c r="D666" s="13" t="s">
        <v>1696</v>
      </c>
      <c r="E666" s="13" t="s">
        <v>79</v>
      </c>
      <c r="F666" s="13" t="s">
        <v>490</v>
      </c>
      <c r="G666" s="13" t="s">
        <v>491</v>
      </c>
      <c r="H666" s="13" t="s">
        <v>8621</v>
      </c>
      <c r="I666" s="8">
        <f t="shared" si="59"/>
        <v>45414.398368055554</v>
      </c>
      <c r="J666" s="8">
        <f>DATEVALUE(MID(H666,49,8))+TIMEVALUE(_xlfn.CONCAT(MID(H666,80,2),":",MID(H666,82,2)))</f>
        <v>45414.397916666669</v>
      </c>
      <c r="K666" s="6" t="str">
        <f t="shared" si="60"/>
        <v>0:00</v>
      </c>
      <c r="L666" s="54" t="str">
        <f t="shared" si="61"/>
        <v>Ukončeno v den propuštění</v>
      </c>
      <c r="M666" s="54" t="str">
        <f>IF(A666-J666&gt;TIME(0,240,0),"Více než  4 hodiny",VLOOKUP(K666,Pásma!$H$4:$I$244,2))</f>
        <v>do 10 ti minut</v>
      </c>
    </row>
    <row r="667" spans="1:13" x14ac:dyDescent="0.25">
      <c r="A667" s="14">
        <v>45414.4372337963</v>
      </c>
      <c r="B667" s="13" t="s">
        <v>1720</v>
      </c>
      <c r="C667" s="13" t="s">
        <v>1933</v>
      </c>
      <c r="D667" s="13" t="s">
        <v>1696</v>
      </c>
      <c r="E667" s="13" t="s">
        <v>79</v>
      </c>
      <c r="F667" s="13" t="s">
        <v>2135</v>
      </c>
      <c r="G667" s="13" t="s">
        <v>2252</v>
      </c>
      <c r="H667" s="13" t="s">
        <v>2253</v>
      </c>
      <c r="I667" s="8">
        <f t="shared" si="59"/>
        <v>45414.4372337963</v>
      </c>
      <c r="J667" s="8">
        <f>DATEVALUE(MID(H667,29,8))+TIMEVALUE(_xlfn.CONCAT(MID(H667,64,2),":",MID(H667,66,2)))</f>
        <v>45414.435416666667</v>
      </c>
      <c r="K667" s="6" t="str">
        <f t="shared" si="60"/>
        <v>0:02</v>
      </c>
      <c r="L667" s="54" t="str">
        <f t="shared" si="61"/>
        <v>Ukončeno v den propuštění</v>
      </c>
      <c r="M667" s="54" t="str">
        <f>IF(A667-J667&gt;TIME(0,240,0),"Více než  4 hodiny",VLOOKUP(K667,Pásma!$H$4:$I$244,2))</f>
        <v>do 10 ti minut</v>
      </c>
    </row>
    <row r="668" spans="1:13" x14ac:dyDescent="0.25">
      <c r="A668" s="14">
        <v>45414.469942129632</v>
      </c>
      <c r="B668" s="13" t="s">
        <v>11</v>
      </c>
      <c r="C668" s="13" t="s">
        <v>21</v>
      </c>
      <c r="D668" s="13" t="s">
        <v>1696</v>
      </c>
      <c r="E668" s="13" t="s">
        <v>10</v>
      </c>
      <c r="F668" s="13" t="s">
        <v>2162</v>
      </c>
      <c r="G668" s="13" t="s">
        <v>2163</v>
      </c>
      <c r="H668" s="13" t="s">
        <v>8620</v>
      </c>
      <c r="I668" s="8">
        <f t="shared" si="59"/>
        <v>45414.469942129632</v>
      </c>
      <c r="J668" s="8">
        <f>DATEVALUE(MID(H668,49,8))+TIMEVALUE(_xlfn.CONCAT(MID(H668,80,2),":",MID(H668,82,2)))</f>
        <v>45414.469444444447</v>
      </c>
      <c r="K668" s="6" t="str">
        <f t="shared" si="60"/>
        <v>0:00</v>
      </c>
      <c r="L668" s="54" t="str">
        <f t="shared" si="61"/>
        <v>Ukončeno v den propuštění</v>
      </c>
      <c r="M668" s="54" t="str">
        <f>IF(A668-J668&gt;TIME(0,240,0),"Více než  4 hodiny",VLOOKUP(K668,Pásma!$H$4:$I$244,2))</f>
        <v>do 10 ti minut</v>
      </c>
    </row>
    <row r="669" spans="1:13" x14ac:dyDescent="0.25">
      <c r="A669" s="14">
        <v>45414.528275462966</v>
      </c>
      <c r="B669" s="13" t="s">
        <v>1694</v>
      </c>
      <c r="C669" s="13" t="s">
        <v>1929</v>
      </c>
      <c r="D669" s="13" t="s">
        <v>1696</v>
      </c>
      <c r="E669" s="13" t="s">
        <v>79</v>
      </c>
      <c r="F669" s="13" t="s">
        <v>2250</v>
      </c>
      <c r="G669" s="13" t="s">
        <v>2251</v>
      </c>
      <c r="H669" s="13" t="s">
        <v>2247</v>
      </c>
      <c r="I669" s="8">
        <f t="shared" si="59"/>
        <v>45414.528275462966</v>
      </c>
      <c r="J669" s="8">
        <f>DATEVALUE(MID(H669,29,8))+TIMEVALUE(_xlfn.CONCAT(MID(H669,64,2),":",MID(H669,66,2)))</f>
        <v>45414.416666666664</v>
      </c>
      <c r="K669" s="6" t="str">
        <f t="shared" si="60"/>
        <v>2:40</v>
      </c>
      <c r="L669" s="54" t="str">
        <f t="shared" si="61"/>
        <v>Ukončeno v den propuštění</v>
      </c>
      <c r="M669" s="54" t="str">
        <f>IF(A669-J669&gt;TIME(0,240,0),"Více než  4 hodiny",VLOOKUP(K669,Pásma!$H$4:$I$244,2))</f>
        <v>160-170</v>
      </c>
    </row>
    <row r="670" spans="1:13" x14ac:dyDescent="0.25">
      <c r="A670" s="14">
        <v>45414.528634259259</v>
      </c>
      <c r="B670" s="13" t="s">
        <v>1694</v>
      </c>
      <c r="C670" s="13" t="s">
        <v>1929</v>
      </c>
      <c r="D670" s="13" t="s">
        <v>1696</v>
      </c>
      <c r="E670" s="13" t="s">
        <v>79</v>
      </c>
      <c r="F670" s="13" t="s">
        <v>751</v>
      </c>
      <c r="G670" s="13" t="s">
        <v>2248</v>
      </c>
      <c r="H670" s="13" t="s">
        <v>2249</v>
      </c>
      <c r="I670" s="8">
        <f t="shared" si="59"/>
        <v>45414.528634259259</v>
      </c>
      <c r="J670" s="8">
        <f>DATEVALUE(MID(H670,29,8))+TIMEVALUE(_xlfn.CONCAT(MID(H670,64,2),":",MID(H670,66,2)))</f>
        <v>45414.416666666664</v>
      </c>
      <c r="K670" s="6" t="str">
        <f t="shared" si="60"/>
        <v>2:41</v>
      </c>
      <c r="L670" s="54" t="str">
        <f t="shared" si="61"/>
        <v>Ukončeno v den propuštění</v>
      </c>
      <c r="M670" s="54" t="str">
        <f>IF(A670-J670&gt;TIME(0,240,0),"Více než  4 hodiny",VLOOKUP(K670,Pásma!$H$4:$I$244,2))</f>
        <v>160-170</v>
      </c>
    </row>
    <row r="671" spans="1:13" x14ac:dyDescent="0.25">
      <c r="A671" s="14">
        <v>45414.529108796298</v>
      </c>
      <c r="B671" s="13" t="s">
        <v>1694</v>
      </c>
      <c r="C671" s="13" t="s">
        <v>1929</v>
      </c>
      <c r="D671" s="13" t="s">
        <v>1696</v>
      </c>
      <c r="E671" s="13" t="s">
        <v>79</v>
      </c>
      <c r="F671" s="13" t="s">
        <v>2245</v>
      </c>
      <c r="G671" s="13" t="s">
        <v>2246</v>
      </c>
      <c r="H671" s="13" t="s">
        <v>2247</v>
      </c>
      <c r="I671" s="8">
        <f t="shared" si="59"/>
        <v>45414.529108796298</v>
      </c>
      <c r="J671" s="8">
        <f>DATEVALUE(MID(H671,29,8))+TIMEVALUE(_xlfn.CONCAT(MID(H671,64,2),":",MID(H671,66,2)))</f>
        <v>45414.416666666664</v>
      </c>
      <c r="K671" s="6" t="str">
        <f t="shared" si="60"/>
        <v>2:41</v>
      </c>
      <c r="L671" s="54" t="str">
        <f t="shared" si="61"/>
        <v>Ukončeno v den propuštění</v>
      </c>
      <c r="M671" s="54" t="str">
        <f>IF(A671-J671&gt;TIME(0,240,0),"Více než  4 hodiny",VLOOKUP(K671,Pásma!$H$4:$I$244,2))</f>
        <v>160-170</v>
      </c>
    </row>
    <row r="672" spans="1:13" x14ac:dyDescent="0.25">
      <c r="A672" s="14">
        <v>45414.529502314814</v>
      </c>
      <c r="B672" s="13" t="s">
        <v>1694</v>
      </c>
      <c r="C672" s="13" t="s">
        <v>1929</v>
      </c>
      <c r="D672" s="13" t="s">
        <v>1696</v>
      </c>
      <c r="E672" s="13" t="s">
        <v>79</v>
      </c>
      <c r="F672" s="13" t="s">
        <v>2242</v>
      </c>
      <c r="G672" s="13" t="s">
        <v>2243</v>
      </c>
      <c r="H672" s="13" t="s">
        <v>2244</v>
      </c>
      <c r="I672" s="8">
        <f t="shared" si="59"/>
        <v>45414.529502314814</v>
      </c>
      <c r="J672" s="8">
        <f>DATEVALUE(MID(H672,29,8))+TIMEVALUE(_xlfn.CONCAT(MID(H672,64,2),":",MID(H672,66,2)))</f>
        <v>45414.4375</v>
      </c>
      <c r="K672" s="6" t="str">
        <f t="shared" si="60"/>
        <v>2:12</v>
      </c>
      <c r="L672" s="54" t="str">
        <f t="shared" si="61"/>
        <v>Ukončeno v den propuštění</v>
      </c>
      <c r="M672" s="54" t="str">
        <f>IF(A672-J672&gt;TIME(0,240,0),"Více než  4 hodiny",VLOOKUP(K672,Pásma!$H$4:$I$244,2))</f>
        <v>130-140</v>
      </c>
    </row>
    <row r="673" spans="1:13" x14ac:dyDescent="0.25">
      <c r="A673" s="14">
        <v>45414.671724537038</v>
      </c>
      <c r="B673" s="13" t="s">
        <v>1694</v>
      </c>
      <c r="C673" s="13" t="s">
        <v>2001</v>
      </c>
      <c r="D673" s="13" t="s">
        <v>1696</v>
      </c>
      <c r="E673" s="13" t="s">
        <v>79</v>
      </c>
      <c r="F673" s="13" t="s">
        <v>1170</v>
      </c>
      <c r="G673" s="13" t="s">
        <v>2240</v>
      </c>
      <c r="H673" s="13" t="s">
        <v>2241</v>
      </c>
      <c r="I673" s="8">
        <f t="shared" si="59"/>
        <v>45414.671724537038</v>
      </c>
      <c r="J673" s="8">
        <f>DATEVALUE(MID(H673,29,8))+TIMEVALUE(_xlfn.CONCAT(MID(H673,64,2),":",MID(H673,66,2)))</f>
        <v>45414.67083333333</v>
      </c>
      <c r="K673" s="6" t="str">
        <f t="shared" si="60"/>
        <v>0:01</v>
      </c>
      <c r="L673" s="54" t="str">
        <f t="shared" si="61"/>
        <v>Ukončeno v den propuštění</v>
      </c>
      <c r="M673" s="54" t="str">
        <f>IF(A673-J673&gt;TIME(0,240,0),"Více než  4 hodiny",VLOOKUP(K673,Pásma!$H$4:$I$244,2))</f>
        <v>do 10 ti minut</v>
      </c>
    </row>
    <row r="674" spans="1:13" x14ac:dyDescent="0.25">
      <c r="A674" s="14">
        <v>45415.521365740744</v>
      </c>
      <c r="B674" s="13" t="s">
        <v>11</v>
      </c>
      <c r="C674" s="13" t="s">
        <v>21</v>
      </c>
      <c r="D674" s="13" t="s">
        <v>1696</v>
      </c>
      <c r="E674" s="13" t="s">
        <v>10</v>
      </c>
      <c r="F674" s="13" t="s">
        <v>2135</v>
      </c>
      <c r="G674" s="13" t="s">
        <v>2136</v>
      </c>
      <c r="H674" s="13" t="s">
        <v>8619</v>
      </c>
      <c r="I674" s="8">
        <f t="shared" si="59"/>
        <v>45415.521365740744</v>
      </c>
      <c r="J674" s="8">
        <f>DATEVALUE(MID(H674,49,8))+TIMEVALUE(_xlfn.CONCAT(MID(H674,80,2),":",MID(H674,82,2)))</f>
        <v>45415.520833333336</v>
      </c>
      <c r="K674" s="6" t="str">
        <f t="shared" si="60"/>
        <v>0:00</v>
      </c>
      <c r="L674" s="54" t="str">
        <f t="shared" si="61"/>
        <v>Ukončeno v den propuštění</v>
      </c>
      <c r="M674" s="54" t="str">
        <f>IF(A674-J674&gt;TIME(0,240,0),"Více než  4 hodiny",VLOOKUP(K674,Pásma!$H$4:$I$244,2))</f>
        <v>do 10 ti minut</v>
      </c>
    </row>
    <row r="675" spans="1:13" x14ac:dyDescent="0.25">
      <c r="A675" s="14">
        <v>45415.546527777777</v>
      </c>
      <c r="B675" s="13" t="s">
        <v>1694</v>
      </c>
      <c r="C675" s="13" t="s">
        <v>1929</v>
      </c>
      <c r="D675" s="13" t="s">
        <v>1696</v>
      </c>
      <c r="E675" s="13" t="s">
        <v>79</v>
      </c>
      <c r="F675" s="13" t="s">
        <v>2238</v>
      </c>
      <c r="G675" s="13" t="s">
        <v>2239</v>
      </c>
      <c r="H675" s="13" t="s">
        <v>2237</v>
      </c>
      <c r="I675" s="8">
        <f t="shared" si="59"/>
        <v>45415.546527777777</v>
      </c>
      <c r="J675" s="8">
        <f>DATEVALUE(MID(H675,29,8))+TIMEVALUE(_xlfn.CONCAT(MID(H675,64,2),":",MID(H675,66,2)))</f>
        <v>45415.416666666664</v>
      </c>
      <c r="K675" s="6" t="str">
        <f t="shared" si="60"/>
        <v>3:07</v>
      </c>
      <c r="L675" s="54" t="str">
        <f t="shared" si="61"/>
        <v>Ukončeno v den propuštění</v>
      </c>
      <c r="M675" s="54" t="str">
        <f>IF(A675-J675&gt;TIME(0,240,0),"Více než  4 hodiny",VLOOKUP(K675,Pásma!$H$4:$I$244,2))</f>
        <v>180-190</v>
      </c>
    </row>
    <row r="676" spans="1:13" x14ac:dyDescent="0.25">
      <c r="A676" s="14">
        <v>45415.548530092594</v>
      </c>
      <c r="B676" s="13" t="s">
        <v>1694</v>
      </c>
      <c r="C676" s="13" t="s">
        <v>1929</v>
      </c>
      <c r="D676" s="13" t="s">
        <v>1696</v>
      </c>
      <c r="E676" s="13" t="s">
        <v>79</v>
      </c>
      <c r="F676" s="13" t="s">
        <v>2235</v>
      </c>
      <c r="G676" s="13" t="s">
        <v>2236</v>
      </c>
      <c r="H676" s="13" t="s">
        <v>2237</v>
      </c>
      <c r="I676" s="8">
        <f t="shared" si="59"/>
        <v>45415.548530092594</v>
      </c>
      <c r="J676" s="8">
        <f>DATEVALUE(MID(H676,29,8))+TIMEVALUE(_xlfn.CONCAT(MID(H676,64,2),":",MID(H676,66,2)))</f>
        <v>45415.416666666664</v>
      </c>
      <c r="K676" s="6" t="str">
        <f t="shared" si="60"/>
        <v>3:09</v>
      </c>
      <c r="L676" s="54" t="str">
        <f t="shared" si="61"/>
        <v>Ukončeno v den propuštění</v>
      </c>
      <c r="M676" s="54" t="str">
        <f>IF(A676-J676&gt;TIME(0,240,0),"Více než  4 hodiny",VLOOKUP(K676,Pásma!$H$4:$I$244,2))</f>
        <v>180-190</v>
      </c>
    </row>
    <row r="677" spans="1:13" x14ac:dyDescent="0.25">
      <c r="A677" s="14">
        <v>45415.981562499997</v>
      </c>
      <c r="B677" s="13" t="s">
        <v>1720</v>
      </c>
      <c r="C677" s="13" t="s">
        <v>2423</v>
      </c>
      <c r="D677" s="13" t="s">
        <v>1696</v>
      </c>
      <c r="E677" s="13" t="s">
        <v>79</v>
      </c>
      <c r="F677" s="13" t="s">
        <v>7480</v>
      </c>
      <c r="G677" s="13" t="s">
        <v>7481</v>
      </c>
      <c r="H677" s="13" t="s">
        <v>7482</v>
      </c>
      <c r="I677" s="8">
        <f t="shared" si="59"/>
        <v>45415.981562499997</v>
      </c>
      <c r="J677" s="8">
        <f>DATEVALUE(MID(H677,63,8))+TIMEVALUE(_xlfn.CONCAT(MID(H677,87,2),":",MID(H677,89,2)))</f>
        <v>45415.980555555558</v>
      </c>
      <c r="K677" s="6" t="str">
        <f t="shared" si="60"/>
        <v>0:01</v>
      </c>
      <c r="L677" s="54" t="str">
        <f t="shared" si="61"/>
        <v>Ukončeno v den propuštění</v>
      </c>
      <c r="M677" s="54" t="str">
        <f>IF(A677-J677&gt;TIME(0,240,0),"Více než  4 hodiny",VLOOKUP(K677,Pásma!$H$4:$I$244,2))</f>
        <v>do 10 ti minut</v>
      </c>
    </row>
    <row r="678" spans="1:13" x14ac:dyDescent="0.25">
      <c r="A678" s="14">
        <v>45416.480694444443</v>
      </c>
      <c r="B678" s="13" t="s">
        <v>76</v>
      </c>
      <c r="C678" s="13" t="s">
        <v>225</v>
      </c>
      <c r="D678" s="13" t="s">
        <v>1696</v>
      </c>
      <c r="E678" s="13" t="s">
        <v>79</v>
      </c>
      <c r="F678" s="13" t="s">
        <v>524</v>
      </c>
      <c r="G678" s="13" t="s">
        <v>525</v>
      </c>
      <c r="H678" s="13" t="s">
        <v>8618</v>
      </c>
      <c r="I678" s="8">
        <f t="shared" si="59"/>
        <v>45416.480694444443</v>
      </c>
      <c r="J678" s="8">
        <f>DATEVALUE(MID(H678,49,8))+TIMEVALUE(_xlfn.CONCAT(MID(H678,80,2),":",MID(H678,82,2)))</f>
        <v>45416.479861111111</v>
      </c>
      <c r="K678" s="6" t="str">
        <f t="shared" si="60"/>
        <v>0:01</v>
      </c>
      <c r="L678" s="54" t="str">
        <f t="shared" si="61"/>
        <v>Ukončeno v den propuštění</v>
      </c>
      <c r="M678" s="54" t="str">
        <f>IF(A678-J678&gt;TIME(0,240,0),"Více než  4 hodiny",VLOOKUP(K678,Pásma!$H$4:$I$244,2))</f>
        <v>do 10 ti minut</v>
      </c>
    </row>
    <row r="679" spans="1:13" x14ac:dyDescent="0.25">
      <c r="A679" s="14">
        <v>45416.678460648145</v>
      </c>
      <c r="B679" s="13" t="s">
        <v>1720</v>
      </c>
      <c r="C679" s="13" t="s">
        <v>2193</v>
      </c>
      <c r="D679" s="13" t="s">
        <v>1696</v>
      </c>
      <c r="E679" s="13" t="s">
        <v>79</v>
      </c>
      <c r="F679" s="13" t="s">
        <v>2232</v>
      </c>
      <c r="G679" s="13" t="s">
        <v>2233</v>
      </c>
      <c r="H679" s="13" t="s">
        <v>2234</v>
      </c>
      <c r="I679" s="8">
        <f t="shared" si="59"/>
        <v>45416.678460648145</v>
      </c>
      <c r="J679" s="8">
        <f>DATEVALUE(MID(H679,29,8))+TIMEVALUE(_xlfn.CONCAT(MID(H679,64,2),":",MID(H679,66,2)))</f>
        <v>45416.677777777775</v>
      </c>
      <c r="K679" s="6" t="str">
        <f t="shared" si="60"/>
        <v>0:00</v>
      </c>
      <c r="L679" s="54" t="str">
        <f t="shared" si="61"/>
        <v>Ukončeno v den propuštění</v>
      </c>
      <c r="M679" s="54" t="str">
        <f>IF(A679-J679&gt;TIME(0,240,0),"Více než  4 hodiny",VLOOKUP(K679,Pásma!$H$4:$I$244,2))</f>
        <v>do 10 ti minut</v>
      </c>
    </row>
    <row r="680" spans="1:13" x14ac:dyDescent="0.25">
      <c r="A680" s="14">
        <v>45416.678530092591</v>
      </c>
      <c r="B680" s="13" t="s">
        <v>1694</v>
      </c>
      <c r="C680" s="13" t="s">
        <v>1729</v>
      </c>
      <c r="D680" s="13" t="s">
        <v>1696</v>
      </c>
      <c r="E680" s="13" t="s">
        <v>79</v>
      </c>
      <c r="F680" s="13" t="s">
        <v>2229</v>
      </c>
      <c r="G680" s="13" t="s">
        <v>2230</v>
      </c>
      <c r="H680" s="13" t="s">
        <v>2231</v>
      </c>
      <c r="I680" s="8">
        <f t="shared" si="59"/>
        <v>45416.678530092591</v>
      </c>
      <c r="J680" s="8">
        <f>DATEVALUE(MID(H680,29,8))+TIMEVALUE(_xlfn.CONCAT(MID(H680,64,2),":",MID(H680,66,2)))</f>
        <v>45416.677777777775</v>
      </c>
      <c r="K680" s="6" t="str">
        <f t="shared" si="60"/>
        <v>0:01</v>
      </c>
      <c r="L680" s="54" t="str">
        <f t="shared" si="61"/>
        <v>Ukončeno v den propuštění</v>
      </c>
      <c r="M680" s="54" t="str">
        <f>IF(A680-J680&gt;TIME(0,240,0),"Více než  4 hodiny",VLOOKUP(K680,Pásma!$H$4:$I$244,2))</f>
        <v>do 10 ti minut</v>
      </c>
    </row>
    <row r="681" spans="1:13" x14ac:dyDescent="0.25">
      <c r="A681" s="14">
        <v>45416.678888888891</v>
      </c>
      <c r="B681" s="13" t="s">
        <v>1694</v>
      </c>
      <c r="C681" s="13" t="s">
        <v>1729</v>
      </c>
      <c r="D681" s="13" t="s">
        <v>1696</v>
      </c>
      <c r="E681" s="13" t="s">
        <v>79</v>
      </c>
      <c r="F681" s="13" t="s">
        <v>2226</v>
      </c>
      <c r="G681" s="13" t="s">
        <v>2227</v>
      </c>
      <c r="H681" s="13" t="s">
        <v>2228</v>
      </c>
      <c r="I681" s="8">
        <f t="shared" si="59"/>
        <v>45416.678888888891</v>
      </c>
      <c r="J681" s="8">
        <f>DATEVALUE(MID(H681,29,8))+TIMEVALUE(_xlfn.CONCAT(MID(H681,64,2),":",MID(H681,66,2)))</f>
        <v>45416.678472222222</v>
      </c>
      <c r="K681" s="6" t="str">
        <f t="shared" si="60"/>
        <v>0:00</v>
      </c>
      <c r="L681" s="54" t="str">
        <f t="shared" si="61"/>
        <v>Ukončeno v den propuštění</v>
      </c>
      <c r="M681" s="54" t="str">
        <f>IF(A681-J681&gt;TIME(0,240,0),"Více než  4 hodiny",VLOOKUP(K681,Pásma!$H$4:$I$244,2))</f>
        <v>do 10 ti minut</v>
      </c>
    </row>
    <row r="682" spans="1:13" x14ac:dyDescent="0.25">
      <c r="A682" s="14">
        <v>45417.978761574072</v>
      </c>
      <c r="B682" s="13" t="s">
        <v>7260</v>
      </c>
      <c r="C682" s="13" t="s">
        <v>1721</v>
      </c>
      <c r="D682" s="13" t="s">
        <v>1696</v>
      </c>
      <c r="E682" s="13" t="s">
        <v>10</v>
      </c>
      <c r="F682" s="13" t="s">
        <v>3893</v>
      </c>
      <c r="G682" s="13" t="s">
        <v>3894</v>
      </c>
      <c r="H682" s="13" t="s">
        <v>8617</v>
      </c>
      <c r="I682" s="8">
        <f t="shared" si="59"/>
        <v>45417.978761574072</v>
      </c>
      <c r="J682" s="8">
        <f>DATEVALUE(MID(H682,49,8))+TIMEVALUE(_xlfn.CONCAT(MID(H682,80,2),":",MID(H682,82,2)))</f>
        <v>45417.978472222225</v>
      </c>
      <c r="K682" s="6" t="str">
        <f t="shared" si="60"/>
        <v>0:00</v>
      </c>
      <c r="L682" s="54" t="str">
        <f t="shared" si="61"/>
        <v>Ukončeno v den propuštění</v>
      </c>
      <c r="M682" s="54" t="str">
        <f>IF(A682-J682&gt;TIME(0,240,0),"Více než  4 hodiny",VLOOKUP(K682,Pásma!$H$4:$I$244,2))</f>
        <v>do 10 ti minut</v>
      </c>
    </row>
    <row r="683" spans="1:13" x14ac:dyDescent="0.25">
      <c r="A683" s="14">
        <v>45418.41578703704</v>
      </c>
      <c r="B683" s="13" t="s">
        <v>1694</v>
      </c>
      <c r="C683" s="13" t="s">
        <v>1929</v>
      </c>
      <c r="D683" s="13" t="s">
        <v>1696</v>
      </c>
      <c r="E683" s="13" t="s">
        <v>79</v>
      </c>
      <c r="F683" s="13" t="s">
        <v>2031</v>
      </c>
      <c r="G683" s="13" t="s">
        <v>2224</v>
      </c>
      <c r="H683" s="13" t="s">
        <v>2225</v>
      </c>
      <c r="I683" s="8">
        <f t="shared" si="59"/>
        <v>45418.41578703704</v>
      </c>
      <c r="J683" s="8">
        <f>DATEVALUE(MID(H683,29,8))+TIMEVALUE(_xlfn.CONCAT(MID(H683,64,2),":",MID(H683,66,2)))</f>
        <v>45418.411111111112</v>
      </c>
      <c r="K683" s="6" t="str">
        <f t="shared" si="60"/>
        <v>0:06</v>
      </c>
      <c r="L683" s="54" t="str">
        <f t="shared" si="61"/>
        <v>Ukončeno v den propuštění</v>
      </c>
      <c r="M683" s="54" t="str">
        <f>IF(A683-J683&gt;TIME(0,240,0),"Více než  4 hodiny",VLOOKUP(K683,Pásma!$H$4:$I$244,2))</f>
        <v>do 10 ti minut</v>
      </c>
    </row>
    <row r="684" spans="1:13" x14ac:dyDescent="0.25">
      <c r="A684" s="14">
        <v>45418.440428240741</v>
      </c>
      <c r="B684" s="13" t="s">
        <v>11</v>
      </c>
      <c r="C684" s="13" t="s">
        <v>12</v>
      </c>
      <c r="D684" s="13" t="s">
        <v>1696</v>
      </c>
      <c r="E684" s="13" t="s">
        <v>10</v>
      </c>
      <c r="F684" s="13" t="s">
        <v>2177</v>
      </c>
      <c r="G684" s="13" t="s">
        <v>2178</v>
      </c>
      <c r="H684" s="13" t="s">
        <v>8616</v>
      </c>
      <c r="I684" s="8">
        <f t="shared" si="59"/>
        <v>45418.440428240741</v>
      </c>
      <c r="J684" s="8">
        <f>DATEVALUE(MID(H684,49,8))+TIMEVALUE(_xlfn.CONCAT(MID(H684,80,2),":",MID(H684,82,2)))</f>
        <v>45418.439583333333</v>
      </c>
      <c r="K684" s="6" t="str">
        <f t="shared" si="60"/>
        <v>0:01</v>
      </c>
      <c r="L684" s="54" t="str">
        <f t="shared" si="61"/>
        <v>Ukončeno v den propuštění</v>
      </c>
      <c r="M684" s="54" t="str">
        <f>IF(A684-J684&gt;TIME(0,240,0),"Více než  4 hodiny",VLOOKUP(K684,Pásma!$H$4:$I$244,2))</f>
        <v>do 10 ti minut</v>
      </c>
    </row>
    <row r="685" spans="1:13" x14ac:dyDescent="0.25">
      <c r="A685" s="14">
        <v>45418.469641203701</v>
      </c>
      <c r="B685" s="13" t="s">
        <v>1694</v>
      </c>
      <c r="C685" s="13" t="s">
        <v>1929</v>
      </c>
      <c r="D685" s="13" t="s">
        <v>1696</v>
      </c>
      <c r="E685" s="13" t="s">
        <v>79</v>
      </c>
      <c r="F685" s="13" t="s">
        <v>2221</v>
      </c>
      <c r="G685" s="13" t="s">
        <v>2222</v>
      </c>
      <c r="H685" s="13" t="s">
        <v>2223</v>
      </c>
      <c r="I685" s="8">
        <f t="shared" si="59"/>
        <v>45418.469641203701</v>
      </c>
      <c r="J685" s="8">
        <f>DATEVALUE(MID(H685,29,8))+TIMEVALUE(_xlfn.CONCAT(MID(H685,64,2),":",MID(H685,66,2)))</f>
        <v>45418.468055555553</v>
      </c>
      <c r="K685" s="6" t="str">
        <f t="shared" si="60"/>
        <v>0:02</v>
      </c>
      <c r="L685" s="54" t="str">
        <f t="shared" si="61"/>
        <v>Ukončeno v den propuštění</v>
      </c>
      <c r="M685" s="54" t="str">
        <f>IF(A685-J685&gt;TIME(0,240,0),"Více než  4 hodiny",VLOOKUP(K685,Pásma!$H$4:$I$244,2))</f>
        <v>do 10 ti minut</v>
      </c>
    </row>
    <row r="686" spans="1:13" x14ac:dyDescent="0.25">
      <c r="A686" s="14">
        <v>45418.534444444442</v>
      </c>
      <c r="B686" s="13" t="s">
        <v>1694</v>
      </c>
      <c r="C686" s="13" t="s">
        <v>1929</v>
      </c>
      <c r="D686" s="13" t="s">
        <v>1696</v>
      </c>
      <c r="E686" s="13" t="s">
        <v>79</v>
      </c>
      <c r="F686" s="13" t="s">
        <v>2219</v>
      </c>
      <c r="G686" s="13" t="s">
        <v>2220</v>
      </c>
      <c r="H686" s="13" t="s">
        <v>2213</v>
      </c>
      <c r="I686" s="8">
        <f t="shared" si="59"/>
        <v>45418.534444444442</v>
      </c>
      <c r="J686" s="8">
        <f>DATEVALUE(MID(H686,29,8))+TIMEVALUE(_xlfn.CONCAT(MID(H686,64,2),":",MID(H686,66,2)))</f>
        <v>45418.416666666664</v>
      </c>
      <c r="K686" s="6" t="str">
        <f t="shared" si="60"/>
        <v>2:49</v>
      </c>
      <c r="L686" s="54" t="str">
        <f t="shared" si="61"/>
        <v>Ukončeno v den propuštění</v>
      </c>
      <c r="M686" s="54" t="str">
        <f>IF(A686-J686&gt;TIME(0,240,0),"Více než  4 hodiny",VLOOKUP(K686,Pásma!$H$4:$I$244,2))</f>
        <v>160-170</v>
      </c>
    </row>
    <row r="687" spans="1:13" x14ac:dyDescent="0.25">
      <c r="A687" s="14">
        <v>45418.534942129627</v>
      </c>
      <c r="B687" s="13" t="s">
        <v>1694</v>
      </c>
      <c r="C687" s="13" t="s">
        <v>1929</v>
      </c>
      <c r="D687" s="13" t="s">
        <v>1696</v>
      </c>
      <c r="E687" s="13" t="s">
        <v>79</v>
      </c>
      <c r="F687" s="13" t="s">
        <v>2217</v>
      </c>
      <c r="G687" s="13" t="s">
        <v>2218</v>
      </c>
      <c r="H687" s="13" t="s">
        <v>2216</v>
      </c>
      <c r="I687" s="8">
        <f t="shared" si="59"/>
        <v>45418.534942129627</v>
      </c>
      <c r="J687" s="8">
        <f>DATEVALUE(MID(H687,29,8))+TIMEVALUE(_xlfn.CONCAT(MID(H687,64,2),":",MID(H687,66,2)))</f>
        <v>45418.416666666664</v>
      </c>
      <c r="K687" s="6" t="str">
        <f t="shared" si="60"/>
        <v>2:50</v>
      </c>
      <c r="L687" s="54" t="str">
        <f t="shared" si="61"/>
        <v>Ukončeno v den propuštění</v>
      </c>
      <c r="M687" s="54" t="str">
        <f>IF(A687-J687&gt;TIME(0,240,0),"Více než  4 hodiny",VLOOKUP(K687,Pásma!$H$4:$I$244,2))</f>
        <v>170-180</v>
      </c>
    </row>
    <row r="688" spans="1:13" x14ac:dyDescent="0.25">
      <c r="A688" s="14">
        <v>45418.535462962966</v>
      </c>
      <c r="B688" s="13" t="s">
        <v>1694</v>
      </c>
      <c r="C688" s="13" t="s">
        <v>1929</v>
      </c>
      <c r="D688" s="13" t="s">
        <v>1696</v>
      </c>
      <c r="E688" s="13" t="s">
        <v>79</v>
      </c>
      <c r="F688" s="13" t="s">
        <v>2214</v>
      </c>
      <c r="G688" s="13" t="s">
        <v>2215</v>
      </c>
      <c r="H688" s="13" t="s">
        <v>2216</v>
      </c>
      <c r="I688" s="8">
        <f t="shared" si="59"/>
        <v>45418.535462962966</v>
      </c>
      <c r="J688" s="8">
        <f>DATEVALUE(MID(H688,29,8))+TIMEVALUE(_xlfn.CONCAT(MID(H688,64,2),":",MID(H688,66,2)))</f>
        <v>45418.416666666664</v>
      </c>
      <c r="K688" s="6" t="str">
        <f t="shared" si="60"/>
        <v>2:51</v>
      </c>
      <c r="L688" s="54" t="str">
        <f t="shared" si="61"/>
        <v>Ukončeno v den propuštění</v>
      </c>
      <c r="M688" s="54" t="str">
        <f>IF(A688-J688&gt;TIME(0,240,0),"Více než  4 hodiny",VLOOKUP(K688,Pásma!$H$4:$I$244,2))</f>
        <v>170-180</v>
      </c>
    </row>
    <row r="689" spans="1:13" x14ac:dyDescent="0.25">
      <c r="A689" s="14">
        <v>45418.536296296297</v>
      </c>
      <c r="B689" s="13" t="s">
        <v>1694</v>
      </c>
      <c r="C689" s="13" t="s">
        <v>1929</v>
      </c>
      <c r="D689" s="13" t="s">
        <v>1696</v>
      </c>
      <c r="E689" s="13" t="s">
        <v>79</v>
      </c>
      <c r="F689" s="13" t="s">
        <v>2211</v>
      </c>
      <c r="G689" s="13" t="s">
        <v>2212</v>
      </c>
      <c r="H689" s="13" t="s">
        <v>2213</v>
      </c>
      <c r="I689" s="8">
        <f t="shared" si="59"/>
        <v>45418.536296296297</v>
      </c>
      <c r="J689" s="8">
        <f>DATEVALUE(MID(H689,29,8))+TIMEVALUE(_xlfn.CONCAT(MID(H689,64,2),":",MID(H689,66,2)))</f>
        <v>45418.416666666664</v>
      </c>
      <c r="K689" s="6" t="str">
        <f t="shared" si="60"/>
        <v>2:52</v>
      </c>
      <c r="L689" s="54" t="str">
        <f t="shared" si="61"/>
        <v>Ukončeno v den propuštění</v>
      </c>
      <c r="M689" s="54" t="str">
        <f>IF(A689-J689&gt;TIME(0,240,0),"Více než  4 hodiny",VLOOKUP(K689,Pásma!$H$4:$I$244,2))</f>
        <v>170-180</v>
      </c>
    </row>
    <row r="690" spans="1:13" x14ac:dyDescent="0.25">
      <c r="A690" s="14">
        <v>45418.565462962964</v>
      </c>
      <c r="B690" s="13" t="s">
        <v>11</v>
      </c>
      <c r="C690" s="13" t="s">
        <v>12</v>
      </c>
      <c r="D690" s="13" t="s">
        <v>1696</v>
      </c>
      <c r="E690" s="13" t="s">
        <v>10</v>
      </c>
      <c r="F690" s="13" t="s">
        <v>2153</v>
      </c>
      <c r="G690" s="13" t="s">
        <v>2154</v>
      </c>
      <c r="H690" s="13" t="s">
        <v>8615</v>
      </c>
      <c r="I690" s="8">
        <f t="shared" si="59"/>
        <v>45418.565462962964</v>
      </c>
      <c r="J690" s="8">
        <f>DATEVALUE(MID(H690,49,8))+TIMEVALUE(_xlfn.CONCAT(MID(H690,80,2),":",MID(H690,82,2)))</f>
        <v>45418.563888888886</v>
      </c>
      <c r="K690" s="6" t="str">
        <f t="shared" si="60"/>
        <v>0:02</v>
      </c>
      <c r="L690" s="54" t="str">
        <f t="shared" si="61"/>
        <v>Ukončeno v den propuštění</v>
      </c>
      <c r="M690" s="54" t="str">
        <f>IF(A690-J690&gt;TIME(0,240,0),"Více než  4 hodiny",VLOOKUP(K690,Pásma!$H$4:$I$244,2))</f>
        <v>do 10 ti minut</v>
      </c>
    </row>
    <row r="691" spans="1:13" x14ac:dyDescent="0.25">
      <c r="A691" s="14">
        <v>45419.369189814817</v>
      </c>
      <c r="B691" s="13" t="s">
        <v>1694</v>
      </c>
      <c r="C691" s="13" t="s">
        <v>1929</v>
      </c>
      <c r="D691" s="13" t="s">
        <v>1696</v>
      </c>
      <c r="E691" s="13" t="s">
        <v>79</v>
      </c>
      <c r="F691" s="13" t="s">
        <v>3921</v>
      </c>
      <c r="G691" s="13" t="s">
        <v>3922</v>
      </c>
      <c r="H691" s="13" t="s">
        <v>8614</v>
      </c>
      <c r="I691" s="8">
        <f t="shared" si="59"/>
        <v>45419.369189814817</v>
      </c>
      <c r="J691" s="8">
        <f>DATEVALUE(MID(H691,49,8))+TIMEVALUE(_xlfn.CONCAT(MID(H691,80,2),":",MID(H691,82,2)))</f>
        <v>45419.368750000001</v>
      </c>
      <c r="K691" s="6" t="str">
        <f t="shared" si="60"/>
        <v>0:00</v>
      </c>
      <c r="L691" s="54" t="str">
        <f t="shared" si="61"/>
        <v>Ukončeno v den propuštění</v>
      </c>
      <c r="M691" s="54" t="str">
        <f>IF(A691-J691&gt;TIME(0,240,0),"Více než  4 hodiny",VLOOKUP(K691,Pásma!$H$4:$I$244,2))</f>
        <v>do 10 ti minut</v>
      </c>
    </row>
    <row r="692" spans="1:13" x14ac:dyDescent="0.25">
      <c r="A692" s="14">
        <v>45419.379942129628</v>
      </c>
      <c r="B692" s="13" t="s">
        <v>11</v>
      </c>
      <c r="C692" s="13" t="s">
        <v>12</v>
      </c>
      <c r="D692" s="13" t="s">
        <v>1696</v>
      </c>
      <c r="E692" s="13" t="s">
        <v>10</v>
      </c>
      <c r="F692" s="13" t="s">
        <v>2168</v>
      </c>
      <c r="G692" s="13" t="s">
        <v>2169</v>
      </c>
      <c r="H692" s="13" t="s">
        <v>8613</v>
      </c>
      <c r="I692" s="8">
        <f t="shared" si="59"/>
        <v>45419.379942129628</v>
      </c>
      <c r="J692" s="8">
        <f>DATEVALUE(MID(H692,49,8))+TIMEVALUE(_xlfn.CONCAT(MID(H692,80,2),":",MID(H692,82,2)))</f>
        <v>45419.379166666666</v>
      </c>
      <c r="K692" s="6" t="str">
        <f t="shared" si="60"/>
        <v>0:01</v>
      </c>
      <c r="L692" s="54" t="str">
        <f t="shared" si="61"/>
        <v>Ukončeno v den propuštění</v>
      </c>
      <c r="M692" s="54" t="str">
        <f>IF(A692-J692&gt;TIME(0,240,0),"Více než  4 hodiny",VLOOKUP(K692,Pásma!$H$4:$I$244,2))</f>
        <v>do 10 ti minut</v>
      </c>
    </row>
    <row r="693" spans="1:13" x14ac:dyDescent="0.25">
      <c r="A693" s="14">
        <v>45419.511631944442</v>
      </c>
      <c r="B693" s="13" t="s">
        <v>1694</v>
      </c>
      <c r="C693" s="13" t="s">
        <v>1929</v>
      </c>
      <c r="D693" s="13" t="s">
        <v>1696</v>
      </c>
      <c r="E693" s="13" t="s">
        <v>79</v>
      </c>
      <c r="F693" s="13" t="s">
        <v>2208</v>
      </c>
      <c r="G693" s="13" t="s">
        <v>2209</v>
      </c>
      <c r="H693" s="13" t="s">
        <v>2210</v>
      </c>
      <c r="I693" s="8">
        <f t="shared" si="59"/>
        <v>45419.511631944442</v>
      </c>
      <c r="J693" s="8">
        <f>DATEVALUE(MID(H693,29,8))+TIMEVALUE(_xlfn.CONCAT(MID(H693,64,2),":",MID(H693,66,2)))</f>
        <v>45419.416666666664</v>
      </c>
      <c r="K693" s="6" t="str">
        <f t="shared" si="60"/>
        <v>2:16</v>
      </c>
      <c r="L693" s="54" t="str">
        <f t="shared" si="61"/>
        <v>Ukončeno v den propuštění</v>
      </c>
      <c r="M693" s="54" t="str">
        <f>IF(A693-J693&gt;TIME(0,240,0),"Více než  4 hodiny",VLOOKUP(K693,Pásma!$H$4:$I$244,2))</f>
        <v>130-140</v>
      </c>
    </row>
    <row r="694" spans="1:13" x14ac:dyDescent="0.25">
      <c r="A694" s="14">
        <v>45419.512824074074</v>
      </c>
      <c r="B694" s="13" t="s">
        <v>1694</v>
      </c>
      <c r="C694" s="13" t="s">
        <v>1929</v>
      </c>
      <c r="D694" s="13" t="s">
        <v>1696</v>
      </c>
      <c r="E694" s="13" t="s">
        <v>79</v>
      </c>
      <c r="F694" s="13" t="s">
        <v>2205</v>
      </c>
      <c r="G694" s="13" t="s">
        <v>2206</v>
      </c>
      <c r="H694" s="13" t="s">
        <v>2207</v>
      </c>
      <c r="I694" s="8">
        <f t="shared" si="59"/>
        <v>45419.512824074074</v>
      </c>
      <c r="J694" s="8">
        <f>DATEVALUE(MID(H694,29,8))+TIMEVALUE(_xlfn.CONCAT(MID(H694,64,2),":",MID(H694,66,2)))</f>
        <v>45419.354166666664</v>
      </c>
      <c r="K694" s="6" t="str">
        <f t="shared" si="60"/>
        <v>3:48</v>
      </c>
      <c r="L694" s="54" t="str">
        <f t="shared" si="61"/>
        <v>Ukončeno v den propuštění</v>
      </c>
      <c r="M694" s="54" t="str">
        <f>IF(A694-J694&gt;TIME(0,240,0),"Více než  4 hodiny",VLOOKUP(K694,Pásma!$H$4:$I$244,2))</f>
        <v>220-230</v>
      </c>
    </row>
    <row r="695" spans="1:13" x14ac:dyDescent="0.25">
      <c r="A695" s="14">
        <v>45419.978981481479</v>
      </c>
      <c r="B695" s="13" t="s">
        <v>7298</v>
      </c>
      <c r="C695" s="13" t="s">
        <v>1633</v>
      </c>
      <c r="D695" s="13" t="s">
        <v>1696</v>
      </c>
      <c r="E695" s="13" t="s">
        <v>13</v>
      </c>
      <c r="F695" s="13" t="s">
        <v>3910</v>
      </c>
      <c r="G695" s="13" t="s">
        <v>3911</v>
      </c>
      <c r="H695" s="13" t="s">
        <v>8612</v>
      </c>
      <c r="I695" s="8">
        <f t="shared" si="59"/>
        <v>45419.978981481479</v>
      </c>
      <c r="J695" s="8">
        <f>DATEVALUE(MID(H695,49,8))+TIMEVALUE(_xlfn.CONCAT(MID(H695,80,2),":",MID(H695,82,2)))</f>
        <v>45419.978472222225</v>
      </c>
      <c r="K695" s="6" t="str">
        <f t="shared" si="60"/>
        <v>0:00</v>
      </c>
      <c r="L695" s="54" t="str">
        <f t="shared" si="61"/>
        <v>Ukončeno v den propuštění</v>
      </c>
      <c r="M695" s="54" t="str">
        <f>IF(A695-J695&gt;TIME(0,240,0),"Více než  4 hodiny",VLOOKUP(K695,Pásma!$H$4:$I$244,2))</f>
        <v>do 10 ti minut</v>
      </c>
    </row>
    <row r="696" spans="1:13" x14ac:dyDescent="0.25">
      <c r="A696" s="14">
        <v>45420.399641203701</v>
      </c>
      <c r="B696" s="13" t="s">
        <v>682</v>
      </c>
      <c r="C696" s="13" t="s">
        <v>2202</v>
      </c>
      <c r="D696" s="13" t="s">
        <v>1696</v>
      </c>
      <c r="E696" s="13" t="s">
        <v>79</v>
      </c>
      <c r="F696" s="13" t="s">
        <v>2124</v>
      </c>
      <c r="G696" s="13" t="s">
        <v>2203</v>
      </c>
      <c r="H696" s="13" t="s">
        <v>2204</v>
      </c>
      <c r="I696" s="8">
        <f t="shared" si="59"/>
        <v>45420.399641203701</v>
      </c>
      <c r="J696" s="8">
        <f>DATEVALUE(MID(H696,29,8))+TIMEVALUE(_xlfn.CONCAT(MID(H696,64,2),":",MID(H696,66,2)))</f>
        <v>45420.39166666667</v>
      </c>
      <c r="K696" s="6" t="str">
        <f t="shared" si="60"/>
        <v>0:11</v>
      </c>
      <c r="L696" s="54" t="str">
        <f t="shared" si="61"/>
        <v>Ukončeno v den propuštění</v>
      </c>
      <c r="M696" s="54" t="str">
        <f>IF(A696-J696&gt;TIME(0,240,0),"Více než  4 hodiny",VLOOKUP(K696,Pásma!$H$4:$I$244,2))</f>
        <v>10-20</v>
      </c>
    </row>
    <row r="697" spans="1:13" x14ac:dyDescent="0.25">
      <c r="A697" s="14">
        <v>45420.619293981479</v>
      </c>
      <c r="B697" s="13" t="s">
        <v>1694</v>
      </c>
      <c r="C697" s="13" t="s">
        <v>2193</v>
      </c>
      <c r="D697" s="13" t="s">
        <v>1696</v>
      </c>
      <c r="E697" s="13" t="s">
        <v>79</v>
      </c>
      <c r="F697" s="13" t="s">
        <v>2199</v>
      </c>
      <c r="G697" s="13" t="s">
        <v>2200</v>
      </c>
      <c r="H697" s="13" t="s">
        <v>2201</v>
      </c>
      <c r="I697" s="8">
        <f t="shared" si="59"/>
        <v>45420.619293981479</v>
      </c>
      <c r="J697" s="8">
        <f>DATEVALUE(MID(H697,29,8))+TIMEVALUE(_xlfn.CONCAT(MID(H697,64,2),":",MID(H697,66,2)))</f>
        <v>45420.618055555555</v>
      </c>
      <c r="K697" s="6" t="str">
        <f t="shared" si="60"/>
        <v>0:01</v>
      </c>
      <c r="L697" s="54" t="str">
        <f t="shared" si="61"/>
        <v>Ukončeno v den propuštění</v>
      </c>
      <c r="M697" s="54" t="str">
        <f>IF(A697-J697&gt;TIME(0,240,0),"Více než  4 hodiny",VLOOKUP(K697,Pásma!$H$4:$I$244,2))</f>
        <v>do 10 ti minut</v>
      </c>
    </row>
    <row r="698" spans="1:13" x14ac:dyDescent="0.25">
      <c r="A698" s="14">
        <v>45420.62</v>
      </c>
      <c r="B698" s="13" t="s">
        <v>1694</v>
      </c>
      <c r="C698" s="13" t="s">
        <v>2193</v>
      </c>
      <c r="D698" s="13" t="s">
        <v>1696</v>
      </c>
      <c r="E698" s="13" t="s">
        <v>79</v>
      </c>
      <c r="F698" s="13" t="s">
        <v>2197</v>
      </c>
      <c r="G698" s="13" t="s">
        <v>2198</v>
      </c>
      <c r="H698" s="13" t="s">
        <v>2196</v>
      </c>
      <c r="I698" s="8">
        <f t="shared" si="59"/>
        <v>45420.62</v>
      </c>
      <c r="J698" s="8">
        <f>DATEVALUE(MID(H698,29,8))+TIMEVALUE(_xlfn.CONCAT(MID(H698,64,2),":",MID(H698,66,2)))</f>
        <v>45420.619444444441</v>
      </c>
      <c r="K698" s="6" t="str">
        <f t="shared" si="60"/>
        <v>0:00</v>
      </c>
      <c r="L698" s="54" t="str">
        <f t="shared" si="61"/>
        <v>Ukončeno v den propuštění</v>
      </c>
      <c r="M698" s="54" t="str">
        <f>IF(A698-J698&gt;TIME(0,240,0),"Více než  4 hodiny",VLOOKUP(K698,Pásma!$H$4:$I$244,2))</f>
        <v>do 10 ti minut</v>
      </c>
    </row>
    <row r="699" spans="1:13" x14ac:dyDescent="0.25">
      <c r="A699" s="34">
        <v>45420.620659722219</v>
      </c>
      <c r="B699" s="33" t="s">
        <v>1694</v>
      </c>
      <c r="C699" s="33" t="s">
        <v>2193</v>
      </c>
      <c r="D699" s="33" t="s">
        <v>1696</v>
      </c>
      <c r="E699" s="33" t="s">
        <v>79</v>
      </c>
      <c r="F699" s="33" t="s">
        <v>2194</v>
      </c>
      <c r="G699" s="33" t="s">
        <v>2195</v>
      </c>
      <c r="H699" s="33" t="s">
        <v>2196</v>
      </c>
      <c r="I699" s="8">
        <f t="shared" si="59"/>
        <v>45420.620659722219</v>
      </c>
      <c r="J699" s="8">
        <f>DATEVALUE(MID(H699,29,8))+TIMEVALUE(_xlfn.CONCAT(MID(H699,64,2),":",MID(H699,66,2)))</f>
        <v>45420.619444444441</v>
      </c>
      <c r="K699" s="6" t="str">
        <f t="shared" si="60"/>
        <v>0:01</v>
      </c>
      <c r="L699" s="54" t="str">
        <f t="shared" si="61"/>
        <v>Ukončeno v den propuštění</v>
      </c>
      <c r="M699" s="54" t="str">
        <f>IF(A699-J699&gt;TIME(0,240,0),"Více než  4 hodiny",VLOOKUP(K699,Pásma!$H$4:$I$244,2))</f>
        <v>do 10 ti minut</v>
      </c>
    </row>
    <row r="700" spans="1:13" x14ac:dyDescent="0.25">
      <c r="A700" s="34">
        <v>45421.353692129633</v>
      </c>
      <c r="B700" s="33" t="s">
        <v>3625</v>
      </c>
      <c r="C700" s="33" t="s">
        <v>3626</v>
      </c>
      <c r="D700" s="33" t="s">
        <v>1696</v>
      </c>
      <c r="E700" s="33" t="s">
        <v>79</v>
      </c>
      <c r="F700" s="33" t="s">
        <v>2221</v>
      </c>
      <c r="G700" s="33" t="s">
        <v>3888</v>
      </c>
      <c r="H700" s="33" t="s">
        <v>8611</v>
      </c>
      <c r="I700" s="8">
        <f t="shared" si="59"/>
        <v>45421.353692129633</v>
      </c>
      <c r="J700" s="8">
        <f>DATEVALUE(MID(H700,49,8))+TIMEVALUE(_xlfn.CONCAT(MID(H700,80,2),":",MID(H700,82,2)))</f>
        <v>45421.353472222225</v>
      </c>
      <c r="K700" s="6" t="str">
        <f t="shared" si="60"/>
        <v>0:00</v>
      </c>
      <c r="L700" s="54" t="str">
        <f t="shared" si="61"/>
        <v>Ukončeno v den propuštění</v>
      </c>
      <c r="M700" s="54" t="str">
        <f>IF(A700-J700&gt;TIME(0,240,0),"Více než  4 hodiny",VLOOKUP(K700,Pásma!$H$4:$I$244,2))</f>
        <v>do 10 ti minut</v>
      </c>
    </row>
    <row r="701" spans="1:13" x14ac:dyDescent="0.25">
      <c r="A701" s="34">
        <v>45421.353900462964</v>
      </c>
      <c r="B701" s="33" t="s">
        <v>1694</v>
      </c>
      <c r="C701" s="33" t="s">
        <v>1695</v>
      </c>
      <c r="D701" s="33" t="s">
        <v>1696</v>
      </c>
      <c r="E701" s="33" t="s">
        <v>79</v>
      </c>
      <c r="F701" s="33" t="s">
        <v>2221</v>
      </c>
      <c r="G701" s="33" t="s">
        <v>3888</v>
      </c>
      <c r="H701" s="33" t="s">
        <v>8610</v>
      </c>
      <c r="I701" s="8">
        <f t="shared" si="59"/>
        <v>45421.353900462964</v>
      </c>
      <c r="J701" s="8">
        <f>DATEVALUE(MID(H701,49,8))+TIMEVALUE(_xlfn.CONCAT(MID(H701,80,2),":",MID(H701,82,2)))</f>
        <v>45421.353472222225</v>
      </c>
      <c r="K701" s="6" t="str">
        <f t="shared" si="60"/>
        <v>0:00</v>
      </c>
      <c r="L701" s="54" t="str">
        <f t="shared" si="61"/>
        <v>Ukončeno v den propuštění</v>
      </c>
      <c r="M701" s="54" t="str">
        <f>IF(A701-J701&gt;TIME(0,240,0),"Více než  4 hodiny",VLOOKUP(K701,Pásma!$H$4:$I$244,2))</f>
        <v>do 10 ti minut</v>
      </c>
    </row>
    <row r="702" spans="1:13" x14ac:dyDescent="0.25">
      <c r="A702" s="34">
        <v>45421.358472222222</v>
      </c>
      <c r="B702" s="33" t="s">
        <v>3625</v>
      </c>
      <c r="C702" s="33" t="s">
        <v>3626</v>
      </c>
      <c r="D702" s="33" t="s">
        <v>1696</v>
      </c>
      <c r="E702" s="33" t="s">
        <v>79</v>
      </c>
      <c r="F702" s="33" t="s">
        <v>2221</v>
      </c>
      <c r="G702" s="33" t="s">
        <v>3888</v>
      </c>
      <c r="H702" s="33" t="s">
        <v>8609</v>
      </c>
      <c r="I702" s="8">
        <f t="shared" si="59"/>
        <v>45421.358472222222</v>
      </c>
      <c r="J702" s="8">
        <f>DATEVALUE(MID(H702,49,8))+TIMEVALUE(_xlfn.CONCAT(MID(H702,80,2),":",MID(H702,82,2)))</f>
        <v>45421.35833333333</v>
      </c>
      <c r="K702" s="6" t="str">
        <f t="shared" si="60"/>
        <v>0:00</v>
      </c>
      <c r="L702" s="54" t="str">
        <f t="shared" si="61"/>
        <v>Ukončeno v den propuštění</v>
      </c>
      <c r="M702" s="54" t="str">
        <f>IF(A702-J702&gt;TIME(0,240,0),"Více než  4 hodiny",VLOOKUP(K702,Pásma!$H$4:$I$244,2))</f>
        <v>do 10 ti minut</v>
      </c>
    </row>
    <row r="703" spans="1:13" x14ac:dyDescent="0.25">
      <c r="A703" s="34">
        <v>45421.517384259256</v>
      </c>
      <c r="B703" s="33" t="s">
        <v>1694</v>
      </c>
      <c r="C703" s="33" t="s">
        <v>1695</v>
      </c>
      <c r="D703" s="33" t="s">
        <v>1696</v>
      </c>
      <c r="E703" s="33" t="s">
        <v>79</v>
      </c>
      <c r="F703" s="33" t="s">
        <v>2190</v>
      </c>
      <c r="G703" s="33" t="s">
        <v>2191</v>
      </c>
      <c r="H703" s="33" t="s">
        <v>2192</v>
      </c>
      <c r="I703" s="8">
        <f t="shared" si="59"/>
        <v>45421.517384259256</v>
      </c>
      <c r="J703" s="8">
        <f>DATEVALUE(MID(H703,29,8))+TIMEVALUE(_xlfn.CONCAT(MID(H703,64,2),":",MID(H703,66,2)))</f>
        <v>45421.51666666667</v>
      </c>
      <c r="K703" s="6" t="str">
        <f t="shared" si="60"/>
        <v>0:01</v>
      </c>
      <c r="L703" s="54" t="str">
        <f t="shared" si="61"/>
        <v>Ukončeno v den propuštění</v>
      </c>
      <c r="M703" s="54" t="str">
        <f>IF(A703-J703&gt;TIME(0,240,0),"Více než  4 hodiny",VLOOKUP(K703,Pásma!$H$4:$I$244,2))</f>
        <v>do 10 ti minut</v>
      </c>
    </row>
    <row r="704" spans="1:13" x14ac:dyDescent="0.25">
      <c r="A704" s="34">
        <v>45421.518865740742</v>
      </c>
      <c r="B704" s="33" t="s">
        <v>11</v>
      </c>
      <c r="C704" s="33" t="s">
        <v>12</v>
      </c>
      <c r="D704" s="33" t="s">
        <v>1696</v>
      </c>
      <c r="E704" s="33" t="s">
        <v>10</v>
      </c>
      <c r="F704" s="33" t="s">
        <v>2093</v>
      </c>
      <c r="G704" s="33" t="s">
        <v>2094</v>
      </c>
      <c r="H704" s="33" t="s">
        <v>8608</v>
      </c>
      <c r="I704" s="8">
        <f t="shared" si="59"/>
        <v>45421.518865740742</v>
      </c>
      <c r="J704" s="8">
        <f>DATEVALUE(MID(H704,49,8))+TIMEVALUE(_xlfn.CONCAT(MID(H704,80,2),":",MID(H704,82,2)))</f>
        <v>45421.518055555556</v>
      </c>
      <c r="K704" s="6" t="str">
        <f t="shared" si="60"/>
        <v>0:01</v>
      </c>
      <c r="L704" s="54" t="str">
        <f t="shared" si="61"/>
        <v>Ukončeno v den propuštění</v>
      </c>
      <c r="M704" s="54" t="str">
        <f>IF(A704-J704&gt;TIME(0,240,0),"Více než  4 hodiny",VLOOKUP(K704,Pásma!$H$4:$I$244,2))</f>
        <v>do 10 ti minut</v>
      </c>
    </row>
    <row r="705" spans="1:13" x14ac:dyDescent="0.25">
      <c r="A705" s="34">
        <v>45421.597858796296</v>
      </c>
      <c r="B705" s="33" t="s">
        <v>11</v>
      </c>
      <c r="C705" s="33" t="s">
        <v>12</v>
      </c>
      <c r="D705" s="33" t="s">
        <v>1696</v>
      </c>
      <c r="E705" s="33" t="s">
        <v>10</v>
      </c>
      <c r="F705" s="33" t="s">
        <v>2124</v>
      </c>
      <c r="G705" s="33" t="s">
        <v>2125</v>
      </c>
      <c r="H705" s="33" t="s">
        <v>8607</v>
      </c>
      <c r="I705" s="8">
        <f t="shared" si="59"/>
        <v>45421.597858796296</v>
      </c>
      <c r="J705" s="8">
        <f>DATEVALUE(MID(H705,49,8))+TIMEVALUE(_xlfn.CONCAT(MID(H705,80,2),":",MID(H705,82,2)))</f>
        <v>45421.597222222219</v>
      </c>
      <c r="K705" s="6" t="str">
        <f t="shared" si="60"/>
        <v>0:00</v>
      </c>
      <c r="L705" s="54" t="str">
        <f t="shared" si="61"/>
        <v>Ukončeno v den propuštění</v>
      </c>
      <c r="M705" s="54" t="str">
        <f>IF(A705-J705&gt;TIME(0,240,0),"Více než  4 hodiny",VLOOKUP(K705,Pásma!$H$4:$I$244,2))</f>
        <v>do 10 ti minut</v>
      </c>
    </row>
    <row r="706" spans="1:13" x14ac:dyDescent="0.25">
      <c r="A706" s="34">
        <v>45422.360196759262</v>
      </c>
      <c r="B706" s="33" t="s">
        <v>1694</v>
      </c>
      <c r="C706" s="33" t="s">
        <v>1695</v>
      </c>
      <c r="D706" s="33" t="s">
        <v>1696</v>
      </c>
      <c r="E706" s="33" t="s">
        <v>79</v>
      </c>
      <c r="F706" s="33" t="s">
        <v>462</v>
      </c>
      <c r="G706" s="33" t="s">
        <v>463</v>
      </c>
      <c r="H706" s="33" t="s">
        <v>8606</v>
      </c>
      <c r="I706" s="8">
        <f t="shared" ref="I706:I769" si="62">A706</f>
        <v>45422.360196759262</v>
      </c>
      <c r="J706" s="8">
        <f>DATEVALUE(MID(H706,49,8))+TIMEVALUE(_xlfn.CONCAT(MID(H706,80,2),":",MID(H706,82,2)))</f>
        <v>45422.359722222223</v>
      </c>
      <c r="K706" s="6" t="str">
        <f t="shared" ref="K706:K769" si="63">TEXT(A706-J706,"h:mm")</f>
        <v>0:00</v>
      </c>
      <c r="L706" s="54" t="str">
        <f t="shared" si="61"/>
        <v>Ukončeno v den propuštění</v>
      </c>
      <c r="M706" s="54" t="str">
        <f>IF(A706-J706&gt;TIME(0,240,0),"Více než  4 hodiny",VLOOKUP(K706,Pásma!$H$4:$I$244,2))</f>
        <v>do 10 ti minut</v>
      </c>
    </row>
    <row r="707" spans="1:13" x14ac:dyDescent="0.25">
      <c r="A707" s="34">
        <v>45422.511203703703</v>
      </c>
      <c r="B707" s="33" t="s">
        <v>1694</v>
      </c>
      <c r="C707" s="33" t="s">
        <v>1695</v>
      </c>
      <c r="D707" s="33" t="s">
        <v>1696</v>
      </c>
      <c r="E707" s="33" t="s">
        <v>79</v>
      </c>
      <c r="F707" s="33" t="s">
        <v>2187</v>
      </c>
      <c r="G707" s="33" t="s">
        <v>2188</v>
      </c>
      <c r="H707" s="33" t="s">
        <v>2189</v>
      </c>
      <c r="I707" s="8">
        <f t="shared" si="62"/>
        <v>45422.511203703703</v>
      </c>
      <c r="J707" s="8">
        <f t="shared" ref="J707:J718" si="64">DATEVALUE(MID(H707,29,8))+TIMEVALUE(_xlfn.CONCAT(MID(H707,64,2),":",MID(H707,66,2)))</f>
        <v>45422.510416666664</v>
      </c>
      <c r="K707" s="6" t="str">
        <f t="shared" si="63"/>
        <v>0:01</v>
      </c>
      <c r="L707" s="54" t="str">
        <f t="shared" ref="L707:L770" si="65">IF(DAY(I707)&lt;&gt;DAY(J707),"Ukončeno o den a více později","Ukončeno v den propuštění")</f>
        <v>Ukončeno v den propuštění</v>
      </c>
      <c r="M707" s="54" t="str">
        <f>IF(A707-J707&gt;TIME(0,240,0),"Více než  4 hodiny",VLOOKUP(K707,Pásma!$H$4:$I$244,2))</f>
        <v>do 10 ti minut</v>
      </c>
    </row>
    <row r="708" spans="1:13" x14ac:dyDescent="0.25">
      <c r="A708" s="34">
        <v>45422.511388888888</v>
      </c>
      <c r="B708" s="33" t="s">
        <v>1694</v>
      </c>
      <c r="C708" s="33" t="s">
        <v>1695</v>
      </c>
      <c r="D708" s="33" t="s">
        <v>1696</v>
      </c>
      <c r="E708" s="33" t="s">
        <v>79</v>
      </c>
      <c r="F708" s="33" t="s">
        <v>1827</v>
      </c>
      <c r="G708" s="33" t="s">
        <v>2185</v>
      </c>
      <c r="H708" s="33" t="s">
        <v>2186</v>
      </c>
      <c r="I708" s="8">
        <f t="shared" si="62"/>
        <v>45422.511388888888</v>
      </c>
      <c r="J708" s="8">
        <f t="shared" si="64"/>
        <v>45422.511111111111</v>
      </c>
      <c r="K708" s="6" t="str">
        <f t="shared" si="63"/>
        <v>0:00</v>
      </c>
      <c r="L708" s="54" t="str">
        <f t="shared" si="65"/>
        <v>Ukončeno v den propuštění</v>
      </c>
      <c r="M708" s="54" t="str">
        <f>IF(A708-J708&gt;TIME(0,240,0),"Více než  4 hodiny",VLOOKUP(K708,Pásma!$H$4:$I$244,2))</f>
        <v>do 10 ti minut</v>
      </c>
    </row>
    <row r="709" spans="1:13" x14ac:dyDescent="0.25">
      <c r="A709" s="34">
        <v>45422.511562500003</v>
      </c>
      <c r="B709" s="33" t="s">
        <v>1694</v>
      </c>
      <c r="C709" s="33" t="s">
        <v>1695</v>
      </c>
      <c r="D709" s="33" t="s">
        <v>1696</v>
      </c>
      <c r="E709" s="33" t="s">
        <v>79</v>
      </c>
      <c r="F709" s="33" t="s">
        <v>2182</v>
      </c>
      <c r="G709" s="33" t="s">
        <v>2183</v>
      </c>
      <c r="H709" s="33" t="s">
        <v>2184</v>
      </c>
      <c r="I709" s="8">
        <f t="shared" si="62"/>
        <v>45422.511562500003</v>
      </c>
      <c r="J709" s="8">
        <f t="shared" si="64"/>
        <v>45422.511111111111</v>
      </c>
      <c r="K709" s="6" t="str">
        <f t="shared" si="63"/>
        <v>0:00</v>
      </c>
      <c r="L709" s="54" t="str">
        <f t="shared" si="65"/>
        <v>Ukončeno v den propuštění</v>
      </c>
      <c r="M709" s="54" t="str">
        <f>IF(A709-J709&gt;TIME(0,240,0),"Více než  4 hodiny",VLOOKUP(K709,Pásma!$H$4:$I$244,2))</f>
        <v>do 10 ti minut</v>
      </c>
    </row>
    <row r="710" spans="1:13" x14ac:dyDescent="0.25">
      <c r="A710" s="34">
        <v>45423.615358796298</v>
      </c>
      <c r="B710" s="33" t="s">
        <v>1720</v>
      </c>
      <c r="C710" s="33" t="s">
        <v>1826</v>
      </c>
      <c r="D710" s="33" t="s">
        <v>1696</v>
      </c>
      <c r="E710" s="33" t="s">
        <v>79</v>
      </c>
      <c r="F710" s="33" t="s">
        <v>1836</v>
      </c>
      <c r="G710" s="33" t="s">
        <v>2180</v>
      </c>
      <c r="H710" s="33" t="s">
        <v>2181</v>
      </c>
      <c r="I710" s="8">
        <f t="shared" si="62"/>
        <v>45423.615358796298</v>
      </c>
      <c r="J710" s="8">
        <f t="shared" si="64"/>
        <v>45423.614583333336</v>
      </c>
      <c r="K710" s="6" t="str">
        <f t="shared" si="63"/>
        <v>0:01</v>
      </c>
      <c r="L710" s="54" t="str">
        <f t="shared" si="65"/>
        <v>Ukončeno v den propuštění</v>
      </c>
      <c r="M710" s="54" t="str">
        <f>IF(A710-J710&gt;TIME(0,240,0),"Více než  4 hodiny",VLOOKUP(K710,Pásma!$H$4:$I$244,2))</f>
        <v>do 10 ti minut</v>
      </c>
    </row>
    <row r="711" spans="1:13" x14ac:dyDescent="0.25">
      <c r="A711" s="34">
        <v>45423.615752314814</v>
      </c>
      <c r="B711" s="33" t="s">
        <v>1720</v>
      </c>
      <c r="C711" s="33" t="s">
        <v>1826</v>
      </c>
      <c r="D711" s="33" t="s">
        <v>1696</v>
      </c>
      <c r="E711" s="33" t="s">
        <v>79</v>
      </c>
      <c r="F711" s="33" t="s">
        <v>2177</v>
      </c>
      <c r="G711" s="33" t="s">
        <v>2178</v>
      </c>
      <c r="H711" s="33" t="s">
        <v>2179</v>
      </c>
      <c r="I711" s="8">
        <f t="shared" si="62"/>
        <v>45423.615752314814</v>
      </c>
      <c r="J711" s="8">
        <f t="shared" si="64"/>
        <v>45423.615277777775</v>
      </c>
      <c r="K711" s="6" t="str">
        <f t="shared" si="63"/>
        <v>0:00</v>
      </c>
      <c r="L711" s="54" t="str">
        <f t="shared" si="65"/>
        <v>Ukončeno v den propuštění</v>
      </c>
      <c r="M711" s="54" t="str">
        <f>IF(A711-J711&gt;TIME(0,240,0),"Více než  4 hodiny",VLOOKUP(K711,Pásma!$H$4:$I$244,2))</f>
        <v>do 10 ti minut</v>
      </c>
    </row>
    <row r="712" spans="1:13" x14ac:dyDescent="0.25">
      <c r="A712" s="34">
        <v>45423.616041666668</v>
      </c>
      <c r="B712" s="33" t="s">
        <v>1720</v>
      </c>
      <c r="C712" s="33" t="s">
        <v>1826</v>
      </c>
      <c r="D712" s="33" t="s">
        <v>1696</v>
      </c>
      <c r="E712" s="33" t="s">
        <v>79</v>
      </c>
      <c r="F712" s="33" t="s">
        <v>2174</v>
      </c>
      <c r="G712" s="33" t="s">
        <v>2175</v>
      </c>
      <c r="H712" s="33" t="s">
        <v>2176</v>
      </c>
      <c r="I712" s="8">
        <f t="shared" si="62"/>
        <v>45423.616041666668</v>
      </c>
      <c r="J712" s="8">
        <f t="shared" si="64"/>
        <v>45423.615277777775</v>
      </c>
      <c r="K712" s="6" t="str">
        <f t="shared" si="63"/>
        <v>0:01</v>
      </c>
      <c r="L712" s="54" t="str">
        <f t="shared" si="65"/>
        <v>Ukončeno v den propuštění</v>
      </c>
      <c r="M712" s="54" t="str">
        <f>IF(A712-J712&gt;TIME(0,240,0),"Více než  4 hodiny",VLOOKUP(K712,Pásma!$H$4:$I$244,2))</f>
        <v>do 10 ti minut</v>
      </c>
    </row>
    <row r="713" spans="1:13" x14ac:dyDescent="0.25">
      <c r="A713" s="34">
        <v>45423.616620370369</v>
      </c>
      <c r="B713" s="33" t="s">
        <v>1720</v>
      </c>
      <c r="C713" s="33" t="s">
        <v>1826</v>
      </c>
      <c r="D713" s="33" t="s">
        <v>1696</v>
      </c>
      <c r="E713" s="33" t="s">
        <v>79</v>
      </c>
      <c r="F713" s="33" t="s">
        <v>2171</v>
      </c>
      <c r="G713" s="33" t="s">
        <v>2172</v>
      </c>
      <c r="H713" s="33" t="s">
        <v>2173</v>
      </c>
      <c r="I713" s="8">
        <f t="shared" si="62"/>
        <v>45423.616620370369</v>
      </c>
      <c r="J713" s="8">
        <f t="shared" si="64"/>
        <v>45423.449305555558</v>
      </c>
      <c r="K713" s="6" t="str">
        <f t="shared" si="63"/>
        <v>4:00</v>
      </c>
      <c r="L713" s="54" t="str">
        <f t="shared" si="65"/>
        <v>Ukončeno v den propuštění</v>
      </c>
      <c r="M713" s="54" t="str">
        <f>IF(A713-J713&gt;TIME(0,240,0),"Více než  4 hodiny",VLOOKUP(K713,Pásma!$H$4:$I$244,2))</f>
        <v>Více než  4 hodiny</v>
      </c>
    </row>
    <row r="714" spans="1:13" x14ac:dyDescent="0.25">
      <c r="A714" s="34">
        <v>45423.617094907408</v>
      </c>
      <c r="B714" s="33" t="s">
        <v>1720</v>
      </c>
      <c r="C714" s="33" t="s">
        <v>1826</v>
      </c>
      <c r="D714" s="33" t="s">
        <v>1696</v>
      </c>
      <c r="E714" s="33" t="s">
        <v>79</v>
      </c>
      <c r="F714" s="33" t="s">
        <v>2168</v>
      </c>
      <c r="G714" s="33" t="s">
        <v>2169</v>
      </c>
      <c r="H714" s="33" t="s">
        <v>2170</v>
      </c>
      <c r="I714" s="8">
        <f t="shared" si="62"/>
        <v>45423.617094907408</v>
      </c>
      <c r="J714" s="8">
        <f t="shared" si="64"/>
        <v>45423.491666666669</v>
      </c>
      <c r="K714" s="6" t="str">
        <f t="shared" si="63"/>
        <v>3:00</v>
      </c>
      <c r="L714" s="54" t="str">
        <f t="shared" si="65"/>
        <v>Ukončeno v den propuštění</v>
      </c>
      <c r="M714" s="54" t="str">
        <f>IF(A714-J714&gt;TIME(0,240,0),"Více než  4 hodiny",VLOOKUP(K714,Pásma!$H$4:$I$244,2))</f>
        <v>180-190</v>
      </c>
    </row>
    <row r="715" spans="1:13" x14ac:dyDescent="0.25">
      <c r="A715" s="34">
        <v>45423.617974537039</v>
      </c>
      <c r="B715" s="33" t="s">
        <v>1720</v>
      </c>
      <c r="C715" s="33" t="s">
        <v>1826</v>
      </c>
      <c r="D715" s="33" t="s">
        <v>1696</v>
      </c>
      <c r="E715" s="33" t="s">
        <v>79</v>
      </c>
      <c r="F715" s="33" t="s">
        <v>2165</v>
      </c>
      <c r="G715" s="33" t="s">
        <v>2166</v>
      </c>
      <c r="H715" s="33" t="s">
        <v>2167</v>
      </c>
      <c r="I715" s="8">
        <f t="shared" si="62"/>
        <v>45423.617974537039</v>
      </c>
      <c r="J715" s="8">
        <f t="shared" si="64"/>
        <v>45423.440972222219</v>
      </c>
      <c r="K715" s="6" t="str">
        <f t="shared" si="63"/>
        <v>4:14</v>
      </c>
      <c r="L715" s="54" t="str">
        <f t="shared" si="65"/>
        <v>Ukončeno v den propuštění</v>
      </c>
      <c r="M715" s="54" t="str">
        <f>IF(A715-J715&gt;TIME(0,240,0),"Více než  4 hodiny",VLOOKUP(K715,Pásma!$H$4:$I$244,2))</f>
        <v>Více než  4 hodiny</v>
      </c>
    </row>
    <row r="716" spans="1:13" x14ac:dyDescent="0.25">
      <c r="A716" s="34">
        <v>45423.61855324074</v>
      </c>
      <c r="B716" s="33" t="s">
        <v>1720</v>
      </c>
      <c r="C716" s="33" t="s">
        <v>1826</v>
      </c>
      <c r="D716" s="33" t="s">
        <v>1696</v>
      </c>
      <c r="E716" s="33" t="s">
        <v>79</v>
      </c>
      <c r="F716" s="33" t="s">
        <v>2162</v>
      </c>
      <c r="G716" s="33" t="s">
        <v>2163</v>
      </c>
      <c r="H716" s="33" t="s">
        <v>2164</v>
      </c>
      <c r="I716" s="8">
        <f t="shared" si="62"/>
        <v>45423.61855324074</v>
      </c>
      <c r="J716" s="8">
        <f t="shared" si="64"/>
        <v>45423.541666666664</v>
      </c>
      <c r="K716" s="6" t="str">
        <f t="shared" si="63"/>
        <v>1:50</v>
      </c>
      <c r="L716" s="54" t="str">
        <f t="shared" si="65"/>
        <v>Ukončeno v den propuštění</v>
      </c>
      <c r="M716" s="54" t="str">
        <f>IF(A716-J716&gt;TIME(0,240,0),"Více než  4 hodiny",VLOOKUP(K716,Pásma!$H$4:$I$244,2))</f>
        <v>110-120</v>
      </c>
    </row>
    <row r="717" spans="1:13" x14ac:dyDescent="0.25">
      <c r="A717" s="34">
        <v>45425.384398148148</v>
      </c>
      <c r="B717" s="33" t="s">
        <v>682</v>
      </c>
      <c r="C717" s="33" t="s">
        <v>683</v>
      </c>
      <c r="D717" s="33" t="s">
        <v>1696</v>
      </c>
      <c r="E717" s="33" t="s">
        <v>79</v>
      </c>
      <c r="F717" s="33" t="s">
        <v>2070</v>
      </c>
      <c r="G717" s="33" t="s">
        <v>2160</v>
      </c>
      <c r="H717" s="33" t="s">
        <v>2161</v>
      </c>
      <c r="I717" s="8">
        <f t="shared" si="62"/>
        <v>45425.384398148148</v>
      </c>
      <c r="J717" s="8">
        <f t="shared" si="64"/>
        <v>45425.380555555559</v>
      </c>
      <c r="K717" s="6" t="str">
        <f t="shared" si="63"/>
        <v>0:05</v>
      </c>
      <c r="L717" s="54" t="str">
        <f t="shared" si="65"/>
        <v>Ukončeno v den propuštění</v>
      </c>
      <c r="M717" s="54" t="str">
        <f>IF(A717-J717&gt;TIME(0,240,0),"Více než  4 hodiny",VLOOKUP(K717,Pásma!$H$4:$I$244,2))</f>
        <v>do 10 ti minut</v>
      </c>
    </row>
    <row r="718" spans="1:13" x14ac:dyDescent="0.25">
      <c r="A718" s="34">
        <v>45425.390856481485</v>
      </c>
      <c r="B718" s="33" t="s">
        <v>682</v>
      </c>
      <c r="C718" s="33" t="s">
        <v>683</v>
      </c>
      <c r="D718" s="33" t="s">
        <v>1696</v>
      </c>
      <c r="E718" s="33" t="s">
        <v>79</v>
      </c>
      <c r="F718" s="33" t="s">
        <v>2157</v>
      </c>
      <c r="G718" s="33" t="s">
        <v>2158</v>
      </c>
      <c r="H718" s="33" t="s">
        <v>2159</v>
      </c>
      <c r="I718" s="8">
        <f t="shared" si="62"/>
        <v>45425.390856481485</v>
      </c>
      <c r="J718" s="8">
        <f t="shared" si="64"/>
        <v>45425.384027777778</v>
      </c>
      <c r="K718" s="6" t="str">
        <f t="shared" si="63"/>
        <v>0:09</v>
      </c>
      <c r="L718" s="54" t="str">
        <f t="shared" si="65"/>
        <v>Ukončeno v den propuštění</v>
      </c>
      <c r="M718" s="54" t="str">
        <f>IF(A718-J718&gt;TIME(0,240,0),"Více než  4 hodiny",VLOOKUP(K718,Pásma!$H$4:$I$244,2))</f>
        <v>do 10 ti minut</v>
      </c>
    </row>
    <row r="719" spans="1:13" x14ac:dyDescent="0.25">
      <c r="A719" s="34">
        <v>45425.473287037035</v>
      </c>
      <c r="B719" s="33" t="s">
        <v>7260</v>
      </c>
      <c r="C719" s="33" t="s">
        <v>8115</v>
      </c>
      <c r="D719" s="33" t="s">
        <v>1696</v>
      </c>
      <c r="E719" s="33" t="s">
        <v>79</v>
      </c>
      <c r="F719" s="33" t="s">
        <v>2108</v>
      </c>
      <c r="G719" s="33" t="s">
        <v>2109</v>
      </c>
      <c r="H719" s="33" t="s">
        <v>8605</v>
      </c>
      <c r="I719" s="8">
        <f t="shared" si="62"/>
        <v>45425.473287037035</v>
      </c>
      <c r="J719" s="8">
        <f>DATEVALUE(MID(H719,49,8))+TIMEVALUE(_xlfn.CONCAT(MID(H719,80,2),":",MID(H719,82,2)))</f>
        <v>45425.472916666666</v>
      </c>
      <c r="K719" s="6" t="str">
        <f t="shared" si="63"/>
        <v>0:00</v>
      </c>
      <c r="L719" s="54" t="str">
        <f t="shared" si="65"/>
        <v>Ukončeno v den propuštění</v>
      </c>
      <c r="M719" s="54" t="str">
        <f>IF(A719-J719&gt;TIME(0,240,0),"Více než  4 hodiny",VLOOKUP(K719,Pásma!$H$4:$I$244,2))</f>
        <v>do 10 ti minut</v>
      </c>
    </row>
    <row r="720" spans="1:13" x14ac:dyDescent="0.25">
      <c r="A720" s="34">
        <v>45425.503587962965</v>
      </c>
      <c r="B720" s="33" t="s">
        <v>1694</v>
      </c>
      <c r="C720" s="33" t="s">
        <v>1695</v>
      </c>
      <c r="D720" s="33" t="s">
        <v>1696</v>
      </c>
      <c r="E720" s="33" t="s">
        <v>79</v>
      </c>
      <c r="F720" s="33" t="s">
        <v>1908</v>
      </c>
      <c r="G720" s="33" t="s">
        <v>2155</v>
      </c>
      <c r="H720" s="33" t="s">
        <v>2156</v>
      </c>
      <c r="I720" s="8">
        <f t="shared" si="62"/>
        <v>45425.503587962965</v>
      </c>
      <c r="J720" s="8">
        <f>DATEVALUE(MID(H720,29,8))+TIMEVALUE(_xlfn.CONCAT(MID(H720,64,2),":",MID(H720,66,2)))</f>
        <v>45425.50277777778</v>
      </c>
      <c r="K720" s="6" t="str">
        <f t="shared" si="63"/>
        <v>0:01</v>
      </c>
      <c r="L720" s="54" t="str">
        <f t="shared" si="65"/>
        <v>Ukončeno v den propuštění</v>
      </c>
      <c r="M720" s="54" t="str">
        <f>IF(A720-J720&gt;TIME(0,240,0),"Více než  4 hodiny",VLOOKUP(K720,Pásma!$H$4:$I$244,2))</f>
        <v>do 10 ti minut</v>
      </c>
    </row>
    <row r="721" spans="1:13" x14ac:dyDescent="0.25">
      <c r="A721" s="34">
        <v>45425.503912037035</v>
      </c>
      <c r="B721" s="33" t="s">
        <v>1694</v>
      </c>
      <c r="C721" s="33" t="s">
        <v>1695</v>
      </c>
      <c r="D721" s="33" t="s">
        <v>1696</v>
      </c>
      <c r="E721" s="33" t="s">
        <v>79</v>
      </c>
      <c r="F721" s="33" t="s">
        <v>2153</v>
      </c>
      <c r="G721" s="33" t="s">
        <v>2154</v>
      </c>
      <c r="H721" s="33" t="s">
        <v>2152</v>
      </c>
      <c r="I721" s="8">
        <f t="shared" si="62"/>
        <v>45425.503912037035</v>
      </c>
      <c r="J721" s="8">
        <f>DATEVALUE(MID(H721,29,8))+TIMEVALUE(_xlfn.CONCAT(MID(H721,64,2),":",MID(H721,66,2)))</f>
        <v>45425.503472222219</v>
      </c>
      <c r="K721" s="6" t="str">
        <f t="shared" si="63"/>
        <v>0:00</v>
      </c>
      <c r="L721" s="54" t="str">
        <f t="shared" si="65"/>
        <v>Ukončeno v den propuštění</v>
      </c>
      <c r="M721" s="54" t="str">
        <f>IF(A721-J721&gt;TIME(0,240,0),"Více než  4 hodiny",VLOOKUP(K721,Pásma!$H$4:$I$244,2))</f>
        <v>do 10 ti minut</v>
      </c>
    </row>
    <row r="722" spans="1:13" x14ac:dyDescent="0.25">
      <c r="A722" s="34">
        <v>45425.504120370373</v>
      </c>
      <c r="B722" s="33" t="s">
        <v>1694</v>
      </c>
      <c r="C722" s="33" t="s">
        <v>1695</v>
      </c>
      <c r="D722" s="33" t="s">
        <v>1696</v>
      </c>
      <c r="E722" s="33" t="s">
        <v>79</v>
      </c>
      <c r="F722" s="33" t="s">
        <v>2150</v>
      </c>
      <c r="G722" s="33" t="s">
        <v>2151</v>
      </c>
      <c r="H722" s="33" t="s">
        <v>2152</v>
      </c>
      <c r="I722" s="8">
        <f t="shared" si="62"/>
        <v>45425.504120370373</v>
      </c>
      <c r="J722" s="8">
        <f>DATEVALUE(MID(H722,29,8))+TIMEVALUE(_xlfn.CONCAT(MID(H722,64,2),":",MID(H722,66,2)))</f>
        <v>45425.503472222219</v>
      </c>
      <c r="K722" s="6" t="str">
        <f t="shared" si="63"/>
        <v>0:00</v>
      </c>
      <c r="L722" s="54" t="str">
        <f t="shared" si="65"/>
        <v>Ukončeno v den propuštění</v>
      </c>
      <c r="M722" s="54" t="str">
        <f>IF(A722-J722&gt;TIME(0,240,0),"Více než  4 hodiny",VLOOKUP(K722,Pásma!$H$4:$I$244,2))</f>
        <v>do 10 ti minut</v>
      </c>
    </row>
    <row r="723" spans="1:13" x14ac:dyDescent="0.25">
      <c r="A723" s="34">
        <v>45425.504247685189</v>
      </c>
      <c r="B723" s="33" t="s">
        <v>1694</v>
      </c>
      <c r="C723" s="33" t="s">
        <v>1695</v>
      </c>
      <c r="D723" s="33" t="s">
        <v>1696</v>
      </c>
      <c r="E723" s="33" t="s">
        <v>79</v>
      </c>
      <c r="F723" s="33" t="s">
        <v>2147</v>
      </c>
      <c r="G723" s="33" t="s">
        <v>2148</v>
      </c>
      <c r="H723" s="33" t="s">
        <v>2149</v>
      </c>
      <c r="I723" s="8">
        <f t="shared" si="62"/>
        <v>45425.504247685189</v>
      </c>
      <c r="J723" s="8">
        <f>DATEVALUE(MID(H723,29,8))+TIMEVALUE(_xlfn.CONCAT(MID(H723,64,2),":",MID(H723,66,2)))</f>
        <v>45425.504166666666</v>
      </c>
      <c r="K723" s="6" t="str">
        <f t="shared" si="63"/>
        <v>0:00</v>
      </c>
      <c r="L723" s="54" t="str">
        <f t="shared" si="65"/>
        <v>Ukončeno v den propuštění</v>
      </c>
      <c r="M723" s="54" t="str">
        <f>IF(A723-J723&gt;TIME(0,240,0),"Více než  4 hodiny",VLOOKUP(K723,Pásma!$H$4:$I$244,2))</f>
        <v>do 10 ti minut</v>
      </c>
    </row>
    <row r="724" spans="1:13" x14ac:dyDescent="0.25">
      <c r="A724" s="34">
        <v>45425.64671296296</v>
      </c>
      <c r="B724" s="33" t="s">
        <v>11</v>
      </c>
      <c r="C724" s="33" t="s">
        <v>8395</v>
      </c>
      <c r="D724" s="33" t="s">
        <v>1696</v>
      </c>
      <c r="E724" s="33" t="s">
        <v>10</v>
      </c>
      <c r="F724" s="33" t="s">
        <v>2087</v>
      </c>
      <c r="G724" s="33" t="s">
        <v>2088</v>
      </c>
      <c r="H724" s="33" t="s">
        <v>8604</v>
      </c>
      <c r="I724" s="8">
        <f t="shared" si="62"/>
        <v>45425.64671296296</v>
      </c>
      <c r="J724" s="8">
        <f>DATEVALUE(MID(H724,49,8))+TIMEVALUE(_xlfn.CONCAT(MID(H724,80,2),":",MID(H724,82,2)))</f>
        <v>45425.645833333336</v>
      </c>
      <c r="K724" s="6" t="str">
        <f t="shared" si="63"/>
        <v>0:01</v>
      </c>
      <c r="L724" s="54" t="str">
        <f t="shared" si="65"/>
        <v>Ukončeno v den propuštění</v>
      </c>
      <c r="M724" s="54" t="str">
        <f>IF(A724-J724&gt;TIME(0,240,0),"Více než  4 hodiny",VLOOKUP(K724,Pásma!$H$4:$I$244,2))</f>
        <v>do 10 ti minut</v>
      </c>
    </row>
    <row r="725" spans="1:13" x14ac:dyDescent="0.25">
      <c r="A725" s="34">
        <v>45426.513449074075</v>
      </c>
      <c r="B725" s="33" t="s">
        <v>11</v>
      </c>
      <c r="C725" s="33" t="s">
        <v>21</v>
      </c>
      <c r="D725" s="33" t="s">
        <v>1696</v>
      </c>
      <c r="E725" s="33" t="s">
        <v>10</v>
      </c>
      <c r="F725" s="33" t="s">
        <v>2157</v>
      </c>
      <c r="G725" s="33" t="s">
        <v>7471</v>
      </c>
      <c r="H725" s="33" t="s">
        <v>8603</v>
      </c>
      <c r="I725" s="8">
        <f t="shared" si="62"/>
        <v>45426.513449074075</v>
      </c>
      <c r="J725" s="8">
        <f>DATEVALUE(MID(H725,49,8))+TIMEVALUE(_xlfn.CONCAT(MID(H725,80,2),":",MID(H725,82,2)))</f>
        <v>45426.513194444444</v>
      </c>
      <c r="K725" s="6" t="str">
        <f t="shared" si="63"/>
        <v>0:00</v>
      </c>
      <c r="L725" s="54" t="str">
        <f t="shared" si="65"/>
        <v>Ukončeno v den propuštění</v>
      </c>
      <c r="M725" s="54" t="str">
        <f>IF(A725-J725&gt;TIME(0,240,0),"Více než  4 hodiny",VLOOKUP(K725,Pásma!$H$4:$I$244,2))</f>
        <v>do 10 ti minut</v>
      </c>
    </row>
    <row r="726" spans="1:13" x14ac:dyDescent="0.25">
      <c r="A726" s="34">
        <v>45426.67765046296</v>
      </c>
      <c r="B726" s="33" t="s">
        <v>1720</v>
      </c>
      <c r="C726" s="33" t="s">
        <v>3334</v>
      </c>
      <c r="D726" s="33" t="s">
        <v>1696</v>
      </c>
      <c r="E726" s="33" t="s">
        <v>79</v>
      </c>
      <c r="F726" s="33" t="s">
        <v>2070</v>
      </c>
      <c r="G726" s="33" t="s">
        <v>7478</v>
      </c>
      <c r="H726" s="33" t="s">
        <v>7479</v>
      </c>
      <c r="I726" s="8">
        <f t="shared" si="62"/>
        <v>45426.67765046296</v>
      </c>
      <c r="J726" s="8">
        <f>DATEVALUE(MID(H726,63,8))+TIMEVALUE(_xlfn.CONCAT(MID(H726,87,2),":",MID(H726,89,2)))</f>
        <v>45426.674305555556</v>
      </c>
      <c r="K726" s="6" t="str">
        <f t="shared" si="63"/>
        <v>0:04</v>
      </c>
      <c r="L726" s="54" t="str">
        <f t="shared" si="65"/>
        <v>Ukončeno v den propuštění</v>
      </c>
      <c r="M726" s="54" t="str">
        <f>IF(A726-J726&gt;TIME(0,240,0),"Více než  4 hodiny",VLOOKUP(K726,Pásma!$H$4:$I$244,2))</f>
        <v>do 10 ti minut</v>
      </c>
    </row>
    <row r="727" spans="1:13" x14ac:dyDescent="0.25">
      <c r="A727" s="34">
        <v>45427.386631944442</v>
      </c>
      <c r="B727" s="33" t="s">
        <v>1694</v>
      </c>
      <c r="C727" s="33" t="s">
        <v>1695</v>
      </c>
      <c r="D727" s="33" t="s">
        <v>1696</v>
      </c>
      <c r="E727" s="33" t="s">
        <v>79</v>
      </c>
      <c r="F727" s="33" t="s">
        <v>2144</v>
      </c>
      <c r="G727" s="33" t="s">
        <v>2145</v>
      </c>
      <c r="H727" s="33" t="s">
        <v>2146</v>
      </c>
      <c r="I727" s="8">
        <f t="shared" si="62"/>
        <v>45427.386631944442</v>
      </c>
      <c r="J727" s="8">
        <f>DATEVALUE(MID(H727,29,8))+TIMEVALUE(_xlfn.CONCAT(MID(H727,64,2),":",MID(H727,66,2)))</f>
        <v>45427.386111111111</v>
      </c>
      <c r="K727" s="6" t="str">
        <f t="shared" si="63"/>
        <v>0:00</v>
      </c>
      <c r="L727" s="54" t="str">
        <f t="shared" si="65"/>
        <v>Ukončeno v den propuštění</v>
      </c>
      <c r="M727" s="54" t="str">
        <f>IF(A727-J727&gt;TIME(0,240,0),"Více než  4 hodiny",VLOOKUP(K727,Pásma!$H$4:$I$244,2))</f>
        <v>do 10 ti minut</v>
      </c>
    </row>
    <row r="728" spans="1:13" x14ac:dyDescent="0.25">
      <c r="A728" s="34">
        <v>45427.38690972222</v>
      </c>
      <c r="B728" s="33" t="s">
        <v>1694</v>
      </c>
      <c r="C728" s="33" t="s">
        <v>1695</v>
      </c>
      <c r="D728" s="33" t="s">
        <v>1696</v>
      </c>
      <c r="E728" s="33" t="s">
        <v>79</v>
      </c>
      <c r="F728" s="33" t="s">
        <v>2141</v>
      </c>
      <c r="G728" s="33" t="s">
        <v>2142</v>
      </c>
      <c r="H728" s="33" t="s">
        <v>2143</v>
      </c>
      <c r="I728" s="8">
        <f t="shared" si="62"/>
        <v>45427.38690972222</v>
      </c>
      <c r="J728" s="8">
        <f>DATEVALUE(MID(H728,29,8))+TIMEVALUE(_xlfn.CONCAT(MID(H728,64,2),":",MID(H728,66,2)))</f>
        <v>45427.386111111111</v>
      </c>
      <c r="K728" s="6" t="str">
        <f t="shared" si="63"/>
        <v>0:01</v>
      </c>
      <c r="L728" s="54" t="str">
        <f t="shared" si="65"/>
        <v>Ukončeno v den propuštění</v>
      </c>
      <c r="M728" s="54" t="str">
        <f>IF(A728-J728&gt;TIME(0,240,0),"Více než  4 hodiny",VLOOKUP(K728,Pásma!$H$4:$I$244,2))</f>
        <v>do 10 ti minut</v>
      </c>
    </row>
    <row r="729" spans="1:13" x14ac:dyDescent="0.25">
      <c r="A729" s="34">
        <v>45427.389976851853</v>
      </c>
      <c r="B729" s="33" t="s">
        <v>3625</v>
      </c>
      <c r="C729" s="33" t="s">
        <v>3626</v>
      </c>
      <c r="D729" s="33" t="s">
        <v>1696</v>
      </c>
      <c r="E729" s="33" t="s">
        <v>79</v>
      </c>
      <c r="F729" s="33" t="s">
        <v>3867</v>
      </c>
      <c r="G729" s="33" t="s">
        <v>3868</v>
      </c>
      <c r="H729" s="33" t="s">
        <v>8602</v>
      </c>
      <c r="I729" s="8">
        <f t="shared" si="62"/>
        <v>45427.389976851853</v>
      </c>
      <c r="J729" s="8">
        <f>DATEVALUE(MID(H729,49,8))+TIMEVALUE(_xlfn.CONCAT(MID(H729,80,2),":",MID(H729,82,2)))</f>
        <v>45427.38958333333</v>
      </c>
      <c r="K729" s="6" t="str">
        <f t="shared" si="63"/>
        <v>0:00</v>
      </c>
      <c r="L729" s="54" t="str">
        <f t="shared" si="65"/>
        <v>Ukončeno v den propuštění</v>
      </c>
      <c r="M729" s="54" t="str">
        <f>IF(A729-J729&gt;TIME(0,240,0),"Více než  4 hodiny",VLOOKUP(K729,Pásma!$H$4:$I$244,2))</f>
        <v>do 10 ti minut</v>
      </c>
    </row>
    <row r="730" spans="1:13" x14ac:dyDescent="0.25">
      <c r="A730" s="34">
        <v>45427.40047453704</v>
      </c>
      <c r="B730" s="33" t="s">
        <v>1694</v>
      </c>
      <c r="C730" s="33" t="s">
        <v>1695</v>
      </c>
      <c r="D730" s="33" t="s">
        <v>1696</v>
      </c>
      <c r="E730" s="33" t="s">
        <v>79</v>
      </c>
      <c r="F730" s="33" t="s">
        <v>2138</v>
      </c>
      <c r="G730" s="33" t="s">
        <v>2139</v>
      </c>
      <c r="H730" s="33" t="s">
        <v>2140</v>
      </c>
      <c r="I730" s="8">
        <f t="shared" si="62"/>
        <v>45427.40047453704</v>
      </c>
      <c r="J730" s="8">
        <f>DATEVALUE(MID(H730,29,8))+TIMEVALUE(_xlfn.CONCAT(MID(H730,64,2),":",MID(H730,66,2)))</f>
        <v>45427.4</v>
      </c>
      <c r="K730" s="6" t="str">
        <f t="shared" si="63"/>
        <v>0:00</v>
      </c>
      <c r="L730" s="54" t="str">
        <f t="shared" si="65"/>
        <v>Ukončeno v den propuštění</v>
      </c>
      <c r="M730" s="54" t="str">
        <f>IF(A730-J730&gt;TIME(0,240,0),"Více než  4 hodiny",VLOOKUP(K730,Pásma!$H$4:$I$244,2))</f>
        <v>do 10 ti minut</v>
      </c>
    </row>
    <row r="731" spans="1:13" x14ac:dyDescent="0.25">
      <c r="A731" s="34">
        <v>45427.41810185185</v>
      </c>
      <c r="B731" s="33" t="s">
        <v>1694</v>
      </c>
      <c r="C731" s="33" t="s">
        <v>1695</v>
      </c>
      <c r="D731" s="33" t="s">
        <v>1696</v>
      </c>
      <c r="E731" s="33" t="s">
        <v>79</v>
      </c>
      <c r="F731" s="33" t="s">
        <v>2135</v>
      </c>
      <c r="G731" s="33" t="s">
        <v>2136</v>
      </c>
      <c r="H731" s="33" t="s">
        <v>2137</v>
      </c>
      <c r="I731" s="8">
        <f t="shared" si="62"/>
        <v>45427.41810185185</v>
      </c>
      <c r="J731" s="8">
        <f>DATEVALUE(MID(H731,29,8))+TIMEVALUE(_xlfn.CONCAT(MID(H731,64,2),":",MID(H731,66,2)))</f>
        <v>45427.416666666664</v>
      </c>
      <c r="K731" s="6" t="str">
        <f t="shared" si="63"/>
        <v>0:02</v>
      </c>
      <c r="L731" s="54" t="str">
        <f t="shared" si="65"/>
        <v>Ukončeno v den propuštění</v>
      </c>
      <c r="M731" s="54" t="str">
        <f>IF(A731-J731&gt;TIME(0,240,0),"Více než  4 hodiny",VLOOKUP(K731,Pásma!$H$4:$I$244,2))</f>
        <v>do 10 ti minut</v>
      </c>
    </row>
    <row r="732" spans="1:13" x14ac:dyDescent="0.25">
      <c r="A732" s="34">
        <v>45427.437835648147</v>
      </c>
      <c r="B732" s="33" t="s">
        <v>1694</v>
      </c>
      <c r="C732" s="33" t="s">
        <v>1695</v>
      </c>
      <c r="D732" s="33" t="s">
        <v>1696</v>
      </c>
      <c r="E732" s="33" t="s">
        <v>79</v>
      </c>
      <c r="F732" s="33" t="s">
        <v>2132</v>
      </c>
      <c r="G732" s="33" t="s">
        <v>2133</v>
      </c>
      <c r="H732" s="33" t="s">
        <v>2134</v>
      </c>
      <c r="I732" s="8">
        <f t="shared" si="62"/>
        <v>45427.437835648147</v>
      </c>
      <c r="J732" s="8">
        <f>DATEVALUE(MID(H732,29,8))+TIMEVALUE(_xlfn.CONCAT(MID(H732,64,2),":",MID(H732,66,2)))</f>
        <v>45427.4375</v>
      </c>
      <c r="K732" s="6" t="str">
        <f t="shared" si="63"/>
        <v>0:00</v>
      </c>
      <c r="L732" s="54" t="str">
        <f t="shared" si="65"/>
        <v>Ukončeno v den propuštění</v>
      </c>
      <c r="M732" s="54" t="str">
        <f>IF(A732-J732&gt;TIME(0,240,0),"Více než  4 hodiny",VLOOKUP(K732,Pásma!$H$4:$I$244,2))</f>
        <v>do 10 ti minut</v>
      </c>
    </row>
    <row r="733" spans="1:13" x14ac:dyDescent="0.25">
      <c r="A733" s="34">
        <v>45427.481458333335</v>
      </c>
      <c r="B733" s="33" t="s">
        <v>7253</v>
      </c>
      <c r="C733" s="33" t="s">
        <v>7944</v>
      </c>
      <c r="D733" s="33" t="s">
        <v>1696</v>
      </c>
      <c r="E733" s="33" t="s">
        <v>79</v>
      </c>
      <c r="F733" s="33" t="s">
        <v>2041</v>
      </c>
      <c r="G733" s="33" t="s">
        <v>2042</v>
      </c>
      <c r="H733" s="33" t="s">
        <v>8601</v>
      </c>
      <c r="I733" s="8">
        <f t="shared" si="62"/>
        <v>45427.481458333335</v>
      </c>
      <c r="J733" s="8">
        <f>DATEVALUE(MID(H733,49,8))+TIMEVALUE(_xlfn.CONCAT(MID(H733,80,2),":",MID(H733,82,2)))</f>
        <v>45427.481249999997</v>
      </c>
      <c r="K733" s="6" t="str">
        <f t="shared" si="63"/>
        <v>0:00</v>
      </c>
      <c r="L733" s="54" t="str">
        <f t="shared" si="65"/>
        <v>Ukončeno v den propuštění</v>
      </c>
      <c r="M733" s="54" t="str">
        <f>IF(A733-J733&gt;TIME(0,240,0),"Více než  4 hodiny",VLOOKUP(K733,Pásma!$H$4:$I$244,2))</f>
        <v>do 10 ti minut</v>
      </c>
    </row>
    <row r="734" spans="1:13" x14ac:dyDescent="0.25">
      <c r="A734" s="34">
        <v>45427.563726851855</v>
      </c>
      <c r="B734" s="33" t="s">
        <v>11</v>
      </c>
      <c r="C734" s="33" t="s">
        <v>21</v>
      </c>
      <c r="D734" s="33" t="s">
        <v>1696</v>
      </c>
      <c r="E734" s="33" t="s">
        <v>10</v>
      </c>
      <c r="F734" s="33" t="s">
        <v>2067</v>
      </c>
      <c r="G734" s="33" t="s">
        <v>2068</v>
      </c>
      <c r="H734" s="33" t="s">
        <v>8600</v>
      </c>
      <c r="I734" s="8">
        <f t="shared" si="62"/>
        <v>45427.563726851855</v>
      </c>
      <c r="J734" s="8">
        <f>DATEVALUE(MID(H734,49,8))+TIMEVALUE(_xlfn.CONCAT(MID(H734,80,2),":",MID(H734,82,2)))</f>
        <v>45427.563194444447</v>
      </c>
      <c r="K734" s="6" t="str">
        <f t="shared" si="63"/>
        <v>0:00</v>
      </c>
      <c r="L734" s="54" t="str">
        <f t="shared" si="65"/>
        <v>Ukončeno v den propuštění</v>
      </c>
      <c r="M734" s="54" t="str">
        <f>IF(A734-J734&gt;TIME(0,240,0),"Více než  4 hodiny",VLOOKUP(K734,Pásma!$H$4:$I$244,2))</f>
        <v>do 10 ti minut</v>
      </c>
    </row>
    <row r="735" spans="1:13" x14ac:dyDescent="0.25">
      <c r="A735" s="34">
        <v>45427.592326388891</v>
      </c>
      <c r="B735" s="33" t="s">
        <v>11</v>
      </c>
      <c r="C735" s="33" t="s">
        <v>21</v>
      </c>
      <c r="D735" s="33" t="s">
        <v>1696</v>
      </c>
      <c r="E735" s="33" t="s">
        <v>10</v>
      </c>
      <c r="F735" s="33" t="s">
        <v>2090</v>
      </c>
      <c r="G735" s="33" t="s">
        <v>2091</v>
      </c>
      <c r="H735" s="33" t="s">
        <v>8599</v>
      </c>
      <c r="I735" s="8">
        <f t="shared" si="62"/>
        <v>45427.592326388891</v>
      </c>
      <c r="J735" s="8">
        <f>DATEVALUE(MID(H735,49,8))+TIMEVALUE(_xlfn.CONCAT(MID(H735,80,2),":",MID(H735,82,2)))</f>
        <v>45427.591666666667</v>
      </c>
      <c r="K735" s="6" t="str">
        <f t="shared" si="63"/>
        <v>0:00</v>
      </c>
      <c r="L735" s="54" t="str">
        <f t="shared" si="65"/>
        <v>Ukončeno v den propuštění</v>
      </c>
      <c r="M735" s="54" t="str">
        <f>IF(A735-J735&gt;TIME(0,240,0),"Více než  4 hodiny",VLOOKUP(K735,Pásma!$H$4:$I$244,2))</f>
        <v>do 10 ti minut</v>
      </c>
    </row>
    <row r="736" spans="1:13" x14ac:dyDescent="0.25">
      <c r="A736" s="34">
        <v>45427.996574074074</v>
      </c>
      <c r="B736" s="33" t="s">
        <v>11</v>
      </c>
      <c r="C736" s="33" t="s">
        <v>1721</v>
      </c>
      <c r="D736" s="33" t="s">
        <v>1696</v>
      </c>
      <c r="E736" s="33" t="s">
        <v>10</v>
      </c>
      <c r="F736" s="33" t="s">
        <v>382</v>
      </c>
      <c r="G736" s="33" t="s">
        <v>383</v>
      </c>
      <c r="H736" s="33" t="s">
        <v>8598</v>
      </c>
      <c r="I736" s="8">
        <f t="shared" si="62"/>
        <v>45427.996574074074</v>
      </c>
      <c r="J736" s="8">
        <f>DATEVALUE(MID(H736,49,8))+TIMEVALUE(_xlfn.CONCAT(MID(H736,80,2),":",MID(H736,82,2)))</f>
        <v>45427.995833333334</v>
      </c>
      <c r="K736" s="6" t="str">
        <f t="shared" si="63"/>
        <v>0:01</v>
      </c>
      <c r="L736" s="54" t="str">
        <f t="shared" si="65"/>
        <v>Ukončeno v den propuštění</v>
      </c>
      <c r="M736" s="54" t="str">
        <f>IF(A736-J736&gt;TIME(0,240,0),"Více než  4 hodiny",VLOOKUP(K736,Pásma!$H$4:$I$244,2))</f>
        <v>do 10 ti minut</v>
      </c>
    </row>
    <row r="737" spans="1:13" x14ac:dyDescent="0.25">
      <c r="A737" s="34">
        <v>45428.353495370371</v>
      </c>
      <c r="B737" s="33" t="s">
        <v>682</v>
      </c>
      <c r="C737" s="33" t="s">
        <v>683</v>
      </c>
      <c r="D737" s="33" t="s">
        <v>1696</v>
      </c>
      <c r="E737" s="33" t="s">
        <v>79</v>
      </c>
      <c r="F737" s="33" t="s">
        <v>2047</v>
      </c>
      <c r="G737" s="33" t="s">
        <v>2130</v>
      </c>
      <c r="H737" s="33" t="s">
        <v>2131</v>
      </c>
      <c r="I737" s="8">
        <f t="shared" si="62"/>
        <v>45428.353495370371</v>
      </c>
      <c r="J737" s="8">
        <f>DATEVALUE(MID(H737,29,8))+TIMEVALUE(_xlfn.CONCAT(MID(H737,64,2),":",MID(H737,66,2)))</f>
        <v>45428.349305555559</v>
      </c>
      <c r="K737" s="6" t="str">
        <f t="shared" si="63"/>
        <v>0:06</v>
      </c>
      <c r="L737" s="54" t="str">
        <f t="shared" si="65"/>
        <v>Ukončeno v den propuštění</v>
      </c>
      <c r="M737" s="54" t="str">
        <f>IF(A737-J737&gt;TIME(0,240,0),"Více než  4 hodiny",VLOOKUP(K737,Pásma!$H$4:$I$244,2))</f>
        <v>do 10 ti minut</v>
      </c>
    </row>
    <row r="738" spans="1:13" x14ac:dyDescent="0.25">
      <c r="A738" s="34">
        <v>45428.381180555552</v>
      </c>
      <c r="B738" s="33" t="s">
        <v>1694</v>
      </c>
      <c r="C738" s="33" t="s">
        <v>1695</v>
      </c>
      <c r="D738" s="33" t="s">
        <v>1696</v>
      </c>
      <c r="E738" s="33" t="s">
        <v>79</v>
      </c>
      <c r="F738" s="33" t="s">
        <v>3786</v>
      </c>
      <c r="G738" s="33" t="s">
        <v>3787</v>
      </c>
      <c r="H738" s="33" t="s">
        <v>8597</v>
      </c>
      <c r="I738" s="8">
        <f t="shared" si="62"/>
        <v>45428.381180555552</v>
      </c>
      <c r="J738" s="8">
        <f>DATEVALUE(MID(H738,49,8))+TIMEVALUE(_xlfn.CONCAT(MID(H738,80,2),":",MID(H738,82,2)))</f>
        <v>45428.380555555559</v>
      </c>
      <c r="K738" s="6" t="str">
        <f t="shared" si="63"/>
        <v>0:00</v>
      </c>
      <c r="L738" s="54" t="str">
        <f t="shared" si="65"/>
        <v>Ukončeno v den propuštění</v>
      </c>
      <c r="M738" s="54" t="str">
        <f>IF(A738-J738&gt;TIME(0,240,0),"Více než  4 hodiny",VLOOKUP(K738,Pásma!$H$4:$I$244,2))</f>
        <v>do 10 ti minut</v>
      </c>
    </row>
    <row r="739" spans="1:13" x14ac:dyDescent="0.25">
      <c r="A739" s="34">
        <v>45428.395266203705</v>
      </c>
      <c r="B739" s="33" t="s">
        <v>1694</v>
      </c>
      <c r="C739" s="33" t="s">
        <v>1695</v>
      </c>
      <c r="D739" s="33" t="s">
        <v>1696</v>
      </c>
      <c r="E739" s="33" t="s">
        <v>79</v>
      </c>
      <c r="F739" s="33" t="s">
        <v>2127</v>
      </c>
      <c r="G739" s="33" t="s">
        <v>2128</v>
      </c>
      <c r="H739" s="33" t="s">
        <v>2129</v>
      </c>
      <c r="I739" s="8">
        <f t="shared" si="62"/>
        <v>45428.395266203705</v>
      </c>
      <c r="J739" s="8">
        <f>DATEVALUE(MID(H739,29,8))+TIMEVALUE(_xlfn.CONCAT(MID(H739,64,2),":",MID(H739,66,2)))</f>
        <v>45428.394444444442</v>
      </c>
      <c r="K739" s="6" t="str">
        <f t="shared" si="63"/>
        <v>0:01</v>
      </c>
      <c r="L739" s="54" t="str">
        <f t="shared" si="65"/>
        <v>Ukončeno v den propuštění</v>
      </c>
      <c r="M739" s="54" t="str">
        <f>IF(A739-J739&gt;TIME(0,240,0),"Více než  4 hodiny",VLOOKUP(K739,Pásma!$H$4:$I$244,2))</f>
        <v>do 10 ti minut</v>
      </c>
    </row>
    <row r="740" spans="1:13" x14ac:dyDescent="0.25">
      <c r="A740" s="34">
        <v>45428.396122685182</v>
      </c>
      <c r="B740" s="33" t="s">
        <v>1694</v>
      </c>
      <c r="C740" s="33" t="s">
        <v>1695</v>
      </c>
      <c r="D740" s="33" t="s">
        <v>1696</v>
      </c>
      <c r="E740" s="33" t="s">
        <v>79</v>
      </c>
      <c r="F740" s="33" t="s">
        <v>2124</v>
      </c>
      <c r="G740" s="33" t="s">
        <v>2125</v>
      </c>
      <c r="H740" s="33" t="s">
        <v>2126</v>
      </c>
      <c r="I740" s="8">
        <f t="shared" si="62"/>
        <v>45428.396122685182</v>
      </c>
      <c r="J740" s="8">
        <f>DATEVALUE(MID(H740,29,8))+TIMEVALUE(_xlfn.CONCAT(MID(H740,64,2),":",MID(H740,66,2)))</f>
        <v>45428.395138888889</v>
      </c>
      <c r="K740" s="6" t="str">
        <f t="shared" si="63"/>
        <v>0:01</v>
      </c>
      <c r="L740" s="54" t="str">
        <f t="shared" si="65"/>
        <v>Ukončeno v den propuštění</v>
      </c>
      <c r="M740" s="54" t="str">
        <f>IF(A740-J740&gt;TIME(0,240,0),"Více než  4 hodiny",VLOOKUP(K740,Pásma!$H$4:$I$244,2))</f>
        <v>do 10 ti minut</v>
      </c>
    </row>
    <row r="741" spans="1:13" x14ac:dyDescent="0.25">
      <c r="A741" s="34">
        <v>45428.400266203702</v>
      </c>
      <c r="B741" s="33" t="s">
        <v>1694</v>
      </c>
      <c r="C741" s="33" t="s">
        <v>1695</v>
      </c>
      <c r="D741" s="33" t="s">
        <v>1696</v>
      </c>
      <c r="E741" s="33" t="s">
        <v>79</v>
      </c>
      <c r="F741" s="33" t="s">
        <v>2121</v>
      </c>
      <c r="G741" s="33" t="s">
        <v>2122</v>
      </c>
      <c r="H741" s="33" t="s">
        <v>2123</v>
      </c>
      <c r="I741" s="8">
        <f t="shared" si="62"/>
        <v>45428.400266203702</v>
      </c>
      <c r="J741" s="8">
        <f>DATEVALUE(MID(H741,29,8))+TIMEVALUE(_xlfn.CONCAT(MID(H741,64,2),":",MID(H741,66,2)))</f>
        <v>45428.4</v>
      </c>
      <c r="K741" s="6" t="str">
        <f t="shared" si="63"/>
        <v>0:00</v>
      </c>
      <c r="L741" s="54" t="str">
        <f t="shared" si="65"/>
        <v>Ukončeno v den propuštění</v>
      </c>
      <c r="M741" s="54" t="str">
        <f>IF(A741-J741&gt;TIME(0,240,0),"Více než  4 hodiny",VLOOKUP(K741,Pásma!$H$4:$I$244,2))</f>
        <v>do 10 ti minut</v>
      </c>
    </row>
    <row r="742" spans="1:13" x14ac:dyDescent="0.25">
      <c r="A742" s="34">
        <v>45428.411944444444</v>
      </c>
      <c r="B742" s="33" t="s">
        <v>1694</v>
      </c>
      <c r="C742" s="33" t="s">
        <v>1695</v>
      </c>
      <c r="D742" s="33" t="s">
        <v>1696</v>
      </c>
      <c r="E742" s="33" t="s">
        <v>79</v>
      </c>
      <c r="F742" s="33" t="s">
        <v>2070</v>
      </c>
      <c r="G742" s="33" t="s">
        <v>2119</v>
      </c>
      <c r="H742" s="33" t="s">
        <v>2120</v>
      </c>
      <c r="I742" s="8">
        <f t="shared" si="62"/>
        <v>45428.411944444444</v>
      </c>
      <c r="J742" s="8">
        <f>DATEVALUE(MID(H742,29,8))+TIMEVALUE(_xlfn.CONCAT(MID(H742,64,2),":",MID(H742,66,2)))</f>
        <v>45428.395833333336</v>
      </c>
      <c r="K742" s="6" t="str">
        <f t="shared" si="63"/>
        <v>0:23</v>
      </c>
      <c r="L742" s="54" t="str">
        <f t="shared" si="65"/>
        <v>Ukončeno v den propuštění</v>
      </c>
      <c r="M742" s="54" t="str">
        <f>IF(A742-J742&gt;TIME(0,240,0),"Více než  4 hodiny",VLOOKUP(K742,Pásma!$H$4:$I$244,2))</f>
        <v>20-30</v>
      </c>
    </row>
    <row r="743" spans="1:13" x14ac:dyDescent="0.25">
      <c r="A743" s="34">
        <v>45428.441516203704</v>
      </c>
      <c r="B743" s="33" t="s">
        <v>1720</v>
      </c>
      <c r="C743" s="33" t="s">
        <v>7475</v>
      </c>
      <c r="D743" s="33" t="s">
        <v>1696</v>
      </c>
      <c r="E743" s="33" t="s">
        <v>79</v>
      </c>
      <c r="F743" s="33" t="s">
        <v>1872</v>
      </c>
      <c r="G743" s="33" t="s">
        <v>7476</v>
      </c>
      <c r="H743" s="33" t="s">
        <v>7477</v>
      </c>
      <c r="I743" s="8">
        <f t="shared" si="62"/>
        <v>45428.441516203704</v>
      </c>
      <c r="J743" s="8">
        <f>DATEVALUE(MID(H743,63,8))+TIMEVALUE(_xlfn.CONCAT(MID(H743,87,2),":",MID(H743,89,2)))</f>
        <v>45428.440972222219</v>
      </c>
      <c r="K743" s="6" t="str">
        <f t="shared" si="63"/>
        <v>0:00</v>
      </c>
      <c r="L743" s="54" t="str">
        <f t="shared" si="65"/>
        <v>Ukončeno v den propuštění</v>
      </c>
      <c r="M743" s="54" t="str">
        <f>IF(A743-J743&gt;TIME(0,240,0),"Více než  4 hodiny",VLOOKUP(K743,Pásma!$H$4:$I$244,2))</f>
        <v>do 10 ti minut</v>
      </c>
    </row>
    <row r="744" spans="1:13" x14ac:dyDescent="0.25">
      <c r="A744" s="46">
        <v>45429.433796296296</v>
      </c>
      <c r="B744" s="45" t="s">
        <v>120</v>
      </c>
      <c r="C744" s="45" t="s">
        <v>748</v>
      </c>
      <c r="D744" s="45" t="s">
        <v>1696</v>
      </c>
      <c r="E744" s="45" t="s">
        <v>79</v>
      </c>
      <c r="F744" s="45" t="s">
        <v>380</v>
      </c>
      <c r="G744" s="45" t="s">
        <v>381</v>
      </c>
      <c r="H744" s="45" t="s">
        <v>8596</v>
      </c>
      <c r="I744" s="8">
        <f t="shared" si="62"/>
        <v>45429.433796296296</v>
      </c>
      <c r="J744" s="8">
        <f>DATEVALUE(MID(H744,49,8))+TIMEVALUE(_xlfn.CONCAT(MID(H744,80,2),":",MID(H744,82,2)))</f>
        <v>45429.433333333334</v>
      </c>
      <c r="K744" s="6" t="str">
        <f t="shared" si="63"/>
        <v>0:00</v>
      </c>
      <c r="L744" s="54" t="str">
        <f t="shared" si="65"/>
        <v>Ukončeno v den propuštění</v>
      </c>
      <c r="M744" s="54" t="str">
        <f>IF(A744-J744&gt;TIME(0,240,0),"Více než  4 hodiny",VLOOKUP(K744,Pásma!$H$4:$I$244,2))</f>
        <v>do 10 ti minut</v>
      </c>
    </row>
    <row r="745" spans="1:13" x14ac:dyDescent="0.25">
      <c r="A745" s="46">
        <v>45429.440520833334</v>
      </c>
      <c r="B745" s="45" t="s">
        <v>1694</v>
      </c>
      <c r="C745" s="45" t="s">
        <v>1695</v>
      </c>
      <c r="D745" s="45" t="s">
        <v>1696</v>
      </c>
      <c r="E745" s="45" t="s">
        <v>79</v>
      </c>
      <c r="F745" s="45" t="s">
        <v>2117</v>
      </c>
      <c r="G745" s="45" t="s">
        <v>2118</v>
      </c>
      <c r="H745" s="45" t="s">
        <v>2116</v>
      </c>
      <c r="I745" s="8">
        <f t="shared" si="62"/>
        <v>45429.440520833334</v>
      </c>
      <c r="J745" s="8">
        <f>DATEVALUE(MID(H745,29,8))+TIMEVALUE(_xlfn.CONCAT(MID(H745,64,2),":",MID(H745,66,2)))</f>
        <v>45429.44027777778</v>
      </c>
      <c r="K745" s="6" t="str">
        <f t="shared" si="63"/>
        <v>0:00</v>
      </c>
      <c r="L745" s="54" t="str">
        <f t="shared" si="65"/>
        <v>Ukončeno v den propuštění</v>
      </c>
      <c r="M745" s="54" t="str">
        <f>IF(A745-J745&gt;TIME(0,240,0),"Více než  4 hodiny",VLOOKUP(K745,Pásma!$H$4:$I$244,2))</f>
        <v>do 10 ti minut</v>
      </c>
    </row>
    <row r="746" spans="1:13" x14ac:dyDescent="0.25">
      <c r="A746" s="46">
        <v>45429.440694444442</v>
      </c>
      <c r="B746" s="45" t="s">
        <v>1694</v>
      </c>
      <c r="C746" s="45" t="s">
        <v>1695</v>
      </c>
      <c r="D746" s="45" t="s">
        <v>1696</v>
      </c>
      <c r="E746" s="45" t="s">
        <v>79</v>
      </c>
      <c r="F746" s="45" t="s">
        <v>2114</v>
      </c>
      <c r="G746" s="45" t="s">
        <v>2115</v>
      </c>
      <c r="H746" s="45" t="s">
        <v>2116</v>
      </c>
      <c r="I746" s="8">
        <f t="shared" si="62"/>
        <v>45429.440694444442</v>
      </c>
      <c r="J746" s="8">
        <f>DATEVALUE(MID(H746,29,8))+TIMEVALUE(_xlfn.CONCAT(MID(H746,64,2),":",MID(H746,66,2)))</f>
        <v>45429.44027777778</v>
      </c>
      <c r="K746" s="6" t="str">
        <f t="shared" si="63"/>
        <v>0:00</v>
      </c>
      <c r="L746" s="54" t="str">
        <f t="shared" si="65"/>
        <v>Ukončeno v den propuštění</v>
      </c>
      <c r="M746" s="54" t="str">
        <f>IF(A746-J746&gt;TIME(0,240,0),"Více než  4 hodiny",VLOOKUP(K746,Pásma!$H$4:$I$244,2))</f>
        <v>do 10 ti minut</v>
      </c>
    </row>
    <row r="747" spans="1:13" x14ac:dyDescent="0.25">
      <c r="A747" s="46">
        <v>45429.459131944444</v>
      </c>
      <c r="B747" s="45" t="s">
        <v>1694</v>
      </c>
      <c r="C747" s="45" t="s">
        <v>1695</v>
      </c>
      <c r="D747" s="45" t="s">
        <v>1696</v>
      </c>
      <c r="E747" s="45" t="s">
        <v>79</v>
      </c>
      <c r="F747" s="45" t="s">
        <v>2111</v>
      </c>
      <c r="G747" s="45" t="s">
        <v>2112</v>
      </c>
      <c r="H747" s="45" t="s">
        <v>2113</v>
      </c>
      <c r="I747" s="8">
        <f t="shared" si="62"/>
        <v>45429.459131944444</v>
      </c>
      <c r="J747" s="8">
        <f>DATEVALUE(MID(H747,29,8))+TIMEVALUE(_xlfn.CONCAT(MID(H747,64,2),":",MID(H747,66,2)))</f>
        <v>45429.458333333336</v>
      </c>
      <c r="K747" s="6" t="str">
        <f t="shared" si="63"/>
        <v>0:01</v>
      </c>
      <c r="L747" s="54" t="str">
        <f t="shared" si="65"/>
        <v>Ukončeno v den propuštění</v>
      </c>
      <c r="M747" s="54" t="str">
        <f>IF(A747-J747&gt;TIME(0,240,0),"Více než  4 hodiny",VLOOKUP(K747,Pásma!$H$4:$I$244,2))</f>
        <v>do 10 ti minut</v>
      </c>
    </row>
    <row r="748" spans="1:13" x14ac:dyDescent="0.25">
      <c r="A748" s="46">
        <v>45429.583356481482</v>
      </c>
      <c r="B748" s="45" t="s">
        <v>3259</v>
      </c>
      <c r="C748" s="45" t="s">
        <v>21</v>
      </c>
      <c r="D748" s="45" t="s">
        <v>1696</v>
      </c>
      <c r="E748" s="45" t="s">
        <v>10</v>
      </c>
      <c r="F748" s="45" t="s">
        <v>2041</v>
      </c>
      <c r="G748" s="45" t="s">
        <v>2042</v>
      </c>
      <c r="H748" s="45" t="s">
        <v>8595</v>
      </c>
      <c r="I748" s="8">
        <f t="shared" si="62"/>
        <v>45429.583356481482</v>
      </c>
      <c r="J748" s="8">
        <f>DATEVALUE(MID(H748,49,8))+TIMEVALUE(_xlfn.CONCAT(MID(H748,80,2),":",MID(H748,82,2)))</f>
        <v>45429.582638888889</v>
      </c>
      <c r="K748" s="6" t="str">
        <f t="shared" si="63"/>
        <v>0:01</v>
      </c>
      <c r="L748" s="54" t="str">
        <f t="shared" si="65"/>
        <v>Ukončeno v den propuštění</v>
      </c>
      <c r="M748" s="54" t="str">
        <f>IF(A748-J748&gt;TIME(0,240,0),"Více než  4 hodiny",VLOOKUP(K748,Pásma!$H$4:$I$244,2))</f>
        <v>do 10 ti minut</v>
      </c>
    </row>
    <row r="749" spans="1:13" x14ac:dyDescent="0.25">
      <c r="A749" s="46">
        <v>45429.590798611112</v>
      </c>
      <c r="B749" s="45" t="s">
        <v>1720</v>
      </c>
      <c r="C749" s="45" t="s">
        <v>1933</v>
      </c>
      <c r="D749" s="45" t="s">
        <v>1696</v>
      </c>
      <c r="E749" s="45" t="s">
        <v>79</v>
      </c>
      <c r="F749" s="45" t="s">
        <v>2108</v>
      </c>
      <c r="G749" s="45" t="s">
        <v>2109</v>
      </c>
      <c r="H749" s="45" t="s">
        <v>2110</v>
      </c>
      <c r="I749" s="8">
        <f t="shared" si="62"/>
        <v>45429.590798611112</v>
      </c>
      <c r="J749" s="8">
        <f t="shared" ref="J749:J756" si="66">DATEVALUE(MID(H749,29,8))+TIMEVALUE(_xlfn.CONCAT(MID(H749,64,2),":",MID(H749,66,2)))</f>
        <v>45429.590277777781</v>
      </c>
      <c r="K749" s="6" t="str">
        <f t="shared" si="63"/>
        <v>0:00</v>
      </c>
      <c r="L749" s="54" t="str">
        <f t="shared" si="65"/>
        <v>Ukončeno v den propuštění</v>
      </c>
      <c r="M749" s="54" t="str">
        <f>IF(A749-J749&gt;TIME(0,240,0),"Více než  4 hodiny",VLOOKUP(K749,Pásma!$H$4:$I$244,2))</f>
        <v>do 10 ti minut</v>
      </c>
    </row>
    <row r="750" spans="1:13" x14ac:dyDescent="0.25">
      <c r="A750" s="46">
        <v>45429.663969907408</v>
      </c>
      <c r="B750" s="45" t="s">
        <v>1720</v>
      </c>
      <c r="C750" s="45" t="s">
        <v>1929</v>
      </c>
      <c r="D750" s="45" t="s">
        <v>1696</v>
      </c>
      <c r="E750" s="45" t="s">
        <v>79</v>
      </c>
      <c r="F750" s="45" t="s">
        <v>2105</v>
      </c>
      <c r="G750" s="45" t="s">
        <v>2106</v>
      </c>
      <c r="H750" s="45" t="s">
        <v>2107</v>
      </c>
      <c r="I750" s="8">
        <f t="shared" si="62"/>
        <v>45429.663969907408</v>
      </c>
      <c r="J750" s="8">
        <f t="shared" si="66"/>
        <v>45429.663194444445</v>
      </c>
      <c r="K750" s="6" t="str">
        <f t="shared" si="63"/>
        <v>0:01</v>
      </c>
      <c r="L750" s="54" t="str">
        <f t="shared" si="65"/>
        <v>Ukončeno v den propuštění</v>
      </c>
      <c r="M750" s="54" t="str">
        <f>IF(A750-J750&gt;TIME(0,240,0),"Více než  4 hodiny",VLOOKUP(K750,Pásma!$H$4:$I$244,2))</f>
        <v>do 10 ti minut</v>
      </c>
    </row>
    <row r="751" spans="1:13" x14ac:dyDescent="0.25">
      <c r="A751" s="46">
        <v>45430.594560185185</v>
      </c>
      <c r="B751" s="45" t="s">
        <v>1694</v>
      </c>
      <c r="C751" s="45" t="s">
        <v>1729</v>
      </c>
      <c r="D751" s="45" t="s">
        <v>1696</v>
      </c>
      <c r="E751" s="45" t="s">
        <v>79</v>
      </c>
      <c r="F751" s="45" t="s">
        <v>2102</v>
      </c>
      <c r="G751" s="45" t="s">
        <v>2103</v>
      </c>
      <c r="H751" s="45" t="s">
        <v>2104</v>
      </c>
      <c r="I751" s="8">
        <f t="shared" si="62"/>
        <v>45430.594560185185</v>
      </c>
      <c r="J751" s="8">
        <f t="shared" si="66"/>
        <v>45430.59375</v>
      </c>
      <c r="K751" s="6" t="str">
        <f t="shared" si="63"/>
        <v>0:01</v>
      </c>
      <c r="L751" s="54" t="str">
        <f t="shared" si="65"/>
        <v>Ukončeno v den propuštění</v>
      </c>
      <c r="M751" s="54" t="str">
        <f>IF(A751-J751&gt;TIME(0,240,0),"Více než  4 hodiny",VLOOKUP(K751,Pásma!$H$4:$I$244,2))</f>
        <v>do 10 ti minut</v>
      </c>
    </row>
    <row r="752" spans="1:13" x14ac:dyDescent="0.25">
      <c r="A752" s="46">
        <v>45430.594849537039</v>
      </c>
      <c r="B752" s="45" t="s">
        <v>1694</v>
      </c>
      <c r="C752" s="45" t="s">
        <v>1729</v>
      </c>
      <c r="D752" s="45" t="s">
        <v>1696</v>
      </c>
      <c r="E752" s="45" t="s">
        <v>79</v>
      </c>
      <c r="F752" s="45" t="s">
        <v>2099</v>
      </c>
      <c r="G752" s="45" t="s">
        <v>2100</v>
      </c>
      <c r="H752" s="45" t="s">
        <v>2101</v>
      </c>
      <c r="I752" s="8">
        <f t="shared" si="62"/>
        <v>45430.594849537039</v>
      </c>
      <c r="J752" s="8">
        <f t="shared" si="66"/>
        <v>45430.594444444447</v>
      </c>
      <c r="K752" s="6" t="str">
        <f t="shared" si="63"/>
        <v>0:00</v>
      </c>
      <c r="L752" s="54" t="str">
        <f t="shared" si="65"/>
        <v>Ukončeno v den propuštění</v>
      </c>
      <c r="M752" s="54" t="str">
        <f>IF(A752-J752&gt;TIME(0,240,0),"Více než  4 hodiny",VLOOKUP(K752,Pásma!$H$4:$I$244,2))</f>
        <v>do 10 ti minut</v>
      </c>
    </row>
    <row r="753" spans="1:13" x14ac:dyDescent="0.25">
      <c r="A753" s="46">
        <v>45430.612164351849</v>
      </c>
      <c r="B753" s="45" t="s">
        <v>1694</v>
      </c>
      <c r="C753" s="45" t="s">
        <v>1729</v>
      </c>
      <c r="D753" s="45" t="s">
        <v>1696</v>
      </c>
      <c r="E753" s="45" t="s">
        <v>79</v>
      </c>
      <c r="F753" s="45" t="s">
        <v>2096</v>
      </c>
      <c r="G753" s="45" t="s">
        <v>2097</v>
      </c>
      <c r="H753" s="45" t="s">
        <v>2098</v>
      </c>
      <c r="I753" s="8">
        <f t="shared" si="62"/>
        <v>45430.612164351849</v>
      </c>
      <c r="J753" s="8">
        <f t="shared" si="66"/>
        <v>45430.611805555556</v>
      </c>
      <c r="K753" s="6" t="str">
        <f t="shared" si="63"/>
        <v>0:00</v>
      </c>
      <c r="L753" s="54" t="str">
        <f t="shared" si="65"/>
        <v>Ukončeno v den propuštění</v>
      </c>
      <c r="M753" s="54" t="str">
        <f>IF(A753-J753&gt;TIME(0,240,0),"Více než  4 hodiny",VLOOKUP(K753,Pásma!$H$4:$I$244,2))</f>
        <v>do 10 ti minut</v>
      </c>
    </row>
    <row r="754" spans="1:13" x14ac:dyDescent="0.25">
      <c r="A754" s="46">
        <v>45431.527291666665</v>
      </c>
      <c r="B754" s="45" t="s">
        <v>1694</v>
      </c>
      <c r="C754" s="45" t="s">
        <v>2086</v>
      </c>
      <c r="D754" s="45" t="s">
        <v>1696</v>
      </c>
      <c r="E754" s="45" t="s">
        <v>79</v>
      </c>
      <c r="F754" s="45" t="s">
        <v>2093</v>
      </c>
      <c r="G754" s="45" t="s">
        <v>2094</v>
      </c>
      <c r="H754" s="45" t="s">
        <v>2095</v>
      </c>
      <c r="I754" s="8">
        <f t="shared" si="62"/>
        <v>45431.527291666665</v>
      </c>
      <c r="J754" s="8">
        <f t="shared" si="66"/>
        <v>45431.526388888888</v>
      </c>
      <c r="K754" s="6" t="str">
        <f t="shared" si="63"/>
        <v>0:01</v>
      </c>
      <c r="L754" s="54" t="str">
        <f t="shared" si="65"/>
        <v>Ukončeno v den propuštění</v>
      </c>
      <c r="M754" s="54" t="str">
        <f>IF(A754-J754&gt;TIME(0,240,0),"Více než  4 hodiny",VLOOKUP(K754,Pásma!$H$4:$I$244,2))</f>
        <v>do 10 ti minut</v>
      </c>
    </row>
    <row r="755" spans="1:13" x14ac:dyDescent="0.25">
      <c r="A755" s="46">
        <v>45431.564953703702</v>
      </c>
      <c r="B755" s="45" t="s">
        <v>1694</v>
      </c>
      <c r="C755" s="45" t="s">
        <v>2086</v>
      </c>
      <c r="D755" s="45" t="s">
        <v>1696</v>
      </c>
      <c r="E755" s="45" t="s">
        <v>79</v>
      </c>
      <c r="F755" s="45" t="s">
        <v>2090</v>
      </c>
      <c r="G755" s="45" t="s">
        <v>2091</v>
      </c>
      <c r="H755" s="45" t="s">
        <v>2092</v>
      </c>
      <c r="I755" s="8">
        <f t="shared" si="62"/>
        <v>45431.564953703702</v>
      </c>
      <c r="J755" s="8">
        <f t="shared" si="66"/>
        <v>45431.563888888886</v>
      </c>
      <c r="K755" s="6" t="str">
        <f t="shared" si="63"/>
        <v>0:01</v>
      </c>
      <c r="L755" s="54" t="str">
        <f t="shared" si="65"/>
        <v>Ukončeno v den propuštění</v>
      </c>
      <c r="M755" s="54" t="str">
        <f>IF(A755-J755&gt;TIME(0,240,0),"Více než  4 hodiny",VLOOKUP(K755,Pásma!$H$4:$I$244,2))</f>
        <v>do 10 ti minut</v>
      </c>
    </row>
    <row r="756" spans="1:13" x14ac:dyDescent="0.25">
      <c r="A756" s="46">
        <v>45431.565347222226</v>
      </c>
      <c r="B756" s="45" t="s">
        <v>1694</v>
      </c>
      <c r="C756" s="45" t="s">
        <v>2086</v>
      </c>
      <c r="D756" s="45" t="s">
        <v>1696</v>
      </c>
      <c r="E756" s="45" t="s">
        <v>79</v>
      </c>
      <c r="F756" s="45" t="s">
        <v>2087</v>
      </c>
      <c r="G756" s="45" t="s">
        <v>2088</v>
      </c>
      <c r="H756" s="45" t="s">
        <v>2089</v>
      </c>
      <c r="I756" s="8">
        <f t="shared" si="62"/>
        <v>45431.565347222226</v>
      </c>
      <c r="J756" s="8">
        <f t="shared" si="66"/>
        <v>45431.564583333333</v>
      </c>
      <c r="K756" s="6" t="str">
        <f t="shared" si="63"/>
        <v>0:01</v>
      </c>
      <c r="L756" s="54" t="str">
        <f t="shared" si="65"/>
        <v>Ukončeno v den propuštění</v>
      </c>
      <c r="M756" s="54" t="str">
        <f>IF(A756-J756&gt;TIME(0,240,0),"Více než  4 hodiny",VLOOKUP(K756,Pásma!$H$4:$I$244,2))</f>
        <v>do 10 ti minut</v>
      </c>
    </row>
    <row r="757" spans="1:13" x14ac:dyDescent="0.25">
      <c r="A757" s="46">
        <v>45431.700115740743</v>
      </c>
      <c r="B757" s="45" t="s">
        <v>1694</v>
      </c>
      <c r="C757" s="45" t="s">
        <v>2086</v>
      </c>
      <c r="D757" s="45" t="s">
        <v>1696</v>
      </c>
      <c r="E757" s="45" t="s">
        <v>79</v>
      </c>
      <c r="F757" s="45" t="s">
        <v>1998</v>
      </c>
      <c r="G757" s="45" t="s">
        <v>7473</v>
      </c>
      <c r="H757" s="45" t="s">
        <v>7474</v>
      </c>
      <c r="I757" s="8">
        <f t="shared" si="62"/>
        <v>45431.700115740743</v>
      </c>
      <c r="J757" s="8">
        <f>DATEVALUE(MID(H757,63,8))+TIMEVALUE(_xlfn.CONCAT(MID(H757,87,2),":",MID(H757,89,2)))</f>
        <v>45431.698611111111</v>
      </c>
      <c r="K757" s="6" t="str">
        <f t="shared" si="63"/>
        <v>0:02</v>
      </c>
      <c r="L757" s="54" t="str">
        <f t="shared" si="65"/>
        <v>Ukončeno v den propuštění</v>
      </c>
      <c r="M757" s="54" t="str">
        <f>IF(A757-J757&gt;TIME(0,240,0),"Více než  4 hodiny",VLOOKUP(K757,Pásma!$H$4:$I$244,2))</f>
        <v>do 10 ti minut</v>
      </c>
    </row>
    <row r="758" spans="1:13" x14ac:dyDescent="0.25">
      <c r="A758" s="46">
        <v>45432.435254629629</v>
      </c>
      <c r="B758" s="45" t="s">
        <v>1694</v>
      </c>
      <c r="C758" s="45" t="s">
        <v>1695</v>
      </c>
      <c r="D758" s="45" t="s">
        <v>1696</v>
      </c>
      <c r="E758" s="45" t="s">
        <v>79</v>
      </c>
      <c r="F758" s="45" t="s">
        <v>1872</v>
      </c>
      <c r="G758" s="45" t="s">
        <v>2084</v>
      </c>
      <c r="H758" s="45" t="s">
        <v>2085</v>
      </c>
      <c r="I758" s="8">
        <f t="shared" si="62"/>
        <v>45432.435254629629</v>
      </c>
      <c r="J758" s="8">
        <f>DATEVALUE(MID(H758,29,8))+TIMEVALUE(_xlfn.CONCAT(MID(H758,64,2),":",MID(H758,66,2)))</f>
        <v>45432.427083333336</v>
      </c>
      <c r="K758" s="6" t="str">
        <f t="shared" si="63"/>
        <v>0:11</v>
      </c>
      <c r="L758" s="54" t="str">
        <f t="shared" si="65"/>
        <v>Ukončeno v den propuštění</v>
      </c>
      <c r="M758" s="54" t="str">
        <f>IF(A758-J758&gt;TIME(0,240,0),"Více než  4 hodiny",VLOOKUP(K758,Pásma!$H$4:$I$244,2))</f>
        <v>10-20</v>
      </c>
    </row>
    <row r="759" spans="1:13" x14ac:dyDescent="0.25">
      <c r="A759" s="46">
        <v>45432.477071759262</v>
      </c>
      <c r="B759" s="45" t="s">
        <v>11</v>
      </c>
      <c r="C759" s="45" t="s">
        <v>12</v>
      </c>
      <c r="D759" s="45" t="s">
        <v>1696</v>
      </c>
      <c r="E759" s="45" t="s">
        <v>10</v>
      </c>
      <c r="F759" s="45" t="s">
        <v>1896</v>
      </c>
      <c r="G759" s="45" t="s">
        <v>1897</v>
      </c>
      <c r="H759" s="45" t="s">
        <v>8594</v>
      </c>
      <c r="I759" s="8">
        <f t="shared" si="62"/>
        <v>45432.477071759262</v>
      </c>
      <c r="J759" s="8">
        <f>DATEVALUE(MID(H759,49,8))+TIMEVALUE(_xlfn.CONCAT(MID(H759,80,2),":",MID(H759,82,2)))</f>
        <v>45432.476388888892</v>
      </c>
      <c r="K759" s="6" t="str">
        <f t="shared" si="63"/>
        <v>0:00</v>
      </c>
      <c r="L759" s="54" t="str">
        <f t="shared" si="65"/>
        <v>Ukončeno v den propuštění</v>
      </c>
      <c r="M759" s="54" t="str">
        <f>IF(A759-J759&gt;TIME(0,240,0),"Více než  4 hodiny",VLOOKUP(K759,Pásma!$H$4:$I$244,2))</f>
        <v>do 10 ti minut</v>
      </c>
    </row>
    <row r="760" spans="1:13" x14ac:dyDescent="0.25">
      <c r="A760" s="46">
        <v>45432.498657407406</v>
      </c>
      <c r="B760" s="45" t="s">
        <v>1694</v>
      </c>
      <c r="C760" s="45" t="s">
        <v>1695</v>
      </c>
      <c r="D760" s="45" t="s">
        <v>1696</v>
      </c>
      <c r="E760" s="45" t="s">
        <v>79</v>
      </c>
      <c r="F760" s="45" t="s">
        <v>2081</v>
      </c>
      <c r="G760" s="45" t="s">
        <v>2082</v>
      </c>
      <c r="H760" s="45" t="s">
        <v>2083</v>
      </c>
      <c r="I760" s="8">
        <f t="shared" si="62"/>
        <v>45432.498657407406</v>
      </c>
      <c r="J760" s="8">
        <f t="shared" ref="J760:J767" si="67">DATEVALUE(MID(H760,29,8))+TIMEVALUE(_xlfn.CONCAT(MID(H760,64,2),":",MID(H760,66,2)))</f>
        <v>45432.497916666667</v>
      </c>
      <c r="K760" s="6" t="str">
        <f t="shared" si="63"/>
        <v>0:01</v>
      </c>
      <c r="L760" s="54" t="str">
        <f t="shared" si="65"/>
        <v>Ukončeno v den propuštění</v>
      </c>
      <c r="M760" s="54" t="str">
        <f>IF(A760-J760&gt;TIME(0,240,0),"Více než  4 hodiny",VLOOKUP(K760,Pásma!$H$4:$I$244,2))</f>
        <v>do 10 ti minut</v>
      </c>
    </row>
    <row r="761" spans="1:13" x14ac:dyDescent="0.25">
      <c r="A761" s="46">
        <v>45432.49894675926</v>
      </c>
      <c r="B761" s="45" t="s">
        <v>1694</v>
      </c>
      <c r="C761" s="45" t="s">
        <v>1695</v>
      </c>
      <c r="D761" s="45" t="s">
        <v>1696</v>
      </c>
      <c r="E761" s="45" t="s">
        <v>79</v>
      </c>
      <c r="F761" s="45" t="s">
        <v>2078</v>
      </c>
      <c r="G761" s="45" t="s">
        <v>2079</v>
      </c>
      <c r="H761" s="45" t="s">
        <v>2080</v>
      </c>
      <c r="I761" s="8">
        <f t="shared" si="62"/>
        <v>45432.49894675926</v>
      </c>
      <c r="J761" s="8">
        <f t="shared" si="67"/>
        <v>45432.498611111114</v>
      </c>
      <c r="K761" s="6" t="str">
        <f t="shared" si="63"/>
        <v>0:00</v>
      </c>
      <c r="L761" s="54" t="str">
        <f t="shared" si="65"/>
        <v>Ukončeno v den propuštění</v>
      </c>
      <c r="M761" s="54" t="str">
        <f>IF(A761-J761&gt;TIME(0,240,0),"Více než  4 hodiny",VLOOKUP(K761,Pásma!$H$4:$I$244,2))</f>
        <v>do 10 ti minut</v>
      </c>
    </row>
    <row r="762" spans="1:13" x14ac:dyDescent="0.25">
      <c r="A762" s="46">
        <v>45433.370833333334</v>
      </c>
      <c r="B762" s="45" t="s">
        <v>1694</v>
      </c>
      <c r="C762" s="45" t="s">
        <v>1695</v>
      </c>
      <c r="D762" s="45" t="s">
        <v>1696</v>
      </c>
      <c r="E762" s="45" t="s">
        <v>79</v>
      </c>
      <c r="F762" s="45" t="s">
        <v>2075</v>
      </c>
      <c r="G762" s="45" t="s">
        <v>2076</v>
      </c>
      <c r="H762" s="45" t="s">
        <v>2077</v>
      </c>
      <c r="I762" s="8">
        <f t="shared" si="62"/>
        <v>45433.370833333334</v>
      </c>
      <c r="J762" s="8">
        <f t="shared" si="67"/>
        <v>45433.370138888888</v>
      </c>
      <c r="K762" s="6" t="str">
        <f t="shared" si="63"/>
        <v>0:01</v>
      </c>
      <c r="L762" s="54" t="str">
        <f t="shared" si="65"/>
        <v>Ukončeno v den propuštění</v>
      </c>
      <c r="M762" s="54" t="str">
        <f>IF(A762-J762&gt;TIME(0,240,0),"Více než  4 hodiny",VLOOKUP(K762,Pásma!$H$4:$I$244,2))</f>
        <v>do 10 ti minut</v>
      </c>
    </row>
    <row r="763" spans="1:13" x14ac:dyDescent="0.25">
      <c r="A763" s="46">
        <v>45433.420046296298</v>
      </c>
      <c r="B763" s="45" t="s">
        <v>1694</v>
      </c>
      <c r="C763" s="45" t="s">
        <v>1695</v>
      </c>
      <c r="D763" s="45" t="s">
        <v>1696</v>
      </c>
      <c r="E763" s="45" t="s">
        <v>79</v>
      </c>
      <c r="F763" s="45" t="s">
        <v>1998</v>
      </c>
      <c r="G763" s="45" t="s">
        <v>2073</v>
      </c>
      <c r="H763" s="45" t="s">
        <v>2074</v>
      </c>
      <c r="I763" s="8">
        <f t="shared" si="62"/>
        <v>45433.420046296298</v>
      </c>
      <c r="J763" s="8">
        <f t="shared" si="67"/>
        <v>45433.393750000003</v>
      </c>
      <c r="K763" s="6" t="str">
        <f t="shared" si="63"/>
        <v>0:37</v>
      </c>
      <c r="L763" s="54" t="str">
        <f t="shared" si="65"/>
        <v>Ukončeno v den propuštění</v>
      </c>
      <c r="M763" s="54" t="str">
        <f>IF(A763-J763&gt;TIME(0,240,0),"Více než  4 hodiny",VLOOKUP(K763,Pásma!$H$4:$I$244,2))</f>
        <v>30-40</v>
      </c>
    </row>
    <row r="764" spans="1:13" x14ac:dyDescent="0.25">
      <c r="A764" s="46">
        <v>45433.460127314815</v>
      </c>
      <c r="B764" s="45" t="s">
        <v>1694</v>
      </c>
      <c r="C764" s="45" t="s">
        <v>1695</v>
      </c>
      <c r="D764" s="45" t="s">
        <v>1696</v>
      </c>
      <c r="E764" s="45" t="s">
        <v>79</v>
      </c>
      <c r="F764" s="45" t="s">
        <v>2070</v>
      </c>
      <c r="G764" s="45" t="s">
        <v>2071</v>
      </c>
      <c r="H764" s="45" t="s">
        <v>2072</v>
      </c>
      <c r="I764" s="8">
        <f t="shared" si="62"/>
        <v>45433.460127314815</v>
      </c>
      <c r="J764" s="8">
        <f t="shared" si="67"/>
        <v>45433.459722222222</v>
      </c>
      <c r="K764" s="6" t="str">
        <f t="shared" si="63"/>
        <v>0:00</v>
      </c>
      <c r="L764" s="54" t="str">
        <f t="shared" si="65"/>
        <v>Ukončeno v den propuštění</v>
      </c>
      <c r="M764" s="54" t="str">
        <f>IF(A764-J764&gt;TIME(0,240,0),"Více než  4 hodiny",VLOOKUP(K764,Pásma!$H$4:$I$244,2))</f>
        <v>do 10 ti minut</v>
      </c>
    </row>
    <row r="765" spans="1:13" x14ac:dyDescent="0.25">
      <c r="A765" s="46">
        <v>45433.536168981482</v>
      </c>
      <c r="B765" s="45" t="s">
        <v>1694</v>
      </c>
      <c r="C765" s="45" t="s">
        <v>1695</v>
      </c>
      <c r="D765" s="45" t="s">
        <v>1696</v>
      </c>
      <c r="E765" s="45" t="s">
        <v>79</v>
      </c>
      <c r="F765" s="45" t="s">
        <v>2067</v>
      </c>
      <c r="G765" s="45" t="s">
        <v>2068</v>
      </c>
      <c r="H765" s="45" t="s">
        <v>2069</v>
      </c>
      <c r="I765" s="8">
        <f t="shared" si="62"/>
        <v>45433.536168981482</v>
      </c>
      <c r="J765" s="8">
        <f t="shared" si="67"/>
        <v>45433.535416666666</v>
      </c>
      <c r="K765" s="6" t="str">
        <f t="shared" si="63"/>
        <v>0:01</v>
      </c>
      <c r="L765" s="54" t="str">
        <f t="shared" si="65"/>
        <v>Ukončeno v den propuštění</v>
      </c>
      <c r="M765" s="54" t="str">
        <f>IF(A765-J765&gt;TIME(0,240,0),"Více než  4 hodiny",VLOOKUP(K765,Pásma!$H$4:$I$244,2))</f>
        <v>do 10 ti minut</v>
      </c>
    </row>
    <row r="766" spans="1:13" x14ac:dyDescent="0.25">
      <c r="A766" s="46">
        <v>45433.536354166667</v>
      </c>
      <c r="B766" s="45" t="s">
        <v>1694</v>
      </c>
      <c r="C766" s="45" t="s">
        <v>1695</v>
      </c>
      <c r="D766" s="45" t="s">
        <v>1696</v>
      </c>
      <c r="E766" s="45" t="s">
        <v>79</v>
      </c>
      <c r="F766" s="45" t="s">
        <v>2064</v>
      </c>
      <c r="G766" s="45" t="s">
        <v>2065</v>
      </c>
      <c r="H766" s="45" t="s">
        <v>2066</v>
      </c>
      <c r="I766" s="8">
        <f t="shared" si="62"/>
        <v>45433.536354166667</v>
      </c>
      <c r="J766" s="8">
        <f t="shared" si="67"/>
        <v>45433.536111111112</v>
      </c>
      <c r="K766" s="6" t="str">
        <f t="shared" si="63"/>
        <v>0:00</v>
      </c>
      <c r="L766" s="54" t="str">
        <f t="shared" si="65"/>
        <v>Ukončeno v den propuštění</v>
      </c>
      <c r="M766" s="54" t="str">
        <f>IF(A766-J766&gt;TIME(0,240,0),"Více než  4 hodiny",VLOOKUP(K766,Pásma!$H$4:$I$244,2))</f>
        <v>do 10 ti minut</v>
      </c>
    </row>
    <row r="767" spans="1:13" x14ac:dyDescent="0.25">
      <c r="A767" s="46">
        <v>45434.389791666668</v>
      </c>
      <c r="B767" s="45" t="s">
        <v>1694</v>
      </c>
      <c r="C767" s="45" t="s">
        <v>1695</v>
      </c>
      <c r="D767" s="45" t="s">
        <v>1696</v>
      </c>
      <c r="E767" s="45" t="s">
        <v>79</v>
      </c>
      <c r="F767" s="45" t="s">
        <v>2061</v>
      </c>
      <c r="G767" s="45" t="s">
        <v>2062</v>
      </c>
      <c r="H767" s="45" t="s">
        <v>2063</v>
      </c>
      <c r="I767" s="8">
        <f t="shared" si="62"/>
        <v>45434.389791666668</v>
      </c>
      <c r="J767" s="8">
        <f t="shared" si="67"/>
        <v>45434.388888888891</v>
      </c>
      <c r="K767" s="6" t="str">
        <f t="shared" si="63"/>
        <v>0:01</v>
      </c>
      <c r="L767" s="54" t="str">
        <f t="shared" si="65"/>
        <v>Ukončeno v den propuštění</v>
      </c>
      <c r="M767" s="54" t="str">
        <f>IF(A767-J767&gt;TIME(0,240,0),"Více než  4 hodiny",VLOOKUP(K767,Pásma!$H$4:$I$244,2))</f>
        <v>do 10 ti minut</v>
      </c>
    </row>
    <row r="768" spans="1:13" x14ac:dyDescent="0.25">
      <c r="A768" s="46">
        <v>45434.422685185185</v>
      </c>
      <c r="B768" s="45" t="s">
        <v>1720</v>
      </c>
      <c r="C768" s="45" t="s">
        <v>2423</v>
      </c>
      <c r="D768" s="45" t="s">
        <v>1696</v>
      </c>
      <c r="E768" s="45" t="s">
        <v>79</v>
      </c>
      <c r="F768" s="45" t="s">
        <v>2157</v>
      </c>
      <c r="G768" s="45" t="s">
        <v>7471</v>
      </c>
      <c r="H768" s="45" t="s">
        <v>7472</v>
      </c>
      <c r="I768" s="8">
        <f t="shared" si="62"/>
        <v>45434.422685185185</v>
      </c>
      <c r="J768" s="8">
        <f>DATEVALUE(MID(H768,63,8))+TIMEVALUE(_xlfn.CONCAT(MID(H768,87,2),":",MID(H768,89,2)))</f>
        <v>45434.421527777777</v>
      </c>
      <c r="K768" s="6" t="str">
        <f t="shared" si="63"/>
        <v>0:01</v>
      </c>
      <c r="L768" s="54" t="str">
        <f t="shared" si="65"/>
        <v>Ukončeno v den propuštění</v>
      </c>
      <c r="M768" s="54" t="str">
        <f>IF(A768-J768&gt;TIME(0,240,0),"Více než  4 hodiny",VLOOKUP(K768,Pásma!$H$4:$I$244,2))</f>
        <v>do 10 ti minut</v>
      </c>
    </row>
    <row r="769" spans="1:13" x14ac:dyDescent="0.25">
      <c r="A769" s="46">
        <v>45434.436840277776</v>
      </c>
      <c r="B769" s="45" t="s">
        <v>1720</v>
      </c>
      <c r="C769" s="45" t="s">
        <v>2058</v>
      </c>
      <c r="D769" s="45" t="s">
        <v>1696</v>
      </c>
      <c r="E769" s="45" t="s">
        <v>79</v>
      </c>
      <c r="F769" s="45" t="s">
        <v>1960</v>
      </c>
      <c r="G769" s="45" t="s">
        <v>2059</v>
      </c>
      <c r="H769" s="45" t="s">
        <v>2060</v>
      </c>
      <c r="I769" s="8">
        <f t="shared" si="62"/>
        <v>45434.436840277776</v>
      </c>
      <c r="J769" s="8">
        <f>DATEVALUE(MID(H769,29,8))+TIMEVALUE(_xlfn.CONCAT(MID(H769,64,2),":",MID(H769,66,2)))</f>
        <v>45434.415277777778</v>
      </c>
      <c r="K769" s="6" t="str">
        <f t="shared" si="63"/>
        <v>0:31</v>
      </c>
      <c r="L769" s="54" t="str">
        <f t="shared" si="65"/>
        <v>Ukončeno v den propuštění</v>
      </c>
      <c r="M769" s="54" t="str">
        <f>IF(A769-J769&gt;TIME(0,240,0),"Více než  4 hodiny",VLOOKUP(K769,Pásma!$H$4:$I$244,2))</f>
        <v>30-40</v>
      </c>
    </row>
    <row r="770" spans="1:13" x14ac:dyDescent="0.25">
      <c r="A770" s="46">
        <v>45434.46371527778</v>
      </c>
      <c r="B770" s="45" t="s">
        <v>11</v>
      </c>
      <c r="C770" s="45" t="s">
        <v>21</v>
      </c>
      <c r="D770" s="45" t="s">
        <v>1696</v>
      </c>
      <c r="E770" s="45" t="s">
        <v>10</v>
      </c>
      <c r="F770" s="45" t="s">
        <v>1990</v>
      </c>
      <c r="G770" s="45" t="s">
        <v>1991</v>
      </c>
      <c r="H770" s="45" t="s">
        <v>8593</v>
      </c>
      <c r="I770" s="8">
        <f t="shared" ref="I770:I833" si="68">A770</f>
        <v>45434.46371527778</v>
      </c>
      <c r="J770" s="8">
        <f>DATEVALUE(MID(H770,49,8))+TIMEVALUE(_xlfn.CONCAT(MID(H770,80,2),":",MID(H770,82,2)))</f>
        <v>45434.463194444441</v>
      </c>
      <c r="K770" s="6" t="str">
        <f t="shared" ref="K770:K833" si="69">TEXT(A770-J770,"h:mm")</f>
        <v>0:00</v>
      </c>
      <c r="L770" s="54" t="str">
        <f t="shared" si="65"/>
        <v>Ukončeno v den propuštění</v>
      </c>
      <c r="M770" s="54" t="str">
        <f>IF(A770-J770&gt;TIME(0,240,0),"Více než  4 hodiny",VLOOKUP(K770,Pásma!$H$4:$I$244,2))</f>
        <v>do 10 ti minut</v>
      </c>
    </row>
    <row r="771" spans="1:13" x14ac:dyDescent="0.25">
      <c r="A771" s="46">
        <v>45434.483865740738</v>
      </c>
      <c r="B771" s="45" t="s">
        <v>1694</v>
      </c>
      <c r="C771" s="45" t="s">
        <v>1695</v>
      </c>
      <c r="D771" s="45" t="s">
        <v>1696</v>
      </c>
      <c r="E771" s="45" t="s">
        <v>79</v>
      </c>
      <c r="F771" s="45" t="s">
        <v>2056</v>
      </c>
      <c r="G771" s="45" t="s">
        <v>2057</v>
      </c>
      <c r="H771" s="45" t="s">
        <v>2055</v>
      </c>
      <c r="I771" s="8">
        <f t="shared" si="68"/>
        <v>45434.483865740738</v>
      </c>
      <c r="J771" s="8">
        <f>DATEVALUE(MID(H771,29,8))+TIMEVALUE(_xlfn.CONCAT(MID(H771,64,2),":",MID(H771,66,2)))</f>
        <v>45434.48333333333</v>
      </c>
      <c r="K771" s="6" t="str">
        <f t="shared" si="69"/>
        <v>0:00</v>
      </c>
      <c r="L771" s="54" t="str">
        <f t="shared" ref="L771:L834" si="70">IF(DAY(I771)&lt;&gt;DAY(J771),"Ukončeno o den a více později","Ukončeno v den propuštění")</f>
        <v>Ukončeno v den propuštění</v>
      </c>
      <c r="M771" s="54" t="str">
        <f>IF(A771-J771&gt;TIME(0,240,0),"Více než  4 hodiny",VLOOKUP(K771,Pásma!$H$4:$I$244,2))</f>
        <v>do 10 ti minut</v>
      </c>
    </row>
    <row r="772" spans="1:13" x14ac:dyDescent="0.25">
      <c r="A772" s="46">
        <v>45434.484131944446</v>
      </c>
      <c r="B772" s="45" t="s">
        <v>1694</v>
      </c>
      <c r="C772" s="45" t="s">
        <v>1695</v>
      </c>
      <c r="D772" s="45" t="s">
        <v>1696</v>
      </c>
      <c r="E772" s="45" t="s">
        <v>79</v>
      </c>
      <c r="F772" s="45" t="s">
        <v>2053</v>
      </c>
      <c r="G772" s="45" t="s">
        <v>2054</v>
      </c>
      <c r="H772" s="45" t="s">
        <v>2055</v>
      </c>
      <c r="I772" s="8">
        <f t="shared" si="68"/>
        <v>45434.484131944446</v>
      </c>
      <c r="J772" s="8">
        <f>DATEVALUE(MID(H772,29,8))+TIMEVALUE(_xlfn.CONCAT(MID(H772,64,2),":",MID(H772,66,2)))</f>
        <v>45434.48333333333</v>
      </c>
      <c r="K772" s="6" t="str">
        <f t="shared" si="69"/>
        <v>0:01</v>
      </c>
      <c r="L772" s="54" t="str">
        <f t="shared" si="70"/>
        <v>Ukončeno v den propuštění</v>
      </c>
      <c r="M772" s="54" t="str">
        <f>IF(A772-J772&gt;TIME(0,240,0),"Více než  4 hodiny",VLOOKUP(K772,Pásma!$H$4:$I$244,2))</f>
        <v>do 10 ti minut</v>
      </c>
    </row>
    <row r="773" spans="1:13" x14ac:dyDescent="0.25">
      <c r="A773" s="46">
        <v>45434.513182870367</v>
      </c>
      <c r="B773" s="45" t="s">
        <v>1694</v>
      </c>
      <c r="C773" s="45" t="s">
        <v>1695</v>
      </c>
      <c r="D773" s="45" t="s">
        <v>1696</v>
      </c>
      <c r="E773" s="45" t="s">
        <v>79</v>
      </c>
      <c r="F773" s="45" t="s">
        <v>2050</v>
      </c>
      <c r="G773" s="45" t="s">
        <v>2051</v>
      </c>
      <c r="H773" s="45" t="s">
        <v>2052</v>
      </c>
      <c r="I773" s="8">
        <f t="shared" si="68"/>
        <v>45434.513182870367</v>
      </c>
      <c r="J773" s="8">
        <f>DATEVALUE(MID(H773,29,8))+TIMEVALUE(_xlfn.CONCAT(MID(H773,64,2),":",MID(H773,66,2)))</f>
        <v>45434.512499999997</v>
      </c>
      <c r="K773" s="6" t="str">
        <f t="shared" si="69"/>
        <v>0:00</v>
      </c>
      <c r="L773" s="54" t="str">
        <f t="shared" si="70"/>
        <v>Ukončeno v den propuštění</v>
      </c>
      <c r="M773" s="54" t="str">
        <f>IF(A773-J773&gt;TIME(0,240,0),"Více než  4 hodiny",VLOOKUP(K773,Pásma!$H$4:$I$244,2))</f>
        <v>do 10 ti minut</v>
      </c>
    </row>
    <row r="774" spans="1:13" x14ac:dyDescent="0.25">
      <c r="A774" s="46">
        <v>45434.536469907405</v>
      </c>
      <c r="B774" s="45" t="s">
        <v>1694</v>
      </c>
      <c r="C774" s="45" t="s">
        <v>1695</v>
      </c>
      <c r="D774" s="45" t="s">
        <v>1696</v>
      </c>
      <c r="E774" s="45" t="s">
        <v>79</v>
      </c>
      <c r="F774" s="45" t="s">
        <v>2047</v>
      </c>
      <c r="G774" s="45" t="s">
        <v>2048</v>
      </c>
      <c r="H774" s="45" t="s">
        <v>2049</v>
      </c>
      <c r="I774" s="8">
        <f t="shared" si="68"/>
        <v>45434.536469907405</v>
      </c>
      <c r="J774" s="8">
        <f>DATEVALUE(MID(H774,29,8))+TIMEVALUE(_xlfn.CONCAT(MID(H774,64,2),":",MID(H774,66,2)))</f>
        <v>45434.536111111112</v>
      </c>
      <c r="K774" s="6" t="str">
        <f t="shared" si="69"/>
        <v>0:00</v>
      </c>
      <c r="L774" s="54" t="str">
        <f t="shared" si="70"/>
        <v>Ukončeno v den propuštění</v>
      </c>
      <c r="M774" s="54" t="str">
        <f>IF(A774-J774&gt;TIME(0,240,0),"Více než  4 hodiny",VLOOKUP(K774,Pásma!$H$4:$I$244,2))</f>
        <v>do 10 ti minut</v>
      </c>
    </row>
    <row r="775" spans="1:13" x14ac:dyDescent="0.25">
      <c r="A775" s="46">
        <v>45434.572060185186</v>
      </c>
      <c r="B775" s="45" t="s">
        <v>11</v>
      </c>
      <c r="C775" s="45" t="s">
        <v>21</v>
      </c>
      <c r="D775" s="45" t="s">
        <v>1696</v>
      </c>
      <c r="E775" s="45" t="s">
        <v>10</v>
      </c>
      <c r="F775" s="45" t="s">
        <v>1891</v>
      </c>
      <c r="G775" s="45" t="s">
        <v>1892</v>
      </c>
      <c r="H775" s="45" t="s">
        <v>8592</v>
      </c>
      <c r="I775" s="8">
        <f t="shared" si="68"/>
        <v>45434.572060185186</v>
      </c>
      <c r="J775" s="8">
        <f>DATEVALUE(MID(H775,49,8))+TIMEVALUE(_xlfn.CONCAT(MID(H775,80,2),":",MID(H775,82,2)))</f>
        <v>45434.571527777778</v>
      </c>
      <c r="K775" s="6" t="str">
        <f t="shared" si="69"/>
        <v>0:00</v>
      </c>
      <c r="L775" s="54" t="str">
        <f t="shared" si="70"/>
        <v>Ukončeno v den propuštění</v>
      </c>
      <c r="M775" s="54" t="str">
        <f>IF(A775-J775&gt;TIME(0,240,0),"Více než  4 hodiny",VLOOKUP(K775,Pásma!$H$4:$I$244,2))</f>
        <v>do 10 ti minut</v>
      </c>
    </row>
    <row r="776" spans="1:13" x14ac:dyDescent="0.25">
      <c r="A776" s="46">
        <v>45435.39806712963</v>
      </c>
      <c r="B776" s="45" t="s">
        <v>1694</v>
      </c>
      <c r="C776" s="45" t="s">
        <v>1695</v>
      </c>
      <c r="D776" s="45" t="s">
        <v>1696</v>
      </c>
      <c r="E776" s="45" t="s">
        <v>79</v>
      </c>
      <c r="F776" s="45" t="s">
        <v>2044</v>
      </c>
      <c r="G776" s="45" t="s">
        <v>2045</v>
      </c>
      <c r="H776" s="45" t="s">
        <v>2046</v>
      </c>
      <c r="I776" s="8">
        <f t="shared" si="68"/>
        <v>45435.39806712963</v>
      </c>
      <c r="J776" s="8">
        <f>DATEVALUE(MID(H776,29,8))+TIMEVALUE(_xlfn.CONCAT(MID(H776,64,2),":",MID(H776,66,2)))</f>
        <v>45435.397222222222</v>
      </c>
      <c r="K776" s="6" t="str">
        <f t="shared" si="69"/>
        <v>0:01</v>
      </c>
      <c r="L776" s="54" t="str">
        <f t="shared" si="70"/>
        <v>Ukončeno v den propuštění</v>
      </c>
      <c r="M776" s="54" t="str">
        <f>IF(A776-J776&gt;TIME(0,240,0),"Více než  4 hodiny",VLOOKUP(K776,Pásma!$H$4:$I$244,2))</f>
        <v>do 10 ti minut</v>
      </c>
    </row>
    <row r="777" spans="1:13" x14ac:dyDescent="0.25">
      <c r="A777" s="46">
        <v>45435.472662037035</v>
      </c>
      <c r="B777" s="45" t="s">
        <v>1720</v>
      </c>
      <c r="C777" s="45" t="s">
        <v>2001</v>
      </c>
      <c r="D777" s="45" t="s">
        <v>1696</v>
      </c>
      <c r="E777" s="45" t="s">
        <v>79</v>
      </c>
      <c r="F777" s="45" t="s">
        <v>1917</v>
      </c>
      <c r="G777" s="45" t="s">
        <v>7469</v>
      </c>
      <c r="H777" s="45" t="s">
        <v>7470</v>
      </c>
      <c r="I777" s="8">
        <f t="shared" si="68"/>
        <v>45435.472662037035</v>
      </c>
      <c r="J777" s="8">
        <f>DATEVALUE(MID(H777,63,8))+TIMEVALUE(_xlfn.CONCAT(MID(H777,87,2),":",MID(H777,89,2)))</f>
        <v>45435.47152777778</v>
      </c>
      <c r="K777" s="6" t="str">
        <f t="shared" si="69"/>
        <v>0:01</v>
      </c>
      <c r="L777" s="54" t="str">
        <f t="shared" si="70"/>
        <v>Ukončeno v den propuštění</v>
      </c>
      <c r="M777" s="54" t="str">
        <f>IF(A777-J777&gt;TIME(0,240,0),"Více než  4 hodiny",VLOOKUP(K777,Pásma!$H$4:$I$244,2))</f>
        <v>do 10 ti minut</v>
      </c>
    </row>
    <row r="778" spans="1:13" x14ac:dyDescent="0.25">
      <c r="A778" s="46">
        <v>45435.529178240744</v>
      </c>
      <c r="B778" s="45" t="s">
        <v>1694</v>
      </c>
      <c r="C778" s="45" t="s">
        <v>1695</v>
      </c>
      <c r="D778" s="45" t="s">
        <v>1696</v>
      </c>
      <c r="E778" s="45" t="s">
        <v>79</v>
      </c>
      <c r="F778" s="45" t="s">
        <v>2041</v>
      </c>
      <c r="G778" s="45" t="s">
        <v>2042</v>
      </c>
      <c r="H778" s="45" t="s">
        <v>2043</v>
      </c>
      <c r="I778" s="8">
        <f t="shared" si="68"/>
        <v>45435.529178240744</v>
      </c>
      <c r="J778" s="8">
        <f>DATEVALUE(MID(H778,29,8))+TIMEVALUE(_xlfn.CONCAT(MID(H778,64,2),":",MID(H778,66,2)))</f>
        <v>45435.52847222222</v>
      </c>
      <c r="K778" s="6" t="str">
        <f t="shared" si="69"/>
        <v>0:01</v>
      </c>
      <c r="L778" s="54" t="str">
        <f t="shared" si="70"/>
        <v>Ukončeno v den propuštění</v>
      </c>
      <c r="M778" s="54" t="str">
        <f>IF(A778-J778&gt;TIME(0,240,0),"Více než  4 hodiny",VLOOKUP(K778,Pásma!$H$4:$I$244,2))</f>
        <v>do 10 ti minut</v>
      </c>
    </row>
    <row r="779" spans="1:13" x14ac:dyDescent="0.25">
      <c r="A779" s="46">
        <v>45435.529374999998</v>
      </c>
      <c r="B779" s="45" t="s">
        <v>1694</v>
      </c>
      <c r="C779" s="45" t="s">
        <v>1695</v>
      </c>
      <c r="D779" s="45" t="s">
        <v>1696</v>
      </c>
      <c r="E779" s="45" t="s">
        <v>79</v>
      </c>
      <c r="F779" s="45" t="s">
        <v>2039</v>
      </c>
      <c r="G779" s="45" t="s">
        <v>2040</v>
      </c>
      <c r="H779" s="45" t="s">
        <v>2036</v>
      </c>
      <c r="I779" s="8">
        <f t="shared" si="68"/>
        <v>45435.529374999998</v>
      </c>
      <c r="J779" s="8">
        <f>DATEVALUE(MID(H779,29,8))+TIMEVALUE(_xlfn.CONCAT(MID(H779,64,2),":",MID(H779,66,2)))</f>
        <v>45435.529166666667</v>
      </c>
      <c r="K779" s="6" t="str">
        <f t="shared" si="69"/>
        <v>0:00</v>
      </c>
      <c r="L779" s="54" t="str">
        <f t="shared" si="70"/>
        <v>Ukončeno v den propuštění</v>
      </c>
      <c r="M779" s="54" t="str">
        <f>IF(A779-J779&gt;TIME(0,240,0),"Více než  4 hodiny",VLOOKUP(K779,Pásma!$H$4:$I$244,2))</f>
        <v>do 10 ti minut</v>
      </c>
    </row>
    <row r="780" spans="1:13" x14ac:dyDescent="0.25">
      <c r="A780" s="46">
        <v>45435.529664351852</v>
      </c>
      <c r="B780" s="45" t="s">
        <v>1694</v>
      </c>
      <c r="C780" s="45" t="s">
        <v>1695</v>
      </c>
      <c r="D780" s="45" t="s">
        <v>1696</v>
      </c>
      <c r="E780" s="45" t="s">
        <v>79</v>
      </c>
      <c r="F780" s="45" t="s">
        <v>2037</v>
      </c>
      <c r="G780" s="45" t="s">
        <v>2038</v>
      </c>
      <c r="H780" s="45" t="s">
        <v>2036</v>
      </c>
      <c r="I780" s="8">
        <f t="shared" si="68"/>
        <v>45435.529664351852</v>
      </c>
      <c r="J780" s="8">
        <f>DATEVALUE(MID(H780,29,8))+TIMEVALUE(_xlfn.CONCAT(MID(H780,64,2),":",MID(H780,66,2)))</f>
        <v>45435.529166666667</v>
      </c>
      <c r="K780" s="6" t="str">
        <f t="shared" si="69"/>
        <v>0:00</v>
      </c>
      <c r="L780" s="54" t="str">
        <f t="shared" si="70"/>
        <v>Ukončeno v den propuštění</v>
      </c>
      <c r="M780" s="54" t="str">
        <f>IF(A780-J780&gt;TIME(0,240,0),"Více než  4 hodiny",VLOOKUP(K780,Pásma!$H$4:$I$244,2))</f>
        <v>do 10 ti minut</v>
      </c>
    </row>
    <row r="781" spans="1:13" x14ac:dyDescent="0.25">
      <c r="A781" s="46">
        <v>45435.529895833337</v>
      </c>
      <c r="B781" s="45" t="s">
        <v>1694</v>
      </c>
      <c r="C781" s="45" t="s">
        <v>1695</v>
      </c>
      <c r="D781" s="45" t="s">
        <v>1696</v>
      </c>
      <c r="E781" s="45" t="s">
        <v>79</v>
      </c>
      <c r="F781" s="45" t="s">
        <v>2034</v>
      </c>
      <c r="G781" s="45" t="s">
        <v>2035</v>
      </c>
      <c r="H781" s="45" t="s">
        <v>2036</v>
      </c>
      <c r="I781" s="8">
        <f t="shared" si="68"/>
        <v>45435.529895833337</v>
      </c>
      <c r="J781" s="8">
        <f>DATEVALUE(MID(H781,29,8))+TIMEVALUE(_xlfn.CONCAT(MID(H781,64,2),":",MID(H781,66,2)))</f>
        <v>45435.529166666667</v>
      </c>
      <c r="K781" s="6" t="str">
        <f t="shared" si="69"/>
        <v>0:01</v>
      </c>
      <c r="L781" s="54" t="str">
        <f t="shared" si="70"/>
        <v>Ukončeno v den propuštění</v>
      </c>
      <c r="M781" s="54" t="str">
        <f>IF(A781-J781&gt;TIME(0,240,0),"Více než  4 hodiny",VLOOKUP(K781,Pásma!$H$4:$I$244,2))</f>
        <v>do 10 ti minut</v>
      </c>
    </row>
    <row r="782" spans="1:13" x14ac:dyDescent="0.25">
      <c r="A782" s="46">
        <v>45435.530613425923</v>
      </c>
      <c r="B782" s="45" t="s">
        <v>1694</v>
      </c>
      <c r="C782" s="45" t="s">
        <v>1695</v>
      </c>
      <c r="D782" s="45" t="s">
        <v>1696</v>
      </c>
      <c r="E782" s="45" t="s">
        <v>79</v>
      </c>
      <c r="F782" s="45" t="s">
        <v>2031</v>
      </c>
      <c r="G782" s="45" t="s">
        <v>2032</v>
      </c>
      <c r="H782" s="45" t="s">
        <v>2033</v>
      </c>
      <c r="I782" s="8">
        <f t="shared" si="68"/>
        <v>45435.530613425923</v>
      </c>
      <c r="J782" s="8">
        <f>DATEVALUE(MID(H782,29,8))+TIMEVALUE(_xlfn.CONCAT(MID(H782,64,2),":",MID(H782,66,2)))</f>
        <v>45435.529861111114</v>
      </c>
      <c r="K782" s="6" t="str">
        <f t="shared" si="69"/>
        <v>0:01</v>
      </c>
      <c r="L782" s="54" t="str">
        <f t="shared" si="70"/>
        <v>Ukončeno v den propuštění</v>
      </c>
      <c r="M782" s="54" t="str">
        <f>IF(A782-J782&gt;TIME(0,240,0),"Více než  4 hodiny",VLOOKUP(K782,Pásma!$H$4:$I$244,2))</f>
        <v>do 10 ti minut</v>
      </c>
    </row>
    <row r="783" spans="1:13" x14ac:dyDescent="0.25">
      <c r="A783" s="46">
        <v>45435.6096875</v>
      </c>
      <c r="B783" s="45" t="s">
        <v>11</v>
      </c>
      <c r="C783" s="45" t="s">
        <v>12</v>
      </c>
      <c r="D783" s="45" t="s">
        <v>1696</v>
      </c>
      <c r="E783" s="45" t="s">
        <v>10</v>
      </c>
      <c r="F783" s="45" t="s">
        <v>1973</v>
      </c>
      <c r="G783" s="45" t="s">
        <v>1974</v>
      </c>
      <c r="H783" s="45" t="s">
        <v>8591</v>
      </c>
      <c r="I783" s="8">
        <f t="shared" si="68"/>
        <v>45435.6096875</v>
      </c>
      <c r="J783" s="8">
        <f>DATEVALUE(MID(H783,49,8))+TIMEVALUE(_xlfn.CONCAT(MID(H783,80,2),":",MID(H783,82,2)))</f>
        <v>45435.609027777777</v>
      </c>
      <c r="K783" s="6" t="str">
        <f t="shared" si="69"/>
        <v>0:00</v>
      </c>
      <c r="L783" s="54" t="str">
        <f t="shared" si="70"/>
        <v>Ukončeno v den propuštění</v>
      </c>
      <c r="M783" s="54" t="str">
        <f>IF(A783-J783&gt;TIME(0,240,0),"Více než  4 hodiny",VLOOKUP(K783,Pásma!$H$4:$I$244,2))</f>
        <v>do 10 ti minut</v>
      </c>
    </row>
    <row r="784" spans="1:13" x14ac:dyDescent="0.25">
      <c r="A784" s="46">
        <v>45436.425740740742</v>
      </c>
      <c r="B784" s="45" t="s">
        <v>1694</v>
      </c>
      <c r="C784" s="45" t="s">
        <v>1695</v>
      </c>
      <c r="D784" s="45" t="s">
        <v>1696</v>
      </c>
      <c r="E784" s="45" t="s">
        <v>79</v>
      </c>
      <c r="F784" s="45" t="s">
        <v>2028</v>
      </c>
      <c r="G784" s="45" t="s">
        <v>2029</v>
      </c>
      <c r="H784" s="45" t="s">
        <v>2030</v>
      </c>
      <c r="I784" s="8">
        <f t="shared" si="68"/>
        <v>45436.425740740742</v>
      </c>
      <c r="J784" s="8">
        <f t="shared" ref="J784:J793" si="71">DATEVALUE(MID(H784,29,8))+TIMEVALUE(_xlfn.CONCAT(MID(H784,64,2),":",MID(H784,66,2)))</f>
        <v>45436.425000000003</v>
      </c>
      <c r="K784" s="6" t="str">
        <f t="shared" si="69"/>
        <v>0:01</v>
      </c>
      <c r="L784" s="54" t="str">
        <f t="shared" si="70"/>
        <v>Ukončeno v den propuštění</v>
      </c>
      <c r="M784" s="54" t="str">
        <f>IF(A784-J784&gt;TIME(0,240,0),"Více než  4 hodiny",VLOOKUP(K784,Pásma!$H$4:$I$244,2))</f>
        <v>do 10 ti minut</v>
      </c>
    </row>
    <row r="785" spans="1:13" x14ac:dyDescent="0.25">
      <c r="A785" s="46">
        <v>45436.473657407405</v>
      </c>
      <c r="B785" s="45" t="s">
        <v>1694</v>
      </c>
      <c r="C785" s="45" t="s">
        <v>1695</v>
      </c>
      <c r="D785" s="45" t="s">
        <v>1696</v>
      </c>
      <c r="E785" s="45" t="s">
        <v>79</v>
      </c>
      <c r="F785" s="45" t="s">
        <v>2025</v>
      </c>
      <c r="G785" s="45" t="s">
        <v>2026</v>
      </c>
      <c r="H785" s="45" t="s">
        <v>2027</v>
      </c>
      <c r="I785" s="8">
        <f t="shared" si="68"/>
        <v>45436.473657407405</v>
      </c>
      <c r="J785" s="8">
        <f t="shared" si="71"/>
        <v>45436.472916666666</v>
      </c>
      <c r="K785" s="6" t="str">
        <f t="shared" si="69"/>
        <v>0:01</v>
      </c>
      <c r="L785" s="54" t="str">
        <f t="shared" si="70"/>
        <v>Ukončeno v den propuštění</v>
      </c>
      <c r="M785" s="54" t="str">
        <f>IF(A785-J785&gt;TIME(0,240,0),"Více než  4 hodiny",VLOOKUP(K785,Pásma!$H$4:$I$244,2))</f>
        <v>do 10 ti minut</v>
      </c>
    </row>
    <row r="786" spans="1:13" x14ac:dyDescent="0.25">
      <c r="A786" s="46">
        <v>45437.595914351848</v>
      </c>
      <c r="B786" s="45" t="s">
        <v>1694</v>
      </c>
      <c r="C786" s="45" t="s">
        <v>2001</v>
      </c>
      <c r="D786" s="45" t="s">
        <v>1696</v>
      </c>
      <c r="E786" s="45" t="s">
        <v>79</v>
      </c>
      <c r="F786" s="45" t="s">
        <v>2022</v>
      </c>
      <c r="G786" s="45" t="s">
        <v>2023</v>
      </c>
      <c r="H786" s="45" t="s">
        <v>2024</v>
      </c>
      <c r="I786" s="8">
        <f t="shared" si="68"/>
        <v>45437.595914351848</v>
      </c>
      <c r="J786" s="8">
        <f t="shared" si="71"/>
        <v>45437.594444444447</v>
      </c>
      <c r="K786" s="6" t="str">
        <f t="shared" si="69"/>
        <v>0:02</v>
      </c>
      <c r="L786" s="54" t="str">
        <f t="shared" si="70"/>
        <v>Ukončeno v den propuštění</v>
      </c>
      <c r="M786" s="54" t="str">
        <f>IF(A786-J786&gt;TIME(0,240,0),"Více než  4 hodiny",VLOOKUP(K786,Pásma!$H$4:$I$244,2))</f>
        <v>do 10 ti minut</v>
      </c>
    </row>
    <row r="787" spans="1:13" x14ac:dyDescent="0.25">
      <c r="A787" s="46">
        <v>45437.595983796295</v>
      </c>
      <c r="B787" s="45" t="s">
        <v>1720</v>
      </c>
      <c r="C787" s="45" t="s">
        <v>1729</v>
      </c>
      <c r="D787" s="45" t="s">
        <v>1696</v>
      </c>
      <c r="E787" s="45" t="s">
        <v>79</v>
      </c>
      <c r="F787" s="45" t="s">
        <v>2019</v>
      </c>
      <c r="G787" s="45" t="s">
        <v>2020</v>
      </c>
      <c r="H787" s="45" t="s">
        <v>2021</v>
      </c>
      <c r="I787" s="8">
        <f t="shared" si="68"/>
        <v>45437.595983796295</v>
      </c>
      <c r="J787" s="8">
        <f t="shared" si="71"/>
        <v>45437.595138888886</v>
      </c>
      <c r="K787" s="6" t="str">
        <f t="shared" si="69"/>
        <v>0:01</v>
      </c>
      <c r="L787" s="54" t="str">
        <f t="shared" si="70"/>
        <v>Ukončeno v den propuštění</v>
      </c>
      <c r="M787" s="54" t="str">
        <f>IF(A787-J787&gt;TIME(0,240,0),"Více než  4 hodiny",VLOOKUP(K787,Pásma!$H$4:$I$244,2))</f>
        <v>do 10 ti minut</v>
      </c>
    </row>
    <row r="788" spans="1:13" x14ac:dyDescent="0.25">
      <c r="A788" s="46">
        <v>45437.596365740741</v>
      </c>
      <c r="B788" s="45" t="s">
        <v>1694</v>
      </c>
      <c r="C788" s="45" t="s">
        <v>2001</v>
      </c>
      <c r="D788" s="45" t="s">
        <v>1696</v>
      </c>
      <c r="E788" s="45" t="s">
        <v>79</v>
      </c>
      <c r="F788" s="45" t="s">
        <v>2016</v>
      </c>
      <c r="G788" s="45" t="s">
        <v>2017</v>
      </c>
      <c r="H788" s="45" t="s">
        <v>2018</v>
      </c>
      <c r="I788" s="8">
        <f t="shared" si="68"/>
        <v>45437.596365740741</v>
      </c>
      <c r="J788" s="8">
        <f t="shared" si="71"/>
        <v>45437.395833333336</v>
      </c>
      <c r="K788" s="6" t="str">
        <f t="shared" si="69"/>
        <v>4:48</v>
      </c>
      <c r="L788" s="54" t="str">
        <f t="shared" si="70"/>
        <v>Ukončeno v den propuštění</v>
      </c>
      <c r="M788" s="54" t="str">
        <f>IF(A788-J788&gt;TIME(0,240,0),"Více než  4 hodiny",VLOOKUP(K788,Pásma!$H$4:$I$244,2))</f>
        <v>Více než  4 hodiny</v>
      </c>
    </row>
    <row r="789" spans="1:13" x14ac:dyDescent="0.25">
      <c r="A789" s="46">
        <v>45437.596388888887</v>
      </c>
      <c r="B789" s="45" t="s">
        <v>1720</v>
      </c>
      <c r="C789" s="45" t="s">
        <v>1729</v>
      </c>
      <c r="D789" s="45" t="s">
        <v>1696</v>
      </c>
      <c r="E789" s="45" t="s">
        <v>79</v>
      </c>
      <c r="F789" s="45" t="s">
        <v>2014</v>
      </c>
      <c r="G789" s="45" t="s">
        <v>2015</v>
      </c>
      <c r="H789" s="45" t="s">
        <v>2013</v>
      </c>
      <c r="I789" s="8">
        <f t="shared" si="68"/>
        <v>45437.596388888887</v>
      </c>
      <c r="J789" s="8">
        <f t="shared" si="71"/>
        <v>45437.595833333333</v>
      </c>
      <c r="K789" s="6" t="str">
        <f t="shared" si="69"/>
        <v>0:00</v>
      </c>
      <c r="L789" s="54" t="str">
        <f t="shared" si="70"/>
        <v>Ukončeno v den propuštění</v>
      </c>
      <c r="M789" s="54" t="str">
        <f>IF(A789-J789&gt;TIME(0,240,0),"Více než  4 hodiny",VLOOKUP(K789,Pásma!$H$4:$I$244,2))</f>
        <v>do 10 ti minut</v>
      </c>
    </row>
    <row r="790" spans="1:13" x14ac:dyDescent="0.25">
      <c r="A790" s="46">
        <v>45437.596701388888</v>
      </c>
      <c r="B790" s="45" t="s">
        <v>1720</v>
      </c>
      <c r="C790" s="45" t="s">
        <v>1729</v>
      </c>
      <c r="D790" s="45" t="s">
        <v>1696</v>
      </c>
      <c r="E790" s="45" t="s">
        <v>79</v>
      </c>
      <c r="F790" s="45" t="s">
        <v>2011</v>
      </c>
      <c r="G790" s="45" t="s">
        <v>2012</v>
      </c>
      <c r="H790" s="45" t="s">
        <v>2013</v>
      </c>
      <c r="I790" s="8">
        <f t="shared" si="68"/>
        <v>45437.596701388888</v>
      </c>
      <c r="J790" s="8">
        <f t="shared" si="71"/>
        <v>45437.595833333333</v>
      </c>
      <c r="K790" s="6" t="str">
        <f t="shared" si="69"/>
        <v>0:01</v>
      </c>
      <c r="L790" s="54" t="str">
        <f t="shared" si="70"/>
        <v>Ukončeno v den propuštění</v>
      </c>
      <c r="M790" s="54" t="str">
        <f>IF(A790-J790&gt;TIME(0,240,0),"Více než  4 hodiny",VLOOKUP(K790,Pásma!$H$4:$I$244,2))</f>
        <v>do 10 ti minut</v>
      </c>
    </row>
    <row r="791" spans="1:13" x14ac:dyDescent="0.25">
      <c r="A791" s="46">
        <v>45437.596747685187</v>
      </c>
      <c r="B791" s="45" t="s">
        <v>1694</v>
      </c>
      <c r="C791" s="45" t="s">
        <v>2001</v>
      </c>
      <c r="D791" s="45" t="s">
        <v>1696</v>
      </c>
      <c r="E791" s="45" t="s">
        <v>79</v>
      </c>
      <c r="F791" s="45" t="s">
        <v>2008</v>
      </c>
      <c r="G791" s="45" t="s">
        <v>2009</v>
      </c>
      <c r="H791" s="45" t="s">
        <v>2010</v>
      </c>
      <c r="I791" s="8">
        <f t="shared" si="68"/>
        <v>45437.596747685187</v>
      </c>
      <c r="J791" s="8">
        <f t="shared" si="71"/>
        <v>45437.416666666664</v>
      </c>
      <c r="K791" s="6" t="str">
        <f t="shared" si="69"/>
        <v>4:19</v>
      </c>
      <c r="L791" s="54" t="str">
        <f t="shared" si="70"/>
        <v>Ukončeno v den propuštění</v>
      </c>
      <c r="M791" s="54" t="str">
        <f>IF(A791-J791&gt;TIME(0,240,0),"Více než  4 hodiny",VLOOKUP(K791,Pásma!$H$4:$I$244,2))</f>
        <v>Více než  4 hodiny</v>
      </c>
    </row>
    <row r="792" spans="1:13" x14ac:dyDescent="0.25">
      <c r="A792" s="46">
        <v>45437.597083333334</v>
      </c>
      <c r="B792" s="45" t="s">
        <v>1720</v>
      </c>
      <c r="C792" s="45" t="s">
        <v>1729</v>
      </c>
      <c r="D792" s="45" t="s">
        <v>1696</v>
      </c>
      <c r="E792" s="45" t="s">
        <v>79</v>
      </c>
      <c r="F792" s="45" t="s">
        <v>2005</v>
      </c>
      <c r="G792" s="45" t="s">
        <v>2006</v>
      </c>
      <c r="H792" s="45" t="s">
        <v>2007</v>
      </c>
      <c r="I792" s="8">
        <f t="shared" si="68"/>
        <v>45437.597083333334</v>
      </c>
      <c r="J792" s="8">
        <f t="shared" si="71"/>
        <v>45437.59652777778</v>
      </c>
      <c r="K792" s="6" t="str">
        <f t="shared" si="69"/>
        <v>0:00</v>
      </c>
      <c r="L792" s="54" t="str">
        <f t="shared" si="70"/>
        <v>Ukončeno v den propuštění</v>
      </c>
      <c r="M792" s="54" t="str">
        <f>IF(A792-J792&gt;TIME(0,240,0),"Více než  4 hodiny",VLOOKUP(K792,Pásma!$H$4:$I$244,2))</f>
        <v>do 10 ti minut</v>
      </c>
    </row>
    <row r="793" spans="1:13" x14ac:dyDescent="0.25">
      <c r="A793" s="46">
        <v>45437.597094907411</v>
      </c>
      <c r="B793" s="45" t="s">
        <v>1694</v>
      </c>
      <c r="C793" s="45" t="s">
        <v>2001</v>
      </c>
      <c r="D793" s="45" t="s">
        <v>1696</v>
      </c>
      <c r="E793" s="45" t="s">
        <v>79</v>
      </c>
      <c r="F793" s="45" t="s">
        <v>2002</v>
      </c>
      <c r="G793" s="45" t="s">
        <v>2003</v>
      </c>
      <c r="H793" s="45" t="s">
        <v>2004</v>
      </c>
      <c r="I793" s="8">
        <f t="shared" si="68"/>
        <v>45437.597094907411</v>
      </c>
      <c r="J793" s="8">
        <f t="shared" si="71"/>
        <v>45437.4375</v>
      </c>
      <c r="K793" s="6" t="str">
        <f t="shared" si="69"/>
        <v>3:49</v>
      </c>
      <c r="L793" s="54" t="str">
        <f t="shared" si="70"/>
        <v>Ukončeno v den propuštění</v>
      </c>
      <c r="M793" s="54" t="str">
        <f>IF(A793-J793&gt;TIME(0,240,0),"Více než  4 hodiny",VLOOKUP(K793,Pásma!$H$4:$I$244,2))</f>
        <v>220-230</v>
      </c>
    </row>
    <row r="794" spans="1:13" x14ac:dyDescent="0.25">
      <c r="A794" s="46">
        <v>45437.627233796295</v>
      </c>
      <c r="B794" s="45" t="s">
        <v>1720</v>
      </c>
      <c r="C794" s="45" t="s">
        <v>1729</v>
      </c>
      <c r="D794" s="45" t="s">
        <v>1696</v>
      </c>
      <c r="E794" s="45" t="s">
        <v>79</v>
      </c>
      <c r="F794" s="45" t="s">
        <v>1757</v>
      </c>
      <c r="G794" s="45" t="s">
        <v>7467</v>
      </c>
      <c r="H794" s="45" t="s">
        <v>7468</v>
      </c>
      <c r="I794" s="8">
        <f t="shared" si="68"/>
        <v>45437.627233796295</v>
      </c>
      <c r="J794" s="8">
        <f>DATEVALUE(MID(H794,63,8))+TIMEVALUE(_xlfn.CONCAT(MID(H794,87,2),":",MID(H794,89,2)))</f>
        <v>45437.626388888886</v>
      </c>
      <c r="K794" s="6" t="str">
        <f t="shared" si="69"/>
        <v>0:01</v>
      </c>
      <c r="L794" s="54" t="str">
        <f t="shared" si="70"/>
        <v>Ukončeno v den propuštění</v>
      </c>
      <c r="M794" s="54" t="str">
        <f>IF(A794-J794&gt;TIME(0,240,0),"Více než  4 hodiny",VLOOKUP(K794,Pásma!$H$4:$I$244,2))</f>
        <v>do 10 ti minut</v>
      </c>
    </row>
    <row r="795" spans="1:13" x14ac:dyDescent="0.25">
      <c r="A795" s="46">
        <v>45438.540868055556</v>
      </c>
      <c r="B795" s="45" t="s">
        <v>1720</v>
      </c>
      <c r="C795" s="45" t="s">
        <v>1733</v>
      </c>
      <c r="D795" s="45" t="s">
        <v>1696</v>
      </c>
      <c r="E795" s="45" t="s">
        <v>79</v>
      </c>
      <c r="F795" s="45" t="s">
        <v>1998</v>
      </c>
      <c r="G795" s="45" t="s">
        <v>1999</v>
      </c>
      <c r="H795" s="45" t="s">
        <v>2000</v>
      </c>
      <c r="I795" s="8">
        <f t="shared" si="68"/>
        <v>45438.540868055556</v>
      </c>
      <c r="J795" s="8">
        <f>DATEVALUE(MID(H795,29,8))+TIMEVALUE(_xlfn.CONCAT(MID(H795,64,2),":",MID(H795,66,2)))</f>
        <v>45438.539583333331</v>
      </c>
      <c r="K795" s="6" t="str">
        <f t="shared" si="69"/>
        <v>0:01</v>
      </c>
      <c r="L795" s="54" t="str">
        <f t="shared" si="70"/>
        <v>Ukončeno v den propuštění</v>
      </c>
      <c r="M795" s="54" t="str">
        <f>IF(A795-J795&gt;TIME(0,240,0),"Více než  4 hodiny",VLOOKUP(K795,Pásma!$H$4:$I$244,2))</f>
        <v>do 10 ti minut</v>
      </c>
    </row>
    <row r="796" spans="1:13" x14ac:dyDescent="0.25">
      <c r="A796" s="46">
        <v>45438.541377314818</v>
      </c>
      <c r="B796" s="45" t="s">
        <v>1720</v>
      </c>
      <c r="C796" s="45" t="s">
        <v>1733</v>
      </c>
      <c r="D796" s="45" t="s">
        <v>1696</v>
      </c>
      <c r="E796" s="45" t="s">
        <v>79</v>
      </c>
      <c r="F796" s="45" t="s">
        <v>1995</v>
      </c>
      <c r="G796" s="45" t="s">
        <v>1996</v>
      </c>
      <c r="H796" s="45" t="s">
        <v>1997</v>
      </c>
      <c r="I796" s="8">
        <f t="shared" si="68"/>
        <v>45438.541377314818</v>
      </c>
      <c r="J796" s="8">
        <f>DATEVALUE(MID(H796,29,8))+TIMEVALUE(_xlfn.CONCAT(MID(H796,64,2),":",MID(H796,66,2)))</f>
        <v>45438.540277777778</v>
      </c>
      <c r="K796" s="6" t="str">
        <f t="shared" si="69"/>
        <v>0:01</v>
      </c>
      <c r="L796" s="54" t="str">
        <f t="shared" si="70"/>
        <v>Ukončeno v den propuštění</v>
      </c>
      <c r="M796" s="54" t="str">
        <f>IF(A796-J796&gt;TIME(0,240,0),"Více než  4 hodiny",VLOOKUP(K796,Pásma!$H$4:$I$244,2))</f>
        <v>do 10 ti minut</v>
      </c>
    </row>
    <row r="797" spans="1:13" x14ac:dyDescent="0.25">
      <c r="A797" s="46">
        <v>45438.562685185185</v>
      </c>
      <c r="B797" s="45" t="s">
        <v>1694</v>
      </c>
      <c r="C797" s="45" t="s">
        <v>1733</v>
      </c>
      <c r="D797" s="45" t="s">
        <v>1696</v>
      </c>
      <c r="E797" s="45" t="s">
        <v>79</v>
      </c>
      <c r="F797" s="45" t="s">
        <v>1917</v>
      </c>
      <c r="G797" s="45" t="s">
        <v>1993</v>
      </c>
      <c r="H797" s="45" t="s">
        <v>1994</v>
      </c>
      <c r="I797" s="8">
        <f t="shared" si="68"/>
        <v>45438.562685185185</v>
      </c>
      <c r="J797" s="8">
        <f>DATEVALUE(MID(H797,29,8))+TIMEVALUE(_xlfn.CONCAT(MID(H797,64,2),":",MID(H797,66,2)))</f>
        <v>45438.541666666664</v>
      </c>
      <c r="K797" s="6" t="str">
        <f t="shared" si="69"/>
        <v>0:30</v>
      </c>
      <c r="L797" s="54" t="str">
        <f t="shared" si="70"/>
        <v>Ukončeno v den propuštění</v>
      </c>
      <c r="M797" s="54" t="str">
        <f>IF(A797-J797&gt;TIME(0,240,0),"Více než  4 hodiny",VLOOKUP(K797,Pásma!$H$4:$I$244,2))</f>
        <v>30-40</v>
      </c>
    </row>
    <row r="798" spans="1:13" x14ac:dyDescent="0.25">
      <c r="A798" s="46">
        <v>45439.4452662037</v>
      </c>
      <c r="B798" s="45" t="s">
        <v>1694</v>
      </c>
      <c r="C798" s="45" t="s">
        <v>1695</v>
      </c>
      <c r="D798" s="45" t="s">
        <v>1696</v>
      </c>
      <c r="E798" s="45" t="s">
        <v>79</v>
      </c>
      <c r="F798" s="45" t="s">
        <v>1990</v>
      </c>
      <c r="G798" s="45" t="s">
        <v>1991</v>
      </c>
      <c r="H798" s="45" t="s">
        <v>1992</v>
      </c>
      <c r="I798" s="8">
        <f t="shared" si="68"/>
        <v>45439.4452662037</v>
      </c>
      <c r="J798" s="8">
        <f>DATEVALUE(MID(H798,29,8))+TIMEVALUE(_xlfn.CONCAT(MID(H798,64,2),":",MID(H798,66,2)))</f>
        <v>45439.444444444445</v>
      </c>
      <c r="K798" s="6" t="str">
        <f t="shared" si="69"/>
        <v>0:01</v>
      </c>
      <c r="L798" s="54" t="str">
        <f t="shared" si="70"/>
        <v>Ukončeno v den propuštění</v>
      </c>
      <c r="M798" s="54" t="str">
        <f>IF(A798-J798&gt;TIME(0,240,0),"Více než  4 hodiny",VLOOKUP(K798,Pásma!$H$4:$I$244,2))</f>
        <v>do 10 ti minut</v>
      </c>
    </row>
    <row r="799" spans="1:13" x14ac:dyDescent="0.25">
      <c r="A799" s="46">
        <v>45439.464583333334</v>
      </c>
      <c r="B799" s="45" t="s">
        <v>11</v>
      </c>
      <c r="C799" s="45" t="s">
        <v>21</v>
      </c>
      <c r="D799" s="45" t="s">
        <v>1696</v>
      </c>
      <c r="E799" s="45" t="s">
        <v>10</v>
      </c>
      <c r="F799" s="45" t="s">
        <v>1747</v>
      </c>
      <c r="G799" s="45" t="s">
        <v>1748</v>
      </c>
      <c r="H799" s="45" t="s">
        <v>8590</v>
      </c>
      <c r="I799" s="8">
        <f t="shared" si="68"/>
        <v>45439.464583333334</v>
      </c>
      <c r="J799" s="8">
        <f>DATEVALUE(MID(H799,49,8))+TIMEVALUE(_xlfn.CONCAT(MID(H799,80,2),":",MID(H799,82,2)))</f>
        <v>45439.463888888888</v>
      </c>
      <c r="K799" s="6" t="str">
        <f t="shared" si="69"/>
        <v>0:01</v>
      </c>
      <c r="L799" s="54" t="str">
        <f t="shared" si="70"/>
        <v>Ukončeno v den propuštění</v>
      </c>
      <c r="M799" s="54" t="str">
        <f>IF(A799-J799&gt;TIME(0,240,0),"Více než  4 hodiny",VLOOKUP(K799,Pásma!$H$4:$I$244,2))</f>
        <v>do 10 ti minut</v>
      </c>
    </row>
    <row r="800" spans="1:13" x14ac:dyDescent="0.25">
      <c r="A800" s="46">
        <v>45439.541550925926</v>
      </c>
      <c r="B800" s="45" t="s">
        <v>11</v>
      </c>
      <c r="C800" s="45" t="s">
        <v>21</v>
      </c>
      <c r="D800" s="45" t="s">
        <v>1696</v>
      </c>
      <c r="E800" s="45" t="s">
        <v>10</v>
      </c>
      <c r="F800" s="45" t="s">
        <v>1887</v>
      </c>
      <c r="G800" s="45" t="s">
        <v>1888</v>
      </c>
      <c r="H800" s="45" t="s">
        <v>8589</v>
      </c>
      <c r="I800" s="8">
        <f t="shared" si="68"/>
        <v>45439.541550925926</v>
      </c>
      <c r="J800" s="8">
        <f>DATEVALUE(MID(H800,49,8))+TIMEVALUE(_xlfn.CONCAT(MID(H800,80,2),":",MID(H800,82,2)))</f>
        <v>45439.540972222225</v>
      </c>
      <c r="K800" s="6" t="str">
        <f t="shared" si="69"/>
        <v>0:00</v>
      </c>
      <c r="L800" s="54" t="str">
        <f t="shared" si="70"/>
        <v>Ukončeno v den propuštění</v>
      </c>
      <c r="M800" s="54" t="str">
        <f>IF(A800-J800&gt;TIME(0,240,0),"Více než  4 hodiny",VLOOKUP(K800,Pásma!$H$4:$I$244,2))</f>
        <v>do 10 ti minut</v>
      </c>
    </row>
    <row r="801" spans="1:13" x14ac:dyDescent="0.25">
      <c r="A801" s="46">
        <v>45440.379826388889</v>
      </c>
      <c r="B801" s="45" t="s">
        <v>11</v>
      </c>
      <c r="C801" s="45" t="s">
        <v>21</v>
      </c>
      <c r="D801" s="45" t="s">
        <v>1696</v>
      </c>
      <c r="E801" s="45" t="s">
        <v>10</v>
      </c>
      <c r="F801" s="45" t="s">
        <v>1952</v>
      </c>
      <c r="G801" s="45" t="s">
        <v>1953</v>
      </c>
      <c r="H801" s="45" t="s">
        <v>8588</v>
      </c>
      <c r="I801" s="8">
        <f t="shared" si="68"/>
        <v>45440.379826388889</v>
      </c>
      <c r="J801" s="8">
        <f>DATEVALUE(MID(H801,49,8))+TIMEVALUE(_xlfn.CONCAT(MID(H801,80,2),":",MID(H801,82,2)))</f>
        <v>45440.379166666666</v>
      </c>
      <c r="K801" s="6" t="str">
        <f t="shared" si="69"/>
        <v>0:00</v>
      </c>
      <c r="L801" s="54" t="str">
        <f t="shared" si="70"/>
        <v>Ukončeno v den propuštění</v>
      </c>
      <c r="M801" s="54" t="str">
        <f>IF(A801-J801&gt;TIME(0,240,0),"Více než  4 hodiny",VLOOKUP(K801,Pásma!$H$4:$I$244,2))</f>
        <v>do 10 ti minut</v>
      </c>
    </row>
    <row r="802" spans="1:13" x14ac:dyDescent="0.25">
      <c r="A802" s="46">
        <v>45440.400034722225</v>
      </c>
      <c r="B802" s="45" t="s">
        <v>682</v>
      </c>
      <c r="C802" s="45" t="s">
        <v>683</v>
      </c>
      <c r="D802" s="45" t="s">
        <v>1696</v>
      </c>
      <c r="E802" s="45" t="s">
        <v>79</v>
      </c>
      <c r="F802" s="45" t="s">
        <v>1934</v>
      </c>
      <c r="G802" s="45" t="s">
        <v>1989</v>
      </c>
      <c r="H802" s="45" t="s">
        <v>1988</v>
      </c>
      <c r="I802" s="8">
        <f t="shared" si="68"/>
        <v>45440.400034722225</v>
      </c>
      <c r="J802" s="8">
        <f>DATEVALUE(MID(H802,29,8))+TIMEVALUE(_xlfn.CONCAT(MID(H802,64,2),":",MID(H802,66,2)))</f>
        <v>45440.393750000003</v>
      </c>
      <c r="K802" s="6" t="str">
        <f t="shared" si="69"/>
        <v>0:09</v>
      </c>
      <c r="L802" s="54" t="str">
        <f t="shared" si="70"/>
        <v>Ukončeno v den propuštění</v>
      </c>
      <c r="M802" s="54" t="str">
        <f>IF(A802-J802&gt;TIME(0,240,0),"Více než  4 hodiny",VLOOKUP(K802,Pásma!$H$4:$I$244,2))</f>
        <v>do 10 ti minut</v>
      </c>
    </row>
    <row r="803" spans="1:13" x14ac:dyDescent="0.25">
      <c r="A803" s="46">
        <v>45440.401284722226</v>
      </c>
      <c r="B803" s="45" t="s">
        <v>682</v>
      </c>
      <c r="C803" s="45" t="s">
        <v>683</v>
      </c>
      <c r="D803" s="45" t="s">
        <v>1696</v>
      </c>
      <c r="E803" s="45" t="s">
        <v>79</v>
      </c>
      <c r="F803" s="45" t="s">
        <v>1864</v>
      </c>
      <c r="G803" s="45" t="s">
        <v>1987</v>
      </c>
      <c r="H803" s="45" t="s">
        <v>1988</v>
      </c>
      <c r="I803" s="8">
        <f t="shared" si="68"/>
        <v>45440.401284722226</v>
      </c>
      <c r="J803" s="8">
        <f>DATEVALUE(MID(H803,29,8))+TIMEVALUE(_xlfn.CONCAT(MID(H803,64,2),":",MID(H803,66,2)))</f>
        <v>45440.393750000003</v>
      </c>
      <c r="K803" s="6" t="str">
        <f t="shared" si="69"/>
        <v>0:10</v>
      </c>
      <c r="L803" s="54" t="str">
        <f t="shared" si="70"/>
        <v>Ukončeno v den propuštění</v>
      </c>
      <c r="M803" s="54" t="str">
        <f>IF(A803-J803&gt;TIME(0,240,0),"Více než  4 hodiny",VLOOKUP(K803,Pásma!$H$4:$I$244,2))</f>
        <v>10-20</v>
      </c>
    </row>
    <row r="804" spans="1:13" x14ac:dyDescent="0.25">
      <c r="A804" s="46">
        <v>45440.428993055553</v>
      </c>
      <c r="B804" s="45" t="s">
        <v>11</v>
      </c>
      <c r="C804" s="45" t="s">
        <v>21</v>
      </c>
      <c r="D804" s="45" t="s">
        <v>1696</v>
      </c>
      <c r="E804" s="45" t="s">
        <v>10</v>
      </c>
      <c r="F804" s="45" t="s">
        <v>1905</v>
      </c>
      <c r="G804" s="45" t="s">
        <v>1906</v>
      </c>
      <c r="H804" s="45" t="s">
        <v>8587</v>
      </c>
      <c r="I804" s="8">
        <f t="shared" si="68"/>
        <v>45440.428993055553</v>
      </c>
      <c r="J804" s="8">
        <f>DATEVALUE(MID(H804,49,8))+TIMEVALUE(_xlfn.CONCAT(MID(H804,80,2),":",MID(H804,82,2)))</f>
        <v>45440.428472222222</v>
      </c>
      <c r="K804" s="6" t="str">
        <f t="shared" si="69"/>
        <v>0:00</v>
      </c>
      <c r="L804" s="54" t="str">
        <f t="shared" si="70"/>
        <v>Ukončeno v den propuštění</v>
      </c>
      <c r="M804" s="54" t="str">
        <f>IF(A804-J804&gt;TIME(0,240,0),"Více než  4 hodiny",VLOOKUP(K804,Pásma!$H$4:$I$244,2))</f>
        <v>do 10 ti minut</v>
      </c>
    </row>
    <row r="805" spans="1:13" x14ac:dyDescent="0.25">
      <c r="A805" s="46">
        <v>45440.454895833333</v>
      </c>
      <c r="B805" s="45" t="s">
        <v>1694</v>
      </c>
      <c r="C805" s="45" t="s">
        <v>1695</v>
      </c>
      <c r="D805" s="45" t="s">
        <v>1696</v>
      </c>
      <c r="E805" s="45" t="s">
        <v>79</v>
      </c>
      <c r="F805" s="45" t="s">
        <v>1984</v>
      </c>
      <c r="G805" s="45" t="s">
        <v>1985</v>
      </c>
      <c r="H805" s="45" t="s">
        <v>1986</v>
      </c>
      <c r="I805" s="8">
        <f t="shared" si="68"/>
        <v>45440.454895833333</v>
      </c>
      <c r="J805" s="8">
        <f>DATEVALUE(MID(H805,29,8))+TIMEVALUE(_xlfn.CONCAT(MID(H805,64,2),":",MID(H805,66,2)))</f>
        <v>45440.45416666667</v>
      </c>
      <c r="K805" s="6" t="str">
        <f t="shared" si="69"/>
        <v>0:01</v>
      </c>
      <c r="L805" s="54" t="str">
        <f t="shared" si="70"/>
        <v>Ukončeno v den propuštění</v>
      </c>
      <c r="M805" s="54" t="str">
        <f>IF(A805-J805&gt;TIME(0,240,0),"Více než  4 hodiny",VLOOKUP(K805,Pásma!$H$4:$I$244,2))</f>
        <v>do 10 ti minut</v>
      </c>
    </row>
    <row r="806" spans="1:13" x14ac:dyDescent="0.25">
      <c r="A806" s="46">
        <v>45440.510763888888</v>
      </c>
      <c r="B806" s="45" t="s">
        <v>1694</v>
      </c>
      <c r="C806" s="45" t="s">
        <v>1695</v>
      </c>
      <c r="D806" s="45" t="s">
        <v>1696</v>
      </c>
      <c r="E806" s="45" t="s">
        <v>79</v>
      </c>
      <c r="F806" s="45" t="s">
        <v>1982</v>
      </c>
      <c r="G806" s="45" t="s">
        <v>1983</v>
      </c>
      <c r="H806" s="45" t="s">
        <v>1981</v>
      </c>
      <c r="I806" s="8">
        <f t="shared" si="68"/>
        <v>45440.510763888888</v>
      </c>
      <c r="J806" s="8">
        <f>DATEVALUE(MID(H806,29,8))+TIMEVALUE(_xlfn.CONCAT(MID(H806,64,2),":",MID(H806,66,2)))</f>
        <v>45440.510416666664</v>
      </c>
      <c r="K806" s="6" t="str">
        <f t="shared" si="69"/>
        <v>0:00</v>
      </c>
      <c r="L806" s="54" t="str">
        <f t="shared" si="70"/>
        <v>Ukončeno v den propuštění</v>
      </c>
      <c r="M806" s="54" t="str">
        <f>IF(A806-J806&gt;TIME(0,240,0),"Více než  4 hodiny",VLOOKUP(K806,Pásma!$H$4:$I$244,2))</f>
        <v>do 10 ti minut</v>
      </c>
    </row>
    <row r="807" spans="1:13" x14ac:dyDescent="0.25">
      <c r="A807" s="46">
        <v>45440.510914351849</v>
      </c>
      <c r="B807" s="45" t="s">
        <v>1694</v>
      </c>
      <c r="C807" s="45" t="s">
        <v>1695</v>
      </c>
      <c r="D807" s="45" t="s">
        <v>1696</v>
      </c>
      <c r="E807" s="45" t="s">
        <v>79</v>
      </c>
      <c r="F807" s="45" t="s">
        <v>1979</v>
      </c>
      <c r="G807" s="45" t="s">
        <v>1980</v>
      </c>
      <c r="H807" s="45" t="s">
        <v>1981</v>
      </c>
      <c r="I807" s="8">
        <f t="shared" si="68"/>
        <v>45440.510914351849</v>
      </c>
      <c r="J807" s="8">
        <f>DATEVALUE(MID(H807,29,8))+TIMEVALUE(_xlfn.CONCAT(MID(H807,64,2),":",MID(H807,66,2)))</f>
        <v>45440.510416666664</v>
      </c>
      <c r="K807" s="6" t="str">
        <f t="shared" si="69"/>
        <v>0:00</v>
      </c>
      <c r="L807" s="54" t="str">
        <f t="shared" si="70"/>
        <v>Ukončeno v den propuštění</v>
      </c>
      <c r="M807" s="54" t="str">
        <f>IF(A807-J807&gt;TIME(0,240,0),"Více než  4 hodiny",VLOOKUP(K807,Pásma!$H$4:$I$244,2))</f>
        <v>do 10 ti minut</v>
      </c>
    </row>
    <row r="808" spans="1:13" x14ac:dyDescent="0.25">
      <c r="A808" s="46">
        <v>45441.348877314813</v>
      </c>
      <c r="B808" s="45" t="s">
        <v>1694</v>
      </c>
      <c r="C808" s="45" t="s">
        <v>1695</v>
      </c>
      <c r="D808" s="45" t="s">
        <v>1696</v>
      </c>
      <c r="E808" s="45" t="s">
        <v>79</v>
      </c>
      <c r="F808" s="45" t="s">
        <v>1976</v>
      </c>
      <c r="G808" s="45" t="s">
        <v>1977</v>
      </c>
      <c r="H808" s="45" t="s">
        <v>1978</v>
      </c>
      <c r="I808" s="8">
        <f t="shared" si="68"/>
        <v>45441.348877314813</v>
      </c>
      <c r="J808" s="8">
        <f>DATEVALUE(MID(H808,29,8))+TIMEVALUE(_xlfn.CONCAT(MID(H808,64,2),":",MID(H808,66,2)))</f>
        <v>45441.347222222219</v>
      </c>
      <c r="K808" s="6" t="str">
        <f t="shared" si="69"/>
        <v>0:02</v>
      </c>
      <c r="L808" s="54" t="str">
        <f t="shared" si="70"/>
        <v>Ukončeno v den propuštění</v>
      </c>
      <c r="M808" s="54" t="str">
        <f>IF(A808-J808&gt;TIME(0,240,0),"Více než  4 hodiny",VLOOKUP(K808,Pásma!$H$4:$I$244,2))</f>
        <v>do 10 ti minut</v>
      </c>
    </row>
    <row r="809" spans="1:13" x14ac:dyDescent="0.25">
      <c r="A809" s="46">
        <v>45441.383437500001</v>
      </c>
      <c r="B809" s="45" t="s">
        <v>11</v>
      </c>
      <c r="C809" s="45" t="s">
        <v>21</v>
      </c>
      <c r="D809" s="45" t="s">
        <v>1696</v>
      </c>
      <c r="E809" s="45" t="s">
        <v>10</v>
      </c>
      <c r="F809" s="45" t="s">
        <v>1934</v>
      </c>
      <c r="G809" s="45" t="s">
        <v>1935</v>
      </c>
      <c r="H809" s="45" t="s">
        <v>8586</v>
      </c>
      <c r="I809" s="8">
        <f t="shared" si="68"/>
        <v>45441.383437500001</v>
      </c>
      <c r="J809" s="8">
        <f>DATEVALUE(MID(H809,49,8))+TIMEVALUE(_xlfn.CONCAT(MID(H809,80,2),":",MID(H809,82,2)))</f>
        <v>45441.383333333331</v>
      </c>
      <c r="K809" s="6" t="str">
        <f t="shared" si="69"/>
        <v>0:00</v>
      </c>
      <c r="L809" s="54" t="str">
        <f t="shared" si="70"/>
        <v>Ukončeno v den propuštění</v>
      </c>
      <c r="M809" s="54" t="str">
        <f>IF(A809-J809&gt;TIME(0,240,0),"Více než  4 hodiny",VLOOKUP(K809,Pásma!$H$4:$I$244,2))</f>
        <v>do 10 ti minut</v>
      </c>
    </row>
    <row r="810" spans="1:13" x14ac:dyDescent="0.25">
      <c r="A810" s="46">
        <v>45441.496805555558</v>
      </c>
      <c r="B810" s="45" t="s">
        <v>11</v>
      </c>
      <c r="C810" s="45" t="s">
        <v>21</v>
      </c>
      <c r="D810" s="45" t="s">
        <v>1696</v>
      </c>
      <c r="E810" s="45" t="s">
        <v>10</v>
      </c>
      <c r="F810" s="45" t="s">
        <v>1864</v>
      </c>
      <c r="G810" s="45" t="s">
        <v>1865</v>
      </c>
      <c r="H810" s="45" t="s">
        <v>8585</v>
      </c>
      <c r="I810" s="8">
        <f t="shared" si="68"/>
        <v>45441.496805555558</v>
      </c>
      <c r="J810" s="8">
        <f>DATEVALUE(MID(H810,49,8))+TIMEVALUE(_xlfn.CONCAT(MID(H810,80,2),":",MID(H810,82,2)))</f>
        <v>45441.496527777781</v>
      </c>
      <c r="K810" s="6" t="str">
        <f t="shared" si="69"/>
        <v>0:00</v>
      </c>
      <c r="L810" s="54" t="str">
        <f t="shared" si="70"/>
        <v>Ukončeno v den propuštění</v>
      </c>
      <c r="M810" s="54" t="str">
        <f>IF(A810-J810&gt;TIME(0,240,0),"Více než  4 hodiny",VLOOKUP(K810,Pásma!$H$4:$I$244,2))</f>
        <v>do 10 ti minut</v>
      </c>
    </row>
    <row r="811" spans="1:13" x14ac:dyDescent="0.25">
      <c r="A811" s="46">
        <v>45441.510659722226</v>
      </c>
      <c r="B811" s="45" t="s">
        <v>1694</v>
      </c>
      <c r="C811" s="45" t="s">
        <v>1695</v>
      </c>
      <c r="D811" s="45" t="s">
        <v>1696</v>
      </c>
      <c r="E811" s="45" t="s">
        <v>79</v>
      </c>
      <c r="F811" s="45" t="s">
        <v>1973</v>
      </c>
      <c r="G811" s="45" t="s">
        <v>1974</v>
      </c>
      <c r="H811" s="45" t="s">
        <v>1975</v>
      </c>
      <c r="I811" s="8">
        <f t="shared" si="68"/>
        <v>45441.510659722226</v>
      </c>
      <c r="J811" s="8">
        <f t="shared" ref="J811:J816" si="72">DATEVALUE(MID(H811,29,8))+TIMEVALUE(_xlfn.CONCAT(MID(H811,64,2),":",MID(H811,66,2)))</f>
        <v>45441.509722222225</v>
      </c>
      <c r="K811" s="6" t="str">
        <f t="shared" si="69"/>
        <v>0:01</v>
      </c>
      <c r="L811" s="54" t="str">
        <f t="shared" si="70"/>
        <v>Ukončeno v den propuštění</v>
      </c>
      <c r="M811" s="54" t="str">
        <f>IF(A811-J811&gt;TIME(0,240,0),"Více než  4 hodiny",VLOOKUP(K811,Pásma!$H$4:$I$244,2))</f>
        <v>do 10 ti minut</v>
      </c>
    </row>
    <row r="812" spans="1:13" x14ac:dyDescent="0.25">
      <c r="A812" s="46">
        <v>45441.510810185187</v>
      </c>
      <c r="B812" s="45" t="s">
        <v>1694</v>
      </c>
      <c r="C812" s="45" t="s">
        <v>1695</v>
      </c>
      <c r="D812" s="45" t="s">
        <v>1696</v>
      </c>
      <c r="E812" s="45" t="s">
        <v>79</v>
      </c>
      <c r="F812" s="45" t="s">
        <v>1971</v>
      </c>
      <c r="G812" s="45" t="s">
        <v>1972</v>
      </c>
      <c r="H812" s="45" t="s">
        <v>1968</v>
      </c>
      <c r="I812" s="8">
        <f t="shared" si="68"/>
        <v>45441.510810185187</v>
      </c>
      <c r="J812" s="8">
        <f t="shared" si="72"/>
        <v>45441.510416666664</v>
      </c>
      <c r="K812" s="6" t="str">
        <f t="shared" si="69"/>
        <v>0:00</v>
      </c>
      <c r="L812" s="54" t="str">
        <f t="shared" si="70"/>
        <v>Ukončeno v den propuštění</v>
      </c>
      <c r="M812" s="54" t="str">
        <f>IF(A812-J812&gt;TIME(0,240,0),"Více než  4 hodiny",VLOOKUP(K812,Pásma!$H$4:$I$244,2))</f>
        <v>do 10 ti minut</v>
      </c>
    </row>
    <row r="813" spans="1:13" x14ac:dyDescent="0.25">
      <c r="A813" s="46">
        <v>45441.510960648149</v>
      </c>
      <c r="B813" s="45" t="s">
        <v>1694</v>
      </c>
      <c r="C813" s="45" t="s">
        <v>1695</v>
      </c>
      <c r="D813" s="45" t="s">
        <v>1696</v>
      </c>
      <c r="E813" s="45" t="s">
        <v>79</v>
      </c>
      <c r="F813" s="45" t="s">
        <v>1969</v>
      </c>
      <c r="G813" s="45" t="s">
        <v>1970</v>
      </c>
      <c r="H813" s="45" t="s">
        <v>1968</v>
      </c>
      <c r="I813" s="8">
        <f t="shared" si="68"/>
        <v>45441.510960648149</v>
      </c>
      <c r="J813" s="8">
        <f t="shared" si="72"/>
        <v>45441.510416666664</v>
      </c>
      <c r="K813" s="6" t="str">
        <f t="shared" si="69"/>
        <v>0:00</v>
      </c>
      <c r="L813" s="54" t="str">
        <f t="shared" si="70"/>
        <v>Ukončeno v den propuštění</v>
      </c>
      <c r="M813" s="54" t="str">
        <f>IF(A813-J813&gt;TIME(0,240,0),"Více než  4 hodiny",VLOOKUP(K813,Pásma!$H$4:$I$244,2))</f>
        <v>do 10 ti minut</v>
      </c>
    </row>
    <row r="814" spans="1:13" x14ac:dyDescent="0.25">
      <c r="A814" s="46">
        <v>45441.511099537034</v>
      </c>
      <c r="B814" s="45" t="s">
        <v>1694</v>
      </c>
      <c r="C814" s="45" t="s">
        <v>1695</v>
      </c>
      <c r="D814" s="45" t="s">
        <v>1696</v>
      </c>
      <c r="E814" s="45" t="s">
        <v>79</v>
      </c>
      <c r="F814" s="45" t="s">
        <v>1966</v>
      </c>
      <c r="G814" s="45" t="s">
        <v>1967</v>
      </c>
      <c r="H814" s="45" t="s">
        <v>1968</v>
      </c>
      <c r="I814" s="8">
        <f t="shared" si="68"/>
        <v>45441.511099537034</v>
      </c>
      <c r="J814" s="8">
        <f t="shared" si="72"/>
        <v>45441.510416666664</v>
      </c>
      <c r="K814" s="6" t="str">
        <f t="shared" si="69"/>
        <v>0:00</v>
      </c>
      <c r="L814" s="54" t="str">
        <f t="shared" si="70"/>
        <v>Ukončeno v den propuštění</v>
      </c>
      <c r="M814" s="54" t="str">
        <f>IF(A814-J814&gt;TIME(0,240,0),"Více než  4 hodiny",VLOOKUP(K814,Pásma!$H$4:$I$244,2))</f>
        <v>do 10 ti minut</v>
      </c>
    </row>
    <row r="815" spans="1:13" x14ac:dyDescent="0.25">
      <c r="A815" s="46">
        <v>45441.511296296296</v>
      </c>
      <c r="B815" s="45" t="s">
        <v>1694</v>
      </c>
      <c r="C815" s="45" t="s">
        <v>1695</v>
      </c>
      <c r="D815" s="45" t="s">
        <v>1696</v>
      </c>
      <c r="E815" s="45" t="s">
        <v>79</v>
      </c>
      <c r="F815" s="45" t="s">
        <v>1963</v>
      </c>
      <c r="G815" s="45" t="s">
        <v>1964</v>
      </c>
      <c r="H815" s="45" t="s">
        <v>1965</v>
      </c>
      <c r="I815" s="8">
        <f t="shared" si="68"/>
        <v>45441.511296296296</v>
      </c>
      <c r="J815" s="8">
        <f t="shared" si="72"/>
        <v>45441.511111111111</v>
      </c>
      <c r="K815" s="6" t="str">
        <f t="shared" si="69"/>
        <v>0:00</v>
      </c>
      <c r="L815" s="54" t="str">
        <f t="shared" si="70"/>
        <v>Ukončeno v den propuštění</v>
      </c>
      <c r="M815" s="54" t="str">
        <f>IF(A815-J815&gt;TIME(0,240,0),"Více než  4 hodiny",VLOOKUP(K815,Pásma!$H$4:$I$244,2))</f>
        <v>do 10 ti minut</v>
      </c>
    </row>
    <row r="816" spans="1:13" x14ac:dyDescent="0.25">
      <c r="A816" s="46">
        <v>45441.511689814812</v>
      </c>
      <c r="B816" s="45" t="s">
        <v>1694</v>
      </c>
      <c r="C816" s="45" t="s">
        <v>1695</v>
      </c>
      <c r="D816" s="45" t="s">
        <v>1696</v>
      </c>
      <c r="E816" s="45" t="s">
        <v>79</v>
      </c>
      <c r="F816" s="45" t="s">
        <v>1960</v>
      </c>
      <c r="G816" s="45" t="s">
        <v>1961</v>
      </c>
      <c r="H816" s="45" t="s">
        <v>1962</v>
      </c>
      <c r="I816" s="8">
        <f t="shared" si="68"/>
        <v>45441.511689814812</v>
      </c>
      <c r="J816" s="8">
        <f t="shared" si="72"/>
        <v>45441.511111111111</v>
      </c>
      <c r="K816" s="6" t="str">
        <f t="shared" si="69"/>
        <v>0:00</v>
      </c>
      <c r="L816" s="54" t="str">
        <f t="shared" si="70"/>
        <v>Ukončeno v den propuštění</v>
      </c>
      <c r="M816" s="54" t="str">
        <f>IF(A816-J816&gt;TIME(0,240,0),"Více než  4 hodiny",VLOOKUP(K816,Pásma!$H$4:$I$244,2))</f>
        <v>do 10 ti minut</v>
      </c>
    </row>
    <row r="817" spans="1:13" x14ac:dyDescent="0.25">
      <c r="A817" s="46">
        <v>45442.348009259258</v>
      </c>
      <c r="B817" s="45" t="s">
        <v>1694</v>
      </c>
      <c r="C817" s="45" t="s">
        <v>1695</v>
      </c>
      <c r="D817" s="45" t="s">
        <v>1696</v>
      </c>
      <c r="E817" s="45" t="s">
        <v>79</v>
      </c>
      <c r="F817" s="45" t="s">
        <v>286</v>
      </c>
      <c r="G817" s="45" t="s">
        <v>287</v>
      </c>
      <c r="H817" s="45" t="s">
        <v>8584</v>
      </c>
      <c r="I817" s="8">
        <f t="shared" si="68"/>
        <v>45442.348009259258</v>
      </c>
      <c r="J817" s="8">
        <f>DATEVALUE(MID(H817,49,8))+TIMEVALUE(_xlfn.CONCAT(MID(H817,80,2),":",MID(H817,82,2)))</f>
        <v>45442.347916666666</v>
      </c>
      <c r="K817" s="6" t="str">
        <f t="shared" si="69"/>
        <v>0:00</v>
      </c>
      <c r="L817" s="54" t="str">
        <f t="shared" si="70"/>
        <v>Ukončeno v den propuštění</v>
      </c>
      <c r="M817" s="54" t="str">
        <f>IF(A817-J817&gt;TIME(0,240,0),"Více než  4 hodiny",VLOOKUP(K817,Pásma!$H$4:$I$244,2))</f>
        <v>do 10 ti minut</v>
      </c>
    </row>
    <row r="818" spans="1:13" x14ac:dyDescent="0.25">
      <c r="A818" s="46">
        <v>45442.430972222224</v>
      </c>
      <c r="B818" s="45" t="s">
        <v>11</v>
      </c>
      <c r="C818" s="45" t="s">
        <v>12</v>
      </c>
      <c r="D818" s="45" t="s">
        <v>1696</v>
      </c>
      <c r="E818" s="45" t="s">
        <v>10</v>
      </c>
      <c r="F818" s="45" t="s">
        <v>1869</v>
      </c>
      <c r="G818" s="45" t="s">
        <v>1870</v>
      </c>
      <c r="H818" s="45" t="s">
        <v>8583</v>
      </c>
      <c r="I818" s="8">
        <f t="shared" si="68"/>
        <v>45442.430972222224</v>
      </c>
      <c r="J818" s="8">
        <f>DATEVALUE(MID(H818,49,8))+TIMEVALUE(_xlfn.CONCAT(MID(H818,80,2),":",MID(H818,82,2)))</f>
        <v>45442.430555555555</v>
      </c>
      <c r="K818" s="6" t="str">
        <f t="shared" si="69"/>
        <v>0:00</v>
      </c>
      <c r="L818" s="54" t="str">
        <f t="shared" si="70"/>
        <v>Ukončeno v den propuštění</v>
      </c>
      <c r="M818" s="54" t="str">
        <f>IF(A818-J818&gt;TIME(0,240,0),"Více než  4 hodiny",VLOOKUP(K818,Pásma!$H$4:$I$244,2))</f>
        <v>do 10 ti minut</v>
      </c>
    </row>
    <row r="819" spans="1:13" x14ac:dyDescent="0.25">
      <c r="A819" s="46">
        <v>45442.469456018516</v>
      </c>
      <c r="B819" s="45" t="s">
        <v>1694</v>
      </c>
      <c r="C819" s="45" t="s">
        <v>1695</v>
      </c>
      <c r="D819" s="45" t="s">
        <v>1696</v>
      </c>
      <c r="E819" s="45" t="s">
        <v>79</v>
      </c>
      <c r="F819" s="45" t="s">
        <v>1957</v>
      </c>
      <c r="G819" s="45" t="s">
        <v>1958</v>
      </c>
      <c r="H819" s="45" t="s">
        <v>1959</v>
      </c>
      <c r="I819" s="8">
        <f t="shared" si="68"/>
        <v>45442.469456018516</v>
      </c>
      <c r="J819" s="8">
        <f>DATEVALUE(MID(H819,29,8))+TIMEVALUE(_xlfn.CONCAT(MID(H819,64,2),":",MID(H819,66,2)))</f>
        <v>45442.46875</v>
      </c>
      <c r="K819" s="6" t="str">
        <f t="shared" si="69"/>
        <v>0:01</v>
      </c>
      <c r="L819" s="54" t="str">
        <f t="shared" si="70"/>
        <v>Ukončeno v den propuštění</v>
      </c>
      <c r="M819" s="54" t="str">
        <f>IF(A819-J819&gt;TIME(0,240,0),"Více než  4 hodiny",VLOOKUP(K819,Pásma!$H$4:$I$244,2))</f>
        <v>do 10 ti minut</v>
      </c>
    </row>
    <row r="820" spans="1:13" x14ac:dyDescent="0.25">
      <c r="A820" s="46">
        <v>45442.469594907408</v>
      </c>
      <c r="B820" s="45" t="s">
        <v>1694</v>
      </c>
      <c r="C820" s="45" t="s">
        <v>1695</v>
      </c>
      <c r="D820" s="45" t="s">
        <v>1696</v>
      </c>
      <c r="E820" s="45" t="s">
        <v>79</v>
      </c>
      <c r="F820" s="45" t="s">
        <v>1954</v>
      </c>
      <c r="G820" s="45" t="s">
        <v>1955</v>
      </c>
      <c r="H820" s="45" t="s">
        <v>1956</v>
      </c>
      <c r="I820" s="8">
        <f t="shared" si="68"/>
        <v>45442.469594907408</v>
      </c>
      <c r="J820" s="8">
        <f>DATEVALUE(MID(H820,29,8))+TIMEVALUE(_xlfn.CONCAT(MID(H820,64,2),":",MID(H820,66,2)))</f>
        <v>45442.469444444447</v>
      </c>
      <c r="K820" s="6" t="str">
        <f t="shared" si="69"/>
        <v>0:00</v>
      </c>
      <c r="L820" s="54" t="str">
        <f t="shared" si="70"/>
        <v>Ukončeno v den propuštění</v>
      </c>
      <c r="M820" s="54" t="str">
        <f>IF(A820-J820&gt;TIME(0,240,0),"Více než  4 hodiny",VLOOKUP(K820,Pásma!$H$4:$I$244,2))</f>
        <v>do 10 ti minut</v>
      </c>
    </row>
    <row r="821" spans="1:13" x14ac:dyDescent="0.25">
      <c r="A821" s="46">
        <v>45442.557858796295</v>
      </c>
      <c r="B821" s="45" t="s">
        <v>11</v>
      </c>
      <c r="C821" s="45" t="s">
        <v>12</v>
      </c>
      <c r="D821" s="45" t="s">
        <v>1696</v>
      </c>
      <c r="E821" s="45" t="s">
        <v>10</v>
      </c>
      <c r="F821" s="45" t="s">
        <v>1708</v>
      </c>
      <c r="G821" s="45" t="s">
        <v>1709</v>
      </c>
      <c r="H821" s="45" t="s">
        <v>8582</v>
      </c>
      <c r="I821" s="8">
        <f t="shared" si="68"/>
        <v>45442.557858796295</v>
      </c>
      <c r="J821" s="8">
        <f>DATEVALUE(MID(H821,49,8))+TIMEVALUE(_xlfn.CONCAT(MID(H821,80,2),":",MID(H821,82,2)))</f>
        <v>45442.557638888888</v>
      </c>
      <c r="K821" s="6" t="str">
        <f t="shared" si="69"/>
        <v>0:00</v>
      </c>
      <c r="L821" s="54" t="str">
        <f t="shared" si="70"/>
        <v>Ukončeno v den propuštění</v>
      </c>
      <c r="M821" s="54" t="str">
        <f>IF(A821-J821&gt;TIME(0,240,0),"Více než  4 hodiny",VLOOKUP(K821,Pásma!$H$4:$I$244,2))</f>
        <v>do 10 ti minut</v>
      </c>
    </row>
    <row r="822" spans="1:13" x14ac:dyDescent="0.25">
      <c r="A822" s="46">
        <v>45443.443414351852</v>
      </c>
      <c r="B822" s="45" t="s">
        <v>1694</v>
      </c>
      <c r="C822" s="45" t="s">
        <v>1695</v>
      </c>
      <c r="D822" s="45" t="s">
        <v>1696</v>
      </c>
      <c r="E822" s="45" t="s">
        <v>79</v>
      </c>
      <c r="F822" s="45" t="s">
        <v>1952</v>
      </c>
      <c r="G822" s="45" t="s">
        <v>1953</v>
      </c>
      <c r="H822" s="45" t="s">
        <v>1951</v>
      </c>
      <c r="I822" s="8">
        <f t="shared" si="68"/>
        <v>45443.443414351852</v>
      </c>
      <c r="J822" s="8">
        <f t="shared" ref="J822:J833" si="73">DATEVALUE(MID(H822,29,8))+TIMEVALUE(_xlfn.CONCAT(MID(H822,64,2),":",MID(H822,66,2)))</f>
        <v>45443.443055555559</v>
      </c>
      <c r="K822" s="6" t="str">
        <f t="shared" si="69"/>
        <v>0:00</v>
      </c>
      <c r="L822" s="54" t="str">
        <f t="shared" si="70"/>
        <v>Ukončeno v den propuštění</v>
      </c>
      <c r="M822" s="54" t="str">
        <f>IF(A822-J822&gt;TIME(0,240,0),"Více než  4 hodiny",VLOOKUP(K822,Pásma!$H$4:$I$244,2))</f>
        <v>do 10 ti minut</v>
      </c>
    </row>
    <row r="823" spans="1:13" x14ac:dyDescent="0.25">
      <c r="A823" s="46">
        <v>45443.44363425926</v>
      </c>
      <c r="B823" s="45" t="s">
        <v>1694</v>
      </c>
      <c r="C823" s="45" t="s">
        <v>1695</v>
      </c>
      <c r="D823" s="45" t="s">
        <v>1696</v>
      </c>
      <c r="E823" s="45" t="s">
        <v>79</v>
      </c>
      <c r="F823" s="45" t="s">
        <v>1949</v>
      </c>
      <c r="G823" s="45" t="s">
        <v>1950</v>
      </c>
      <c r="H823" s="45" t="s">
        <v>1951</v>
      </c>
      <c r="I823" s="8">
        <f t="shared" si="68"/>
        <v>45443.44363425926</v>
      </c>
      <c r="J823" s="8">
        <f t="shared" si="73"/>
        <v>45443.443055555559</v>
      </c>
      <c r="K823" s="6" t="str">
        <f t="shared" si="69"/>
        <v>0:00</v>
      </c>
      <c r="L823" s="54" t="str">
        <f t="shared" si="70"/>
        <v>Ukončeno v den propuštění</v>
      </c>
      <c r="M823" s="54" t="str">
        <f>IF(A823-J823&gt;TIME(0,240,0),"Více než  4 hodiny",VLOOKUP(K823,Pásma!$H$4:$I$244,2))</f>
        <v>do 10 ti minut</v>
      </c>
    </row>
    <row r="824" spans="1:13" x14ac:dyDescent="0.25">
      <c r="A824" s="46">
        <v>45443.541585648149</v>
      </c>
      <c r="B824" s="45" t="s">
        <v>1694</v>
      </c>
      <c r="C824" s="45" t="s">
        <v>1695</v>
      </c>
      <c r="D824" s="45" t="s">
        <v>1696</v>
      </c>
      <c r="E824" s="45" t="s">
        <v>79</v>
      </c>
      <c r="F824" s="45" t="s">
        <v>1946</v>
      </c>
      <c r="G824" s="45" t="s">
        <v>1947</v>
      </c>
      <c r="H824" s="45" t="s">
        <v>1948</v>
      </c>
      <c r="I824" s="8">
        <f t="shared" si="68"/>
        <v>45443.541585648149</v>
      </c>
      <c r="J824" s="8">
        <f t="shared" si="73"/>
        <v>45443.540972222225</v>
      </c>
      <c r="K824" s="6" t="str">
        <f t="shared" si="69"/>
        <v>0:00</v>
      </c>
      <c r="L824" s="54" t="str">
        <f t="shared" si="70"/>
        <v>Ukončeno v den propuštění</v>
      </c>
      <c r="M824" s="54" t="str">
        <f>IF(A824-J824&gt;TIME(0,240,0),"Více než  4 hodiny",VLOOKUP(K824,Pásma!$H$4:$I$244,2))</f>
        <v>do 10 ti minut</v>
      </c>
    </row>
    <row r="825" spans="1:13" x14ac:dyDescent="0.25">
      <c r="A825" s="46">
        <v>45444.506655092591</v>
      </c>
      <c r="B825" s="45" t="s">
        <v>1720</v>
      </c>
      <c r="C825" s="45" t="s">
        <v>1933</v>
      </c>
      <c r="D825" s="45" t="s">
        <v>1696</v>
      </c>
      <c r="E825" s="45" t="s">
        <v>79</v>
      </c>
      <c r="F825" s="45" t="s">
        <v>1943</v>
      </c>
      <c r="G825" s="45" t="s">
        <v>1944</v>
      </c>
      <c r="H825" s="45" t="s">
        <v>1945</v>
      </c>
      <c r="I825" s="8">
        <f t="shared" si="68"/>
        <v>45444.506655092591</v>
      </c>
      <c r="J825" s="8">
        <f t="shared" si="73"/>
        <v>45444.506249999999</v>
      </c>
      <c r="K825" s="6" t="str">
        <f t="shared" si="69"/>
        <v>0:00</v>
      </c>
      <c r="L825" s="54" t="str">
        <f t="shared" si="70"/>
        <v>Ukončeno v den propuštění</v>
      </c>
      <c r="M825" s="54" t="str">
        <f>IF(A825-J825&gt;TIME(0,240,0),"Více než  4 hodiny",VLOOKUP(K825,Pásma!$H$4:$I$244,2))</f>
        <v>do 10 ti minut</v>
      </c>
    </row>
    <row r="826" spans="1:13" x14ac:dyDescent="0.25">
      <c r="A826" s="46">
        <v>45444.5075462963</v>
      </c>
      <c r="B826" s="45" t="s">
        <v>1720</v>
      </c>
      <c r="C826" s="45" t="s">
        <v>1933</v>
      </c>
      <c r="D826" s="45" t="s">
        <v>1696</v>
      </c>
      <c r="E826" s="45" t="s">
        <v>79</v>
      </c>
      <c r="F826" s="45" t="s">
        <v>1940</v>
      </c>
      <c r="G826" s="45" t="s">
        <v>1941</v>
      </c>
      <c r="H826" s="45" t="s">
        <v>1942</v>
      </c>
      <c r="I826" s="8">
        <f t="shared" si="68"/>
        <v>45444.5075462963</v>
      </c>
      <c r="J826" s="8">
        <f t="shared" si="73"/>
        <v>45444.506249999999</v>
      </c>
      <c r="K826" s="6" t="str">
        <f t="shared" si="69"/>
        <v>0:01</v>
      </c>
      <c r="L826" s="54" t="str">
        <f t="shared" si="70"/>
        <v>Ukončeno v den propuštění</v>
      </c>
      <c r="M826" s="54" t="str">
        <f>IF(A826-J826&gt;TIME(0,240,0),"Více než  4 hodiny",VLOOKUP(K826,Pásma!$H$4:$I$244,2))</f>
        <v>do 10 ti minut</v>
      </c>
    </row>
    <row r="827" spans="1:13" x14ac:dyDescent="0.25">
      <c r="A827" s="46">
        <v>45444.5078125</v>
      </c>
      <c r="B827" s="45" t="s">
        <v>1720</v>
      </c>
      <c r="C827" s="45" t="s">
        <v>1933</v>
      </c>
      <c r="D827" s="45" t="s">
        <v>1696</v>
      </c>
      <c r="E827" s="45" t="s">
        <v>79</v>
      </c>
      <c r="F827" s="45" t="s">
        <v>1937</v>
      </c>
      <c r="G827" s="45" t="s">
        <v>1938</v>
      </c>
      <c r="H827" s="45" t="s">
        <v>1939</v>
      </c>
      <c r="I827" s="8">
        <f t="shared" si="68"/>
        <v>45444.5078125</v>
      </c>
      <c r="J827" s="8">
        <f t="shared" si="73"/>
        <v>45444.506944444445</v>
      </c>
      <c r="K827" s="6" t="str">
        <f t="shared" si="69"/>
        <v>0:01</v>
      </c>
      <c r="L827" s="54" t="str">
        <f t="shared" si="70"/>
        <v>Ukončeno v den propuštění</v>
      </c>
      <c r="M827" s="54" t="str">
        <f>IF(A827-J827&gt;TIME(0,240,0),"Více než  4 hodiny",VLOOKUP(K827,Pásma!$H$4:$I$244,2))</f>
        <v>do 10 ti minut</v>
      </c>
    </row>
    <row r="828" spans="1:13" x14ac:dyDescent="0.25">
      <c r="A828" s="46">
        <v>45444.508217592593</v>
      </c>
      <c r="B828" s="45" t="s">
        <v>1720</v>
      </c>
      <c r="C828" s="45" t="s">
        <v>1933</v>
      </c>
      <c r="D828" s="45" t="s">
        <v>1696</v>
      </c>
      <c r="E828" s="45" t="s">
        <v>79</v>
      </c>
      <c r="F828" s="45" t="s">
        <v>1934</v>
      </c>
      <c r="G828" s="45" t="s">
        <v>1935</v>
      </c>
      <c r="H828" s="45" t="s">
        <v>1936</v>
      </c>
      <c r="I828" s="8">
        <f t="shared" si="68"/>
        <v>45444.508217592593</v>
      </c>
      <c r="J828" s="8">
        <f t="shared" si="73"/>
        <v>45444.507638888892</v>
      </c>
      <c r="K828" s="6" t="str">
        <f t="shared" si="69"/>
        <v>0:00</v>
      </c>
      <c r="L828" s="54" t="str">
        <f t="shared" si="70"/>
        <v>Ukončeno v den propuštění</v>
      </c>
      <c r="M828" s="54" t="str">
        <f>IF(A828-J828&gt;TIME(0,240,0),"Více než  4 hodiny",VLOOKUP(K828,Pásma!$H$4:$I$244,2))</f>
        <v>do 10 ti minut</v>
      </c>
    </row>
    <row r="829" spans="1:13" x14ac:dyDescent="0.25">
      <c r="A829" s="46">
        <v>45445.462951388887</v>
      </c>
      <c r="B829" s="45" t="s">
        <v>1928</v>
      </c>
      <c r="C829" s="45" t="s">
        <v>1929</v>
      </c>
      <c r="D829" s="45" t="s">
        <v>1696</v>
      </c>
      <c r="E829" s="45" t="s">
        <v>79</v>
      </c>
      <c r="F829" s="45" t="s">
        <v>1930</v>
      </c>
      <c r="G829" s="45" t="s">
        <v>1931</v>
      </c>
      <c r="H829" s="45" t="s">
        <v>1932</v>
      </c>
      <c r="I829" s="8">
        <f t="shared" si="68"/>
        <v>45445.462951388887</v>
      </c>
      <c r="J829" s="8">
        <f t="shared" si="73"/>
        <v>45445.458333333336</v>
      </c>
      <c r="K829" s="6" t="str">
        <f t="shared" si="69"/>
        <v>0:06</v>
      </c>
      <c r="L829" s="54" t="str">
        <f t="shared" si="70"/>
        <v>Ukončeno v den propuštění</v>
      </c>
      <c r="M829" s="54" t="str">
        <f>IF(A829-J829&gt;TIME(0,240,0),"Více než  4 hodiny",VLOOKUP(K829,Pásma!$H$4:$I$244,2))</f>
        <v>do 10 ti minut</v>
      </c>
    </row>
    <row r="830" spans="1:13" x14ac:dyDescent="0.25">
      <c r="A830" s="46">
        <v>45445.535787037035</v>
      </c>
      <c r="B830" s="45" t="s">
        <v>1694</v>
      </c>
      <c r="C830" s="45" t="s">
        <v>1826</v>
      </c>
      <c r="D830" s="45" t="s">
        <v>1696</v>
      </c>
      <c r="E830" s="45" t="s">
        <v>79</v>
      </c>
      <c r="F830" s="45" t="s">
        <v>1757</v>
      </c>
      <c r="G830" s="45" t="s">
        <v>1926</v>
      </c>
      <c r="H830" s="45" t="s">
        <v>1927</v>
      </c>
      <c r="I830" s="8">
        <f t="shared" si="68"/>
        <v>45445.535787037035</v>
      </c>
      <c r="J830" s="8">
        <f t="shared" si="73"/>
        <v>45445.404861111114</v>
      </c>
      <c r="K830" s="6" t="str">
        <f t="shared" si="69"/>
        <v>3:08</v>
      </c>
      <c r="L830" s="54" t="str">
        <f t="shared" si="70"/>
        <v>Ukončeno v den propuštění</v>
      </c>
      <c r="M830" s="54" t="str">
        <f>IF(A830-J830&gt;TIME(0,240,0),"Více než  4 hodiny",VLOOKUP(K830,Pásma!$H$4:$I$244,2))</f>
        <v>180-190</v>
      </c>
    </row>
    <row r="831" spans="1:13" x14ac:dyDescent="0.25">
      <c r="A831" s="46">
        <v>45445.595717592594</v>
      </c>
      <c r="B831" s="45" t="s">
        <v>1694</v>
      </c>
      <c r="C831" s="45" t="s">
        <v>1819</v>
      </c>
      <c r="D831" s="45" t="s">
        <v>1696</v>
      </c>
      <c r="E831" s="45" t="s">
        <v>79</v>
      </c>
      <c r="F831" s="45" t="s">
        <v>1923</v>
      </c>
      <c r="G831" s="45" t="s">
        <v>1924</v>
      </c>
      <c r="H831" s="45" t="s">
        <v>1925</v>
      </c>
      <c r="I831" s="8">
        <f t="shared" si="68"/>
        <v>45445.595717592594</v>
      </c>
      <c r="J831" s="8">
        <f t="shared" si="73"/>
        <v>45445.46875</v>
      </c>
      <c r="K831" s="6" t="str">
        <f t="shared" si="69"/>
        <v>3:02</v>
      </c>
      <c r="L831" s="54" t="str">
        <f t="shared" si="70"/>
        <v>Ukončeno v den propuštění</v>
      </c>
      <c r="M831" s="54" t="str">
        <f>IF(A831-J831&gt;TIME(0,240,0),"Více než  4 hodiny",VLOOKUP(K831,Pásma!$H$4:$I$244,2))</f>
        <v>180-190</v>
      </c>
    </row>
    <row r="832" spans="1:13" x14ac:dyDescent="0.25">
      <c r="A832" s="46">
        <v>45445.596099537041</v>
      </c>
      <c r="B832" s="45" t="s">
        <v>1694</v>
      </c>
      <c r="C832" s="45" t="s">
        <v>1819</v>
      </c>
      <c r="D832" s="45" t="s">
        <v>1696</v>
      </c>
      <c r="E832" s="45" t="s">
        <v>79</v>
      </c>
      <c r="F832" s="45" t="s">
        <v>1920</v>
      </c>
      <c r="G832" s="45" t="s">
        <v>1921</v>
      </c>
      <c r="H832" s="45" t="s">
        <v>1922</v>
      </c>
      <c r="I832" s="8">
        <f t="shared" si="68"/>
        <v>45445.596099537041</v>
      </c>
      <c r="J832" s="8">
        <f t="shared" si="73"/>
        <v>45445.46875</v>
      </c>
      <c r="K832" s="6" t="str">
        <f t="shared" si="69"/>
        <v>3:03</v>
      </c>
      <c r="L832" s="54" t="str">
        <f t="shared" si="70"/>
        <v>Ukončeno v den propuštění</v>
      </c>
      <c r="M832" s="54" t="str">
        <f>IF(A832-J832&gt;TIME(0,240,0),"Více než  4 hodiny",VLOOKUP(K832,Pásma!$H$4:$I$244,2))</f>
        <v>180-190</v>
      </c>
    </row>
    <row r="833" spans="1:13" x14ac:dyDescent="0.25">
      <c r="A833" s="46">
        <v>45445.627986111111</v>
      </c>
      <c r="B833" s="45" t="s">
        <v>1720</v>
      </c>
      <c r="C833" s="45" t="s">
        <v>1826</v>
      </c>
      <c r="D833" s="45" t="s">
        <v>1696</v>
      </c>
      <c r="E833" s="45" t="s">
        <v>79</v>
      </c>
      <c r="F833" s="45" t="s">
        <v>1917</v>
      </c>
      <c r="G833" s="45" t="s">
        <v>1918</v>
      </c>
      <c r="H833" s="45" t="s">
        <v>1919</v>
      </c>
      <c r="I833" s="8">
        <f t="shared" si="68"/>
        <v>45445.627986111111</v>
      </c>
      <c r="J833" s="8">
        <f t="shared" si="73"/>
        <v>45445.583333333336</v>
      </c>
      <c r="K833" s="6" t="str">
        <f t="shared" si="69"/>
        <v>1:04</v>
      </c>
      <c r="L833" s="54" t="str">
        <f t="shared" si="70"/>
        <v>Ukončeno v den propuštění</v>
      </c>
      <c r="M833" s="54" t="str">
        <f>IF(A833-J833&gt;TIME(0,240,0),"Více než  4 hodiny",VLOOKUP(K833,Pásma!$H$4:$I$244,2))</f>
        <v>60-70</v>
      </c>
    </row>
    <row r="834" spans="1:13" x14ac:dyDescent="0.25">
      <c r="A834" s="46">
        <v>45446.420844907407</v>
      </c>
      <c r="B834" s="45" t="s">
        <v>11</v>
      </c>
      <c r="C834" s="45" t="s">
        <v>12</v>
      </c>
      <c r="D834" s="45" t="s">
        <v>1696</v>
      </c>
      <c r="E834" s="45" t="s">
        <v>10</v>
      </c>
      <c r="F834" s="45" t="s">
        <v>1811</v>
      </c>
      <c r="G834" s="45" t="s">
        <v>1812</v>
      </c>
      <c r="H834" s="45" t="s">
        <v>8581</v>
      </c>
      <c r="I834" s="8">
        <f t="shared" ref="I834:I897" si="74">A834</f>
        <v>45446.420844907407</v>
      </c>
      <c r="J834" s="8">
        <f>DATEVALUE(MID(H834,49,8))+TIMEVALUE(_xlfn.CONCAT(MID(H834,80,2),":",MID(H834,82,2)))</f>
        <v>45446.419444444444</v>
      </c>
      <c r="K834" s="6" t="str">
        <f t="shared" ref="K834:K897" si="75">TEXT(A834-J834,"h:mm")</f>
        <v>0:02</v>
      </c>
      <c r="L834" s="54" t="str">
        <f t="shared" si="70"/>
        <v>Ukončeno v den propuštění</v>
      </c>
      <c r="M834" s="54" t="str">
        <f>IF(A834-J834&gt;TIME(0,240,0),"Více než  4 hodiny",VLOOKUP(K834,Pásma!$H$4:$I$244,2))</f>
        <v>do 10 ti minut</v>
      </c>
    </row>
    <row r="835" spans="1:13" x14ac:dyDescent="0.25">
      <c r="A835" s="46">
        <v>45446.452372685184</v>
      </c>
      <c r="B835" s="45" t="s">
        <v>1694</v>
      </c>
      <c r="C835" s="45" t="s">
        <v>8</v>
      </c>
      <c r="D835" s="45" t="s">
        <v>1696</v>
      </c>
      <c r="E835" s="45" t="s">
        <v>10</v>
      </c>
      <c r="F835" s="45" t="s">
        <v>1914</v>
      </c>
      <c r="G835" s="45" t="s">
        <v>1915</v>
      </c>
      <c r="H835" s="45" t="s">
        <v>1916</v>
      </c>
      <c r="I835" s="8">
        <f t="shared" si="74"/>
        <v>45446.452372685184</v>
      </c>
      <c r="J835" s="8">
        <f>DATEVALUE(MID(H835,29,8))+TIMEVALUE(_xlfn.CONCAT(MID(H835,64,2),":",MID(H835,66,2)))</f>
        <v>45446.451388888891</v>
      </c>
      <c r="K835" s="6" t="str">
        <f t="shared" si="75"/>
        <v>0:01</v>
      </c>
      <c r="L835" s="54" t="str">
        <f t="shared" ref="L835:L898" si="76">IF(DAY(I835)&lt;&gt;DAY(J835),"Ukončeno o den a více později","Ukončeno v den propuštění")</f>
        <v>Ukončeno v den propuštění</v>
      </c>
      <c r="M835" s="54" t="str">
        <f>IF(A835-J835&gt;TIME(0,240,0),"Více než  4 hodiny",VLOOKUP(K835,Pásma!$H$4:$I$244,2))</f>
        <v>do 10 ti minut</v>
      </c>
    </row>
    <row r="836" spans="1:13" x14ac:dyDescent="0.25">
      <c r="A836" s="46">
        <v>45446.452662037038</v>
      </c>
      <c r="B836" s="45" t="s">
        <v>1694</v>
      </c>
      <c r="C836" s="45" t="s">
        <v>8</v>
      </c>
      <c r="D836" s="45" t="s">
        <v>1696</v>
      </c>
      <c r="E836" s="45" t="s">
        <v>10</v>
      </c>
      <c r="F836" s="45" t="s">
        <v>1911</v>
      </c>
      <c r="G836" s="45" t="s">
        <v>1912</v>
      </c>
      <c r="H836" s="45" t="s">
        <v>1913</v>
      </c>
      <c r="I836" s="8">
        <f t="shared" si="74"/>
        <v>45446.452662037038</v>
      </c>
      <c r="J836" s="8">
        <f>DATEVALUE(MID(H836,29,8))+TIMEVALUE(_xlfn.CONCAT(MID(H836,64,2),":",MID(H836,66,2)))</f>
        <v>45446.45208333333</v>
      </c>
      <c r="K836" s="6" t="str">
        <f t="shared" si="75"/>
        <v>0:00</v>
      </c>
      <c r="L836" s="54" t="str">
        <f t="shared" si="76"/>
        <v>Ukončeno v den propuštění</v>
      </c>
      <c r="M836" s="54" t="str">
        <f>IF(A836-J836&gt;TIME(0,240,0),"Více než  4 hodiny",VLOOKUP(K836,Pásma!$H$4:$I$244,2))</f>
        <v>do 10 ti minut</v>
      </c>
    </row>
    <row r="837" spans="1:13" x14ac:dyDescent="0.25">
      <c r="A837" s="46">
        <v>45446.525914351849</v>
      </c>
      <c r="B837" s="45" t="s">
        <v>1694</v>
      </c>
      <c r="C837" s="45" t="s">
        <v>1695</v>
      </c>
      <c r="D837" s="45" t="s">
        <v>1696</v>
      </c>
      <c r="E837" s="45" t="s">
        <v>79</v>
      </c>
      <c r="F837" s="45" t="s">
        <v>1908</v>
      </c>
      <c r="G837" s="45" t="s">
        <v>1909</v>
      </c>
      <c r="H837" s="45" t="s">
        <v>1910</v>
      </c>
      <c r="I837" s="8">
        <f t="shared" si="74"/>
        <v>45446.525914351849</v>
      </c>
      <c r="J837" s="8">
        <f>DATEVALUE(MID(H837,29,8))+TIMEVALUE(_xlfn.CONCAT(MID(H837,64,2),":",MID(H837,66,2)))</f>
        <v>45446.525000000001</v>
      </c>
      <c r="K837" s="6" t="str">
        <f t="shared" si="75"/>
        <v>0:01</v>
      </c>
      <c r="L837" s="54" t="str">
        <f t="shared" si="76"/>
        <v>Ukončeno v den propuštění</v>
      </c>
      <c r="M837" s="54" t="str">
        <f>IF(A837-J837&gt;TIME(0,240,0),"Více než  4 hodiny",VLOOKUP(K837,Pásma!$H$4:$I$244,2))</f>
        <v>do 10 ti minut</v>
      </c>
    </row>
    <row r="838" spans="1:13" x14ac:dyDescent="0.25">
      <c r="A838" s="46">
        <v>45446.52648148148</v>
      </c>
      <c r="B838" s="45" t="s">
        <v>1694</v>
      </c>
      <c r="C838" s="45" t="s">
        <v>1695</v>
      </c>
      <c r="D838" s="45" t="s">
        <v>1696</v>
      </c>
      <c r="E838" s="45" t="s">
        <v>79</v>
      </c>
      <c r="F838" s="45" t="s">
        <v>1905</v>
      </c>
      <c r="G838" s="45" t="s">
        <v>1906</v>
      </c>
      <c r="H838" s="45" t="s">
        <v>1907</v>
      </c>
      <c r="I838" s="8">
        <f t="shared" si="74"/>
        <v>45446.52648148148</v>
      </c>
      <c r="J838" s="8">
        <f>DATEVALUE(MID(H838,29,8))+TIMEVALUE(_xlfn.CONCAT(MID(H838,64,2),":",MID(H838,66,2)))</f>
        <v>45446.525694444441</v>
      </c>
      <c r="K838" s="6" t="str">
        <f t="shared" si="75"/>
        <v>0:01</v>
      </c>
      <c r="L838" s="54" t="str">
        <f t="shared" si="76"/>
        <v>Ukončeno v den propuštění</v>
      </c>
      <c r="M838" s="54" t="str">
        <f>IF(A838-J838&gt;TIME(0,240,0),"Více než  4 hodiny",VLOOKUP(K838,Pásma!$H$4:$I$244,2))</f>
        <v>do 10 ti minut</v>
      </c>
    </row>
    <row r="839" spans="1:13" x14ac:dyDescent="0.25">
      <c r="A839" s="46">
        <v>45446.620740740742</v>
      </c>
      <c r="B839" s="45" t="s">
        <v>11</v>
      </c>
      <c r="C839" s="45" t="s">
        <v>12</v>
      </c>
      <c r="D839" s="45" t="s">
        <v>1696</v>
      </c>
      <c r="E839" s="45" t="s">
        <v>10</v>
      </c>
      <c r="F839" s="45" t="s">
        <v>1849</v>
      </c>
      <c r="G839" s="45" t="s">
        <v>1850</v>
      </c>
      <c r="H839" s="45" t="s">
        <v>8580</v>
      </c>
      <c r="I839" s="8">
        <f t="shared" si="74"/>
        <v>45446.620740740742</v>
      </c>
      <c r="J839" s="8">
        <f>DATEVALUE(MID(H839,49,8))+TIMEVALUE(_xlfn.CONCAT(MID(H839,80,2),":",MID(H839,82,2)))</f>
        <v>45446.620138888888</v>
      </c>
      <c r="K839" s="6" t="str">
        <f t="shared" si="75"/>
        <v>0:00</v>
      </c>
      <c r="L839" s="54" t="str">
        <f t="shared" si="76"/>
        <v>Ukončeno v den propuštění</v>
      </c>
      <c r="M839" s="54" t="str">
        <f>IF(A839-J839&gt;TIME(0,240,0),"Více než  4 hodiny",VLOOKUP(K839,Pásma!$H$4:$I$244,2))</f>
        <v>do 10 ti minut</v>
      </c>
    </row>
    <row r="840" spans="1:13" x14ac:dyDescent="0.25">
      <c r="A840" s="46">
        <v>45447.365335648145</v>
      </c>
      <c r="B840" s="45" t="s">
        <v>1694</v>
      </c>
      <c r="C840" s="45" t="s">
        <v>1695</v>
      </c>
      <c r="D840" s="45" t="s">
        <v>1696</v>
      </c>
      <c r="E840" s="45" t="s">
        <v>79</v>
      </c>
      <c r="F840" s="45" t="s">
        <v>1902</v>
      </c>
      <c r="G840" s="45" t="s">
        <v>1903</v>
      </c>
      <c r="H840" s="45" t="s">
        <v>1904</v>
      </c>
      <c r="I840" s="8">
        <f t="shared" si="74"/>
        <v>45447.365335648145</v>
      </c>
      <c r="J840" s="8">
        <f>DATEVALUE(MID(H840,29,8))+TIMEVALUE(_xlfn.CONCAT(MID(H840,64,2),":",MID(H840,66,2)))</f>
        <v>45447.364583333336</v>
      </c>
      <c r="K840" s="6" t="str">
        <f t="shared" si="75"/>
        <v>0:01</v>
      </c>
      <c r="L840" s="54" t="str">
        <f t="shared" si="76"/>
        <v>Ukončeno v den propuštění</v>
      </c>
      <c r="M840" s="54" t="str">
        <f>IF(A840-J840&gt;TIME(0,240,0),"Více než  4 hodiny",VLOOKUP(K840,Pásma!$H$4:$I$244,2))</f>
        <v>do 10 ti minut</v>
      </c>
    </row>
    <row r="841" spans="1:13" x14ac:dyDescent="0.25">
      <c r="A841" s="46">
        <v>45447.416365740741</v>
      </c>
      <c r="B841" s="45" t="s">
        <v>11</v>
      </c>
      <c r="C841" s="45" t="s">
        <v>12</v>
      </c>
      <c r="D841" s="45" t="s">
        <v>1696</v>
      </c>
      <c r="E841" s="45" t="s">
        <v>10</v>
      </c>
      <c r="F841" s="45" t="s">
        <v>1820</v>
      </c>
      <c r="G841" s="45" t="s">
        <v>1821</v>
      </c>
      <c r="H841" s="45" t="s">
        <v>8579</v>
      </c>
      <c r="I841" s="8">
        <f t="shared" si="74"/>
        <v>45447.416365740741</v>
      </c>
      <c r="J841" s="8">
        <f>DATEVALUE(MID(H841,49,8))+TIMEVALUE(_xlfn.CONCAT(MID(H841,80,2),":",MID(H841,82,2)))</f>
        <v>45447.415277777778</v>
      </c>
      <c r="K841" s="6" t="str">
        <f t="shared" si="75"/>
        <v>0:01</v>
      </c>
      <c r="L841" s="54" t="str">
        <f t="shared" si="76"/>
        <v>Ukončeno v den propuštění</v>
      </c>
      <c r="M841" s="54" t="str">
        <f>IF(A841-J841&gt;TIME(0,240,0),"Více než  4 hodiny",VLOOKUP(K841,Pásma!$H$4:$I$244,2))</f>
        <v>do 10 ti minut</v>
      </c>
    </row>
    <row r="842" spans="1:13" x14ac:dyDescent="0.25">
      <c r="A842" s="46">
        <v>45447.518483796295</v>
      </c>
      <c r="B842" s="45" t="s">
        <v>1694</v>
      </c>
      <c r="C842" s="45" t="s">
        <v>1695</v>
      </c>
      <c r="D842" s="45" t="s">
        <v>1696</v>
      </c>
      <c r="E842" s="45" t="s">
        <v>79</v>
      </c>
      <c r="F842" s="45" t="s">
        <v>1899</v>
      </c>
      <c r="G842" s="45" t="s">
        <v>1900</v>
      </c>
      <c r="H842" s="45" t="s">
        <v>1901</v>
      </c>
      <c r="I842" s="8">
        <f t="shared" si="74"/>
        <v>45447.518483796295</v>
      </c>
      <c r="J842" s="8">
        <f t="shared" ref="J842:J855" si="77">DATEVALUE(MID(H842,29,8))+TIMEVALUE(_xlfn.CONCAT(MID(H842,64,2),":",MID(H842,66,2)))</f>
        <v>45447.518055555556</v>
      </c>
      <c r="K842" s="6" t="str">
        <f t="shared" si="75"/>
        <v>0:00</v>
      </c>
      <c r="L842" s="54" t="str">
        <f t="shared" si="76"/>
        <v>Ukončeno v den propuštění</v>
      </c>
      <c r="M842" s="54" t="str">
        <f>IF(A842-J842&gt;TIME(0,240,0),"Více než  4 hodiny",VLOOKUP(K842,Pásma!$H$4:$I$244,2))</f>
        <v>do 10 ti minut</v>
      </c>
    </row>
    <row r="843" spans="1:13" x14ac:dyDescent="0.25">
      <c r="A843" s="46">
        <v>45447.518900462965</v>
      </c>
      <c r="B843" s="45" t="s">
        <v>1694</v>
      </c>
      <c r="C843" s="45" t="s">
        <v>1695</v>
      </c>
      <c r="D843" s="45" t="s">
        <v>1696</v>
      </c>
      <c r="E843" s="45" t="s">
        <v>79</v>
      </c>
      <c r="F843" s="45" t="s">
        <v>1896</v>
      </c>
      <c r="G843" s="45" t="s">
        <v>1897</v>
      </c>
      <c r="H843" s="45" t="s">
        <v>1898</v>
      </c>
      <c r="I843" s="8">
        <f t="shared" si="74"/>
        <v>45447.518900462965</v>
      </c>
      <c r="J843" s="8">
        <f t="shared" si="77"/>
        <v>45447.518055555556</v>
      </c>
      <c r="K843" s="6" t="str">
        <f t="shared" si="75"/>
        <v>0:01</v>
      </c>
      <c r="L843" s="54" t="str">
        <f t="shared" si="76"/>
        <v>Ukončeno v den propuštění</v>
      </c>
      <c r="M843" s="54" t="str">
        <f>IF(A843-J843&gt;TIME(0,240,0),"Více než  4 hodiny",VLOOKUP(K843,Pásma!$H$4:$I$244,2))</f>
        <v>do 10 ti minut</v>
      </c>
    </row>
    <row r="844" spans="1:13" x14ac:dyDescent="0.25">
      <c r="A844" s="46">
        <v>45447.519224537034</v>
      </c>
      <c r="B844" s="45" t="s">
        <v>1694</v>
      </c>
      <c r="C844" s="45" t="s">
        <v>1695</v>
      </c>
      <c r="D844" s="45" t="s">
        <v>1696</v>
      </c>
      <c r="E844" s="45" t="s">
        <v>79</v>
      </c>
      <c r="F844" s="45" t="s">
        <v>1894</v>
      </c>
      <c r="G844" s="45" t="s">
        <v>1895</v>
      </c>
      <c r="H844" s="45" t="s">
        <v>1893</v>
      </c>
      <c r="I844" s="8">
        <f t="shared" si="74"/>
        <v>45447.519224537034</v>
      </c>
      <c r="J844" s="8">
        <f t="shared" si="77"/>
        <v>45447.518750000003</v>
      </c>
      <c r="K844" s="6" t="str">
        <f t="shared" si="75"/>
        <v>0:00</v>
      </c>
      <c r="L844" s="54" t="str">
        <f t="shared" si="76"/>
        <v>Ukončeno v den propuštění</v>
      </c>
      <c r="M844" s="54" t="str">
        <f>IF(A844-J844&gt;TIME(0,240,0),"Více než  4 hodiny",VLOOKUP(K844,Pásma!$H$4:$I$244,2))</f>
        <v>do 10 ti minut</v>
      </c>
    </row>
    <row r="845" spans="1:13" x14ac:dyDescent="0.25">
      <c r="A845" s="46">
        <v>45447.519479166665</v>
      </c>
      <c r="B845" s="45" t="s">
        <v>1694</v>
      </c>
      <c r="C845" s="45" t="s">
        <v>1695</v>
      </c>
      <c r="D845" s="45" t="s">
        <v>1696</v>
      </c>
      <c r="E845" s="45" t="s">
        <v>79</v>
      </c>
      <c r="F845" s="45" t="s">
        <v>1891</v>
      </c>
      <c r="G845" s="45" t="s">
        <v>1892</v>
      </c>
      <c r="H845" s="45" t="s">
        <v>1893</v>
      </c>
      <c r="I845" s="8">
        <f t="shared" si="74"/>
        <v>45447.519479166665</v>
      </c>
      <c r="J845" s="8">
        <f t="shared" si="77"/>
        <v>45447.518750000003</v>
      </c>
      <c r="K845" s="6" t="str">
        <f t="shared" si="75"/>
        <v>0:01</v>
      </c>
      <c r="L845" s="54" t="str">
        <f t="shared" si="76"/>
        <v>Ukončeno v den propuštění</v>
      </c>
      <c r="M845" s="54" t="str">
        <f>IF(A845-J845&gt;TIME(0,240,0),"Více než  4 hodiny",VLOOKUP(K845,Pásma!$H$4:$I$244,2))</f>
        <v>do 10 ti minut</v>
      </c>
    </row>
    <row r="846" spans="1:13" x14ac:dyDescent="0.25">
      <c r="A846" s="46">
        <v>45447.519849537035</v>
      </c>
      <c r="B846" s="45" t="s">
        <v>1694</v>
      </c>
      <c r="C846" s="45" t="s">
        <v>1695</v>
      </c>
      <c r="D846" s="45" t="s">
        <v>1696</v>
      </c>
      <c r="E846" s="45" t="s">
        <v>79</v>
      </c>
      <c r="F846" s="45" t="s">
        <v>706</v>
      </c>
      <c r="G846" s="45" t="s">
        <v>1890</v>
      </c>
      <c r="H846" s="45" t="s">
        <v>1889</v>
      </c>
      <c r="I846" s="8">
        <f t="shared" si="74"/>
        <v>45447.519849537035</v>
      </c>
      <c r="J846" s="8">
        <f t="shared" si="77"/>
        <v>45447.519444444442</v>
      </c>
      <c r="K846" s="6" t="str">
        <f t="shared" si="75"/>
        <v>0:00</v>
      </c>
      <c r="L846" s="54" t="str">
        <f t="shared" si="76"/>
        <v>Ukončeno v den propuštění</v>
      </c>
      <c r="M846" s="54" t="str">
        <f>IF(A846-J846&gt;TIME(0,240,0),"Více než  4 hodiny",VLOOKUP(K846,Pásma!$H$4:$I$244,2))</f>
        <v>do 10 ti minut</v>
      </c>
    </row>
    <row r="847" spans="1:13" x14ac:dyDescent="0.25">
      <c r="A847" s="46">
        <v>45447.520011574074</v>
      </c>
      <c r="B847" s="45" t="s">
        <v>1694</v>
      </c>
      <c r="C847" s="45" t="s">
        <v>1695</v>
      </c>
      <c r="D847" s="45" t="s">
        <v>1696</v>
      </c>
      <c r="E847" s="45" t="s">
        <v>79</v>
      </c>
      <c r="F847" s="45" t="s">
        <v>1887</v>
      </c>
      <c r="G847" s="45" t="s">
        <v>1888</v>
      </c>
      <c r="H847" s="45" t="s">
        <v>1889</v>
      </c>
      <c r="I847" s="8">
        <f t="shared" si="74"/>
        <v>45447.520011574074</v>
      </c>
      <c r="J847" s="8">
        <f t="shared" si="77"/>
        <v>45447.519444444442</v>
      </c>
      <c r="K847" s="6" t="str">
        <f t="shared" si="75"/>
        <v>0:00</v>
      </c>
      <c r="L847" s="54" t="str">
        <f t="shared" si="76"/>
        <v>Ukončeno v den propuštění</v>
      </c>
      <c r="M847" s="54" t="str">
        <f>IF(A847-J847&gt;TIME(0,240,0),"Více než  4 hodiny",VLOOKUP(K847,Pásma!$H$4:$I$244,2))</f>
        <v>do 10 ti minut</v>
      </c>
    </row>
    <row r="848" spans="1:13" x14ac:dyDescent="0.25">
      <c r="A848" s="46">
        <v>45447.520208333335</v>
      </c>
      <c r="B848" s="45" t="s">
        <v>1694</v>
      </c>
      <c r="C848" s="45" t="s">
        <v>1695</v>
      </c>
      <c r="D848" s="45" t="s">
        <v>1696</v>
      </c>
      <c r="E848" s="45" t="s">
        <v>79</v>
      </c>
      <c r="F848" s="45" t="s">
        <v>1884</v>
      </c>
      <c r="G848" s="45" t="s">
        <v>1885</v>
      </c>
      <c r="H848" s="45" t="s">
        <v>1886</v>
      </c>
      <c r="I848" s="8">
        <f t="shared" si="74"/>
        <v>45447.520208333335</v>
      </c>
      <c r="J848" s="8">
        <f t="shared" si="77"/>
        <v>45447.519444444442</v>
      </c>
      <c r="K848" s="6" t="str">
        <f t="shared" si="75"/>
        <v>0:01</v>
      </c>
      <c r="L848" s="54" t="str">
        <f t="shared" si="76"/>
        <v>Ukončeno v den propuštění</v>
      </c>
      <c r="M848" s="54" t="str">
        <f>IF(A848-J848&gt;TIME(0,240,0),"Více než  4 hodiny",VLOOKUP(K848,Pásma!$H$4:$I$244,2))</f>
        <v>do 10 ti minut</v>
      </c>
    </row>
    <row r="849" spans="1:13" x14ac:dyDescent="0.25">
      <c r="A849" s="46">
        <v>45447.520474537036</v>
      </c>
      <c r="B849" s="45" t="s">
        <v>1694</v>
      </c>
      <c r="C849" s="45" t="s">
        <v>1695</v>
      </c>
      <c r="D849" s="45" t="s">
        <v>1696</v>
      </c>
      <c r="E849" s="45" t="s">
        <v>79</v>
      </c>
      <c r="F849" s="45" t="s">
        <v>1881</v>
      </c>
      <c r="G849" s="45" t="s">
        <v>1882</v>
      </c>
      <c r="H849" s="45" t="s">
        <v>1883</v>
      </c>
      <c r="I849" s="8">
        <f t="shared" si="74"/>
        <v>45447.520474537036</v>
      </c>
      <c r="J849" s="8">
        <f t="shared" si="77"/>
        <v>45447.520138888889</v>
      </c>
      <c r="K849" s="6" t="str">
        <f t="shared" si="75"/>
        <v>0:00</v>
      </c>
      <c r="L849" s="54" t="str">
        <f t="shared" si="76"/>
        <v>Ukončeno v den propuštění</v>
      </c>
      <c r="M849" s="54" t="str">
        <f>IF(A849-J849&gt;TIME(0,240,0),"Více než  4 hodiny",VLOOKUP(K849,Pásma!$H$4:$I$244,2))</f>
        <v>do 10 ti minut</v>
      </c>
    </row>
    <row r="850" spans="1:13" x14ac:dyDescent="0.25">
      <c r="A850" s="46">
        <v>45448.339490740742</v>
      </c>
      <c r="B850" s="45" t="s">
        <v>1694</v>
      </c>
      <c r="C850" s="45" t="s">
        <v>1695</v>
      </c>
      <c r="D850" s="45" t="s">
        <v>1696</v>
      </c>
      <c r="E850" s="45" t="s">
        <v>79</v>
      </c>
      <c r="F850" s="45" t="s">
        <v>1878</v>
      </c>
      <c r="G850" s="45" t="s">
        <v>1879</v>
      </c>
      <c r="H850" s="45" t="s">
        <v>1880</v>
      </c>
      <c r="I850" s="8">
        <f t="shared" si="74"/>
        <v>45448.339490740742</v>
      </c>
      <c r="J850" s="8">
        <f t="shared" si="77"/>
        <v>45448.338888888888</v>
      </c>
      <c r="K850" s="6" t="str">
        <f t="shared" si="75"/>
        <v>0:00</v>
      </c>
      <c r="L850" s="54" t="str">
        <f t="shared" si="76"/>
        <v>Ukončeno v den propuštění</v>
      </c>
      <c r="M850" s="54" t="str">
        <f>IF(A850-J850&gt;TIME(0,240,0),"Více než  4 hodiny",VLOOKUP(K850,Pásma!$H$4:$I$244,2))</f>
        <v>do 10 ti minut</v>
      </c>
    </row>
    <row r="851" spans="1:13" x14ac:dyDescent="0.25">
      <c r="A851" s="46">
        <v>45448.393194444441</v>
      </c>
      <c r="B851" s="45" t="s">
        <v>1694</v>
      </c>
      <c r="C851" s="45" t="s">
        <v>1695</v>
      </c>
      <c r="D851" s="45" t="s">
        <v>1696</v>
      </c>
      <c r="E851" s="45" t="s">
        <v>79</v>
      </c>
      <c r="F851" s="45" t="s">
        <v>1875</v>
      </c>
      <c r="G851" s="45" t="s">
        <v>1876</v>
      </c>
      <c r="H851" s="45" t="s">
        <v>1877</v>
      </c>
      <c r="I851" s="8">
        <f t="shared" si="74"/>
        <v>45448.393194444441</v>
      </c>
      <c r="J851" s="8">
        <f t="shared" si="77"/>
        <v>45448.392361111109</v>
      </c>
      <c r="K851" s="6" t="str">
        <f t="shared" si="75"/>
        <v>0:01</v>
      </c>
      <c r="L851" s="54" t="str">
        <f t="shared" si="76"/>
        <v>Ukončeno v den propuštění</v>
      </c>
      <c r="M851" s="54" t="str">
        <f>IF(A851-J851&gt;TIME(0,240,0),"Více než  4 hodiny",VLOOKUP(K851,Pásma!$H$4:$I$244,2))</f>
        <v>do 10 ti minut</v>
      </c>
    </row>
    <row r="852" spans="1:13" x14ac:dyDescent="0.25">
      <c r="A852" s="46">
        <v>45448.398113425923</v>
      </c>
      <c r="B852" s="45" t="s">
        <v>1694</v>
      </c>
      <c r="C852" s="45" t="s">
        <v>1695</v>
      </c>
      <c r="D852" s="45" t="s">
        <v>1696</v>
      </c>
      <c r="E852" s="45" t="s">
        <v>79</v>
      </c>
      <c r="F852" s="45" t="s">
        <v>1872</v>
      </c>
      <c r="G852" s="45" t="s">
        <v>1873</v>
      </c>
      <c r="H852" s="45" t="s">
        <v>1874</v>
      </c>
      <c r="I852" s="8">
        <f t="shared" si="74"/>
        <v>45448.398113425923</v>
      </c>
      <c r="J852" s="8">
        <f t="shared" si="77"/>
        <v>45448.397916666669</v>
      </c>
      <c r="K852" s="6" t="str">
        <f t="shared" si="75"/>
        <v>0:00</v>
      </c>
      <c r="L852" s="54" t="str">
        <f t="shared" si="76"/>
        <v>Ukončeno v den propuštění</v>
      </c>
      <c r="M852" s="54" t="str">
        <f>IF(A852-J852&gt;TIME(0,240,0),"Více než  4 hodiny",VLOOKUP(K852,Pásma!$H$4:$I$244,2))</f>
        <v>do 10 ti minut</v>
      </c>
    </row>
    <row r="853" spans="1:13" x14ac:dyDescent="0.25">
      <c r="A853" s="46">
        <v>45448.403854166667</v>
      </c>
      <c r="B853" s="45" t="s">
        <v>1694</v>
      </c>
      <c r="C853" s="45" t="s">
        <v>1695</v>
      </c>
      <c r="D853" s="45" t="s">
        <v>1696</v>
      </c>
      <c r="E853" s="45" t="s">
        <v>79</v>
      </c>
      <c r="F853" s="45" t="s">
        <v>1869</v>
      </c>
      <c r="G853" s="45" t="s">
        <v>1870</v>
      </c>
      <c r="H853" s="45" t="s">
        <v>1871</v>
      </c>
      <c r="I853" s="8">
        <f t="shared" si="74"/>
        <v>45448.403854166667</v>
      </c>
      <c r="J853" s="8">
        <f t="shared" si="77"/>
        <v>45448.40347222222</v>
      </c>
      <c r="K853" s="6" t="str">
        <f t="shared" si="75"/>
        <v>0:00</v>
      </c>
      <c r="L853" s="54" t="str">
        <f t="shared" si="76"/>
        <v>Ukončeno v den propuštění</v>
      </c>
      <c r="M853" s="54" t="str">
        <f>IF(A853-J853&gt;TIME(0,240,0),"Více než  4 hodiny",VLOOKUP(K853,Pásma!$H$4:$I$244,2))</f>
        <v>do 10 ti minut</v>
      </c>
    </row>
    <row r="854" spans="1:13" x14ac:dyDescent="0.25">
      <c r="A854" s="46">
        <v>45448.408136574071</v>
      </c>
      <c r="B854" s="45" t="s">
        <v>1694</v>
      </c>
      <c r="C854" s="45" t="s">
        <v>1695</v>
      </c>
      <c r="D854" s="45" t="s">
        <v>1696</v>
      </c>
      <c r="E854" s="45" t="s">
        <v>79</v>
      </c>
      <c r="F854" s="45" t="s">
        <v>543</v>
      </c>
      <c r="G854" s="45" t="s">
        <v>1867</v>
      </c>
      <c r="H854" s="45" t="s">
        <v>1868</v>
      </c>
      <c r="I854" s="8">
        <f t="shared" si="74"/>
        <v>45448.408136574071</v>
      </c>
      <c r="J854" s="8">
        <f t="shared" si="77"/>
        <v>45448.407638888886</v>
      </c>
      <c r="K854" s="6" t="str">
        <f t="shared" si="75"/>
        <v>0:00</v>
      </c>
      <c r="L854" s="54" t="str">
        <f t="shared" si="76"/>
        <v>Ukončeno v den propuštění</v>
      </c>
      <c r="M854" s="54" t="str">
        <f>IF(A854-J854&gt;TIME(0,240,0),"Více než  4 hodiny",VLOOKUP(K854,Pásma!$H$4:$I$244,2))</f>
        <v>do 10 ti minut</v>
      </c>
    </row>
    <row r="855" spans="1:13" x14ac:dyDescent="0.25">
      <c r="A855" s="46">
        <v>45448.50886574074</v>
      </c>
      <c r="B855" s="45" t="s">
        <v>1694</v>
      </c>
      <c r="C855" s="45" t="s">
        <v>1695</v>
      </c>
      <c r="D855" s="45" t="s">
        <v>1696</v>
      </c>
      <c r="E855" s="45" t="s">
        <v>79</v>
      </c>
      <c r="F855" s="45" t="s">
        <v>1864</v>
      </c>
      <c r="G855" s="45" t="s">
        <v>1865</v>
      </c>
      <c r="H855" s="45" t="s">
        <v>1866</v>
      </c>
      <c r="I855" s="8">
        <f t="shared" si="74"/>
        <v>45448.50886574074</v>
      </c>
      <c r="J855" s="8">
        <f t="shared" si="77"/>
        <v>45448.508333333331</v>
      </c>
      <c r="K855" s="6" t="str">
        <f t="shared" si="75"/>
        <v>0:00</v>
      </c>
      <c r="L855" s="54" t="str">
        <f t="shared" si="76"/>
        <v>Ukončeno v den propuštění</v>
      </c>
      <c r="M855" s="54" t="str">
        <f>IF(A855-J855&gt;TIME(0,240,0),"Více než  4 hodiny",VLOOKUP(K855,Pásma!$H$4:$I$244,2))</f>
        <v>do 10 ti minut</v>
      </c>
    </row>
    <row r="856" spans="1:13" x14ac:dyDescent="0.25">
      <c r="A856" s="46">
        <v>45448.638032407405</v>
      </c>
      <c r="B856" s="45" t="s">
        <v>1694</v>
      </c>
      <c r="C856" s="45" t="s">
        <v>2058</v>
      </c>
      <c r="D856" s="45" t="s">
        <v>1696</v>
      </c>
      <c r="E856" s="45" t="s">
        <v>79</v>
      </c>
      <c r="F856" s="45" t="s">
        <v>1714</v>
      </c>
      <c r="G856" s="45" t="s">
        <v>7465</v>
      </c>
      <c r="H856" s="45" t="s">
        <v>7466</v>
      </c>
      <c r="I856" s="8">
        <f t="shared" si="74"/>
        <v>45448.638032407405</v>
      </c>
      <c r="J856" s="8">
        <f>DATEVALUE(MID(H856,63,8))+TIMEVALUE(_xlfn.CONCAT(MID(H856,87,2),":",MID(H856,89,2)))</f>
        <v>45448.636805555558</v>
      </c>
      <c r="K856" s="6" t="str">
        <f t="shared" si="75"/>
        <v>0:01</v>
      </c>
      <c r="L856" s="54" t="str">
        <f t="shared" si="76"/>
        <v>Ukončeno v den propuštění</v>
      </c>
      <c r="M856" s="54" t="str">
        <f>IF(A856-J856&gt;TIME(0,240,0),"Více než  4 hodiny",VLOOKUP(K856,Pásma!$H$4:$I$244,2))</f>
        <v>do 10 ti minut</v>
      </c>
    </row>
    <row r="857" spans="1:13" x14ac:dyDescent="0.25">
      <c r="A857" s="46">
        <v>45449.416030092594</v>
      </c>
      <c r="B857" s="45" t="s">
        <v>11</v>
      </c>
      <c r="C857" s="45" t="s">
        <v>12</v>
      </c>
      <c r="D857" s="45" t="s">
        <v>1696</v>
      </c>
      <c r="E857" s="45" t="s">
        <v>10</v>
      </c>
      <c r="F857" s="45" t="s">
        <v>1804</v>
      </c>
      <c r="G857" s="45" t="s">
        <v>1805</v>
      </c>
      <c r="H857" s="45" t="s">
        <v>8578</v>
      </c>
      <c r="I857" s="8">
        <f t="shared" si="74"/>
        <v>45449.416030092594</v>
      </c>
      <c r="J857" s="8">
        <f>DATEVALUE(MID(H857,49,8))+TIMEVALUE(_xlfn.CONCAT(MID(H857,80,2),":",MID(H857,82,2)))</f>
        <v>45449.415277777778</v>
      </c>
      <c r="K857" s="6" t="str">
        <f t="shared" si="75"/>
        <v>0:01</v>
      </c>
      <c r="L857" s="54" t="str">
        <f t="shared" si="76"/>
        <v>Ukončeno v den propuštění</v>
      </c>
      <c r="M857" s="54" t="str">
        <f>IF(A857-J857&gt;TIME(0,240,0),"Více než  4 hodiny",VLOOKUP(K857,Pásma!$H$4:$I$244,2))</f>
        <v>do 10 ti minut</v>
      </c>
    </row>
    <row r="858" spans="1:13" x14ac:dyDescent="0.25">
      <c r="A858" s="46">
        <v>45449.465624999997</v>
      </c>
      <c r="B858" s="45" t="s">
        <v>1694</v>
      </c>
      <c r="C858" s="45" t="s">
        <v>1695</v>
      </c>
      <c r="D858" s="45" t="s">
        <v>1696</v>
      </c>
      <c r="E858" s="45" t="s">
        <v>79</v>
      </c>
      <c r="F858" s="45" t="s">
        <v>1862</v>
      </c>
      <c r="G858" s="45" t="s">
        <v>1863</v>
      </c>
      <c r="H858" s="45" t="s">
        <v>1861</v>
      </c>
      <c r="I858" s="8">
        <f t="shared" si="74"/>
        <v>45449.465624999997</v>
      </c>
      <c r="J858" s="8">
        <f t="shared" ref="J858:J865" si="78">DATEVALUE(MID(H858,29,8))+TIMEVALUE(_xlfn.CONCAT(MID(H858,64,2),":",MID(H858,66,2)))</f>
        <v>45449.465277777781</v>
      </c>
      <c r="K858" s="6" t="str">
        <f t="shared" si="75"/>
        <v>0:00</v>
      </c>
      <c r="L858" s="54" t="str">
        <f t="shared" si="76"/>
        <v>Ukončeno v den propuštění</v>
      </c>
      <c r="M858" s="54" t="str">
        <f>IF(A858-J858&gt;TIME(0,240,0),"Více než  4 hodiny",VLOOKUP(K858,Pásma!$H$4:$I$244,2))</f>
        <v>do 10 ti minut</v>
      </c>
    </row>
    <row r="859" spans="1:13" x14ac:dyDescent="0.25">
      <c r="A859" s="46">
        <v>45449.465798611112</v>
      </c>
      <c r="B859" s="45" t="s">
        <v>1694</v>
      </c>
      <c r="C859" s="45" t="s">
        <v>1695</v>
      </c>
      <c r="D859" s="45" t="s">
        <v>1696</v>
      </c>
      <c r="E859" s="45" t="s">
        <v>79</v>
      </c>
      <c r="F859" s="45" t="s">
        <v>1859</v>
      </c>
      <c r="G859" s="45" t="s">
        <v>1860</v>
      </c>
      <c r="H859" s="45" t="s">
        <v>1861</v>
      </c>
      <c r="I859" s="8">
        <f t="shared" si="74"/>
        <v>45449.465798611112</v>
      </c>
      <c r="J859" s="8">
        <f t="shared" si="78"/>
        <v>45449.465277777781</v>
      </c>
      <c r="K859" s="6" t="str">
        <f t="shared" si="75"/>
        <v>0:00</v>
      </c>
      <c r="L859" s="54" t="str">
        <f t="shared" si="76"/>
        <v>Ukončeno v den propuštění</v>
      </c>
      <c r="M859" s="54" t="str">
        <f>IF(A859-J859&gt;TIME(0,240,0),"Více než  4 hodiny",VLOOKUP(K859,Pásma!$H$4:$I$244,2))</f>
        <v>do 10 ti minut</v>
      </c>
    </row>
    <row r="860" spans="1:13" x14ac:dyDescent="0.25">
      <c r="A860" s="46">
        <v>45449.481053240743</v>
      </c>
      <c r="B860" s="45" t="s">
        <v>1694</v>
      </c>
      <c r="C860" s="45" t="s">
        <v>1695</v>
      </c>
      <c r="D860" s="45" t="s">
        <v>1696</v>
      </c>
      <c r="E860" s="45" t="s">
        <v>79</v>
      </c>
      <c r="F860" s="45" t="s">
        <v>1807</v>
      </c>
      <c r="G860" s="45" t="s">
        <v>1857</v>
      </c>
      <c r="H860" s="45" t="s">
        <v>1858</v>
      </c>
      <c r="I860" s="8">
        <f t="shared" si="74"/>
        <v>45449.481053240743</v>
      </c>
      <c r="J860" s="8">
        <f t="shared" si="78"/>
        <v>45449.479166666664</v>
      </c>
      <c r="K860" s="6" t="str">
        <f t="shared" si="75"/>
        <v>0:02</v>
      </c>
      <c r="L860" s="54" t="str">
        <f t="shared" si="76"/>
        <v>Ukončeno v den propuštění</v>
      </c>
      <c r="M860" s="54" t="str">
        <f>IF(A860-J860&gt;TIME(0,240,0),"Více než  4 hodiny",VLOOKUP(K860,Pásma!$H$4:$I$244,2))</f>
        <v>do 10 ti minut</v>
      </c>
    </row>
    <row r="861" spans="1:13" x14ac:dyDescent="0.25">
      <c r="A861" s="46">
        <v>45450.405324074076</v>
      </c>
      <c r="B861" s="45" t="s">
        <v>1694</v>
      </c>
      <c r="C861" s="45" t="s">
        <v>1695</v>
      </c>
      <c r="D861" s="45" t="s">
        <v>1696</v>
      </c>
      <c r="E861" s="45" t="s">
        <v>79</v>
      </c>
      <c r="F861" s="45" t="s">
        <v>1855</v>
      </c>
      <c r="G861" s="45" t="s">
        <v>1856</v>
      </c>
      <c r="H861" s="45" t="s">
        <v>1854</v>
      </c>
      <c r="I861" s="8">
        <f t="shared" si="74"/>
        <v>45450.405324074076</v>
      </c>
      <c r="J861" s="8">
        <f t="shared" si="78"/>
        <v>45450.404861111114</v>
      </c>
      <c r="K861" s="6" t="str">
        <f t="shared" si="75"/>
        <v>0:00</v>
      </c>
      <c r="L861" s="54" t="str">
        <f t="shared" si="76"/>
        <v>Ukončeno v den propuštění</v>
      </c>
      <c r="M861" s="54" t="str">
        <f>IF(A861-J861&gt;TIME(0,240,0),"Více než  4 hodiny",VLOOKUP(K861,Pásma!$H$4:$I$244,2))</f>
        <v>do 10 ti minut</v>
      </c>
    </row>
    <row r="862" spans="1:13" x14ac:dyDescent="0.25">
      <c r="A862" s="46">
        <v>45450.405636574076</v>
      </c>
      <c r="B862" s="45" t="s">
        <v>1694</v>
      </c>
      <c r="C862" s="45" t="s">
        <v>1695</v>
      </c>
      <c r="D862" s="45" t="s">
        <v>1696</v>
      </c>
      <c r="E862" s="45" t="s">
        <v>79</v>
      </c>
      <c r="F862" s="45" t="s">
        <v>1852</v>
      </c>
      <c r="G862" s="45" t="s">
        <v>1853</v>
      </c>
      <c r="H862" s="45" t="s">
        <v>1854</v>
      </c>
      <c r="I862" s="8">
        <f t="shared" si="74"/>
        <v>45450.405636574076</v>
      </c>
      <c r="J862" s="8">
        <f t="shared" si="78"/>
        <v>45450.404861111114</v>
      </c>
      <c r="K862" s="6" t="str">
        <f t="shared" si="75"/>
        <v>0:01</v>
      </c>
      <c r="L862" s="54" t="str">
        <f t="shared" si="76"/>
        <v>Ukončeno v den propuštění</v>
      </c>
      <c r="M862" s="54" t="str">
        <f>IF(A862-J862&gt;TIME(0,240,0),"Více než  4 hodiny",VLOOKUP(K862,Pásma!$H$4:$I$244,2))</f>
        <v>do 10 ti minut</v>
      </c>
    </row>
    <row r="863" spans="1:13" x14ac:dyDescent="0.25">
      <c r="A863" s="46">
        <v>45450.530717592592</v>
      </c>
      <c r="B863" s="45" t="s">
        <v>1694</v>
      </c>
      <c r="C863" s="45" t="s">
        <v>1695</v>
      </c>
      <c r="D863" s="45" t="s">
        <v>1696</v>
      </c>
      <c r="E863" s="45" t="s">
        <v>79</v>
      </c>
      <c r="F863" s="45" t="s">
        <v>1849</v>
      </c>
      <c r="G863" s="45" t="s">
        <v>1850</v>
      </c>
      <c r="H863" s="45" t="s">
        <v>1851</v>
      </c>
      <c r="I863" s="8">
        <f t="shared" si="74"/>
        <v>45450.530717592592</v>
      </c>
      <c r="J863" s="8">
        <f t="shared" si="78"/>
        <v>45450.530555555553</v>
      </c>
      <c r="K863" s="6" t="str">
        <f t="shared" si="75"/>
        <v>0:00</v>
      </c>
      <c r="L863" s="54" t="str">
        <f t="shared" si="76"/>
        <v>Ukončeno v den propuštění</v>
      </c>
      <c r="M863" s="54" t="str">
        <f>IF(A863-J863&gt;TIME(0,240,0),"Více než  4 hodiny",VLOOKUP(K863,Pásma!$H$4:$I$244,2))</f>
        <v>do 10 ti minut</v>
      </c>
    </row>
    <row r="864" spans="1:13" x14ac:dyDescent="0.25">
      <c r="A864" s="46">
        <v>45450.5312037037</v>
      </c>
      <c r="B864" s="45" t="s">
        <v>1694</v>
      </c>
      <c r="C864" s="45" t="s">
        <v>1695</v>
      </c>
      <c r="D864" s="45" t="s">
        <v>1696</v>
      </c>
      <c r="E864" s="45" t="s">
        <v>79</v>
      </c>
      <c r="F864" s="45" t="s">
        <v>1847</v>
      </c>
      <c r="G864" s="45" t="s">
        <v>1848</v>
      </c>
      <c r="H864" s="45" t="s">
        <v>190</v>
      </c>
      <c r="I864" s="8">
        <f t="shared" si="74"/>
        <v>45450.5312037037</v>
      </c>
      <c r="J864" s="8">
        <f t="shared" si="78"/>
        <v>45450.530555555553</v>
      </c>
      <c r="K864" s="6" t="str">
        <f t="shared" si="75"/>
        <v>0:00</v>
      </c>
      <c r="L864" s="54" t="str">
        <f t="shared" si="76"/>
        <v>Ukončeno v den propuštění</v>
      </c>
      <c r="M864" s="54" t="str">
        <f>IF(A864-J864&gt;TIME(0,240,0),"Více než  4 hodiny",VLOOKUP(K864,Pásma!$H$4:$I$244,2))</f>
        <v>do 10 ti minut</v>
      </c>
    </row>
    <row r="865" spans="1:13" x14ac:dyDescent="0.25">
      <c r="A865" s="46">
        <v>45450.531446759262</v>
      </c>
      <c r="B865" s="45" t="s">
        <v>1694</v>
      </c>
      <c r="C865" s="45" t="s">
        <v>1695</v>
      </c>
      <c r="D865" s="45" t="s">
        <v>1696</v>
      </c>
      <c r="E865" s="45" t="s">
        <v>79</v>
      </c>
      <c r="F865" s="45" t="s">
        <v>1779</v>
      </c>
      <c r="G865" s="45" t="s">
        <v>1845</v>
      </c>
      <c r="H865" s="45" t="s">
        <v>1846</v>
      </c>
      <c r="I865" s="8">
        <f t="shared" si="74"/>
        <v>45450.531446759262</v>
      </c>
      <c r="J865" s="8">
        <f t="shared" si="78"/>
        <v>45450.53125</v>
      </c>
      <c r="K865" s="6" t="str">
        <f t="shared" si="75"/>
        <v>0:00</v>
      </c>
      <c r="L865" s="54" t="str">
        <f t="shared" si="76"/>
        <v>Ukončeno v den propuštění</v>
      </c>
      <c r="M865" s="54" t="str">
        <f>IF(A865-J865&gt;TIME(0,240,0),"Více než  4 hodiny",VLOOKUP(K865,Pásma!$H$4:$I$244,2))</f>
        <v>do 10 ti minut</v>
      </c>
    </row>
    <row r="866" spans="1:13" x14ac:dyDescent="0.25">
      <c r="A866" s="46">
        <v>45451.132881944446</v>
      </c>
      <c r="B866" s="45" t="s">
        <v>11</v>
      </c>
      <c r="C866" s="45" t="s">
        <v>21</v>
      </c>
      <c r="D866" s="45" t="s">
        <v>1696</v>
      </c>
      <c r="E866" s="45" t="s">
        <v>10</v>
      </c>
      <c r="F866" s="45" t="s">
        <v>1798</v>
      </c>
      <c r="G866" s="45" t="s">
        <v>1799</v>
      </c>
      <c r="H866" s="45" t="s">
        <v>8577</v>
      </c>
      <c r="I866" s="8">
        <f t="shared" si="74"/>
        <v>45451.132881944446</v>
      </c>
      <c r="J866" s="8">
        <f>DATEVALUE(MID(H866,49,8))+TIMEVALUE(_xlfn.CONCAT(MID(H866,80,2),":",MID(H866,82,2)))</f>
        <v>45451.132638888892</v>
      </c>
      <c r="K866" s="6" t="str">
        <f t="shared" si="75"/>
        <v>0:00</v>
      </c>
      <c r="L866" s="54" t="str">
        <f t="shared" si="76"/>
        <v>Ukončeno v den propuštění</v>
      </c>
      <c r="M866" s="54" t="str">
        <f>IF(A866-J866&gt;TIME(0,240,0),"Více než  4 hodiny",VLOOKUP(K866,Pásma!$H$4:$I$244,2))</f>
        <v>do 10 ti minut</v>
      </c>
    </row>
    <row r="867" spans="1:13" x14ac:dyDescent="0.25">
      <c r="A867" s="46">
        <v>45451.674490740741</v>
      </c>
      <c r="B867" s="45" t="s">
        <v>1720</v>
      </c>
      <c r="C867" s="45" t="s">
        <v>1826</v>
      </c>
      <c r="D867" s="45" t="s">
        <v>1696</v>
      </c>
      <c r="E867" s="45" t="s">
        <v>79</v>
      </c>
      <c r="F867" s="45" t="s">
        <v>1842</v>
      </c>
      <c r="G867" s="45" t="s">
        <v>1843</v>
      </c>
      <c r="H867" s="45" t="s">
        <v>1844</v>
      </c>
      <c r="I867" s="8">
        <f t="shared" si="74"/>
        <v>45451.674490740741</v>
      </c>
      <c r="J867" s="8">
        <f t="shared" ref="J867:J872" si="79">DATEVALUE(MID(H867,29,8))+TIMEVALUE(_xlfn.CONCAT(MID(H867,64,2),":",MID(H867,66,2)))</f>
        <v>45451.402777777781</v>
      </c>
      <c r="K867" s="6" t="str">
        <f t="shared" si="75"/>
        <v>6:31</v>
      </c>
      <c r="L867" s="54" t="str">
        <f t="shared" si="76"/>
        <v>Ukončeno v den propuštění</v>
      </c>
      <c r="M867" s="54" t="str">
        <f>IF(A867-J867&gt;TIME(0,240,0),"Více než  4 hodiny",VLOOKUP(K867,Pásma!$H$4:$I$244,2))</f>
        <v>Více než  4 hodiny</v>
      </c>
    </row>
    <row r="868" spans="1:13" x14ac:dyDescent="0.25">
      <c r="A868" s="46">
        <v>45451.67527777778</v>
      </c>
      <c r="B868" s="45" t="s">
        <v>1694</v>
      </c>
      <c r="C868" s="45" t="s">
        <v>1839</v>
      </c>
      <c r="D868" s="45" t="s">
        <v>1696</v>
      </c>
      <c r="E868" s="45" t="s">
        <v>79</v>
      </c>
      <c r="F868" s="45" t="s">
        <v>1840</v>
      </c>
      <c r="G868" s="45" t="s">
        <v>1841</v>
      </c>
      <c r="H868" s="45" t="s">
        <v>1838</v>
      </c>
      <c r="I868" s="8">
        <f t="shared" si="74"/>
        <v>45451.67527777778</v>
      </c>
      <c r="J868" s="8">
        <f t="shared" si="79"/>
        <v>45451.674305555556</v>
      </c>
      <c r="K868" s="6" t="str">
        <f t="shared" si="75"/>
        <v>0:01</v>
      </c>
      <c r="L868" s="54" t="str">
        <f t="shared" si="76"/>
        <v>Ukončeno v den propuštění</v>
      </c>
      <c r="M868" s="54" t="str">
        <f>IF(A868-J868&gt;TIME(0,240,0),"Více než  4 hodiny",VLOOKUP(K868,Pásma!$H$4:$I$244,2))</f>
        <v>do 10 ti minut</v>
      </c>
    </row>
    <row r="869" spans="1:13" x14ac:dyDescent="0.25">
      <c r="A869" s="46">
        <v>45451.675405092596</v>
      </c>
      <c r="B869" s="45" t="s">
        <v>1720</v>
      </c>
      <c r="C869" s="45" t="s">
        <v>1826</v>
      </c>
      <c r="D869" s="45" t="s">
        <v>1696</v>
      </c>
      <c r="E869" s="45" t="s">
        <v>79</v>
      </c>
      <c r="F869" s="45" t="s">
        <v>1836</v>
      </c>
      <c r="G869" s="45" t="s">
        <v>1837</v>
      </c>
      <c r="H869" s="45" t="s">
        <v>1838</v>
      </c>
      <c r="I869" s="8">
        <f t="shared" si="74"/>
        <v>45451.675405092596</v>
      </c>
      <c r="J869" s="8">
        <f t="shared" si="79"/>
        <v>45451.674305555556</v>
      </c>
      <c r="K869" s="6" t="str">
        <f t="shared" si="75"/>
        <v>0:01</v>
      </c>
      <c r="L869" s="54" t="str">
        <f t="shared" si="76"/>
        <v>Ukončeno v den propuštění</v>
      </c>
      <c r="M869" s="54" t="str">
        <f>IF(A869-J869&gt;TIME(0,240,0),"Více než  4 hodiny",VLOOKUP(K869,Pásma!$H$4:$I$244,2))</f>
        <v>do 10 ti minut</v>
      </c>
    </row>
    <row r="870" spans="1:13" x14ac:dyDescent="0.25">
      <c r="A870" s="46">
        <v>45451.676076388889</v>
      </c>
      <c r="B870" s="45" t="s">
        <v>1720</v>
      </c>
      <c r="C870" s="45" t="s">
        <v>1826</v>
      </c>
      <c r="D870" s="45" t="s">
        <v>1696</v>
      </c>
      <c r="E870" s="45" t="s">
        <v>79</v>
      </c>
      <c r="F870" s="45" t="s">
        <v>1833</v>
      </c>
      <c r="G870" s="45" t="s">
        <v>1834</v>
      </c>
      <c r="H870" s="45" t="s">
        <v>1835</v>
      </c>
      <c r="I870" s="8">
        <f t="shared" si="74"/>
        <v>45451.676076388889</v>
      </c>
      <c r="J870" s="8">
        <f t="shared" si="79"/>
        <v>45451.416666666664</v>
      </c>
      <c r="K870" s="6" t="str">
        <f t="shared" si="75"/>
        <v>6:13</v>
      </c>
      <c r="L870" s="54" t="str">
        <f t="shared" si="76"/>
        <v>Ukončeno v den propuštění</v>
      </c>
      <c r="M870" s="54" t="str">
        <f>IF(A870-J870&gt;TIME(0,240,0),"Více než  4 hodiny",VLOOKUP(K870,Pásma!$H$4:$I$244,2))</f>
        <v>Více než  4 hodiny</v>
      </c>
    </row>
    <row r="871" spans="1:13" x14ac:dyDescent="0.25">
      <c r="A871" s="46">
        <v>45451.676863425928</v>
      </c>
      <c r="B871" s="45" t="s">
        <v>1720</v>
      </c>
      <c r="C871" s="45" t="s">
        <v>1826</v>
      </c>
      <c r="D871" s="45" t="s">
        <v>1696</v>
      </c>
      <c r="E871" s="45" t="s">
        <v>79</v>
      </c>
      <c r="F871" s="45" t="s">
        <v>1830</v>
      </c>
      <c r="G871" s="45" t="s">
        <v>1831</v>
      </c>
      <c r="H871" s="45" t="s">
        <v>1832</v>
      </c>
      <c r="I871" s="8">
        <f t="shared" si="74"/>
        <v>45451.676863425928</v>
      </c>
      <c r="J871" s="8">
        <f t="shared" si="79"/>
        <v>45451.416666666664</v>
      </c>
      <c r="K871" s="6" t="str">
        <f t="shared" si="75"/>
        <v>6:14</v>
      </c>
      <c r="L871" s="54" t="str">
        <f t="shared" si="76"/>
        <v>Ukončeno v den propuštění</v>
      </c>
      <c r="M871" s="54" t="str">
        <f>IF(A871-J871&gt;TIME(0,240,0),"Více než  4 hodiny",VLOOKUP(K871,Pásma!$H$4:$I$244,2))</f>
        <v>Více než  4 hodiny</v>
      </c>
    </row>
    <row r="872" spans="1:13" x14ac:dyDescent="0.25">
      <c r="A872" s="46">
        <v>45451.679502314815</v>
      </c>
      <c r="B872" s="45" t="s">
        <v>1720</v>
      </c>
      <c r="C872" s="45" t="s">
        <v>1826</v>
      </c>
      <c r="D872" s="45" t="s">
        <v>1696</v>
      </c>
      <c r="E872" s="45" t="s">
        <v>79</v>
      </c>
      <c r="F872" s="45" t="s">
        <v>1827</v>
      </c>
      <c r="G872" s="45" t="s">
        <v>1828</v>
      </c>
      <c r="H872" s="45" t="s">
        <v>1829</v>
      </c>
      <c r="I872" s="8">
        <f t="shared" si="74"/>
        <v>45451.679502314815</v>
      </c>
      <c r="J872" s="8">
        <f t="shared" si="79"/>
        <v>45451.679166666669</v>
      </c>
      <c r="K872" s="6" t="str">
        <f t="shared" si="75"/>
        <v>0:00</v>
      </c>
      <c r="L872" s="54" t="str">
        <f t="shared" si="76"/>
        <v>Ukončeno v den propuštění</v>
      </c>
      <c r="M872" s="54" t="str">
        <f>IF(A872-J872&gt;TIME(0,240,0),"Více než  4 hodiny",VLOOKUP(K872,Pásma!$H$4:$I$244,2))</f>
        <v>do 10 ti minut</v>
      </c>
    </row>
    <row r="873" spans="1:13" x14ac:dyDescent="0.25">
      <c r="A873" s="46">
        <v>45452.423113425924</v>
      </c>
      <c r="B873" s="45" t="s">
        <v>3625</v>
      </c>
      <c r="C873" s="45" t="s">
        <v>3694</v>
      </c>
      <c r="D873" s="45" t="s">
        <v>1696</v>
      </c>
      <c r="E873" s="45" t="s">
        <v>79</v>
      </c>
      <c r="F873" s="45" t="s">
        <v>8574</v>
      </c>
      <c r="G873" s="45" t="s">
        <v>8575</v>
      </c>
      <c r="H873" s="45" t="s">
        <v>8576</v>
      </c>
      <c r="I873" s="8">
        <f t="shared" si="74"/>
        <v>45452.423113425924</v>
      </c>
      <c r="J873" s="8">
        <f>DATEVALUE(MID(H873,49,8))+TIMEVALUE(_xlfn.CONCAT(MID(H873,80,2),":",MID(H873,82,2)))</f>
        <v>45452.42291666667</v>
      </c>
      <c r="K873" s="6" t="str">
        <f t="shared" si="75"/>
        <v>0:00</v>
      </c>
      <c r="L873" s="54" t="str">
        <f t="shared" si="76"/>
        <v>Ukončeno v den propuštění</v>
      </c>
      <c r="M873" s="54" t="str">
        <f>IF(A873-J873&gt;TIME(0,240,0),"Více než  4 hodiny",VLOOKUP(K873,Pásma!$H$4:$I$244,2))</f>
        <v>do 10 ti minut</v>
      </c>
    </row>
    <row r="874" spans="1:13" x14ac:dyDescent="0.25">
      <c r="A874" s="46">
        <v>45452.623831018522</v>
      </c>
      <c r="B874" s="45" t="s">
        <v>1694</v>
      </c>
      <c r="C874" s="45" t="s">
        <v>1819</v>
      </c>
      <c r="D874" s="45" t="s">
        <v>1696</v>
      </c>
      <c r="E874" s="45" t="s">
        <v>79</v>
      </c>
      <c r="F874" s="45" t="s">
        <v>1823</v>
      </c>
      <c r="G874" s="45" t="s">
        <v>1824</v>
      </c>
      <c r="H874" s="45" t="s">
        <v>1825</v>
      </c>
      <c r="I874" s="8">
        <f t="shared" si="74"/>
        <v>45452.623831018522</v>
      </c>
      <c r="J874" s="8">
        <f>DATEVALUE(MID(H874,29,8))+TIMEVALUE(_xlfn.CONCAT(MID(H874,64,2),":",MID(H874,66,2)))</f>
        <v>45452.622916666667</v>
      </c>
      <c r="K874" s="6" t="str">
        <f t="shared" si="75"/>
        <v>0:01</v>
      </c>
      <c r="L874" s="54" t="str">
        <f t="shared" si="76"/>
        <v>Ukončeno v den propuštění</v>
      </c>
      <c r="M874" s="54" t="str">
        <f>IF(A874-J874&gt;TIME(0,240,0),"Více než  4 hodiny",VLOOKUP(K874,Pásma!$H$4:$I$244,2))</f>
        <v>do 10 ti minut</v>
      </c>
    </row>
    <row r="875" spans="1:13" x14ac:dyDescent="0.25">
      <c r="A875" s="46">
        <v>45452.625011574077</v>
      </c>
      <c r="B875" s="45" t="s">
        <v>1694</v>
      </c>
      <c r="C875" s="45" t="s">
        <v>1819</v>
      </c>
      <c r="D875" s="45" t="s">
        <v>1696</v>
      </c>
      <c r="E875" s="45" t="s">
        <v>79</v>
      </c>
      <c r="F875" s="45" t="s">
        <v>1820</v>
      </c>
      <c r="G875" s="45" t="s">
        <v>1821</v>
      </c>
      <c r="H875" s="45" t="s">
        <v>1822</v>
      </c>
      <c r="I875" s="8">
        <f t="shared" si="74"/>
        <v>45452.625011574077</v>
      </c>
      <c r="J875" s="8">
        <f>DATEVALUE(MID(H875,29,8))+TIMEVALUE(_xlfn.CONCAT(MID(H875,64,2),":",MID(H875,66,2)))</f>
        <v>45452.624305555553</v>
      </c>
      <c r="K875" s="6" t="str">
        <f t="shared" si="75"/>
        <v>0:01</v>
      </c>
      <c r="L875" s="54" t="str">
        <f t="shared" si="76"/>
        <v>Ukončeno v den propuštění</v>
      </c>
      <c r="M875" s="54" t="str">
        <f>IF(A875-J875&gt;TIME(0,240,0),"Více než  4 hodiny",VLOOKUP(K875,Pásma!$H$4:$I$244,2))</f>
        <v>do 10 ti minut</v>
      </c>
    </row>
    <row r="876" spans="1:13" x14ac:dyDescent="0.25">
      <c r="A876" s="46">
        <v>45453.511331018519</v>
      </c>
      <c r="B876" s="45" t="s">
        <v>1694</v>
      </c>
      <c r="C876" s="45" t="s">
        <v>1695</v>
      </c>
      <c r="D876" s="45" t="s">
        <v>1696</v>
      </c>
      <c r="E876" s="45" t="s">
        <v>79</v>
      </c>
      <c r="F876" s="45" t="s">
        <v>1816</v>
      </c>
      <c r="G876" s="45" t="s">
        <v>1817</v>
      </c>
      <c r="H876" s="45" t="s">
        <v>1818</v>
      </c>
      <c r="I876" s="8">
        <f t="shared" si="74"/>
        <v>45453.511331018519</v>
      </c>
      <c r="J876" s="8">
        <f>DATEVALUE(MID(H876,29,8))+TIMEVALUE(_xlfn.CONCAT(MID(H876,64,2),":",MID(H876,66,2)))</f>
        <v>45453.510416666664</v>
      </c>
      <c r="K876" s="6" t="str">
        <f t="shared" si="75"/>
        <v>0:01</v>
      </c>
      <c r="L876" s="54" t="str">
        <f t="shared" si="76"/>
        <v>Ukončeno v den propuštění</v>
      </c>
      <c r="M876" s="54" t="str">
        <f>IF(A876-J876&gt;TIME(0,240,0),"Více než  4 hodiny",VLOOKUP(K876,Pásma!$H$4:$I$244,2))</f>
        <v>do 10 ti minut</v>
      </c>
    </row>
    <row r="877" spans="1:13" x14ac:dyDescent="0.25">
      <c r="A877" s="46">
        <v>45453.511678240742</v>
      </c>
      <c r="B877" s="45" t="s">
        <v>1694</v>
      </c>
      <c r="C877" s="45" t="s">
        <v>1695</v>
      </c>
      <c r="D877" s="45" t="s">
        <v>1696</v>
      </c>
      <c r="E877" s="45" t="s">
        <v>79</v>
      </c>
      <c r="F877" s="45" t="s">
        <v>1814</v>
      </c>
      <c r="G877" s="45" t="s">
        <v>1815</v>
      </c>
      <c r="H877" s="45" t="s">
        <v>1813</v>
      </c>
      <c r="I877" s="8">
        <f t="shared" si="74"/>
        <v>45453.511678240742</v>
      </c>
      <c r="J877" s="8">
        <f>DATEVALUE(MID(H877,29,8))+TIMEVALUE(_xlfn.CONCAT(MID(H877,64,2),":",MID(H877,66,2)))</f>
        <v>45453.511111111111</v>
      </c>
      <c r="K877" s="6" t="str">
        <f t="shared" si="75"/>
        <v>0:00</v>
      </c>
      <c r="L877" s="54" t="str">
        <f t="shared" si="76"/>
        <v>Ukončeno v den propuštění</v>
      </c>
      <c r="M877" s="54" t="str">
        <f>IF(A877-J877&gt;TIME(0,240,0),"Více než  4 hodiny",VLOOKUP(K877,Pásma!$H$4:$I$244,2))</f>
        <v>do 10 ti minut</v>
      </c>
    </row>
    <row r="878" spans="1:13" x14ac:dyDescent="0.25">
      <c r="A878" s="46">
        <v>45453.511967592596</v>
      </c>
      <c r="B878" s="45" t="s">
        <v>1694</v>
      </c>
      <c r="C878" s="45" t="s">
        <v>1695</v>
      </c>
      <c r="D878" s="45" t="s">
        <v>1696</v>
      </c>
      <c r="E878" s="45" t="s">
        <v>79</v>
      </c>
      <c r="F878" s="45" t="s">
        <v>1811</v>
      </c>
      <c r="G878" s="45" t="s">
        <v>1812</v>
      </c>
      <c r="H878" s="45" t="s">
        <v>1813</v>
      </c>
      <c r="I878" s="8">
        <f t="shared" si="74"/>
        <v>45453.511967592596</v>
      </c>
      <c r="J878" s="8">
        <f>DATEVALUE(MID(H878,29,8))+TIMEVALUE(_xlfn.CONCAT(MID(H878,64,2),":",MID(H878,66,2)))</f>
        <v>45453.511111111111</v>
      </c>
      <c r="K878" s="6" t="str">
        <f t="shared" si="75"/>
        <v>0:01</v>
      </c>
      <c r="L878" s="54" t="str">
        <f t="shared" si="76"/>
        <v>Ukončeno v den propuštění</v>
      </c>
      <c r="M878" s="54" t="str">
        <f>IF(A878-J878&gt;TIME(0,240,0),"Více než  4 hodiny",VLOOKUP(K878,Pásma!$H$4:$I$244,2))</f>
        <v>do 10 ti minut</v>
      </c>
    </row>
    <row r="879" spans="1:13" x14ac:dyDescent="0.25">
      <c r="A879" s="46">
        <v>45454.352673611109</v>
      </c>
      <c r="B879" s="45" t="s">
        <v>76</v>
      </c>
      <c r="C879" s="45" t="s">
        <v>157</v>
      </c>
      <c r="D879" s="45" t="s">
        <v>1696</v>
      </c>
      <c r="E879" s="45" t="s">
        <v>79</v>
      </c>
      <c r="F879" s="45" t="s">
        <v>147</v>
      </c>
      <c r="G879" s="45" t="s">
        <v>148</v>
      </c>
      <c r="H879" s="45" t="s">
        <v>8573</v>
      </c>
      <c r="I879" s="8">
        <f t="shared" si="74"/>
        <v>45454.352673611109</v>
      </c>
      <c r="J879" s="8">
        <f>DATEVALUE(MID(H879,49,8))+TIMEVALUE(_xlfn.CONCAT(MID(H879,80,2),":",MID(H879,82,2)))</f>
        <v>45454.352083333331</v>
      </c>
      <c r="K879" s="6" t="str">
        <f t="shared" si="75"/>
        <v>0:00</v>
      </c>
      <c r="L879" s="54" t="str">
        <f t="shared" si="76"/>
        <v>Ukončeno v den propuštění</v>
      </c>
      <c r="M879" s="54" t="str">
        <f>IF(A879-J879&gt;TIME(0,240,0),"Více než  4 hodiny",VLOOKUP(K879,Pásma!$H$4:$I$244,2))</f>
        <v>do 10 ti minut</v>
      </c>
    </row>
    <row r="880" spans="1:13" x14ac:dyDescent="0.25">
      <c r="A880" s="46">
        <v>45454.356261574074</v>
      </c>
      <c r="B880" s="45" t="s">
        <v>1694</v>
      </c>
      <c r="C880" s="45" t="s">
        <v>1695</v>
      </c>
      <c r="D880" s="45" t="s">
        <v>1696</v>
      </c>
      <c r="E880" s="45" t="s">
        <v>79</v>
      </c>
      <c r="F880" s="45" t="s">
        <v>147</v>
      </c>
      <c r="G880" s="45" t="s">
        <v>148</v>
      </c>
      <c r="H880" s="45" t="s">
        <v>8572</v>
      </c>
      <c r="I880" s="8">
        <f t="shared" si="74"/>
        <v>45454.356261574074</v>
      </c>
      <c r="J880" s="8">
        <f>DATEVALUE(MID(H880,49,8))+TIMEVALUE(_xlfn.CONCAT(MID(H880,80,2),":",MID(H880,82,2)))</f>
        <v>45454.355555555558</v>
      </c>
      <c r="K880" s="6" t="str">
        <f t="shared" si="75"/>
        <v>0:01</v>
      </c>
      <c r="L880" s="54" t="str">
        <f t="shared" si="76"/>
        <v>Ukončeno v den propuštění</v>
      </c>
      <c r="M880" s="54" t="str">
        <f>IF(A880-J880&gt;TIME(0,240,0),"Více než  4 hodiny",VLOOKUP(K880,Pásma!$H$4:$I$244,2))</f>
        <v>do 10 ti minut</v>
      </c>
    </row>
    <row r="881" spans="1:13" x14ac:dyDescent="0.25">
      <c r="A881" s="46">
        <v>45454.374699074076</v>
      </c>
      <c r="B881" s="45" t="s">
        <v>76</v>
      </c>
      <c r="C881" s="45" t="s">
        <v>157</v>
      </c>
      <c r="D881" s="45" t="s">
        <v>1696</v>
      </c>
      <c r="E881" s="45" t="s">
        <v>79</v>
      </c>
      <c r="F881" s="45" t="s">
        <v>147</v>
      </c>
      <c r="G881" s="45" t="s">
        <v>148</v>
      </c>
      <c r="H881" s="45" t="s">
        <v>8571</v>
      </c>
      <c r="I881" s="8">
        <f t="shared" si="74"/>
        <v>45454.374699074076</v>
      </c>
      <c r="J881" s="8">
        <f>DATEVALUE(MID(H881,49,8))+TIMEVALUE(_xlfn.CONCAT(MID(H881,80,2),":",MID(H881,82,2)))</f>
        <v>45454.374305555553</v>
      </c>
      <c r="K881" s="6" t="str">
        <f t="shared" si="75"/>
        <v>0:00</v>
      </c>
      <c r="L881" s="54" t="str">
        <f t="shared" si="76"/>
        <v>Ukončeno v den propuštění</v>
      </c>
      <c r="M881" s="54" t="str">
        <f>IF(A881-J881&gt;TIME(0,240,0),"Více než  4 hodiny",VLOOKUP(K881,Pásma!$H$4:$I$244,2))</f>
        <v>do 10 ti minut</v>
      </c>
    </row>
    <row r="882" spans="1:13" x14ac:dyDescent="0.25">
      <c r="A882" s="46">
        <v>45454.398831018516</v>
      </c>
      <c r="B882" s="45" t="s">
        <v>11</v>
      </c>
      <c r="C882" s="45" t="s">
        <v>21</v>
      </c>
      <c r="D882" s="45" t="s">
        <v>1696</v>
      </c>
      <c r="E882" s="45" t="s">
        <v>10</v>
      </c>
      <c r="F882" s="45" t="s">
        <v>1722</v>
      </c>
      <c r="G882" s="45" t="s">
        <v>1723</v>
      </c>
      <c r="H882" s="45" t="s">
        <v>8570</v>
      </c>
      <c r="I882" s="8">
        <f t="shared" si="74"/>
        <v>45454.398831018516</v>
      </c>
      <c r="J882" s="8">
        <f>DATEVALUE(MID(H882,49,8))+TIMEVALUE(_xlfn.CONCAT(MID(H882,80,2),":",MID(H882,82,2)))</f>
        <v>45454.398611111108</v>
      </c>
      <c r="K882" s="6" t="str">
        <f t="shared" si="75"/>
        <v>0:00</v>
      </c>
      <c r="L882" s="54" t="str">
        <f t="shared" si="76"/>
        <v>Ukončeno v den propuštění</v>
      </c>
      <c r="M882" s="54" t="str">
        <f>IF(A882-J882&gt;TIME(0,240,0),"Více než  4 hodiny",VLOOKUP(K882,Pásma!$H$4:$I$244,2))</f>
        <v>do 10 ti minut</v>
      </c>
    </row>
    <row r="883" spans="1:13" x14ac:dyDescent="0.25">
      <c r="A883" s="46">
        <v>45454.407997685186</v>
      </c>
      <c r="B883" s="45" t="s">
        <v>682</v>
      </c>
      <c r="C883" s="45" t="s">
        <v>683</v>
      </c>
      <c r="D883" s="45" t="s">
        <v>1696</v>
      </c>
      <c r="E883" s="45" t="s">
        <v>79</v>
      </c>
      <c r="F883" s="45" t="s">
        <v>1711</v>
      </c>
      <c r="G883" s="45" t="s">
        <v>1809</v>
      </c>
      <c r="H883" s="45" t="s">
        <v>1810</v>
      </c>
      <c r="I883" s="8">
        <f t="shared" si="74"/>
        <v>45454.407997685186</v>
      </c>
      <c r="J883" s="8">
        <f>DATEVALUE(MID(H883,29,8))+TIMEVALUE(_xlfn.CONCAT(MID(H883,64,2),":",MID(H883,66,2)))</f>
        <v>45454.402777777781</v>
      </c>
      <c r="K883" s="6" t="str">
        <f t="shared" si="75"/>
        <v>0:07</v>
      </c>
      <c r="L883" s="54" t="str">
        <f t="shared" si="76"/>
        <v>Ukončeno v den propuštění</v>
      </c>
      <c r="M883" s="54" t="str">
        <f>IF(A883-J883&gt;TIME(0,240,0),"Více než  4 hodiny",VLOOKUP(K883,Pásma!$H$4:$I$244,2))</f>
        <v>do 10 ti minut</v>
      </c>
    </row>
    <row r="884" spans="1:13" x14ac:dyDescent="0.25">
      <c r="A884" s="46">
        <v>45454.446400462963</v>
      </c>
      <c r="B884" s="45" t="s">
        <v>1694</v>
      </c>
      <c r="C884" s="45" t="s">
        <v>1695</v>
      </c>
      <c r="D884" s="45" t="s">
        <v>1696</v>
      </c>
      <c r="E884" s="45" t="s">
        <v>79</v>
      </c>
      <c r="F884" s="45" t="s">
        <v>1807</v>
      </c>
      <c r="G884" s="45" t="s">
        <v>1808</v>
      </c>
      <c r="H884" s="45" t="s">
        <v>1806</v>
      </c>
      <c r="I884" s="8">
        <f t="shared" si="74"/>
        <v>45454.446400462963</v>
      </c>
      <c r="J884" s="8">
        <f>DATEVALUE(MID(H884,29,8))+TIMEVALUE(_xlfn.CONCAT(MID(H884,64,2),":",MID(H884,66,2)))</f>
        <v>45454.445833333331</v>
      </c>
      <c r="K884" s="6" t="str">
        <f t="shared" si="75"/>
        <v>0:00</v>
      </c>
      <c r="L884" s="54" t="str">
        <f t="shared" si="76"/>
        <v>Ukončeno v den propuštění</v>
      </c>
      <c r="M884" s="54" t="str">
        <f>IF(A884-J884&gt;TIME(0,240,0),"Více než  4 hodiny",VLOOKUP(K884,Pásma!$H$4:$I$244,2))</f>
        <v>do 10 ti minut</v>
      </c>
    </row>
    <row r="885" spans="1:13" x14ac:dyDescent="0.25">
      <c r="A885" s="46">
        <v>45454.446759259263</v>
      </c>
      <c r="B885" s="45" t="s">
        <v>1694</v>
      </c>
      <c r="C885" s="45" t="s">
        <v>1695</v>
      </c>
      <c r="D885" s="45" t="s">
        <v>1696</v>
      </c>
      <c r="E885" s="45" t="s">
        <v>79</v>
      </c>
      <c r="F885" s="45" t="s">
        <v>1804</v>
      </c>
      <c r="G885" s="45" t="s">
        <v>1805</v>
      </c>
      <c r="H885" s="45" t="s">
        <v>1806</v>
      </c>
      <c r="I885" s="8">
        <f t="shared" si="74"/>
        <v>45454.446759259263</v>
      </c>
      <c r="J885" s="8">
        <f>DATEVALUE(MID(H885,29,8))+TIMEVALUE(_xlfn.CONCAT(MID(H885,64,2),":",MID(H885,66,2)))</f>
        <v>45454.445833333331</v>
      </c>
      <c r="K885" s="6" t="str">
        <f t="shared" si="75"/>
        <v>0:01</v>
      </c>
      <c r="L885" s="54" t="str">
        <f t="shared" si="76"/>
        <v>Ukončeno v den propuštění</v>
      </c>
      <c r="M885" s="54" t="str">
        <f>IF(A885-J885&gt;TIME(0,240,0),"Více než  4 hodiny",VLOOKUP(K885,Pásma!$H$4:$I$244,2))</f>
        <v>do 10 ti minut</v>
      </c>
    </row>
    <row r="886" spans="1:13" x14ac:dyDescent="0.25">
      <c r="A886" s="46">
        <v>45454.447013888886</v>
      </c>
      <c r="B886" s="45" t="s">
        <v>1694</v>
      </c>
      <c r="C886" s="45" t="s">
        <v>1695</v>
      </c>
      <c r="D886" s="45" t="s">
        <v>1696</v>
      </c>
      <c r="E886" s="45" t="s">
        <v>79</v>
      </c>
      <c r="F886" s="45" t="s">
        <v>1801</v>
      </c>
      <c r="G886" s="45" t="s">
        <v>1802</v>
      </c>
      <c r="H886" s="45" t="s">
        <v>1803</v>
      </c>
      <c r="I886" s="8">
        <f t="shared" si="74"/>
        <v>45454.447013888886</v>
      </c>
      <c r="J886" s="8">
        <f>DATEVALUE(MID(H886,29,8))+TIMEVALUE(_xlfn.CONCAT(MID(H886,64,2),":",MID(H886,66,2)))</f>
        <v>45454.446527777778</v>
      </c>
      <c r="K886" s="6" t="str">
        <f t="shared" si="75"/>
        <v>0:00</v>
      </c>
      <c r="L886" s="54" t="str">
        <f t="shared" si="76"/>
        <v>Ukončeno v den propuštění</v>
      </c>
      <c r="M886" s="54" t="str">
        <f>IF(A886-J886&gt;TIME(0,240,0),"Více než  4 hodiny",VLOOKUP(K886,Pásma!$H$4:$I$244,2))</f>
        <v>do 10 ti minut</v>
      </c>
    </row>
    <row r="887" spans="1:13" x14ac:dyDescent="0.25">
      <c r="A887" s="46">
        <v>45454.484409722223</v>
      </c>
      <c r="B887" s="45" t="s">
        <v>11</v>
      </c>
      <c r="C887" s="45" t="s">
        <v>21</v>
      </c>
      <c r="D887" s="45" t="s">
        <v>1696</v>
      </c>
      <c r="E887" s="45" t="s">
        <v>10</v>
      </c>
      <c r="F887" s="45" t="s">
        <v>1725</v>
      </c>
      <c r="G887" s="45" t="s">
        <v>1726</v>
      </c>
      <c r="H887" s="45" t="s">
        <v>8569</v>
      </c>
      <c r="I887" s="8">
        <f t="shared" si="74"/>
        <v>45454.484409722223</v>
      </c>
      <c r="J887" s="8">
        <f>DATEVALUE(MID(H887,49,8))+TIMEVALUE(_xlfn.CONCAT(MID(H887,80,2),":",MID(H887,82,2)))</f>
        <v>45454.484027777777</v>
      </c>
      <c r="K887" s="6" t="str">
        <f t="shared" si="75"/>
        <v>0:00</v>
      </c>
      <c r="L887" s="54" t="str">
        <f t="shared" si="76"/>
        <v>Ukončeno v den propuštění</v>
      </c>
      <c r="M887" s="54" t="str">
        <f>IF(A887-J887&gt;TIME(0,240,0),"Více než  4 hodiny",VLOOKUP(K887,Pásma!$H$4:$I$244,2))</f>
        <v>do 10 ti minut</v>
      </c>
    </row>
    <row r="888" spans="1:13" x14ac:dyDescent="0.25">
      <c r="A888" s="46">
        <v>45454.552384259259</v>
      </c>
      <c r="B888" s="45" t="s">
        <v>1694</v>
      </c>
      <c r="C888" s="45" t="s">
        <v>1695</v>
      </c>
      <c r="D888" s="45" t="s">
        <v>1696</v>
      </c>
      <c r="E888" s="45" t="s">
        <v>79</v>
      </c>
      <c r="F888" s="45" t="s">
        <v>1762</v>
      </c>
      <c r="G888" s="45" t="s">
        <v>7463</v>
      </c>
      <c r="H888" s="45" t="s">
        <v>7464</v>
      </c>
      <c r="I888" s="8">
        <f t="shared" si="74"/>
        <v>45454.552384259259</v>
      </c>
      <c r="J888" s="8">
        <f>DATEVALUE(MID(H888,63,8))+TIMEVALUE(_xlfn.CONCAT(MID(H888,87,2),":",MID(H888,89,2)))</f>
        <v>45454.551388888889</v>
      </c>
      <c r="K888" s="6" t="str">
        <f t="shared" si="75"/>
        <v>0:01</v>
      </c>
      <c r="L888" s="54" t="str">
        <f t="shared" si="76"/>
        <v>Ukončeno v den propuštění</v>
      </c>
      <c r="M888" s="54" t="str">
        <f>IF(A888-J888&gt;TIME(0,240,0),"Více než  4 hodiny",VLOOKUP(K888,Pásma!$H$4:$I$244,2))</f>
        <v>do 10 ti minut</v>
      </c>
    </row>
    <row r="889" spans="1:13" x14ac:dyDescent="0.25">
      <c r="A889" s="46">
        <v>45455.382847222223</v>
      </c>
      <c r="B889" s="45" t="s">
        <v>1694</v>
      </c>
      <c r="C889" s="45" t="s">
        <v>1695</v>
      </c>
      <c r="D889" s="45" t="s">
        <v>1696</v>
      </c>
      <c r="E889" s="45" t="s">
        <v>79</v>
      </c>
      <c r="F889" s="45" t="s">
        <v>1798</v>
      </c>
      <c r="G889" s="45" t="s">
        <v>1799</v>
      </c>
      <c r="H889" s="45" t="s">
        <v>1800</v>
      </c>
      <c r="I889" s="8">
        <f t="shared" si="74"/>
        <v>45455.382847222223</v>
      </c>
      <c r="J889" s="8">
        <f>DATEVALUE(MID(H889,29,8))+TIMEVALUE(_xlfn.CONCAT(MID(H889,64,2),":",MID(H889,66,2)))</f>
        <v>45455.382638888892</v>
      </c>
      <c r="K889" s="6" t="str">
        <f t="shared" si="75"/>
        <v>0:00</v>
      </c>
      <c r="L889" s="54" t="str">
        <f t="shared" si="76"/>
        <v>Ukončeno v den propuštění</v>
      </c>
      <c r="M889" s="54" t="str">
        <f>IF(A889-J889&gt;TIME(0,240,0),"Více než  4 hodiny",VLOOKUP(K889,Pásma!$H$4:$I$244,2))</f>
        <v>do 10 ti minut</v>
      </c>
    </row>
    <row r="890" spans="1:13" x14ac:dyDescent="0.25">
      <c r="A890" s="46">
        <v>45455.457488425927</v>
      </c>
      <c r="B890" s="45" t="s">
        <v>1694</v>
      </c>
      <c r="C890" s="45" t="s">
        <v>1695</v>
      </c>
      <c r="D890" s="45" t="s">
        <v>1696</v>
      </c>
      <c r="E890" s="45" t="s">
        <v>79</v>
      </c>
      <c r="F890" s="45" t="s">
        <v>1796</v>
      </c>
      <c r="G890" s="45" t="s">
        <v>1797</v>
      </c>
      <c r="H890" s="45" t="s">
        <v>1795</v>
      </c>
      <c r="I890" s="8">
        <f t="shared" si="74"/>
        <v>45455.457488425927</v>
      </c>
      <c r="J890" s="8">
        <f>DATEVALUE(MID(H890,29,8))+TIMEVALUE(_xlfn.CONCAT(MID(H890,64,2),":",MID(H890,66,2)))</f>
        <v>45455.456944444442</v>
      </c>
      <c r="K890" s="6" t="str">
        <f t="shared" si="75"/>
        <v>0:00</v>
      </c>
      <c r="L890" s="54" t="str">
        <f t="shared" si="76"/>
        <v>Ukončeno v den propuštění</v>
      </c>
      <c r="M890" s="54" t="str">
        <f>IF(A890-J890&gt;TIME(0,240,0),"Více než  4 hodiny",VLOOKUP(K890,Pásma!$H$4:$I$244,2))</f>
        <v>do 10 ti minut</v>
      </c>
    </row>
    <row r="891" spans="1:13" x14ac:dyDescent="0.25">
      <c r="A891" s="46">
        <v>45455.457731481481</v>
      </c>
      <c r="B891" s="45" t="s">
        <v>1694</v>
      </c>
      <c r="C891" s="45" t="s">
        <v>1695</v>
      </c>
      <c r="D891" s="45" t="s">
        <v>1696</v>
      </c>
      <c r="E891" s="45" t="s">
        <v>79</v>
      </c>
      <c r="F891" s="45" t="s">
        <v>1793</v>
      </c>
      <c r="G891" s="45" t="s">
        <v>1794</v>
      </c>
      <c r="H891" s="45" t="s">
        <v>1795</v>
      </c>
      <c r="I891" s="8">
        <f t="shared" si="74"/>
        <v>45455.457731481481</v>
      </c>
      <c r="J891" s="8">
        <f>DATEVALUE(MID(H891,29,8))+TIMEVALUE(_xlfn.CONCAT(MID(H891,64,2),":",MID(H891,66,2)))</f>
        <v>45455.456944444442</v>
      </c>
      <c r="K891" s="6" t="str">
        <f t="shared" si="75"/>
        <v>0:01</v>
      </c>
      <c r="L891" s="54" t="str">
        <f t="shared" si="76"/>
        <v>Ukončeno v den propuštění</v>
      </c>
      <c r="M891" s="54" t="str">
        <f>IF(A891-J891&gt;TIME(0,240,0),"Více než  4 hodiny",VLOOKUP(K891,Pásma!$H$4:$I$244,2))</f>
        <v>do 10 ti minut</v>
      </c>
    </row>
    <row r="892" spans="1:13" x14ac:dyDescent="0.25">
      <c r="A892" s="46">
        <v>45455.457986111112</v>
      </c>
      <c r="B892" s="45" t="s">
        <v>1694</v>
      </c>
      <c r="C892" s="45" t="s">
        <v>1695</v>
      </c>
      <c r="D892" s="45" t="s">
        <v>1696</v>
      </c>
      <c r="E892" s="45" t="s">
        <v>79</v>
      </c>
      <c r="F892" s="45" t="s">
        <v>1791</v>
      </c>
      <c r="G892" s="45" t="s">
        <v>1792</v>
      </c>
      <c r="H892" s="45" t="s">
        <v>1790</v>
      </c>
      <c r="I892" s="8">
        <f t="shared" si="74"/>
        <v>45455.457986111112</v>
      </c>
      <c r="J892" s="8">
        <f>DATEVALUE(MID(H892,29,8))+TIMEVALUE(_xlfn.CONCAT(MID(H892,64,2),":",MID(H892,66,2)))</f>
        <v>45455.457638888889</v>
      </c>
      <c r="K892" s="6" t="str">
        <f t="shared" si="75"/>
        <v>0:00</v>
      </c>
      <c r="L892" s="54" t="str">
        <f t="shared" si="76"/>
        <v>Ukončeno v den propuštění</v>
      </c>
      <c r="M892" s="54" t="str">
        <f>IF(A892-J892&gt;TIME(0,240,0),"Více než  4 hodiny",VLOOKUP(K892,Pásma!$H$4:$I$244,2))</f>
        <v>do 10 ti minut</v>
      </c>
    </row>
    <row r="893" spans="1:13" x14ac:dyDescent="0.25">
      <c r="A893" s="46">
        <v>45455.458275462966</v>
      </c>
      <c r="B893" s="45" t="s">
        <v>1694</v>
      </c>
      <c r="C893" s="45" t="s">
        <v>1695</v>
      </c>
      <c r="D893" s="45" t="s">
        <v>1696</v>
      </c>
      <c r="E893" s="45" t="s">
        <v>79</v>
      </c>
      <c r="F893" s="45" t="s">
        <v>1788</v>
      </c>
      <c r="G893" s="45" t="s">
        <v>1789</v>
      </c>
      <c r="H893" s="45" t="s">
        <v>1790</v>
      </c>
      <c r="I893" s="8">
        <f t="shared" si="74"/>
        <v>45455.458275462966</v>
      </c>
      <c r="J893" s="8">
        <f>DATEVALUE(MID(H893,29,8))+TIMEVALUE(_xlfn.CONCAT(MID(H893,64,2),":",MID(H893,66,2)))</f>
        <v>45455.457638888889</v>
      </c>
      <c r="K893" s="6" t="str">
        <f t="shared" si="75"/>
        <v>0:00</v>
      </c>
      <c r="L893" s="54" t="str">
        <f t="shared" si="76"/>
        <v>Ukončeno v den propuštění</v>
      </c>
      <c r="M893" s="54" t="str">
        <f>IF(A893-J893&gt;TIME(0,240,0),"Více než  4 hodiny",VLOOKUP(K893,Pásma!$H$4:$I$244,2))</f>
        <v>do 10 ti minut</v>
      </c>
    </row>
    <row r="894" spans="1:13" x14ac:dyDescent="0.25">
      <c r="A894" s="46">
        <v>45455.486354166664</v>
      </c>
      <c r="B894" s="45" t="s">
        <v>1694</v>
      </c>
      <c r="C894" s="45" t="s">
        <v>1695</v>
      </c>
      <c r="D894" s="45" t="s">
        <v>1696</v>
      </c>
      <c r="E894" s="45" t="s">
        <v>79</v>
      </c>
      <c r="F894" s="45" t="s">
        <v>1765</v>
      </c>
      <c r="G894" s="45" t="s">
        <v>7461</v>
      </c>
      <c r="H894" s="45" t="s">
        <v>7462</v>
      </c>
      <c r="I894" s="8">
        <f t="shared" si="74"/>
        <v>45455.486354166664</v>
      </c>
      <c r="J894" s="8">
        <f>DATEVALUE(MID(H894,63,8))+TIMEVALUE(_xlfn.CONCAT(MID(H894,87,2),":",MID(H894,89,2)))</f>
        <v>45455.48541666667</v>
      </c>
      <c r="K894" s="6" t="str">
        <f t="shared" si="75"/>
        <v>0:01</v>
      </c>
      <c r="L894" s="54" t="str">
        <f t="shared" si="76"/>
        <v>Ukončeno v den propuštění</v>
      </c>
      <c r="M894" s="54" t="str">
        <f>IF(A894-J894&gt;TIME(0,240,0),"Více než  4 hodiny",VLOOKUP(K894,Pásma!$H$4:$I$244,2))</f>
        <v>do 10 ti minut</v>
      </c>
    </row>
    <row r="895" spans="1:13" x14ac:dyDescent="0.25">
      <c r="A895" s="46">
        <v>45455.532488425924</v>
      </c>
      <c r="B895" s="45" t="s">
        <v>11</v>
      </c>
      <c r="C895" s="45" t="s">
        <v>21</v>
      </c>
      <c r="D895" s="45" t="s">
        <v>1696</v>
      </c>
      <c r="E895" s="45" t="s">
        <v>10</v>
      </c>
      <c r="F895" s="45" t="s">
        <v>1711</v>
      </c>
      <c r="G895" s="45" t="s">
        <v>1712</v>
      </c>
      <c r="H895" s="45" t="s">
        <v>8568</v>
      </c>
      <c r="I895" s="8">
        <f t="shared" si="74"/>
        <v>45455.532488425924</v>
      </c>
      <c r="J895" s="8">
        <f>DATEVALUE(MID(H895,49,8))+TIMEVALUE(_xlfn.CONCAT(MID(H895,80,2),":",MID(H895,82,2)))</f>
        <v>45455.531944444447</v>
      </c>
      <c r="K895" s="6" t="str">
        <f t="shared" si="75"/>
        <v>0:00</v>
      </c>
      <c r="L895" s="54" t="str">
        <f t="shared" si="76"/>
        <v>Ukončeno v den propuštění</v>
      </c>
      <c r="M895" s="54" t="str">
        <f>IF(A895-J895&gt;TIME(0,240,0),"Více než  4 hodiny",VLOOKUP(K895,Pásma!$H$4:$I$244,2))</f>
        <v>do 10 ti minut</v>
      </c>
    </row>
    <row r="896" spans="1:13" x14ac:dyDescent="0.25">
      <c r="A896" s="46">
        <v>45455.663078703707</v>
      </c>
      <c r="B896" s="45" t="s">
        <v>11</v>
      </c>
      <c r="C896" s="45" t="s">
        <v>17</v>
      </c>
      <c r="D896" s="45" t="s">
        <v>1696</v>
      </c>
      <c r="E896" s="45" t="s">
        <v>10</v>
      </c>
      <c r="F896" s="45" t="s">
        <v>1706</v>
      </c>
      <c r="G896" s="45" t="s">
        <v>1707</v>
      </c>
      <c r="H896" s="45" t="s">
        <v>8567</v>
      </c>
      <c r="I896" s="8">
        <f t="shared" si="74"/>
        <v>45455.663078703707</v>
      </c>
      <c r="J896" s="8">
        <f>DATEVALUE(MID(H896,49,8))+TIMEVALUE(_xlfn.CONCAT(MID(H896,80,2),":",MID(H896,82,2)))</f>
        <v>45455.662499999999</v>
      </c>
      <c r="K896" s="6" t="str">
        <f t="shared" si="75"/>
        <v>0:00</v>
      </c>
      <c r="L896" s="54" t="str">
        <f t="shared" si="76"/>
        <v>Ukončeno v den propuštění</v>
      </c>
      <c r="M896" s="54" t="str">
        <f>IF(A896-J896&gt;TIME(0,240,0),"Více než  4 hodiny",VLOOKUP(K896,Pásma!$H$4:$I$244,2))</f>
        <v>do 10 ti minut</v>
      </c>
    </row>
    <row r="897" spans="1:13" x14ac:dyDescent="0.25">
      <c r="A897" s="46">
        <v>45456.10796296296</v>
      </c>
      <c r="B897" s="45" t="s">
        <v>1694</v>
      </c>
      <c r="C897" s="45" t="s">
        <v>17</v>
      </c>
      <c r="D897" s="45" t="s">
        <v>1696</v>
      </c>
      <c r="E897" s="45" t="s">
        <v>10</v>
      </c>
      <c r="F897" s="45" t="s">
        <v>1785</v>
      </c>
      <c r="G897" s="45" t="s">
        <v>1786</v>
      </c>
      <c r="H897" s="45" t="s">
        <v>1787</v>
      </c>
      <c r="I897" s="8">
        <f t="shared" si="74"/>
        <v>45456.10796296296</v>
      </c>
      <c r="J897" s="8">
        <f>DATEVALUE(MID(H897,29,8))+TIMEVALUE(_xlfn.CONCAT(MID(H897,64,2),":",MID(H897,66,2)))</f>
        <v>45456.09652777778</v>
      </c>
      <c r="K897" s="6" t="str">
        <f t="shared" si="75"/>
        <v>0:16</v>
      </c>
      <c r="L897" s="54" t="str">
        <f t="shared" si="76"/>
        <v>Ukončeno v den propuštění</v>
      </c>
      <c r="M897" s="54" t="str">
        <f>IF(A897-J897&gt;TIME(0,240,0),"Více než  4 hodiny",VLOOKUP(K897,Pásma!$H$4:$I$244,2))</f>
        <v>10-20</v>
      </c>
    </row>
    <row r="898" spans="1:13" x14ac:dyDescent="0.25">
      <c r="A898" s="46">
        <v>45456.321979166663</v>
      </c>
      <c r="B898" s="45" t="s">
        <v>1694</v>
      </c>
      <c r="C898" s="45" t="s">
        <v>1695</v>
      </c>
      <c r="D898" s="45" t="s">
        <v>1696</v>
      </c>
      <c r="E898" s="45" t="s">
        <v>79</v>
      </c>
      <c r="F898" s="45" t="s">
        <v>1782</v>
      </c>
      <c r="G898" s="45" t="s">
        <v>1783</v>
      </c>
      <c r="H898" s="45" t="s">
        <v>1784</v>
      </c>
      <c r="I898" s="8">
        <f t="shared" ref="I898:I941" si="80">A898</f>
        <v>45456.321979166663</v>
      </c>
      <c r="J898" s="8">
        <f>DATEVALUE(MID(H898,29,8))+TIMEVALUE(_xlfn.CONCAT(MID(H898,64,2),":",MID(H898,66,2)))</f>
        <v>45456.315972222219</v>
      </c>
      <c r="K898" s="6" t="str">
        <f t="shared" ref="K898:K941" si="81">TEXT(A898-J898,"h:mm")</f>
        <v>0:08</v>
      </c>
      <c r="L898" s="54" t="str">
        <f t="shared" si="76"/>
        <v>Ukončeno v den propuštění</v>
      </c>
      <c r="M898" s="54" t="str">
        <f>IF(A898-J898&gt;TIME(0,240,0),"Více než  4 hodiny",VLOOKUP(K898,Pásma!$H$4:$I$244,2))</f>
        <v>do 10 ti minut</v>
      </c>
    </row>
    <row r="899" spans="1:13" x14ac:dyDescent="0.25">
      <c r="A899" s="46">
        <v>45456.369432870371</v>
      </c>
      <c r="B899" s="45" t="s">
        <v>1694</v>
      </c>
      <c r="C899" s="45" t="s">
        <v>1695</v>
      </c>
      <c r="D899" s="45" t="s">
        <v>1696</v>
      </c>
      <c r="E899" s="45" t="s">
        <v>79</v>
      </c>
      <c r="F899" s="45" t="s">
        <v>1779</v>
      </c>
      <c r="G899" s="45" t="s">
        <v>1780</v>
      </c>
      <c r="H899" s="45" t="s">
        <v>1781</v>
      </c>
      <c r="I899" s="8">
        <f t="shared" si="80"/>
        <v>45456.369432870371</v>
      </c>
      <c r="J899" s="8">
        <f>DATEVALUE(MID(H899,29,8))+TIMEVALUE(_xlfn.CONCAT(MID(H899,64,2),":",MID(H899,66,2)))</f>
        <v>45456.368750000001</v>
      </c>
      <c r="K899" s="6" t="str">
        <f t="shared" si="81"/>
        <v>0:00</v>
      </c>
      <c r="L899" s="54" t="str">
        <f t="shared" ref="L899:L941" si="82">IF(DAY(I899)&lt;&gt;DAY(J899),"Ukončeno o den a více později","Ukončeno v den propuštění")</f>
        <v>Ukončeno v den propuštění</v>
      </c>
      <c r="M899" s="54" t="str">
        <f>IF(A899-J899&gt;TIME(0,240,0),"Více než  4 hodiny",VLOOKUP(K899,Pásma!$H$4:$I$244,2))</f>
        <v>do 10 ti minut</v>
      </c>
    </row>
    <row r="900" spans="1:13" x14ac:dyDescent="0.25">
      <c r="A900" s="46">
        <v>45456.395474537036</v>
      </c>
      <c r="B900" s="45" t="s">
        <v>11</v>
      </c>
      <c r="C900" s="45" t="s">
        <v>21</v>
      </c>
      <c r="D900" s="45" t="s">
        <v>1696</v>
      </c>
      <c r="E900" s="45" t="s">
        <v>10</v>
      </c>
      <c r="F900" s="45" t="s">
        <v>1717</v>
      </c>
      <c r="G900" s="45" t="s">
        <v>1718</v>
      </c>
      <c r="H900" s="45" t="s">
        <v>8566</v>
      </c>
      <c r="I900" s="8">
        <f t="shared" si="80"/>
        <v>45456.395474537036</v>
      </c>
      <c r="J900" s="8">
        <f>DATEVALUE(MID(H900,49,8))+TIMEVALUE(_xlfn.CONCAT(MID(H900,80,2),":",MID(H900,82,2)))</f>
        <v>45456.395138888889</v>
      </c>
      <c r="K900" s="6" t="str">
        <f t="shared" si="81"/>
        <v>0:00</v>
      </c>
      <c r="L900" s="54" t="str">
        <f t="shared" si="82"/>
        <v>Ukončeno v den propuštění</v>
      </c>
      <c r="M900" s="54" t="str">
        <f>IF(A900-J900&gt;TIME(0,240,0),"Více než  4 hodiny",VLOOKUP(K900,Pásma!$H$4:$I$244,2))</f>
        <v>do 10 ti minut</v>
      </c>
    </row>
    <row r="901" spans="1:13" x14ac:dyDescent="0.25">
      <c r="A901" s="46">
        <v>45456.440925925926</v>
      </c>
      <c r="B901" s="45" t="s">
        <v>1694</v>
      </c>
      <c r="C901" s="45" t="s">
        <v>1695</v>
      </c>
      <c r="D901" s="45" t="s">
        <v>1696</v>
      </c>
      <c r="E901" s="45" t="s">
        <v>79</v>
      </c>
      <c r="F901" s="45" t="s">
        <v>88</v>
      </c>
      <c r="G901" s="45" t="s">
        <v>1777</v>
      </c>
      <c r="H901" s="45" t="s">
        <v>1778</v>
      </c>
      <c r="I901" s="8">
        <f t="shared" si="80"/>
        <v>45456.440925925926</v>
      </c>
      <c r="J901" s="8">
        <f>DATEVALUE(MID(H901,29,8))+TIMEVALUE(_xlfn.CONCAT(MID(H901,64,2),":",MID(H901,66,2)))</f>
        <v>45456.426388888889</v>
      </c>
      <c r="K901" s="6" t="str">
        <f t="shared" si="81"/>
        <v>0:20</v>
      </c>
      <c r="L901" s="54" t="str">
        <f t="shared" si="82"/>
        <v>Ukončeno v den propuštění</v>
      </c>
      <c r="M901" s="54" t="str">
        <f>IF(A901-J901&gt;TIME(0,240,0),"Více než  4 hodiny",VLOOKUP(K901,Pásma!$H$4:$I$244,2))</f>
        <v>20-30</v>
      </c>
    </row>
    <row r="902" spans="1:13" x14ac:dyDescent="0.25">
      <c r="A902" s="46">
        <v>45456.442731481482</v>
      </c>
      <c r="B902" s="45" t="s">
        <v>1694</v>
      </c>
      <c r="C902" s="45" t="s">
        <v>1695</v>
      </c>
      <c r="D902" s="45" t="s">
        <v>1696</v>
      </c>
      <c r="E902" s="45" t="s">
        <v>79</v>
      </c>
      <c r="F902" s="45" t="s">
        <v>1774</v>
      </c>
      <c r="G902" s="45" t="s">
        <v>1775</v>
      </c>
      <c r="H902" s="45" t="s">
        <v>1776</v>
      </c>
      <c r="I902" s="8">
        <f t="shared" si="80"/>
        <v>45456.442731481482</v>
      </c>
      <c r="J902" s="8">
        <f>DATEVALUE(MID(H902,29,8))+TIMEVALUE(_xlfn.CONCAT(MID(H902,64,2),":",MID(H902,66,2)))</f>
        <v>45456.442361111112</v>
      </c>
      <c r="K902" s="6" t="str">
        <f t="shared" si="81"/>
        <v>0:00</v>
      </c>
      <c r="L902" s="54" t="str">
        <f t="shared" si="82"/>
        <v>Ukončeno v den propuštění</v>
      </c>
      <c r="M902" s="54" t="str">
        <f>IF(A902-J902&gt;TIME(0,240,0),"Více než  4 hodiny",VLOOKUP(K902,Pásma!$H$4:$I$244,2))</f>
        <v>do 10 ti minut</v>
      </c>
    </row>
    <row r="903" spans="1:13" x14ac:dyDescent="0.25">
      <c r="A903" s="46">
        <v>45456.494479166664</v>
      </c>
      <c r="B903" s="45" t="s">
        <v>1694</v>
      </c>
      <c r="C903" s="45" t="s">
        <v>1695</v>
      </c>
      <c r="D903" s="45" t="s">
        <v>1696</v>
      </c>
      <c r="E903" s="45" t="s">
        <v>79</v>
      </c>
      <c r="F903" s="45" t="s">
        <v>1730</v>
      </c>
      <c r="G903" s="45" t="s">
        <v>7459</v>
      </c>
      <c r="H903" s="45" t="s">
        <v>7460</v>
      </c>
      <c r="I903" s="8">
        <f t="shared" si="80"/>
        <v>45456.494479166664</v>
      </c>
      <c r="J903" s="8">
        <f>DATEVALUE(MID(H903,63,8))+TIMEVALUE(_xlfn.CONCAT(MID(H903,87,2),":",MID(H903,89,2)))</f>
        <v>45456.493750000001</v>
      </c>
      <c r="K903" s="6" t="str">
        <f t="shared" si="81"/>
        <v>0:01</v>
      </c>
      <c r="L903" s="54" t="str">
        <f t="shared" si="82"/>
        <v>Ukončeno v den propuštění</v>
      </c>
      <c r="M903" s="54" t="str">
        <f>IF(A903-J903&gt;TIME(0,240,0),"Více než  4 hodiny",VLOOKUP(K903,Pásma!$H$4:$I$244,2))</f>
        <v>do 10 ti minut</v>
      </c>
    </row>
    <row r="904" spans="1:13" x14ac:dyDescent="0.25">
      <c r="A904" s="46">
        <v>45456.512511574074</v>
      </c>
      <c r="B904" s="45" t="s">
        <v>1694</v>
      </c>
      <c r="C904" s="45" t="s">
        <v>1695</v>
      </c>
      <c r="D904" s="45" t="s">
        <v>1696</v>
      </c>
      <c r="E904" s="45" t="s">
        <v>79</v>
      </c>
      <c r="F904" s="45" t="s">
        <v>1771</v>
      </c>
      <c r="G904" s="45" t="s">
        <v>1772</v>
      </c>
      <c r="H904" s="45" t="s">
        <v>1773</v>
      </c>
      <c r="I904" s="8">
        <f t="shared" si="80"/>
        <v>45456.512511574074</v>
      </c>
      <c r="J904" s="8">
        <f>DATEVALUE(MID(H904,29,8))+TIMEVALUE(_xlfn.CONCAT(MID(H904,64,2),":",MID(H904,66,2)))</f>
        <v>45456.511805555558</v>
      </c>
      <c r="K904" s="6" t="str">
        <f t="shared" si="81"/>
        <v>0:01</v>
      </c>
      <c r="L904" s="54" t="str">
        <f t="shared" si="82"/>
        <v>Ukončeno v den propuštění</v>
      </c>
      <c r="M904" s="54" t="str">
        <f>IF(A904-J904&gt;TIME(0,240,0),"Více než  4 hodiny",VLOOKUP(K904,Pásma!$H$4:$I$244,2))</f>
        <v>do 10 ti minut</v>
      </c>
    </row>
    <row r="905" spans="1:13" x14ac:dyDescent="0.25">
      <c r="A905" s="46">
        <v>45456.512835648151</v>
      </c>
      <c r="B905" s="45" t="s">
        <v>1694</v>
      </c>
      <c r="C905" s="45" t="s">
        <v>1695</v>
      </c>
      <c r="D905" s="45" t="s">
        <v>1696</v>
      </c>
      <c r="E905" s="45" t="s">
        <v>79</v>
      </c>
      <c r="F905" s="45" t="s">
        <v>1768</v>
      </c>
      <c r="G905" s="45" t="s">
        <v>1769</v>
      </c>
      <c r="H905" s="45" t="s">
        <v>1770</v>
      </c>
      <c r="I905" s="8">
        <f t="shared" si="80"/>
        <v>45456.512835648151</v>
      </c>
      <c r="J905" s="8">
        <f>DATEVALUE(MID(H905,29,8))+TIMEVALUE(_xlfn.CONCAT(MID(H905,64,2),":",MID(H905,66,2)))</f>
        <v>45456.512499999997</v>
      </c>
      <c r="K905" s="6" t="str">
        <f t="shared" si="81"/>
        <v>0:00</v>
      </c>
      <c r="L905" s="54" t="str">
        <f t="shared" si="82"/>
        <v>Ukončeno v den propuštění</v>
      </c>
      <c r="M905" s="54" t="str">
        <f>IF(A905-J905&gt;TIME(0,240,0),"Více než  4 hodiny",VLOOKUP(K905,Pásma!$H$4:$I$244,2))</f>
        <v>do 10 ti minut</v>
      </c>
    </row>
    <row r="906" spans="1:13" x14ac:dyDescent="0.25">
      <c r="A906" s="46">
        <v>45456.538622685184</v>
      </c>
      <c r="B906" s="45" t="s">
        <v>1694</v>
      </c>
      <c r="C906" s="45" t="s">
        <v>1695</v>
      </c>
      <c r="D906" s="45" t="s">
        <v>1696</v>
      </c>
      <c r="E906" s="45" t="s">
        <v>79</v>
      </c>
      <c r="F906" s="45" t="s">
        <v>1765</v>
      </c>
      <c r="G906" s="45" t="s">
        <v>1766</v>
      </c>
      <c r="H906" s="45" t="s">
        <v>1767</v>
      </c>
      <c r="I906" s="8">
        <f t="shared" si="80"/>
        <v>45456.538622685184</v>
      </c>
      <c r="J906" s="8">
        <f>DATEVALUE(MID(H906,29,8))+TIMEVALUE(_xlfn.CONCAT(MID(H906,64,2),":",MID(H906,66,2)))</f>
        <v>45456.469444444447</v>
      </c>
      <c r="K906" s="6" t="str">
        <f t="shared" si="81"/>
        <v>1:39</v>
      </c>
      <c r="L906" s="54" t="str">
        <f t="shared" si="82"/>
        <v>Ukončeno v den propuštění</v>
      </c>
      <c r="M906" s="54" t="str">
        <f>IF(A906-J906&gt;TIME(0,240,0),"Více než  4 hodiny",VLOOKUP(K906,Pásma!$H$4:$I$244,2))</f>
        <v>90-100</v>
      </c>
    </row>
    <row r="907" spans="1:13" x14ac:dyDescent="0.25">
      <c r="A907" s="46">
        <v>45456.551307870373</v>
      </c>
      <c r="B907" s="45" t="s">
        <v>1694</v>
      </c>
      <c r="C907" s="45" t="s">
        <v>1695</v>
      </c>
      <c r="D907" s="45" t="s">
        <v>1696</v>
      </c>
      <c r="E907" s="45" t="s">
        <v>79</v>
      </c>
      <c r="F907" s="45" t="s">
        <v>1762</v>
      </c>
      <c r="G907" s="45" t="s">
        <v>1763</v>
      </c>
      <c r="H907" s="45" t="s">
        <v>1764</v>
      </c>
      <c r="I907" s="8">
        <f t="shared" si="80"/>
        <v>45456.551307870373</v>
      </c>
      <c r="J907" s="8">
        <f>DATEVALUE(MID(H907,29,8))+TIMEVALUE(_xlfn.CONCAT(MID(H907,64,2),":",MID(H907,66,2)))</f>
        <v>45456.466666666667</v>
      </c>
      <c r="K907" s="6" t="str">
        <f t="shared" si="81"/>
        <v>2:01</v>
      </c>
      <c r="L907" s="54" t="str">
        <f t="shared" si="82"/>
        <v>Ukončeno v den propuštění</v>
      </c>
      <c r="M907" s="54" t="str">
        <f>IF(A907-J907&gt;TIME(0,240,0),"Více než  4 hodiny",VLOOKUP(K907,Pásma!$H$4:$I$244,2))</f>
        <v>120-130</v>
      </c>
    </row>
    <row r="908" spans="1:13" x14ac:dyDescent="0.25">
      <c r="A908" s="46">
        <v>45456.582002314812</v>
      </c>
      <c r="B908" s="45" t="s">
        <v>11</v>
      </c>
      <c r="C908" s="45" t="s">
        <v>21</v>
      </c>
      <c r="D908" s="45" t="s">
        <v>1696</v>
      </c>
      <c r="E908" s="45" t="s">
        <v>10</v>
      </c>
      <c r="F908" s="45" t="s">
        <v>1703</v>
      </c>
      <c r="G908" s="45" t="s">
        <v>1704</v>
      </c>
      <c r="H908" s="45" t="s">
        <v>8565</v>
      </c>
      <c r="I908" s="8">
        <f t="shared" si="80"/>
        <v>45456.582002314812</v>
      </c>
      <c r="J908" s="8">
        <f>DATEVALUE(MID(H908,49,8))+TIMEVALUE(_xlfn.CONCAT(MID(H908,80,2),":",MID(H908,82,2)))</f>
        <v>45456.581944444442</v>
      </c>
      <c r="K908" s="6" t="str">
        <f t="shared" si="81"/>
        <v>0:00</v>
      </c>
      <c r="L908" s="54" t="str">
        <f t="shared" si="82"/>
        <v>Ukončeno v den propuštění</v>
      </c>
      <c r="M908" s="54" t="str">
        <f>IF(A908-J908&gt;TIME(0,240,0),"Více než  4 hodiny",VLOOKUP(K908,Pásma!$H$4:$I$244,2))</f>
        <v>do 10 ti minut</v>
      </c>
    </row>
    <row r="909" spans="1:13" x14ac:dyDescent="0.25">
      <c r="A909" s="46">
        <v>45456.65997685185</v>
      </c>
      <c r="B909" s="45" t="s">
        <v>11</v>
      </c>
      <c r="C909" s="45" t="s">
        <v>52</v>
      </c>
      <c r="D909" s="45" t="s">
        <v>1696</v>
      </c>
      <c r="E909" s="45" t="s">
        <v>10</v>
      </c>
      <c r="F909" s="45" t="s">
        <v>1782</v>
      </c>
      <c r="G909" s="45" t="s">
        <v>8563</v>
      </c>
      <c r="H909" s="45" t="s">
        <v>8564</v>
      </c>
      <c r="I909" s="8">
        <f t="shared" si="80"/>
        <v>45456.65997685185</v>
      </c>
      <c r="J909" s="8">
        <f>DATEVALUE(MID(H909,49,8))+TIMEVALUE(_xlfn.CONCAT(MID(H909,80,2),":",MID(H909,82,2)))</f>
        <v>45456.659722222219</v>
      </c>
      <c r="K909" s="6" t="str">
        <f t="shared" si="81"/>
        <v>0:00</v>
      </c>
      <c r="L909" s="54" t="str">
        <f t="shared" si="82"/>
        <v>Ukončeno v den propuštění</v>
      </c>
      <c r="M909" s="54" t="str">
        <f>IF(A909-J909&gt;TIME(0,240,0),"Více než  4 hodiny",VLOOKUP(K909,Pásma!$H$4:$I$244,2))</f>
        <v>do 10 ti minut</v>
      </c>
    </row>
    <row r="910" spans="1:13" x14ac:dyDescent="0.25">
      <c r="A910" s="46">
        <v>45457.49800925926</v>
      </c>
      <c r="B910" s="45" t="s">
        <v>1694</v>
      </c>
      <c r="C910" s="45" t="s">
        <v>1695</v>
      </c>
      <c r="D910" s="45" t="s">
        <v>1696</v>
      </c>
      <c r="E910" s="45" t="s">
        <v>79</v>
      </c>
      <c r="F910" s="45" t="s">
        <v>1759</v>
      </c>
      <c r="G910" s="45" t="s">
        <v>1760</v>
      </c>
      <c r="H910" s="45" t="s">
        <v>1761</v>
      </c>
      <c r="I910" s="8">
        <f t="shared" si="80"/>
        <v>45457.49800925926</v>
      </c>
      <c r="J910" s="8">
        <f t="shared" ref="J910:J916" si="83">DATEVALUE(MID(H910,29,8))+TIMEVALUE(_xlfn.CONCAT(MID(H910,64,2),":",MID(H910,66,2)))</f>
        <v>45457.49722222222</v>
      </c>
      <c r="K910" s="6" t="str">
        <f t="shared" si="81"/>
        <v>0:01</v>
      </c>
      <c r="L910" s="54" t="str">
        <f t="shared" si="82"/>
        <v>Ukončeno v den propuštění</v>
      </c>
      <c r="M910" s="54" t="str">
        <f>IF(A910-J910&gt;TIME(0,240,0),"Více než  4 hodiny",VLOOKUP(K910,Pásma!$H$4:$I$244,2))</f>
        <v>do 10 ti minut</v>
      </c>
    </row>
    <row r="911" spans="1:13" x14ac:dyDescent="0.25">
      <c r="A911" s="46">
        <v>45457.498449074075</v>
      </c>
      <c r="B911" s="45" t="s">
        <v>1694</v>
      </c>
      <c r="C911" s="45" t="s">
        <v>1695</v>
      </c>
      <c r="D911" s="45" t="s">
        <v>1696</v>
      </c>
      <c r="E911" s="45" t="s">
        <v>79</v>
      </c>
      <c r="F911" s="45" t="s">
        <v>1757</v>
      </c>
      <c r="G911" s="45" t="s">
        <v>1758</v>
      </c>
      <c r="H911" s="45" t="s">
        <v>1756</v>
      </c>
      <c r="I911" s="8">
        <f t="shared" si="80"/>
        <v>45457.498449074075</v>
      </c>
      <c r="J911" s="8">
        <f t="shared" si="83"/>
        <v>45457.497916666667</v>
      </c>
      <c r="K911" s="6" t="str">
        <f t="shared" si="81"/>
        <v>0:00</v>
      </c>
      <c r="L911" s="54" t="str">
        <f t="shared" si="82"/>
        <v>Ukončeno v den propuštění</v>
      </c>
      <c r="M911" s="54" t="str">
        <f>IF(A911-J911&gt;TIME(0,240,0),"Více než  4 hodiny",VLOOKUP(K911,Pásma!$H$4:$I$244,2))</f>
        <v>do 10 ti minut</v>
      </c>
    </row>
    <row r="912" spans="1:13" x14ac:dyDescent="0.25">
      <c r="A912" s="46">
        <v>45457.498692129629</v>
      </c>
      <c r="B912" s="45" t="s">
        <v>1694</v>
      </c>
      <c r="C912" s="45" t="s">
        <v>1695</v>
      </c>
      <c r="D912" s="45" t="s">
        <v>1696</v>
      </c>
      <c r="E912" s="45" t="s">
        <v>79</v>
      </c>
      <c r="F912" s="45" t="s">
        <v>1754</v>
      </c>
      <c r="G912" s="45" t="s">
        <v>1755</v>
      </c>
      <c r="H912" s="45" t="s">
        <v>1756</v>
      </c>
      <c r="I912" s="8">
        <f t="shared" si="80"/>
        <v>45457.498692129629</v>
      </c>
      <c r="J912" s="8">
        <f t="shared" si="83"/>
        <v>45457.497916666667</v>
      </c>
      <c r="K912" s="6" t="str">
        <f t="shared" si="81"/>
        <v>0:01</v>
      </c>
      <c r="L912" s="54" t="str">
        <f t="shared" si="82"/>
        <v>Ukončeno v den propuštění</v>
      </c>
      <c r="M912" s="54" t="str">
        <f>IF(A912-J912&gt;TIME(0,240,0),"Více než  4 hodiny",VLOOKUP(K912,Pásma!$H$4:$I$244,2))</f>
        <v>do 10 ti minut</v>
      </c>
    </row>
    <row r="913" spans="1:13" x14ac:dyDescent="0.25">
      <c r="A913" s="46">
        <v>45457.498831018522</v>
      </c>
      <c r="B913" s="45" t="s">
        <v>1694</v>
      </c>
      <c r="C913" s="45" t="s">
        <v>1695</v>
      </c>
      <c r="D913" s="45" t="s">
        <v>1696</v>
      </c>
      <c r="E913" s="45" t="s">
        <v>79</v>
      </c>
      <c r="F913" s="45" t="s">
        <v>1752</v>
      </c>
      <c r="G913" s="45" t="s">
        <v>1753</v>
      </c>
      <c r="H913" s="45" t="s">
        <v>1749</v>
      </c>
      <c r="I913" s="8">
        <f t="shared" si="80"/>
        <v>45457.498831018522</v>
      </c>
      <c r="J913" s="8">
        <f t="shared" si="83"/>
        <v>45457.498611111114</v>
      </c>
      <c r="K913" s="6" t="str">
        <f t="shared" si="81"/>
        <v>0:00</v>
      </c>
      <c r="L913" s="54" t="str">
        <f t="shared" si="82"/>
        <v>Ukončeno v den propuštění</v>
      </c>
      <c r="M913" s="54" t="str">
        <f>IF(A913-J913&gt;TIME(0,240,0),"Více než  4 hodiny",VLOOKUP(K913,Pásma!$H$4:$I$244,2))</f>
        <v>do 10 ti minut</v>
      </c>
    </row>
    <row r="914" spans="1:13" x14ac:dyDescent="0.25">
      <c r="A914" s="46">
        <v>45457.49894675926</v>
      </c>
      <c r="B914" s="45" t="s">
        <v>1694</v>
      </c>
      <c r="C914" s="45" t="s">
        <v>1695</v>
      </c>
      <c r="D914" s="45" t="s">
        <v>1696</v>
      </c>
      <c r="E914" s="45" t="s">
        <v>79</v>
      </c>
      <c r="F914" s="45" t="s">
        <v>1750</v>
      </c>
      <c r="G914" s="45" t="s">
        <v>1751</v>
      </c>
      <c r="H914" s="45" t="s">
        <v>1749</v>
      </c>
      <c r="I914" s="8">
        <f t="shared" si="80"/>
        <v>45457.49894675926</v>
      </c>
      <c r="J914" s="8">
        <f t="shared" si="83"/>
        <v>45457.498611111114</v>
      </c>
      <c r="K914" s="6" t="str">
        <f t="shared" si="81"/>
        <v>0:00</v>
      </c>
      <c r="L914" s="54" t="str">
        <f t="shared" si="82"/>
        <v>Ukončeno v den propuštění</v>
      </c>
      <c r="M914" s="54" t="str">
        <f>IF(A914-J914&gt;TIME(0,240,0),"Více než  4 hodiny",VLOOKUP(K914,Pásma!$H$4:$I$244,2))</f>
        <v>do 10 ti minut</v>
      </c>
    </row>
    <row r="915" spans="1:13" x14ac:dyDescent="0.25">
      <c r="A915" s="46">
        <v>45457.499108796299</v>
      </c>
      <c r="B915" s="45" t="s">
        <v>1694</v>
      </c>
      <c r="C915" s="45" t="s">
        <v>1695</v>
      </c>
      <c r="D915" s="45" t="s">
        <v>1696</v>
      </c>
      <c r="E915" s="45" t="s">
        <v>79</v>
      </c>
      <c r="F915" s="45" t="s">
        <v>1747</v>
      </c>
      <c r="G915" s="45" t="s">
        <v>1748</v>
      </c>
      <c r="H915" s="45" t="s">
        <v>1749</v>
      </c>
      <c r="I915" s="8">
        <f t="shared" si="80"/>
        <v>45457.499108796299</v>
      </c>
      <c r="J915" s="8">
        <f t="shared" si="83"/>
        <v>45457.498611111114</v>
      </c>
      <c r="K915" s="6" t="str">
        <f t="shared" si="81"/>
        <v>0:00</v>
      </c>
      <c r="L915" s="54" t="str">
        <f t="shared" si="82"/>
        <v>Ukončeno v den propuštění</v>
      </c>
      <c r="M915" s="54" t="str">
        <f>IF(A915-J915&gt;TIME(0,240,0),"Více než  4 hodiny",VLOOKUP(K915,Pásma!$H$4:$I$244,2))</f>
        <v>do 10 ti minut</v>
      </c>
    </row>
    <row r="916" spans="1:13" x14ac:dyDescent="0.25">
      <c r="A916" s="46">
        <v>45457.536180555559</v>
      </c>
      <c r="B916" s="45" t="s">
        <v>1694</v>
      </c>
      <c r="C916" s="45" t="s">
        <v>1695</v>
      </c>
      <c r="D916" s="45" t="s">
        <v>1696</v>
      </c>
      <c r="E916" s="45" t="s">
        <v>79</v>
      </c>
      <c r="F916" s="45" t="s">
        <v>14</v>
      </c>
      <c r="G916" s="45" t="s">
        <v>1745</v>
      </c>
      <c r="H916" s="45" t="s">
        <v>1746</v>
      </c>
      <c r="I916" s="8">
        <f t="shared" si="80"/>
        <v>45457.536180555559</v>
      </c>
      <c r="J916" s="8">
        <f t="shared" si="83"/>
        <v>45457.535416666666</v>
      </c>
      <c r="K916" s="6" t="str">
        <f t="shared" si="81"/>
        <v>0:01</v>
      </c>
      <c r="L916" s="54" t="str">
        <f t="shared" si="82"/>
        <v>Ukončeno v den propuštění</v>
      </c>
      <c r="M916" s="54" t="str">
        <f>IF(A916-J916&gt;TIME(0,240,0),"Více než  4 hodiny",VLOOKUP(K916,Pásma!$H$4:$I$244,2))</f>
        <v>do 10 ti minut</v>
      </c>
    </row>
    <row r="917" spans="1:13" x14ac:dyDescent="0.25">
      <c r="A917" s="46">
        <v>45458.548333333332</v>
      </c>
      <c r="B917" s="45" t="s">
        <v>3643</v>
      </c>
      <c r="C917" s="45" t="s">
        <v>3703</v>
      </c>
      <c r="D917" s="45" t="s">
        <v>1696</v>
      </c>
      <c r="E917" s="45" t="s">
        <v>79</v>
      </c>
      <c r="F917" s="45" t="s">
        <v>3637</v>
      </c>
      <c r="G917" s="45" t="s">
        <v>3638</v>
      </c>
      <c r="H917" s="45" t="s">
        <v>8562</v>
      </c>
      <c r="I917" s="8">
        <f t="shared" si="80"/>
        <v>45458.548333333332</v>
      </c>
      <c r="J917" s="8">
        <f>DATEVALUE(MID(H917,49,8))+TIMEVALUE(_xlfn.CONCAT(MID(H917,80,2),":",MID(H917,82,2)))</f>
        <v>45458.54791666667</v>
      </c>
      <c r="K917" s="6" t="str">
        <f t="shared" si="81"/>
        <v>0:00</v>
      </c>
      <c r="L917" s="54" t="str">
        <f t="shared" si="82"/>
        <v>Ukončeno v den propuštění</v>
      </c>
      <c r="M917" s="54" t="str">
        <f>IF(A917-J917&gt;TIME(0,240,0),"Více než  4 hodiny",VLOOKUP(K917,Pásma!$H$4:$I$244,2))</f>
        <v>do 10 ti minut</v>
      </c>
    </row>
    <row r="918" spans="1:13" x14ac:dyDescent="0.25">
      <c r="A918" s="46">
        <v>45458.570983796293</v>
      </c>
      <c r="B918" s="45" t="s">
        <v>1720</v>
      </c>
      <c r="C918" s="45" t="s">
        <v>1733</v>
      </c>
      <c r="D918" s="45" t="s">
        <v>1696</v>
      </c>
      <c r="E918" s="45" t="s">
        <v>79</v>
      </c>
      <c r="F918" s="45" t="s">
        <v>537</v>
      </c>
      <c r="G918" s="45" t="s">
        <v>1743</v>
      </c>
      <c r="H918" s="45" t="s">
        <v>1744</v>
      </c>
      <c r="I918" s="8">
        <f t="shared" si="80"/>
        <v>45458.570983796293</v>
      </c>
      <c r="J918" s="8">
        <f t="shared" ref="J918:J926" si="84">DATEVALUE(MID(H918,29,8))+TIMEVALUE(_xlfn.CONCAT(MID(H918,64,2),":",MID(H918,66,2)))</f>
        <v>45458.570138888892</v>
      </c>
      <c r="K918" s="6" t="str">
        <f t="shared" si="81"/>
        <v>0:01</v>
      </c>
      <c r="L918" s="54" t="str">
        <f t="shared" si="82"/>
        <v>Ukončeno v den propuštění</v>
      </c>
      <c r="M918" s="54" t="str">
        <f>IF(A918-J918&gt;TIME(0,240,0),"Více než  4 hodiny",VLOOKUP(K918,Pásma!$H$4:$I$244,2))</f>
        <v>do 10 ti minut</v>
      </c>
    </row>
    <row r="919" spans="1:13" x14ac:dyDescent="0.25">
      <c r="A919" s="46">
        <v>45458.571597222224</v>
      </c>
      <c r="B919" s="45" t="s">
        <v>1720</v>
      </c>
      <c r="C919" s="45" t="s">
        <v>1733</v>
      </c>
      <c r="D919" s="45" t="s">
        <v>1696</v>
      </c>
      <c r="E919" s="45" t="s">
        <v>79</v>
      </c>
      <c r="F919" s="45" t="s">
        <v>1740</v>
      </c>
      <c r="G919" s="45" t="s">
        <v>1741</v>
      </c>
      <c r="H919" s="45" t="s">
        <v>1742</v>
      </c>
      <c r="I919" s="8">
        <f t="shared" si="80"/>
        <v>45458.571597222224</v>
      </c>
      <c r="J919" s="8">
        <f t="shared" si="84"/>
        <v>45458.570833333331</v>
      </c>
      <c r="K919" s="6" t="str">
        <f t="shared" si="81"/>
        <v>0:01</v>
      </c>
      <c r="L919" s="54" t="str">
        <f t="shared" si="82"/>
        <v>Ukončeno v den propuštění</v>
      </c>
      <c r="M919" s="54" t="str">
        <f>IF(A919-J919&gt;TIME(0,240,0),"Více než  4 hodiny",VLOOKUP(K919,Pásma!$H$4:$I$244,2))</f>
        <v>do 10 ti minut</v>
      </c>
    </row>
    <row r="920" spans="1:13" x14ac:dyDescent="0.25">
      <c r="A920" s="46">
        <v>45458.572083333333</v>
      </c>
      <c r="B920" s="45" t="s">
        <v>1720</v>
      </c>
      <c r="C920" s="45" t="s">
        <v>1733</v>
      </c>
      <c r="D920" s="45" t="s">
        <v>1696</v>
      </c>
      <c r="E920" s="45" t="s">
        <v>79</v>
      </c>
      <c r="F920" s="45" t="s">
        <v>1737</v>
      </c>
      <c r="G920" s="45" t="s">
        <v>1738</v>
      </c>
      <c r="H920" s="45" t="s">
        <v>1739</v>
      </c>
      <c r="I920" s="8">
        <f t="shared" si="80"/>
        <v>45458.572083333333</v>
      </c>
      <c r="J920" s="8">
        <f t="shared" si="84"/>
        <v>45458.571527777778</v>
      </c>
      <c r="K920" s="6" t="str">
        <f t="shared" si="81"/>
        <v>0:00</v>
      </c>
      <c r="L920" s="54" t="str">
        <f t="shared" si="82"/>
        <v>Ukončeno v den propuštění</v>
      </c>
      <c r="M920" s="54" t="str">
        <f>IF(A920-J920&gt;TIME(0,240,0),"Více než  4 hodiny",VLOOKUP(K920,Pásma!$H$4:$I$244,2))</f>
        <v>do 10 ti minut</v>
      </c>
    </row>
    <row r="921" spans="1:13" x14ac:dyDescent="0.25">
      <c r="A921" s="46">
        <v>45458.572638888887</v>
      </c>
      <c r="B921" s="45" t="s">
        <v>1720</v>
      </c>
      <c r="C921" s="45" t="s">
        <v>1733</v>
      </c>
      <c r="D921" s="45" t="s">
        <v>1696</v>
      </c>
      <c r="E921" s="45" t="s">
        <v>79</v>
      </c>
      <c r="F921" s="45" t="s">
        <v>1734</v>
      </c>
      <c r="G921" s="45" t="s">
        <v>1735</v>
      </c>
      <c r="H921" s="45" t="s">
        <v>1736</v>
      </c>
      <c r="I921" s="8">
        <f t="shared" si="80"/>
        <v>45458.572638888887</v>
      </c>
      <c r="J921" s="8">
        <f t="shared" si="84"/>
        <v>45458.572222222225</v>
      </c>
      <c r="K921" s="6" t="str">
        <f t="shared" si="81"/>
        <v>0:00</v>
      </c>
      <c r="L921" s="54" t="str">
        <f t="shared" si="82"/>
        <v>Ukončeno v den propuštění</v>
      </c>
      <c r="M921" s="54" t="str">
        <f>IF(A921-J921&gt;TIME(0,240,0),"Více než  4 hodiny",VLOOKUP(K921,Pásma!$H$4:$I$244,2))</f>
        <v>do 10 ti minut</v>
      </c>
    </row>
    <row r="922" spans="1:13" x14ac:dyDescent="0.25">
      <c r="A922" s="46">
        <v>45459.485023148147</v>
      </c>
      <c r="B922" s="45" t="s">
        <v>1694</v>
      </c>
      <c r="C922" s="45" t="s">
        <v>1729</v>
      </c>
      <c r="D922" s="45" t="s">
        <v>1696</v>
      </c>
      <c r="E922" s="45" t="s">
        <v>79</v>
      </c>
      <c r="F922" s="45" t="s">
        <v>1730</v>
      </c>
      <c r="G922" s="45" t="s">
        <v>1731</v>
      </c>
      <c r="H922" s="45" t="s">
        <v>1732</v>
      </c>
      <c r="I922" s="8">
        <f t="shared" si="80"/>
        <v>45459.485023148147</v>
      </c>
      <c r="J922" s="8">
        <f t="shared" si="84"/>
        <v>45459.330555555556</v>
      </c>
      <c r="K922" s="6" t="str">
        <f t="shared" si="81"/>
        <v>3:42</v>
      </c>
      <c r="L922" s="54" t="str">
        <f t="shared" si="82"/>
        <v>Ukončeno v den propuštění</v>
      </c>
      <c r="M922" s="54" t="str">
        <f>IF(A922-J922&gt;TIME(0,240,0),"Více než  4 hodiny",VLOOKUP(K922,Pásma!$H$4:$I$244,2))</f>
        <v>220-230</v>
      </c>
    </row>
    <row r="923" spans="1:13" x14ac:dyDescent="0.25">
      <c r="A923" s="46">
        <v>45459.59611111111</v>
      </c>
      <c r="B923" s="45" t="s">
        <v>1720</v>
      </c>
      <c r="C923" s="45" t="s">
        <v>1721</v>
      </c>
      <c r="D923" s="45" t="s">
        <v>1696</v>
      </c>
      <c r="E923" s="45" t="s">
        <v>10</v>
      </c>
      <c r="F923" s="45" t="s">
        <v>1727</v>
      </c>
      <c r="G923" s="45" t="s">
        <v>1728</v>
      </c>
      <c r="H923" s="45" t="s">
        <v>1724</v>
      </c>
      <c r="I923" s="8">
        <f t="shared" si="80"/>
        <v>45459.59611111111</v>
      </c>
      <c r="J923" s="8">
        <f t="shared" si="84"/>
        <v>45459.595833333333</v>
      </c>
      <c r="K923" s="6" t="str">
        <f t="shared" si="81"/>
        <v>0:00</v>
      </c>
      <c r="L923" s="54" t="str">
        <f t="shared" si="82"/>
        <v>Ukončeno v den propuštění</v>
      </c>
      <c r="M923" s="54" t="str">
        <f>IF(A923-J923&gt;TIME(0,240,0),"Více než  4 hodiny",VLOOKUP(K923,Pásma!$H$4:$I$244,2))</f>
        <v>do 10 ti minut</v>
      </c>
    </row>
    <row r="924" spans="1:13" x14ac:dyDescent="0.25">
      <c r="A924" s="46">
        <v>45459.596377314818</v>
      </c>
      <c r="B924" s="45" t="s">
        <v>1720</v>
      </c>
      <c r="C924" s="45" t="s">
        <v>1721</v>
      </c>
      <c r="D924" s="45" t="s">
        <v>1696</v>
      </c>
      <c r="E924" s="45" t="s">
        <v>10</v>
      </c>
      <c r="F924" s="45" t="s">
        <v>1725</v>
      </c>
      <c r="G924" s="45" t="s">
        <v>1726</v>
      </c>
      <c r="H924" s="45" t="s">
        <v>1724</v>
      </c>
      <c r="I924" s="8">
        <f t="shared" si="80"/>
        <v>45459.596377314818</v>
      </c>
      <c r="J924" s="8">
        <f t="shared" si="84"/>
        <v>45459.595833333333</v>
      </c>
      <c r="K924" s="6" t="str">
        <f t="shared" si="81"/>
        <v>0:00</v>
      </c>
      <c r="L924" s="54" t="str">
        <f t="shared" si="82"/>
        <v>Ukončeno v den propuštění</v>
      </c>
      <c r="M924" s="54" t="str">
        <f>IF(A924-J924&gt;TIME(0,240,0),"Více než  4 hodiny",VLOOKUP(K924,Pásma!$H$4:$I$244,2))</f>
        <v>do 10 ti minut</v>
      </c>
    </row>
    <row r="925" spans="1:13" x14ac:dyDescent="0.25">
      <c r="A925" s="46">
        <v>45459.596597222226</v>
      </c>
      <c r="B925" s="45" t="s">
        <v>1720</v>
      </c>
      <c r="C925" s="45" t="s">
        <v>1721</v>
      </c>
      <c r="D925" s="45" t="s">
        <v>1696</v>
      </c>
      <c r="E925" s="45" t="s">
        <v>10</v>
      </c>
      <c r="F925" s="45" t="s">
        <v>1722</v>
      </c>
      <c r="G925" s="45" t="s">
        <v>1723</v>
      </c>
      <c r="H925" s="45" t="s">
        <v>1724</v>
      </c>
      <c r="I925" s="8">
        <f t="shared" si="80"/>
        <v>45459.596597222226</v>
      </c>
      <c r="J925" s="8">
        <f t="shared" si="84"/>
        <v>45459.595833333333</v>
      </c>
      <c r="K925" s="6" t="str">
        <f t="shared" si="81"/>
        <v>0:01</v>
      </c>
      <c r="L925" s="54" t="str">
        <f t="shared" si="82"/>
        <v>Ukončeno v den propuštění</v>
      </c>
      <c r="M925" s="54" t="str">
        <f>IF(A925-J925&gt;TIME(0,240,0),"Více než  4 hodiny",VLOOKUP(K925,Pásma!$H$4:$I$244,2))</f>
        <v>do 10 ti minut</v>
      </c>
    </row>
    <row r="926" spans="1:13" x14ac:dyDescent="0.25">
      <c r="A926" s="46">
        <v>45460.374664351853</v>
      </c>
      <c r="B926" s="45" t="s">
        <v>1694</v>
      </c>
      <c r="C926" s="45" t="s">
        <v>1695</v>
      </c>
      <c r="D926" s="45" t="s">
        <v>1696</v>
      </c>
      <c r="E926" s="45" t="s">
        <v>79</v>
      </c>
      <c r="F926" s="45" t="s">
        <v>1717</v>
      </c>
      <c r="G926" s="45" t="s">
        <v>1718</v>
      </c>
      <c r="H926" s="45" t="s">
        <v>1719</v>
      </c>
      <c r="I926" s="8">
        <f t="shared" si="80"/>
        <v>45460.374664351853</v>
      </c>
      <c r="J926" s="8">
        <f t="shared" si="84"/>
        <v>45460.374305555553</v>
      </c>
      <c r="K926" s="6" t="str">
        <f t="shared" si="81"/>
        <v>0:00</v>
      </c>
      <c r="L926" s="54" t="str">
        <f t="shared" si="82"/>
        <v>Ukončeno v den propuštění</v>
      </c>
      <c r="M926" s="54" t="str">
        <f>IF(A926-J926&gt;TIME(0,240,0),"Více než  4 hodiny",VLOOKUP(K926,Pásma!$H$4:$I$244,2))</f>
        <v>do 10 ti minut</v>
      </c>
    </row>
    <row r="927" spans="1:13" x14ac:dyDescent="0.25">
      <c r="A927" s="46">
        <v>45460.398842592593</v>
      </c>
      <c r="B927" s="45" t="s">
        <v>1694</v>
      </c>
      <c r="C927" s="45" t="s">
        <v>1695</v>
      </c>
      <c r="D927" s="45" t="s">
        <v>1696</v>
      </c>
      <c r="E927" s="45" t="s">
        <v>79</v>
      </c>
      <c r="F927" s="45" t="s">
        <v>88</v>
      </c>
      <c r="G927" s="45" t="s">
        <v>89</v>
      </c>
      <c r="H927" s="45" t="s">
        <v>8561</v>
      </c>
      <c r="I927" s="8">
        <f t="shared" si="80"/>
        <v>45460.398842592593</v>
      </c>
      <c r="J927" s="8">
        <f>DATEVALUE(MID(H927,49,8))+TIMEVALUE(_xlfn.CONCAT(MID(H927,80,2),":",MID(H927,82,2)))</f>
        <v>45460.398611111108</v>
      </c>
      <c r="K927" s="6" t="str">
        <f t="shared" si="81"/>
        <v>0:00</v>
      </c>
      <c r="L927" s="54" t="str">
        <f t="shared" si="82"/>
        <v>Ukončeno v den propuštění</v>
      </c>
      <c r="M927" s="54" t="str">
        <f>IF(A927-J927&gt;TIME(0,240,0),"Více než  4 hodiny",VLOOKUP(K927,Pásma!$H$4:$I$244,2))</f>
        <v>do 10 ti minut</v>
      </c>
    </row>
    <row r="928" spans="1:13" x14ac:dyDescent="0.25">
      <c r="A928" s="46">
        <v>45460.521539351852</v>
      </c>
      <c r="B928" s="45" t="s">
        <v>11</v>
      </c>
      <c r="C928" s="45" t="s">
        <v>7261</v>
      </c>
      <c r="D928" s="45" t="s">
        <v>1696</v>
      </c>
      <c r="E928" s="45" t="s">
        <v>10</v>
      </c>
      <c r="F928" s="45" t="s">
        <v>8558</v>
      </c>
      <c r="G928" s="45" t="s">
        <v>8559</v>
      </c>
      <c r="H928" s="45" t="s">
        <v>8560</v>
      </c>
      <c r="I928" s="8">
        <f t="shared" si="80"/>
        <v>45460.521539351852</v>
      </c>
      <c r="J928" s="8">
        <f>DATEVALUE(MID(H928,49,8))+TIMEVALUE(_xlfn.CONCAT(MID(H928,80,2),":",MID(H928,82,2)))</f>
        <v>45460.520833333336</v>
      </c>
      <c r="K928" s="6" t="str">
        <f t="shared" si="81"/>
        <v>0:01</v>
      </c>
      <c r="L928" s="54" t="str">
        <f t="shared" si="82"/>
        <v>Ukončeno v den propuštění</v>
      </c>
      <c r="M928" s="54" t="str">
        <f>IF(A928-J928&gt;TIME(0,240,0),"Více než  4 hodiny",VLOOKUP(K928,Pásma!$H$4:$I$244,2))</f>
        <v>do 10 ti minut</v>
      </c>
    </row>
    <row r="929" spans="1:13" x14ac:dyDescent="0.25">
      <c r="A929" s="46">
        <v>45460.603888888887</v>
      </c>
      <c r="B929" s="45" t="s">
        <v>11</v>
      </c>
      <c r="C929" s="45" t="s">
        <v>7261</v>
      </c>
      <c r="D929" s="45" t="s">
        <v>1696</v>
      </c>
      <c r="E929" s="45" t="s">
        <v>10</v>
      </c>
      <c r="F929" s="45" t="s">
        <v>7254</v>
      </c>
      <c r="G929" s="45" t="s">
        <v>7255</v>
      </c>
      <c r="H929" s="45" t="s">
        <v>8557</v>
      </c>
      <c r="I929" s="8">
        <f t="shared" si="80"/>
        <v>45460.603888888887</v>
      </c>
      <c r="J929" s="8">
        <f>DATEVALUE(MID(H929,49,8))+TIMEVALUE(_xlfn.CONCAT(MID(H929,80,2),":",MID(H929,82,2)))</f>
        <v>45460.603472222225</v>
      </c>
      <c r="K929" s="6" t="str">
        <f t="shared" si="81"/>
        <v>0:00</v>
      </c>
      <c r="L929" s="54" t="str">
        <f t="shared" si="82"/>
        <v>Ukončeno v den propuštění</v>
      </c>
      <c r="M929" s="54" t="str">
        <f>IF(A929-J929&gt;TIME(0,240,0),"Více než  4 hodiny",VLOOKUP(K929,Pásma!$H$4:$I$244,2))</f>
        <v>do 10 ti minut</v>
      </c>
    </row>
    <row r="930" spans="1:13" x14ac:dyDescent="0.25">
      <c r="A930" s="46">
        <v>45460.656805555554</v>
      </c>
      <c r="B930" s="45" t="s">
        <v>11</v>
      </c>
      <c r="C930" s="45" t="s">
        <v>8</v>
      </c>
      <c r="D930" s="45" t="s">
        <v>1696</v>
      </c>
      <c r="E930" s="45" t="s">
        <v>10</v>
      </c>
      <c r="F930" s="45" t="s">
        <v>7938</v>
      </c>
      <c r="G930" s="45" t="s">
        <v>7939</v>
      </c>
      <c r="H930" s="45" t="s">
        <v>8556</v>
      </c>
      <c r="I930" s="8">
        <f t="shared" si="80"/>
        <v>45460.656805555554</v>
      </c>
      <c r="J930" s="8">
        <f>DATEVALUE(MID(H930,49,8))+TIMEVALUE(_xlfn.CONCAT(MID(H930,80,2),":",MID(H930,82,2)))</f>
        <v>45460.65625</v>
      </c>
      <c r="K930" s="6" t="str">
        <f t="shared" si="81"/>
        <v>0:00</v>
      </c>
      <c r="L930" s="54" t="str">
        <f t="shared" si="82"/>
        <v>Ukončeno v den propuštění</v>
      </c>
      <c r="M930" s="54" t="str">
        <f>IF(A930-J930&gt;TIME(0,240,0),"Více než  4 hodiny",VLOOKUP(K930,Pásma!$H$4:$I$244,2))</f>
        <v>do 10 ti minut</v>
      </c>
    </row>
    <row r="931" spans="1:13" x14ac:dyDescent="0.25">
      <c r="A931" s="46">
        <v>45461.422175925924</v>
      </c>
      <c r="B931" s="45" t="s">
        <v>1694</v>
      </c>
      <c r="C931" s="45" t="s">
        <v>1695</v>
      </c>
      <c r="D931" s="45" t="s">
        <v>1696</v>
      </c>
      <c r="E931" s="45" t="s">
        <v>79</v>
      </c>
      <c r="F931" s="45" t="s">
        <v>1714</v>
      </c>
      <c r="G931" s="45" t="s">
        <v>1715</v>
      </c>
      <c r="H931" s="45" t="s">
        <v>1716</v>
      </c>
      <c r="I931" s="8">
        <f t="shared" si="80"/>
        <v>45461.422175925924</v>
      </c>
      <c r="J931" s="8">
        <f>DATEVALUE(MID(H931,29,8))+TIMEVALUE(_xlfn.CONCAT(MID(H931,64,2),":",MID(H931,66,2)))</f>
        <v>45461.415972222225</v>
      </c>
      <c r="K931" s="6" t="str">
        <f t="shared" si="81"/>
        <v>0:08</v>
      </c>
      <c r="L931" s="54" t="str">
        <f t="shared" si="82"/>
        <v>Ukončeno v den propuštění</v>
      </c>
      <c r="M931" s="54" t="str">
        <f>IF(A931-J931&gt;TIME(0,240,0),"Více než  4 hodiny",VLOOKUP(K931,Pásma!$H$4:$I$244,2))</f>
        <v>do 10 ti minut</v>
      </c>
    </row>
    <row r="932" spans="1:13" x14ac:dyDescent="0.25">
      <c r="A932" s="46">
        <v>45461.485243055555</v>
      </c>
      <c r="B932" s="45" t="s">
        <v>1694</v>
      </c>
      <c r="C932" s="45" t="s">
        <v>1695</v>
      </c>
      <c r="D932" s="45" t="s">
        <v>1696</v>
      </c>
      <c r="E932" s="45" t="s">
        <v>79</v>
      </c>
      <c r="F932" s="45" t="s">
        <v>1711</v>
      </c>
      <c r="G932" s="45" t="s">
        <v>1712</v>
      </c>
      <c r="H932" s="45" t="s">
        <v>1713</v>
      </c>
      <c r="I932" s="8">
        <f t="shared" si="80"/>
        <v>45461.485243055555</v>
      </c>
      <c r="J932" s="8">
        <f>DATEVALUE(MID(H932,29,8))+TIMEVALUE(_xlfn.CONCAT(MID(H932,64,2),":",MID(H932,66,2)))</f>
        <v>45461.484722222223</v>
      </c>
      <c r="K932" s="6" t="str">
        <f t="shared" si="81"/>
        <v>0:00</v>
      </c>
      <c r="L932" s="54" t="str">
        <f t="shared" si="82"/>
        <v>Ukončeno v den propuštění</v>
      </c>
      <c r="M932" s="54" t="str">
        <f>IF(A932-J932&gt;TIME(0,240,0),"Více než  4 hodiny",VLOOKUP(K932,Pásma!$H$4:$I$244,2))</f>
        <v>do 10 ti minut</v>
      </c>
    </row>
    <row r="933" spans="1:13" x14ac:dyDescent="0.25">
      <c r="A933" s="46">
        <v>45461.485555555555</v>
      </c>
      <c r="B933" s="45" t="s">
        <v>1694</v>
      </c>
      <c r="C933" s="45" t="s">
        <v>1695</v>
      </c>
      <c r="D933" s="45" t="s">
        <v>1696</v>
      </c>
      <c r="E933" s="45" t="s">
        <v>79</v>
      </c>
      <c r="F933" s="45" t="s">
        <v>1708</v>
      </c>
      <c r="G933" s="45" t="s">
        <v>1709</v>
      </c>
      <c r="H933" s="45" t="s">
        <v>1710</v>
      </c>
      <c r="I933" s="8">
        <f t="shared" si="80"/>
        <v>45461.485555555555</v>
      </c>
      <c r="J933" s="8">
        <f>DATEVALUE(MID(H933,29,8))+TIMEVALUE(_xlfn.CONCAT(MID(H933,64,2),":",MID(H933,66,2)))</f>
        <v>45461.484722222223</v>
      </c>
      <c r="K933" s="6" t="str">
        <f t="shared" si="81"/>
        <v>0:01</v>
      </c>
      <c r="L933" s="54" t="str">
        <f t="shared" si="82"/>
        <v>Ukončeno v den propuštění</v>
      </c>
      <c r="M933" s="54" t="str">
        <f>IF(A933-J933&gt;TIME(0,240,0),"Více než  4 hodiny",VLOOKUP(K933,Pásma!$H$4:$I$244,2))</f>
        <v>do 10 ti minut</v>
      </c>
    </row>
    <row r="934" spans="1:13" x14ac:dyDescent="0.25">
      <c r="A934" s="46">
        <v>45461.511481481481</v>
      </c>
      <c r="B934" s="45" t="s">
        <v>76</v>
      </c>
      <c r="C934" s="45" t="s">
        <v>77</v>
      </c>
      <c r="D934" s="45" t="s">
        <v>1696</v>
      </c>
      <c r="E934" s="45" t="s">
        <v>79</v>
      </c>
      <c r="F934" s="45" t="s">
        <v>8333</v>
      </c>
      <c r="G934" s="45" t="s">
        <v>8334</v>
      </c>
      <c r="H934" s="45" t="s">
        <v>8555</v>
      </c>
      <c r="I934" s="8">
        <f t="shared" si="80"/>
        <v>45461.511481481481</v>
      </c>
      <c r="J934" s="8">
        <f>DATEVALUE(MID(H934,49,8))+TIMEVALUE(_xlfn.CONCAT(MID(H934,80,2),":",MID(H934,82,2)))</f>
        <v>45461.511111111111</v>
      </c>
      <c r="K934" s="6" t="str">
        <f t="shared" si="81"/>
        <v>0:00</v>
      </c>
      <c r="L934" s="54" t="str">
        <f t="shared" si="82"/>
        <v>Ukončeno v den propuštění</v>
      </c>
      <c r="M934" s="54" t="str">
        <f>IF(A934-J934&gt;TIME(0,240,0),"Více než  4 hodiny",VLOOKUP(K934,Pásma!$H$4:$I$244,2))</f>
        <v>do 10 ti minut</v>
      </c>
    </row>
    <row r="935" spans="1:13" x14ac:dyDescent="0.25">
      <c r="A935" s="46">
        <v>45461.517546296294</v>
      </c>
      <c r="B935" s="45" t="s">
        <v>1694</v>
      </c>
      <c r="C935" s="45" t="s">
        <v>1695</v>
      </c>
      <c r="D935" s="45" t="s">
        <v>1696</v>
      </c>
      <c r="E935" s="45" t="s">
        <v>79</v>
      </c>
      <c r="F935" s="45" t="s">
        <v>1706</v>
      </c>
      <c r="G935" s="45" t="s">
        <v>1707</v>
      </c>
      <c r="H935" s="45" t="s">
        <v>1702</v>
      </c>
      <c r="I935" s="8">
        <f t="shared" si="80"/>
        <v>45461.517546296294</v>
      </c>
      <c r="J935" s="8">
        <f>DATEVALUE(MID(H935,29,8))+TIMEVALUE(_xlfn.CONCAT(MID(H935,64,2),":",MID(H935,66,2)))</f>
        <v>45461.517361111109</v>
      </c>
      <c r="K935" s="6" t="str">
        <f t="shared" si="81"/>
        <v>0:00</v>
      </c>
      <c r="L935" s="54" t="str">
        <f t="shared" si="82"/>
        <v>Ukončeno v den propuštění</v>
      </c>
      <c r="M935" s="54" t="str">
        <f>IF(A935-J935&gt;TIME(0,240,0),"Více než  4 hodiny",VLOOKUP(K935,Pásma!$H$4:$I$244,2))</f>
        <v>do 10 ti minut</v>
      </c>
    </row>
    <row r="936" spans="1:13" x14ac:dyDescent="0.25">
      <c r="A936" s="46">
        <v>45461.517743055556</v>
      </c>
      <c r="B936" s="45" t="s">
        <v>1694</v>
      </c>
      <c r="C936" s="45" t="s">
        <v>1695</v>
      </c>
      <c r="D936" s="45" t="s">
        <v>1696</v>
      </c>
      <c r="E936" s="45" t="s">
        <v>79</v>
      </c>
      <c r="F936" s="45" t="s">
        <v>1703</v>
      </c>
      <c r="G936" s="45" t="s">
        <v>1704</v>
      </c>
      <c r="H936" s="45" t="s">
        <v>1705</v>
      </c>
      <c r="I936" s="8">
        <f t="shared" si="80"/>
        <v>45461.517743055556</v>
      </c>
      <c r="J936" s="8">
        <f>DATEVALUE(MID(H936,29,8))+TIMEVALUE(_xlfn.CONCAT(MID(H936,64,2),":",MID(H936,66,2)))</f>
        <v>45461.517361111109</v>
      </c>
      <c r="K936" s="6" t="str">
        <f t="shared" si="81"/>
        <v>0:00</v>
      </c>
      <c r="L936" s="54" t="str">
        <f t="shared" si="82"/>
        <v>Ukončeno v den propuštění</v>
      </c>
      <c r="M936" s="54" t="str">
        <f>IF(A936-J936&gt;TIME(0,240,0),"Více než  4 hodiny",VLOOKUP(K936,Pásma!$H$4:$I$244,2))</f>
        <v>do 10 ti minut</v>
      </c>
    </row>
    <row r="937" spans="1:13" x14ac:dyDescent="0.25">
      <c r="A937" s="46">
        <v>45461.518252314818</v>
      </c>
      <c r="B937" s="45" t="s">
        <v>1694</v>
      </c>
      <c r="C937" s="45" t="s">
        <v>1695</v>
      </c>
      <c r="D937" s="45" t="s">
        <v>1696</v>
      </c>
      <c r="E937" s="45" t="s">
        <v>79</v>
      </c>
      <c r="F937" s="45" t="s">
        <v>1700</v>
      </c>
      <c r="G937" s="45" t="s">
        <v>1701</v>
      </c>
      <c r="H937" s="45" t="s">
        <v>1702</v>
      </c>
      <c r="I937" s="8">
        <f t="shared" si="80"/>
        <v>45461.518252314818</v>
      </c>
      <c r="J937" s="8">
        <f>DATEVALUE(MID(H937,29,8))+TIMEVALUE(_xlfn.CONCAT(MID(H937,64,2),":",MID(H937,66,2)))</f>
        <v>45461.517361111109</v>
      </c>
      <c r="K937" s="6" t="str">
        <f t="shared" si="81"/>
        <v>0:01</v>
      </c>
      <c r="L937" s="54" t="str">
        <f t="shared" si="82"/>
        <v>Ukončeno v den propuštění</v>
      </c>
      <c r="M937" s="54" t="str">
        <f>IF(A937-J937&gt;TIME(0,240,0),"Více než  4 hodiny",VLOOKUP(K937,Pásma!$H$4:$I$244,2))</f>
        <v>do 10 ti minut</v>
      </c>
    </row>
    <row r="938" spans="1:13" x14ac:dyDescent="0.25">
      <c r="A938" s="46">
        <v>45461.518553240741</v>
      </c>
      <c r="B938" s="45" t="s">
        <v>1694</v>
      </c>
      <c r="C938" s="45" t="s">
        <v>1695</v>
      </c>
      <c r="D938" s="45" t="s">
        <v>1696</v>
      </c>
      <c r="E938" s="45" t="s">
        <v>79</v>
      </c>
      <c r="F938" s="45" t="s">
        <v>1697</v>
      </c>
      <c r="G938" s="45" t="s">
        <v>1698</v>
      </c>
      <c r="H938" s="45" t="s">
        <v>1699</v>
      </c>
      <c r="I938" s="8">
        <f t="shared" si="80"/>
        <v>45461.518553240741</v>
      </c>
      <c r="J938" s="8">
        <f>DATEVALUE(MID(H938,29,8))+TIMEVALUE(_xlfn.CONCAT(MID(H938,64,2),":",MID(H938,66,2)))</f>
        <v>45461.518055555556</v>
      </c>
      <c r="K938" s="6" t="str">
        <f t="shared" si="81"/>
        <v>0:00</v>
      </c>
      <c r="L938" s="54" t="str">
        <f t="shared" si="82"/>
        <v>Ukončeno v den propuštění</v>
      </c>
      <c r="M938" s="54" t="str">
        <f>IF(A938-J938&gt;TIME(0,240,0),"Více než  4 hodiny",VLOOKUP(K938,Pásma!$H$4:$I$244,2))</f>
        <v>do 10 ti minut</v>
      </c>
    </row>
    <row r="939" spans="1:13" x14ac:dyDescent="0.25">
      <c r="A939" s="46">
        <v>45462.372314814813</v>
      </c>
      <c r="B939" s="45" t="s">
        <v>3625</v>
      </c>
      <c r="C939" s="45" t="s">
        <v>3626</v>
      </c>
      <c r="D939" s="45" t="s">
        <v>1696</v>
      </c>
      <c r="E939" s="45" t="s">
        <v>79</v>
      </c>
      <c r="F939" s="45" t="s">
        <v>8552</v>
      </c>
      <c r="G939" s="45" t="s">
        <v>8553</v>
      </c>
      <c r="H939" s="45" t="s">
        <v>8554</v>
      </c>
      <c r="I939" s="8">
        <f t="shared" si="80"/>
        <v>45462.372314814813</v>
      </c>
      <c r="J939" s="8">
        <f>DATEVALUE(MID(H939,49,8))+TIMEVALUE(_xlfn.CONCAT(MID(H939,80,2),":",MID(H939,82,2)))</f>
        <v>45462.37222222222</v>
      </c>
      <c r="K939" s="6" t="str">
        <f t="shared" si="81"/>
        <v>0:00</v>
      </c>
      <c r="L939" s="54" t="str">
        <f t="shared" si="82"/>
        <v>Ukončeno v den propuštění</v>
      </c>
      <c r="M939" s="54" t="str">
        <f>IF(A939-J939&gt;TIME(0,240,0),"Více než  4 hodiny",VLOOKUP(K939,Pásma!$H$4:$I$244,2))</f>
        <v>do 10 ti minut</v>
      </c>
    </row>
    <row r="940" spans="1:13" x14ac:dyDescent="0.25">
      <c r="A940" s="46">
        <v>45462.391238425924</v>
      </c>
      <c r="B940" s="45" t="s">
        <v>11</v>
      </c>
      <c r="C940" s="45" t="s">
        <v>12</v>
      </c>
      <c r="D940" s="45" t="s">
        <v>1696</v>
      </c>
      <c r="E940" s="45" t="s">
        <v>10</v>
      </c>
      <c r="F940" s="45" t="s">
        <v>8549</v>
      </c>
      <c r="G940" s="45" t="s">
        <v>8550</v>
      </c>
      <c r="H940" s="45" t="s">
        <v>8551</v>
      </c>
      <c r="I940" s="8">
        <f t="shared" si="80"/>
        <v>45462.391238425924</v>
      </c>
      <c r="J940" s="8">
        <f>DATEVALUE(MID(H940,49,8))+TIMEVALUE(_xlfn.CONCAT(MID(H940,80,2),":",MID(H940,82,2)))</f>
        <v>45462.390277777777</v>
      </c>
      <c r="K940" s="6" t="str">
        <f t="shared" si="81"/>
        <v>0:01</v>
      </c>
      <c r="L940" s="54" t="str">
        <f t="shared" si="82"/>
        <v>Ukončeno v den propuštění</v>
      </c>
      <c r="M940" s="54" t="str">
        <f>IF(A940-J940&gt;TIME(0,240,0),"Více než  4 hodiny",VLOOKUP(K940,Pásma!$H$4:$I$244,2))</f>
        <v>do 10 ti minut</v>
      </c>
    </row>
    <row r="941" spans="1:13" x14ac:dyDescent="0.25">
      <c r="A941" s="46">
        <v>45463.506874999999</v>
      </c>
      <c r="B941" s="45" t="s">
        <v>11</v>
      </c>
      <c r="C941" s="45" t="s">
        <v>12</v>
      </c>
      <c r="D941" s="45" t="s">
        <v>1696</v>
      </c>
      <c r="E941" s="45" t="s">
        <v>10</v>
      </c>
      <c r="F941" s="45" t="s">
        <v>8546</v>
      </c>
      <c r="G941" s="45" t="s">
        <v>8547</v>
      </c>
      <c r="H941" s="45" t="s">
        <v>8548</v>
      </c>
      <c r="I941" s="8">
        <f t="shared" si="80"/>
        <v>45463.506874999999</v>
      </c>
      <c r="J941" s="8">
        <f>DATEVALUE(MID(H941,49,8))+TIMEVALUE(_xlfn.CONCAT(MID(H941,80,2),":",MID(H941,82,2)))</f>
        <v>45463.506249999999</v>
      </c>
      <c r="K941" s="6" t="str">
        <f t="shared" si="81"/>
        <v>0:00</v>
      </c>
      <c r="L941" s="54" t="str">
        <f t="shared" si="82"/>
        <v>Ukončeno v den propuštění</v>
      </c>
      <c r="M941" s="54" t="str">
        <f>IF(A941-J941&gt;TIME(0,240,0),"Více než  4 hodiny",VLOOKUP(K941,Pásma!$H$4:$I$244,2))</f>
        <v>do 10 ti minut</v>
      </c>
    </row>
  </sheetData>
  <autoFilter ref="A1:L941" xr:uid="{DBF37B71-1E9E-4E5D-80F8-E2749C799B40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452B-D5FA-4867-B13C-CEA49D1A3E02}">
  <sheetPr>
    <tabColor theme="4" tint="0.59999389629810485"/>
  </sheetPr>
  <dimension ref="A1:M611"/>
  <sheetViews>
    <sheetView workbookViewId="0">
      <pane ySplit="1" topLeftCell="A2" activePane="bottomLeft" state="frozen"/>
      <selection activeCell="H1" sqref="H1"/>
      <selection pane="bottomLeft" activeCell="M1" sqref="M1:M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4" bestFit="1" customWidth="1"/>
    <col min="4" max="4" width="30" bestFit="1" customWidth="1"/>
    <col min="5" max="5" width="31.7109375" bestFit="1" customWidth="1"/>
    <col min="6" max="6" width="77.85546875" bestFit="1" customWidth="1"/>
    <col min="7" max="7" width="53.85546875" bestFit="1" customWidth="1"/>
    <col min="8" max="8" width="101.5703125" customWidth="1"/>
    <col min="9" max="9" width="14.28515625" bestFit="1" customWidth="1"/>
    <col min="10" max="10" width="32.7109375" bestFit="1" customWidth="1"/>
    <col min="11" max="11" width="52.7109375" bestFit="1" customWidth="1"/>
    <col min="12" max="12" width="25.7109375" bestFit="1" customWidth="1"/>
    <col min="13" max="13" width="27" customWidth="1"/>
  </cols>
  <sheetData>
    <row r="1" spans="1:13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18">
        <v>45293.40115740741</v>
      </c>
      <c r="B2" s="17" t="s">
        <v>3625</v>
      </c>
      <c r="C2" s="17" t="s">
        <v>3626</v>
      </c>
      <c r="D2" s="17" t="s">
        <v>3627</v>
      </c>
      <c r="E2" s="17" t="s">
        <v>79</v>
      </c>
      <c r="F2" s="17" t="s">
        <v>4850</v>
      </c>
      <c r="G2" s="17" t="s">
        <v>4851</v>
      </c>
      <c r="H2" s="17" t="s">
        <v>4852</v>
      </c>
      <c r="I2" s="8">
        <f t="shared" ref="I2:I65" si="0">A2</f>
        <v>45293.40115740741</v>
      </c>
      <c r="J2" s="8">
        <f>DATEVALUE(MID(H2,29,8))+TIMEVALUE(_xlfn.CONCAT(MID(H2,64,2),":",MID(H2,66,2)))</f>
        <v>45293.387499999997</v>
      </c>
      <c r="K2" s="6" t="str">
        <f t="shared" ref="K2:K65" si="1">TEXT(A2-J2,"h:mm")</f>
        <v>0:19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10-20</v>
      </c>
    </row>
    <row r="3" spans="1:13" x14ac:dyDescent="0.25">
      <c r="A3" s="18">
        <v>45293.403622685182</v>
      </c>
      <c r="B3" s="17" t="s">
        <v>3625</v>
      </c>
      <c r="C3" s="17" t="s">
        <v>3626</v>
      </c>
      <c r="D3" s="17" t="s">
        <v>3627</v>
      </c>
      <c r="E3" s="17" t="s">
        <v>79</v>
      </c>
      <c r="F3" s="17" t="s">
        <v>4850</v>
      </c>
      <c r="G3" s="17" t="s">
        <v>8834</v>
      </c>
      <c r="H3" s="17" t="s">
        <v>8835</v>
      </c>
      <c r="I3" s="8">
        <f t="shared" si="0"/>
        <v>45293.403622685182</v>
      </c>
      <c r="J3" s="8">
        <f>DATEVALUE(MID(H3,49,8))+TIMEVALUE(_xlfn.CONCAT(MID(H3,80,2),":",MID(H3,82,2)))</f>
        <v>45293.40347222222</v>
      </c>
      <c r="K3" s="6" t="str">
        <f t="shared" si="1"/>
        <v>0:00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do 10 ti minut</v>
      </c>
    </row>
    <row r="4" spans="1:13" x14ac:dyDescent="0.25">
      <c r="A4" s="18">
        <v>45294.608599537038</v>
      </c>
      <c r="B4" s="17" t="s">
        <v>11</v>
      </c>
      <c r="C4" s="17" t="s">
        <v>21</v>
      </c>
      <c r="D4" s="17" t="s">
        <v>3627</v>
      </c>
      <c r="E4" s="17" t="s">
        <v>10</v>
      </c>
      <c r="F4" s="17" t="s">
        <v>4824</v>
      </c>
      <c r="G4" s="17" t="s">
        <v>4825</v>
      </c>
      <c r="H4" s="17" t="s">
        <v>8833</v>
      </c>
      <c r="I4" s="8">
        <f t="shared" si="0"/>
        <v>45294.608599537038</v>
      </c>
      <c r="J4" s="8">
        <f>DATEVALUE(MID(H4,49,8))+TIMEVALUE(_xlfn.CONCAT(MID(H4,80,2),":",MID(H4,82,2)))</f>
        <v>45294.60833333333</v>
      </c>
      <c r="K4" s="6" t="str">
        <f t="shared" si="1"/>
        <v>0:00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18">
        <v>45294.753368055557</v>
      </c>
      <c r="B5" s="17" t="s">
        <v>3625</v>
      </c>
      <c r="C5" s="17" t="s">
        <v>4421</v>
      </c>
      <c r="D5" s="17" t="s">
        <v>3627</v>
      </c>
      <c r="E5" s="17" t="s">
        <v>79</v>
      </c>
      <c r="F5" s="17" t="s">
        <v>4815</v>
      </c>
      <c r="G5" s="17" t="s">
        <v>7731</v>
      </c>
      <c r="H5" s="17" t="s">
        <v>7732</v>
      </c>
      <c r="I5" s="8">
        <f t="shared" si="0"/>
        <v>45294.753368055557</v>
      </c>
      <c r="J5" s="8">
        <f>DATEVALUE(MID(H5,63,8))+TIMEVALUE(_xlfn.CONCAT(MID(H5,87,2),":",MID(H5,89,2)))</f>
        <v>45294.75277777778</v>
      </c>
      <c r="K5" s="6" t="str">
        <f t="shared" si="1"/>
        <v>0:00</v>
      </c>
      <c r="L5" s="54" t="str">
        <f t="shared" si="2"/>
        <v>Ukončeno v den propuštění</v>
      </c>
      <c r="M5" s="54" t="str">
        <f>IF(A5-J5&gt;TIME(0,240,0),"Více než  4 hodiny",VLOOKUP(K5,Pásma!$H$4:$I$244,2))</f>
        <v>do 10 ti minut</v>
      </c>
    </row>
    <row r="6" spans="1:13" x14ac:dyDescent="0.25">
      <c r="A6" s="18">
        <v>45295.453263888892</v>
      </c>
      <c r="B6" s="17" t="s">
        <v>3625</v>
      </c>
      <c r="C6" s="17" t="s">
        <v>3626</v>
      </c>
      <c r="D6" s="17" t="s">
        <v>3627</v>
      </c>
      <c r="E6" s="17" t="s">
        <v>79</v>
      </c>
      <c r="F6" s="17" t="s">
        <v>4688</v>
      </c>
      <c r="G6" s="17" t="s">
        <v>4848</v>
      </c>
      <c r="H6" s="17" t="s">
        <v>4849</v>
      </c>
      <c r="I6" s="8">
        <f t="shared" si="0"/>
        <v>45295.453263888892</v>
      </c>
      <c r="J6" s="8">
        <f>DATEVALUE(MID(H6,29,8))+TIMEVALUE(_xlfn.CONCAT(MID(H6,64,2),":",MID(H6,66,2)))</f>
        <v>45295.370138888888</v>
      </c>
      <c r="K6" s="6" t="str">
        <f t="shared" si="1"/>
        <v>1:59</v>
      </c>
      <c r="L6" s="54" t="str">
        <f t="shared" si="2"/>
        <v>Ukončeno v den propuštění</v>
      </c>
      <c r="M6" s="54" t="str">
        <f>IF(A6-J6&gt;TIME(0,240,0),"Více než  4 hodiny",VLOOKUP(K6,Pásma!$H$4:$I$244,2))</f>
        <v>110-120</v>
      </c>
    </row>
    <row r="7" spans="1:13" x14ac:dyDescent="0.25">
      <c r="A7" s="18">
        <v>45295.516423611109</v>
      </c>
      <c r="B7" s="17" t="s">
        <v>3625</v>
      </c>
      <c r="C7" s="17" t="s">
        <v>3626</v>
      </c>
      <c r="D7" s="17" t="s">
        <v>3627</v>
      </c>
      <c r="E7" s="17" t="s">
        <v>79</v>
      </c>
      <c r="F7" s="17" t="s">
        <v>4812</v>
      </c>
      <c r="G7" s="17" t="s">
        <v>7729</v>
      </c>
      <c r="H7" s="17" t="s">
        <v>7730</v>
      </c>
      <c r="I7" s="8">
        <f t="shared" si="0"/>
        <v>45295.516423611109</v>
      </c>
      <c r="J7" s="8">
        <f>DATEVALUE(MID(H7,63,8))+TIMEVALUE(_xlfn.CONCAT(MID(H7,87,2),":",MID(H7,89,2)))</f>
        <v>45295.515972222223</v>
      </c>
      <c r="K7" s="6" t="str">
        <f t="shared" si="1"/>
        <v>0:00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18">
        <v>45295.557662037034</v>
      </c>
      <c r="B8" s="17" t="s">
        <v>3625</v>
      </c>
      <c r="C8" s="17" t="s">
        <v>3626</v>
      </c>
      <c r="D8" s="17" t="s">
        <v>3627</v>
      </c>
      <c r="E8" s="17" t="s">
        <v>79</v>
      </c>
      <c r="F8" s="17" t="s">
        <v>4845</v>
      </c>
      <c r="G8" s="17" t="s">
        <v>4846</v>
      </c>
      <c r="H8" s="17" t="s">
        <v>4847</v>
      </c>
      <c r="I8" s="8">
        <f t="shared" si="0"/>
        <v>45295.557662037034</v>
      </c>
      <c r="J8" s="8">
        <f t="shared" ref="J8:J22" si="3">DATEVALUE(MID(H8,29,8))+TIMEVALUE(_xlfn.CONCAT(MID(H8,64,2),":",MID(H8,66,2)))</f>
        <v>45295.556944444441</v>
      </c>
      <c r="K8" s="6" t="str">
        <f t="shared" si="1"/>
        <v>0:01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18">
        <v>45295.557858796295</v>
      </c>
      <c r="B9" s="17" t="s">
        <v>3625</v>
      </c>
      <c r="C9" s="17" t="s">
        <v>3626</v>
      </c>
      <c r="D9" s="17" t="s">
        <v>3627</v>
      </c>
      <c r="E9" s="17" t="s">
        <v>79</v>
      </c>
      <c r="F9" s="17" t="s">
        <v>4842</v>
      </c>
      <c r="G9" s="17" t="s">
        <v>4843</v>
      </c>
      <c r="H9" s="17" t="s">
        <v>4844</v>
      </c>
      <c r="I9" s="8">
        <f t="shared" si="0"/>
        <v>45295.557858796295</v>
      </c>
      <c r="J9" s="8">
        <f t="shared" si="3"/>
        <v>45295.557638888888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18">
        <v>45296.417361111111</v>
      </c>
      <c r="B10" s="17" t="s">
        <v>3625</v>
      </c>
      <c r="C10" s="17" t="s">
        <v>3901</v>
      </c>
      <c r="D10" s="17" t="s">
        <v>3627</v>
      </c>
      <c r="E10" s="17" t="s">
        <v>79</v>
      </c>
      <c r="F10" s="17" t="s">
        <v>4812</v>
      </c>
      <c r="G10" s="17" t="s">
        <v>4840</v>
      </c>
      <c r="H10" s="17" t="s">
        <v>4841</v>
      </c>
      <c r="I10" s="8">
        <f t="shared" si="0"/>
        <v>45296.417361111111</v>
      </c>
      <c r="J10" s="8">
        <f t="shared" si="3"/>
        <v>45296.415972222225</v>
      </c>
      <c r="K10" s="6" t="str">
        <f t="shared" si="1"/>
        <v>0:02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18">
        <v>45296.459039351852</v>
      </c>
      <c r="B11" s="17" t="s">
        <v>3625</v>
      </c>
      <c r="C11" s="17" t="s">
        <v>3901</v>
      </c>
      <c r="D11" s="17" t="s">
        <v>3627</v>
      </c>
      <c r="E11" s="17" t="s">
        <v>79</v>
      </c>
      <c r="F11" s="17" t="s">
        <v>4815</v>
      </c>
      <c r="G11" s="17" t="s">
        <v>4838</v>
      </c>
      <c r="H11" s="17" t="s">
        <v>4839</v>
      </c>
      <c r="I11" s="8">
        <f t="shared" si="0"/>
        <v>45296.459039351852</v>
      </c>
      <c r="J11" s="8">
        <f t="shared" si="3"/>
        <v>45296.454861111109</v>
      </c>
      <c r="K11" s="6" t="str">
        <f t="shared" si="1"/>
        <v>0:06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18">
        <v>45297.490277777775</v>
      </c>
      <c r="B12" s="17" t="s">
        <v>3625</v>
      </c>
      <c r="C12" s="17" t="s">
        <v>4118</v>
      </c>
      <c r="D12" s="17" t="s">
        <v>3627</v>
      </c>
      <c r="E12" s="17" t="s">
        <v>79</v>
      </c>
      <c r="F12" s="17" t="s">
        <v>4505</v>
      </c>
      <c r="G12" s="17" t="s">
        <v>4836</v>
      </c>
      <c r="H12" s="17" t="s">
        <v>4837</v>
      </c>
      <c r="I12" s="8">
        <f t="shared" si="0"/>
        <v>45297.490277777775</v>
      </c>
      <c r="J12" s="8">
        <f t="shared" si="3"/>
        <v>45297.479861111111</v>
      </c>
      <c r="K12" s="6" t="str">
        <f t="shared" si="1"/>
        <v>0:15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10-20</v>
      </c>
    </row>
    <row r="13" spans="1:13" x14ac:dyDescent="0.25">
      <c r="A13" s="18">
        <v>45297.589108796295</v>
      </c>
      <c r="B13" s="17" t="s">
        <v>3625</v>
      </c>
      <c r="C13" s="17" t="s">
        <v>4118</v>
      </c>
      <c r="D13" s="17" t="s">
        <v>3627</v>
      </c>
      <c r="E13" s="17" t="s">
        <v>79</v>
      </c>
      <c r="F13" s="17" t="s">
        <v>4833</v>
      </c>
      <c r="G13" s="17" t="s">
        <v>4834</v>
      </c>
      <c r="H13" s="17" t="s">
        <v>4835</v>
      </c>
      <c r="I13" s="8">
        <f t="shared" si="0"/>
        <v>45297.589108796295</v>
      </c>
      <c r="J13" s="8">
        <f t="shared" si="3"/>
        <v>45297.588194444441</v>
      </c>
      <c r="K13" s="6" t="str">
        <f t="shared" si="1"/>
        <v>0:01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18">
        <v>45297.589513888888</v>
      </c>
      <c r="B14" s="17" t="s">
        <v>3625</v>
      </c>
      <c r="C14" s="17" t="s">
        <v>4118</v>
      </c>
      <c r="D14" s="17" t="s">
        <v>3627</v>
      </c>
      <c r="E14" s="17" t="s">
        <v>79</v>
      </c>
      <c r="F14" s="17" t="s">
        <v>4830</v>
      </c>
      <c r="G14" s="17" t="s">
        <v>4831</v>
      </c>
      <c r="H14" s="17" t="s">
        <v>4832</v>
      </c>
      <c r="I14" s="8">
        <f t="shared" si="0"/>
        <v>45297.589513888888</v>
      </c>
      <c r="J14" s="8">
        <f t="shared" si="3"/>
        <v>45297.588888888888</v>
      </c>
      <c r="K14" s="6" t="str">
        <f t="shared" si="1"/>
        <v>0:00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do 10 ti minut</v>
      </c>
    </row>
    <row r="15" spans="1:13" x14ac:dyDescent="0.25">
      <c r="A15" s="18">
        <v>45297.590092592596</v>
      </c>
      <c r="B15" s="17" t="s">
        <v>3625</v>
      </c>
      <c r="C15" s="17" t="s">
        <v>4118</v>
      </c>
      <c r="D15" s="17" t="s">
        <v>3627</v>
      </c>
      <c r="E15" s="17" t="s">
        <v>79</v>
      </c>
      <c r="F15" s="17" t="s">
        <v>4827</v>
      </c>
      <c r="G15" s="17" t="s">
        <v>4828</v>
      </c>
      <c r="H15" s="17" t="s">
        <v>4829</v>
      </c>
      <c r="I15" s="8">
        <f t="shared" si="0"/>
        <v>45297.590092592596</v>
      </c>
      <c r="J15" s="8">
        <f t="shared" si="3"/>
        <v>45297.589583333334</v>
      </c>
      <c r="K15" s="6" t="str">
        <f t="shared" si="1"/>
        <v>0:00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do 10 ti minut</v>
      </c>
    </row>
    <row r="16" spans="1:13" x14ac:dyDescent="0.25">
      <c r="A16" s="18">
        <v>45298.424259259256</v>
      </c>
      <c r="B16" s="17" t="s">
        <v>3625</v>
      </c>
      <c r="C16" s="17" t="s">
        <v>3703</v>
      </c>
      <c r="D16" s="17" t="s">
        <v>3627</v>
      </c>
      <c r="E16" s="17" t="s">
        <v>79</v>
      </c>
      <c r="F16" s="17" t="s">
        <v>4824</v>
      </c>
      <c r="G16" s="17" t="s">
        <v>4825</v>
      </c>
      <c r="H16" s="17" t="s">
        <v>4826</v>
      </c>
      <c r="I16" s="8">
        <f t="shared" si="0"/>
        <v>45298.424259259256</v>
      </c>
      <c r="J16" s="8">
        <f t="shared" si="3"/>
        <v>45298.423611111109</v>
      </c>
      <c r="K16" s="6" t="str">
        <f t="shared" si="1"/>
        <v>0:00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do 10 ti minut</v>
      </c>
    </row>
    <row r="17" spans="1:13" x14ac:dyDescent="0.25">
      <c r="A17" s="18">
        <v>45298.430810185186</v>
      </c>
      <c r="B17" s="17" t="s">
        <v>3625</v>
      </c>
      <c r="C17" s="17" t="s">
        <v>3703</v>
      </c>
      <c r="D17" s="17" t="s">
        <v>3627</v>
      </c>
      <c r="E17" s="17" t="s">
        <v>79</v>
      </c>
      <c r="F17" s="17" t="s">
        <v>4821</v>
      </c>
      <c r="G17" s="17" t="s">
        <v>4822</v>
      </c>
      <c r="H17" s="17" t="s">
        <v>4823</v>
      </c>
      <c r="I17" s="8">
        <f t="shared" si="0"/>
        <v>45298.430810185186</v>
      </c>
      <c r="J17" s="8">
        <f t="shared" si="3"/>
        <v>45298.429861111108</v>
      </c>
      <c r="K17" s="6" t="str">
        <f t="shared" si="1"/>
        <v>0:01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do 10 ti minut</v>
      </c>
    </row>
    <row r="18" spans="1:13" x14ac:dyDescent="0.25">
      <c r="A18" s="18">
        <v>45299.577615740738</v>
      </c>
      <c r="B18" s="17" t="s">
        <v>3625</v>
      </c>
      <c r="C18" s="17" t="s">
        <v>3626</v>
      </c>
      <c r="D18" s="17" t="s">
        <v>3627</v>
      </c>
      <c r="E18" s="17" t="s">
        <v>79</v>
      </c>
      <c r="F18" s="17" t="s">
        <v>4818</v>
      </c>
      <c r="G18" s="17" t="s">
        <v>4819</v>
      </c>
      <c r="H18" s="17" t="s">
        <v>4820</v>
      </c>
      <c r="I18" s="8">
        <f t="shared" si="0"/>
        <v>45299.577615740738</v>
      </c>
      <c r="J18" s="8">
        <f t="shared" si="3"/>
        <v>45299.57708333333</v>
      </c>
      <c r="K18" s="6" t="str">
        <f t="shared" si="1"/>
        <v>0:00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18">
        <v>45300.585069444445</v>
      </c>
      <c r="B19" s="17" t="s">
        <v>3625</v>
      </c>
      <c r="C19" s="17" t="s">
        <v>3626</v>
      </c>
      <c r="D19" s="17" t="s">
        <v>3627</v>
      </c>
      <c r="E19" s="17" t="s">
        <v>79</v>
      </c>
      <c r="F19" s="17" t="s">
        <v>4815</v>
      </c>
      <c r="G19" s="17" t="s">
        <v>4816</v>
      </c>
      <c r="H19" s="17" t="s">
        <v>4817</v>
      </c>
      <c r="I19" s="8">
        <f t="shared" si="0"/>
        <v>45300.585069444445</v>
      </c>
      <c r="J19" s="8">
        <f t="shared" si="3"/>
        <v>45300.584027777775</v>
      </c>
      <c r="K19" s="6" t="str">
        <f t="shared" si="1"/>
        <v>0:01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18">
        <v>45300.586041666669</v>
      </c>
      <c r="B20" s="17" t="s">
        <v>3625</v>
      </c>
      <c r="C20" s="17" t="s">
        <v>3626</v>
      </c>
      <c r="D20" s="17" t="s">
        <v>3627</v>
      </c>
      <c r="E20" s="17" t="s">
        <v>79</v>
      </c>
      <c r="F20" s="17" t="s">
        <v>4812</v>
      </c>
      <c r="G20" s="17" t="s">
        <v>4813</v>
      </c>
      <c r="H20" s="17" t="s">
        <v>4814</v>
      </c>
      <c r="I20" s="8">
        <f t="shared" si="0"/>
        <v>45300.586041666669</v>
      </c>
      <c r="J20" s="8">
        <f t="shared" si="3"/>
        <v>45300.584722222222</v>
      </c>
      <c r="K20" s="6" t="str">
        <f t="shared" si="1"/>
        <v>0:01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18">
        <v>45300.586504629631</v>
      </c>
      <c r="B21" s="17" t="s">
        <v>3625</v>
      </c>
      <c r="C21" s="17" t="s">
        <v>3626</v>
      </c>
      <c r="D21" s="17" t="s">
        <v>3627</v>
      </c>
      <c r="E21" s="17" t="s">
        <v>79</v>
      </c>
      <c r="F21" s="17" t="s">
        <v>4810</v>
      </c>
      <c r="G21" s="17" t="s">
        <v>4811</v>
      </c>
      <c r="H21" s="17" t="s">
        <v>4809</v>
      </c>
      <c r="I21" s="8">
        <f t="shared" si="0"/>
        <v>45300.586504629631</v>
      </c>
      <c r="J21" s="8">
        <f t="shared" si="3"/>
        <v>45300.586111111108</v>
      </c>
      <c r="K21" s="6" t="str">
        <f t="shared" si="1"/>
        <v>0:00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18">
        <v>45300.58699074074</v>
      </c>
      <c r="B22" s="17" t="s">
        <v>3625</v>
      </c>
      <c r="C22" s="17" t="s">
        <v>3626</v>
      </c>
      <c r="D22" s="17" t="s">
        <v>3627</v>
      </c>
      <c r="E22" s="17" t="s">
        <v>79</v>
      </c>
      <c r="F22" s="17" t="s">
        <v>4807</v>
      </c>
      <c r="G22" s="17" t="s">
        <v>4808</v>
      </c>
      <c r="H22" s="17" t="s">
        <v>4809</v>
      </c>
      <c r="I22" s="8">
        <f t="shared" si="0"/>
        <v>45300.58699074074</v>
      </c>
      <c r="J22" s="8">
        <f t="shared" si="3"/>
        <v>45300.586111111108</v>
      </c>
      <c r="K22" s="6" t="str">
        <f t="shared" si="1"/>
        <v>0:01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18">
        <v>45300.643819444442</v>
      </c>
      <c r="B23" s="17" t="s">
        <v>3625</v>
      </c>
      <c r="C23" s="17" t="s">
        <v>3707</v>
      </c>
      <c r="D23" s="17" t="s">
        <v>3627</v>
      </c>
      <c r="E23" s="17" t="s">
        <v>79</v>
      </c>
      <c r="F23" s="17" t="s">
        <v>4769</v>
      </c>
      <c r="G23" s="17" t="s">
        <v>7727</v>
      </c>
      <c r="H23" s="17" t="s">
        <v>7728</v>
      </c>
      <c r="I23" s="8">
        <f t="shared" si="0"/>
        <v>45300.643819444442</v>
      </c>
      <c r="J23" s="8">
        <f>DATEVALUE(MID(H23,63,8))+TIMEVALUE(_xlfn.CONCAT(MID(H23,87,2),":",MID(H23,89,2)))</f>
        <v>45300.642361111109</v>
      </c>
      <c r="K23" s="6" t="str">
        <f t="shared" si="1"/>
        <v>0:02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18">
        <v>45301.549189814818</v>
      </c>
      <c r="B24" s="17" t="s">
        <v>3625</v>
      </c>
      <c r="C24" s="17" t="s">
        <v>3626</v>
      </c>
      <c r="D24" s="17" t="s">
        <v>3627</v>
      </c>
      <c r="E24" s="17" t="s">
        <v>79</v>
      </c>
      <c r="F24" s="17" t="s">
        <v>4804</v>
      </c>
      <c r="G24" s="17" t="s">
        <v>4805</v>
      </c>
      <c r="H24" s="17" t="s">
        <v>4806</v>
      </c>
      <c r="I24" s="8">
        <f t="shared" si="0"/>
        <v>45301.549189814818</v>
      </c>
      <c r="J24" s="8">
        <f>DATEVALUE(MID(H24,29,8))+TIMEVALUE(_xlfn.CONCAT(MID(H24,64,2),":",MID(H24,66,2)))</f>
        <v>45301.548611111109</v>
      </c>
      <c r="K24" s="6" t="str">
        <f t="shared" si="1"/>
        <v>0:00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18">
        <v>45301.855208333334</v>
      </c>
      <c r="B25" s="17" t="s">
        <v>11</v>
      </c>
      <c r="C25" s="17" t="s">
        <v>8441</v>
      </c>
      <c r="D25" s="17" t="s">
        <v>3627</v>
      </c>
      <c r="E25" s="17" t="s">
        <v>10</v>
      </c>
      <c r="F25" s="17" t="s">
        <v>4688</v>
      </c>
      <c r="G25" s="17" t="s">
        <v>4689</v>
      </c>
      <c r="H25" s="17" t="s">
        <v>8832</v>
      </c>
      <c r="I25" s="8">
        <f t="shared" si="0"/>
        <v>45301.855208333334</v>
      </c>
      <c r="J25" s="8">
        <f>DATEVALUE(MID(H25,49,8))+TIMEVALUE(_xlfn.CONCAT(MID(H25,80,2),":",MID(H25,82,2)))</f>
        <v>45301.854861111111</v>
      </c>
      <c r="K25" s="6" t="str">
        <f t="shared" si="1"/>
        <v>0:00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18">
        <v>45302.379525462966</v>
      </c>
      <c r="B26" s="17" t="s">
        <v>3625</v>
      </c>
      <c r="C26" s="17" t="s">
        <v>3626</v>
      </c>
      <c r="D26" s="17" t="s">
        <v>3627</v>
      </c>
      <c r="E26" s="17" t="s">
        <v>79</v>
      </c>
      <c r="F26" s="17" t="s">
        <v>7724</v>
      </c>
      <c r="G26" s="17" t="s">
        <v>7725</v>
      </c>
      <c r="H26" s="17" t="s">
        <v>7726</v>
      </c>
      <c r="I26" s="8">
        <f t="shared" si="0"/>
        <v>45302.379525462966</v>
      </c>
      <c r="J26" s="8">
        <f>DATEVALUE(MID(H26,63,8))+TIMEVALUE(_xlfn.CONCAT(MID(H26,87,2),":",MID(H26,89,2)))</f>
        <v>45302.378472222219</v>
      </c>
      <c r="K26" s="6" t="str">
        <f t="shared" si="1"/>
        <v>0:01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do 10 ti minut</v>
      </c>
    </row>
    <row r="27" spans="1:13" x14ac:dyDescent="0.25">
      <c r="A27" s="18">
        <v>45302.423807870371</v>
      </c>
      <c r="B27" s="17" t="s">
        <v>11</v>
      </c>
      <c r="C27" s="17" t="s">
        <v>21</v>
      </c>
      <c r="D27" s="17" t="s">
        <v>3627</v>
      </c>
      <c r="E27" s="17" t="s">
        <v>10</v>
      </c>
      <c r="F27" s="17" t="s">
        <v>4760</v>
      </c>
      <c r="G27" s="17" t="s">
        <v>4761</v>
      </c>
      <c r="H27" s="17" t="s">
        <v>8831</v>
      </c>
      <c r="I27" s="8">
        <f t="shared" si="0"/>
        <v>45302.423807870371</v>
      </c>
      <c r="J27" s="8">
        <f>DATEVALUE(MID(H27,49,8))+TIMEVALUE(_xlfn.CONCAT(MID(H27,80,2),":",MID(H27,82,2)))</f>
        <v>45302.423611111109</v>
      </c>
      <c r="K27" s="6" t="str">
        <f t="shared" si="1"/>
        <v>0:00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do 10 ti minut</v>
      </c>
    </row>
    <row r="28" spans="1:13" x14ac:dyDescent="0.25">
      <c r="A28" s="18">
        <v>45302.523449074077</v>
      </c>
      <c r="B28" s="17" t="s">
        <v>3625</v>
      </c>
      <c r="C28" s="17" t="s">
        <v>3626</v>
      </c>
      <c r="D28" s="17" t="s">
        <v>3627</v>
      </c>
      <c r="E28" s="17" t="s">
        <v>79</v>
      </c>
      <c r="F28" s="17" t="s">
        <v>4774</v>
      </c>
      <c r="G28" s="17" t="s">
        <v>4802</v>
      </c>
      <c r="H28" s="17" t="s">
        <v>4803</v>
      </c>
      <c r="I28" s="8">
        <f t="shared" si="0"/>
        <v>45302.523449074077</v>
      </c>
      <c r="J28" s="8">
        <f>DATEVALUE(MID(H28,29,8))+TIMEVALUE(_xlfn.CONCAT(MID(H28,64,2),":",MID(H28,66,2)))</f>
        <v>45302.504166666666</v>
      </c>
      <c r="K28" s="6" t="str">
        <f t="shared" si="1"/>
        <v>0:27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20-30</v>
      </c>
    </row>
    <row r="29" spans="1:13" x14ac:dyDescent="0.25">
      <c r="A29" s="18">
        <v>45302.571377314816</v>
      </c>
      <c r="B29" s="17" t="s">
        <v>11</v>
      </c>
      <c r="C29" s="17" t="s">
        <v>21</v>
      </c>
      <c r="D29" s="17" t="s">
        <v>3627</v>
      </c>
      <c r="E29" s="17" t="s">
        <v>10</v>
      </c>
      <c r="F29" s="17" t="s">
        <v>7313</v>
      </c>
      <c r="G29" s="17" t="s">
        <v>7314</v>
      </c>
      <c r="H29" s="17" t="s">
        <v>8830</v>
      </c>
      <c r="I29" s="8">
        <f t="shared" si="0"/>
        <v>45302.571377314816</v>
      </c>
      <c r="J29" s="8">
        <f>DATEVALUE(MID(H29,49,8))+TIMEVALUE(_xlfn.CONCAT(MID(H29,80,2),":",MID(H29,82,2)))</f>
        <v>45302.570833333331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18">
        <v>45302.582789351851</v>
      </c>
      <c r="B30" s="17" t="s">
        <v>3625</v>
      </c>
      <c r="C30" s="17" t="s">
        <v>3626</v>
      </c>
      <c r="D30" s="17" t="s">
        <v>3627</v>
      </c>
      <c r="E30" s="17" t="s">
        <v>79</v>
      </c>
      <c r="F30" s="17" t="s">
        <v>4799</v>
      </c>
      <c r="G30" s="17" t="s">
        <v>4800</v>
      </c>
      <c r="H30" s="17" t="s">
        <v>4801</v>
      </c>
      <c r="I30" s="8">
        <f t="shared" si="0"/>
        <v>45302.582789351851</v>
      </c>
      <c r="J30" s="8">
        <f>DATEVALUE(MID(H30,29,8))+TIMEVALUE(_xlfn.CONCAT(MID(H30,64,2),":",MID(H30,66,2)))</f>
        <v>45302.581944444442</v>
      </c>
      <c r="K30" s="6" t="str">
        <f t="shared" si="1"/>
        <v>0:01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18">
        <v>45302.583113425928</v>
      </c>
      <c r="B31" s="17" t="s">
        <v>3625</v>
      </c>
      <c r="C31" s="17" t="s">
        <v>3626</v>
      </c>
      <c r="D31" s="17" t="s">
        <v>3627</v>
      </c>
      <c r="E31" s="17" t="s">
        <v>79</v>
      </c>
      <c r="F31" s="17" t="s">
        <v>4796</v>
      </c>
      <c r="G31" s="17" t="s">
        <v>4797</v>
      </c>
      <c r="H31" s="17" t="s">
        <v>4798</v>
      </c>
      <c r="I31" s="8">
        <f t="shared" si="0"/>
        <v>45302.583113425928</v>
      </c>
      <c r="J31" s="8">
        <f>DATEVALUE(MID(H31,29,8))+TIMEVALUE(_xlfn.CONCAT(MID(H31,64,2),":",MID(H31,66,2)))</f>
        <v>45302.582638888889</v>
      </c>
      <c r="K31" s="6" t="str">
        <f t="shared" si="1"/>
        <v>0:00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18">
        <v>45303.422453703701</v>
      </c>
      <c r="B32" s="17" t="s">
        <v>11</v>
      </c>
      <c r="C32" s="17" t="s">
        <v>21</v>
      </c>
      <c r="D32" s="17" t="s">
        <v>3627</v>
      </c>
      <c r="E32" s="17" t="s">
        <v>10</v>
      </c>
      <c r="F32" s="17" t="s">
        <v>3459</v>
      </c>
      <c r="G32" s="17" t="s">
        <v>3460</v>
      </c>
      <c r="H32" s="17" t="s">
        <v>8829</v>
      </c>
      <c r="I32" s="8">
        <f t="shared" si="0"/>
        <v>45303.422453703701</v>
      </c>
      <c r="J32" s="8">
        <f>DATEVALUE(MID(H32,49,8))+TIMEVALUE(_xlfn.CONCAT(MID(H32,80,2),":",MID(H32,82,2)))</f>
        <v>45303.422222222223</v>
      </c>
      <c r="K32" s="6" t="str">
        <f t="shared" si="1"/>
        <v>0:00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do 10 ti minut</v>
      </c>
    </row>
    <row r="33" spans="1:13" x14ac:dyDescent="0.25">
      <c r="A33" s="18">
        <v>45303.430150462962</v>
      </c>
      <c r="B33" s="17" t="s">
        <v>3625</v>
      </c>
      <c r="C33" s="17" t="s">
        <v>3626</v>
      </c>
      <c r="D33" s="17" t="s">
        <v>3627</v>
      </c>
      <c r="E33" s="17" t="s">
        <v>79</v>
      </c>
      <c r="F33" s="17" t="s">
        <v>4769</v>
      </c>
      <c r="G33" s="17" t="s">
        <v>4794</v>
      </c>
      <c r="H33" s="17" t="s">
        <v>4795</v>
      </c>
      <c r="I33" s="8">
        <f t="shared" si="0"/>
        <v>45303.430150462962</v>
      </c>
      <c r="J33" s="8">
        <f>DATEVALUE(MID(H33,29,8))+TIMEVALUE(_xlfn.CONCAT(MID(H33,64,2),":",MID(H33,66,2)))</f>
        <v>45303.400694444441</v>
      </c>
      <c r="K33" s="6" t="str">
        <f t="shared" si="1"/>
        <v>0:42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40-50</v>
      </c>
    </row>
    <row r="34" spans="1:13" x14ac:dyDescent="0.25">
      <c r="A34" s="18">
        <v>45303.55914351852</v>
      </c>
      <c r="B34" s="17" t="s">
        <v>3625</v>
      </c>
      <c r="C34" s="17" t="s">
        <v>4023</v>
      </c>
      <c r="D34" s="17" t="s">
        <v>3627</v>
      </c>
      <c r="E34" s="17" t="s">
        <v>79</v>
      </c>
      <c r="F34" s="17" t="s">
        <v>4774</v>
      </c>
      <c r="G34" s="17" t="s">
        <v>7722</v>
      </c>
      <c r="H34" s="17" t="s">
        <v>7723</v>
      </c>
      <c r="I34" s="8">
        <f t="shared" si="0"/>
        <v>45303.55914351852</v>
      </c>
      <c r="J34" s="8">
        <f>DATEVALUE(MID(H34,63,8))+TIMEVALUE(_xlfn.CONCAT(MID(H34,87,2),":",MID(H34,89,2)))</f>
        <v>45303.558333333334</v>
      </c>
      <c r="K34" s="6" t="str">
        <f t="shared" si="1"/>
        <v>0:01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18">
        <v>45303.585486111115</v>
      </c>
      <c r="B35" s="17" t="s">
        <v>3625</v>
      </c>
      <c r="C35" s="17" t="s">
        <v>3626</v>
      </c>
      <c r="D35" s="17" t="s">
        <v>3627</v>
      </c>
      <c r="E35" s="17" t="s">
        <v>79</v>
      </c>
      <c r="F35" s="17" t="s">
        <v>4791</v>
      </c>
      <c r="G35" s="17" t="s">
        <v>4792</v>
      </c>
      <c r="H35" s="17" t="s">
        <v>4793</v>
      </c>
      <c r="I35" s="8">
        <f t="shared" si="0"/>
        <v>45303.585486111115</v>
      </c>
      <c r="J35" s="8">
        <f t="shared" ref="J35:J40" si="4">DATEVALUE(MID(H35,29,8))+TIMEVALUE(_xlfn.CONCAT(MID(H35,64,2),":",MID(H35,66,2)))</f>
        <v>45303.584722222222</v>
      </c>
      <c r="K35" s="6" t="str">
        <f t="shared" si="1"/>
        <v>0:01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18">
        <v>45303.585821759261</v>
      </c>
      <c r="B36" s="17" t="s">
        <v>3625</v>
      </c>
      <c r="C36" s="17" t="s">
        <v>3626</v>
      </c>
      <c r="D36" s="17" t="s">
        <v>3627</v>
      </c>
      <c r="E36" s="17" t="s">
        <v>79</v>
      </c>
      <c r="F36" s="17" t="s">
        <v>4788</v>
      </c>
      <c r="G36" s="17" t="s">
        <v>4789</v>
      </c>
      <c r="H36" s="17" t="s">
        <v>4790</v>
      </c>
      <c r="I36" s="8">
        <f t="shared" si="0"/>
        <v>45303.585821759261</v>
      </c>
      <c r="J36" s="8">
        <f t="shared" si="4"/>
        <v>45303.585416666669</v>
      </c>
      <c r="K36" s="6" t="str">
        <f t="shared" si="1"/>
        <v>0:00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18">
        <v>45304.541064814817</v>
      </c>
      <c r="B37" s="17" t="s">
        <v>3625</v>
      </c>
      <c r="C37" s="17" t="s">
        <v>4421</v>
      </c>
      <c r="D37" s="17" t="s">
        <v>3627</v>
      </c>
      <c r="E37" s="17" t="s">
        <v>79</v>
      </c>
      <c r="F37" s="17" t="s">
        <v>3965</v>
      </c>
      <c r="G37" s="17" t="s">
        <v>4786</v>
      </c>
      <c r="H37" s="17" t="s">
        <v>4787</v>
      </c>
      <c r="I37" s="8">
        <f t="shared" si="0"/>
        <v>45304.541064814817</v>
      </c>
      <c r="J37" s="8">
        <f t="shared" si="4"/>
        <v>45304.539583333331</v>
      </c>
      <c r="K37" s="6" t="str">
        <f t="shared" si="1"/>
        <v>0:02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18">
        <v>45304.541446759256</v>
      </c>
      <c r="B38" s="17" t="s">
        <v>3625</v>
      </c>
      <c r="C38" s="17" t="s">
        <v>4421</v>
      </c>
      <c r="D38" s="17" t="s">
        <v>3627</v>
      </c>
      <c r="E38" s="17" t="s">
        <v>79</v>
      </c>
      <c r="F38" s="17" t="s">
        <v>4784</v>
      </c>
      <c r="G38" s="17" t="s">
        <v>4785</v>
      </c>
      <c r="H38" s="17" t="s">
        <v>4783</v>
      </c>
      <c r="I38" s="8">
        <f t="shared" si="0"/>
        <v>45304.541446759256</v>
      </c>
      <c r="J38" s="8">
        <f t="shared" si="4"/>
        <v>45304.540972222225</v>
      </c>
      <c r="K38" s="6" t="str">
        <f t="shared" si="1"/>
        <v>0:00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18">
        <v>45304.541851851849</v>
      </c>
      <c r="B39" s="17" t="s">
        <v>3625</v>
      </c>
      <c r="C39" s="17" t="s">
        <v>4421</v>
      </c>
      <c r="D39" s="17" t="s">
        <v>3627</v>
      </c>
      <c r="E39" s="17" t="s">
        <v>79</v>
      </c>
      <c r="F39" s="17" t="s">
        <v>1734</v>
      </c>
      <c r="G39" s="17" t="s">
        <v>4782</v>
      </c>
      <c r="H39" s="17" t="s">
        <v>4783</v>
      </c>
      <c r="I39" s="8">
        <f t="shared" si="0"/>
        <v>45304.541851851849</v>
      </c>
      <c r="J39" s="8">
        <f t="shared" si="4"/>
        <v>45304.540972222225</v>
      </c>
      <c r="K39" s="6" t="str">
        <f t="shared" si="1"/>
        <v>0:01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18">
        <v>45305.560150462959</v>
      </c>
      <c r="B40" s="17" t="s">
        <v>3643</v>
      </c>
      <c r="C40" s="17" t="s">
        <v>557</v>
      </c>
      <c r="D40" s="17" t="s">
        <v>3627</v>
      </c>
      <c r="E40" s="17" t="s">
        <v>10</v>
      </c>
      <c r="F40" s="17" t="s">
        <v>4774</v>
      </c>
      <c r="G40" s="17" t="s">
        <v>4780</v>
      </c>
      <c r="H40" s="17" t="s">
        <v>4781</v>
      </c>
      <c r="I40" s="8">
        <f t="shared" si="0"/>
        <v>45305.560150462959</v>
      </c>
      <c r="J40" s="8">
        <f t="shared" si="4"/>
        <v>45305.545138888891</v>
      </c>
      <c r="K40" s="6" t="str">
        <f t="shared" si="1"/>
        <v>0:21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20-30</v>
      </c>
    </row>
    <row r="41" spans="1:13" x14ac:dyDescent="0.25">
      <c r="A41" s="18">
        <v>45306.496620370373</v>
      </c>
      <c r="B41" s="17" t="s">
        <v>3625</v>
      </c>
      <c r="C41" s="17" t="s">
        <v>3626</v>
      </c>
      <c r="D41" s="17" t="s">
        <v>3627</v>
      </c>
      <c r="E41" s="17" t="s">
        <v>79</v>
      </c>
      <c r="F41" s="17" t="s">
        <v>4716</v>
      </c>
      <c r="G41" s="17" t="s">
        <v>7720</v>
      </c>
      <c r="H41" s="17" t="s">
        <v>7721</v>
      </c>
      <c r="I41" s="8">
        <f t="shared" si="0"/>
        <v>45306.496620370373</v>
      </c>
      <c r="J41" s="8">
        <f>DATEVALUE(MID(H41,63,8))+TIMEVALUE(_xlfn.CONCAT(MID(H41,87,2),":",MID(H41,89,2)))</f>
        <v>45306.495138888888</v>
      </c>
      <c r="K41" s="6" t="str">
        <f t="shared" si="1"/>
        <v>0:02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do 10 ti minut</v>
      </c>
    </row>
    <row r="42" spans="1:13" x14ac:dyDescent="0.25">
      <c r="A42" s="18">
        <v>45306.661793981482</v>
      </c>
      <c r="B42" s="17" t="s">
        <v>11</v>
      </c>
      <c r="C42" s="17" t="s">
        <v>12</v>
      </c>
      <c r="D42" s="17" t="s">
        <v>3627</v>
      </c>
      <c r="E42" s="17" t="s">
        <v>10</v>
      </c>
      <c r="F42" s="17" t="s">
        <v>4710</v>
      </c>
      <c r="G42" s="17" t="s">
        <v>4711</v>
      </c>
      <c r="H42" s="17" t="s">
        <v>8828</v>
      </c>
      <c r="I42" s="8">
        <f t="shared" si="0"/>
        <v>45306.661793981482</v>
      </c>
      <c r="J42" s="8">
        <f>DATEVALUE(MID(H42,49,8))+TIMEVALUE(_xlfn.CONCAT(MID(H42,80,2),":",MID(H42,82,2)))</f>
        <v>45306.661111111112</v>
      </c>
      <c r="K42" s="6" t="str">
        <f t="shared" si="1"/>
        <v>0:00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do 10 ti minut</v>
      </c>
    </row>
    <row r="43" spans="1:13" x14ac:dyDescent="0.25">
      <c r="A43" s="18">
        <v>45307.517500000002</v>
      </c>
      <c r="B43" s="17" t="s">
        <v>3625</v>
      </c>
      <c r="C43" s="17" t="s">
        <v>4478</v>
      </c>
      <c r="D43" s="17" t="s">
        <v>3627</v>
      </c>
      <c r="E43" s="17" t="s">
        <v>79</v>
      </c>
      <c r="F43" s="17" t="s">
        <v>4777</v>
      </c>
      <c r="G43" s="17" t="s">
        <v>4778</v>
      </c>
      <c r="H43" s="17" t="s">
        <v>4779</v>
      </c>
      <c r="I43" s="8">
        <f t="shared" si="0"/>
        <v>45307.517500000002</v>
      </c>
      <c r="J43" s="8">
        <f>DATEVALUE(MID(H43,29,8))+TIMEVALUE(_xlfn.CONCAT(MID(H43,64,2),":",MID(H43,66,2)))</f>
        <v>45307.51666666667</v>
      </c>
      <c r="K43" s="6" t="str">
        <f t="shared" si="1"/>
        <v>0:01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do 10 ti minut</v>
      </c>
    </row>
    <row r="44" spans="1:13" x14ac:dyDescent="0.25">
      <c r="A44" s="18">
        <v>45307.579386574071</v>
      </c>
      <c r="B44" s="17" t="s">
        <v>3625</v>
      </c>
      <c r="C44" s="17" t="s">
        <v>3626</v>
      </c>
      <c r="D44" s="17" t="s">
        <v>3627</v>
      </c>
      <c r="E44" s="17" t="s">
        <v>79</v>
      </c>
      <c r="F44" s="17" t="s">
        <v>4730</v>
      </c>
      <c r="G44" s="17" t="s">
        <v>7718</v>
      </c>
      <c r="H44" s="17" t="s">
        <v>7719</v>
      </c>
      <c r="I44" s="8">
        <f t="shared" si="0"/>
        <v>45307.579386574071</v>
      </c>
      <c r="J44" s="8">
        <f>DATEVALUE(MID(H44,63,8))+TIMEVALUE(_xlfn.CONCAT(MID(H44,87,2),":",MID(H44,89,2)))</f>
        <v>45307.578472222223</v>
      </c>
      <c r="K44" s="6" t="str">
        <f t="shared" si="1"/>
        <v>0:01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18">
        <v>45308.506631944445</v>
      </c>
      <c r="B45" s="17" t="s">
        <v>3625</v>
      </c>
      <c r="C45" s="17" t="s">
        <v>3626</v>
      </c>
      <c r="D45" s="17" t="s">
        <v>3627</v>
      </c>
      <c r="E45" s="17" t="s">
        <v>79</v>
      </c>
      <c r="F45" s="17" t="s">
        <v>4774</v>
      </c>
      <c r="G45" s="17" t="s">
        <v>4775</v>
      </c>
      <c r="H45" s="17" t="s">
        <v>4776</v>
      </c>
      <c r="I45" s="8">
        <f t="shared" si="0"/>
        <v>45308.506631944445</v>
      </c>
      <c r="J45" s="8">
        <f>DATEVALUE(MID(H45,29,8))+TIMEVALUE(_xlfn.CONCAT(MID(H45,64,2),":",MID(H45,66,2)))</f>
        <v>45308.505555555559</v>
      </c>
      <c r="K45" s="6" t="str">
        <f t="shared" si="1"/>
        <v>0:01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18">
        <v>45308.517002314817</v>
      </c>
      <c r="B46" s="17" t="s">
        <v>3625</v>
      </c>
      <c r="C46" s="17" t="s">
        <v>3626</v>
      </c>
      <c r="D46" s="17" t="s">
        <v>3627</v>
      </c>
      <c r="E46" s="17" t="s">
        <v>79</v>
      </c>
      <c r="F46" s="17" t="s">
        <v>4716</v>
      </c>
      <c r="G46" s="17" t="s">
        <v>4772</v>
      </c>
      <c r="H46" s="17" t="s">
        <v>4773</v>
      </c>
      <c r="I46" s="8">
        <f t="shared" si="0"/>
        <v>45308.517002314817</v>
      </c>
      <c r="J46" s="8">
        <f>DATEVALUE(MID(H46,29,8))+TIMEVALUE(_xlfn.CONCAT(MID(H46,64,2),":",MID(H46,66,2)))</f>
        <v>45308.363194444442</v>
      </c>
      <c r="K46" s="6" t="str">
        <f t="shared" si="1"/>
        <v>3:41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220-230</v>
      </c>
    </row>
    <row r="47" spans="1:13" x14ac:dyDescent="0.25">
      <c r="A47" s="18">
        <v>45308.561840277776</v>
      </c>
      <c r="B47" s="17" t="s">
        <v>3625</v>
      </c>
      <c r="C47" s="17" t="s">
        <v>3626</v>
      </c>
      <c r="D47" s="17" t="s">
        <v>3627</v>
      </c>
      <c r="E47" s="17" t="s">
        <v>79</v>
      </c>
      <c r="F47" s="17" t="s">
        <v>4769</v>
      </c>
      <c r="G47" s="17" t="s">
        <v>4770</v>
      </c>
      <c r="H47" s="17" t="s">
        <v>4771</v>
      </c>
      <c r="I47" s="8">
        <f t="shared" si="0"/>
        <v>45308.561840277776</v>
      </c>
      <c r="J47" s="8">
        <f>DATEVALUE(MID(H47,29,8))+TIMEVALUE(_xlfn.CONCAT(MID(H47,64,2),":",MID(H47,66,2)))</f>
        <v>45308.561111111114</v>
      </c>
      <c r="K47" s="6" t="str">
        <f t="shared" si="1"/>
        <v>0:01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18">
        <v>45308.563009259262</v>
      </c>
      <c r="B48" s="17" t="s">
        <v>3625</v>
      </c>
      <c r="C48" s="17" t="s">
        <v>3626</v>
      </c>
      <c r="D48" s="17" t="s">
        <v>3627</v>
      </c>
      <c r="E48" s="17" t="s">
        <v>79</v>
      </c>
      <c r="F48" s="17" t="s">
        <v>4766</v>
      </c>
      <c r="G48" s="17" t="s">
        <v>4767</v>
      </c>
      <c r="H48" s="17" t="s">
        <v>4768</v>
      </c>
      <c r="I48" s="8">
        <f t="shared" si="0"/>
        <v>45308.563009259262</v>
      </c>
      <c r="J48" s="8">
        <f>DATEVALUE(MID(H48,29,8))+TIMEVALUE(_xlfn.CONCAT(MID(H48,64,2),":",MID(H48,66,2)))</f>
        <v>45308.561805555553</v>
      </c>
      <c r="K48" s="6" t="str">
        <f t="shared" si="1"/>
        <v>0:01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do 10 ti minut</v>
      </c>
    </row>
    <row r="49" spans="1:13" x14ac:dyDescent="0.25">
      <c r="A49" s="18">
        <v>45308.763101851851</v>
      </c>
      <c r="B49" s="17" t="s">
        <v>3625</v>
      </c>
      <c r="C49" s="17" t="s">
        <v>4421</v>
      </c>
      <c r="D49" s="17" t="s">
        <v>3627</v>
      </c>
      <c r="E49" s="17" t="s">
        <v>79</v>
      </c>
      <c r="F49" s="17" t="s">
        <v>4719</v>
      </c>
      <c r="G49" s="17" t="s">
        <v>7716</v>
      </c>
      <c r="H49" s="17" t="s">
        <v>7717</v>
      </c>
      <c r="I49" s="8">
        <f t="shared" si="0"/>
        <v>45308.763101851851</v>
      </c>
      <c r="J49" s="8">
        <f>DATEVALUE(MID(H49,63,8))+TIMEVALUE(_xlfn.CONCAT(MID(H49,87,2),":",MID(H49,89,2)))</f>
        <v>45308.761111111111</v>
      </c>
      <c r="K49" s="6" t="str">
        <f t="shared" si="1"/>
        <v>0:02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18">
        <v>45308.820439814815</v>
      </c>
      <c r="B50" s="17" t="s">
        <v>3625</v>
      </c>
      <c r="C50" s="17" t="s">
        <v>4478</v>
      </c>
      <c r="D50" s="17" t="s">
        <v>3627</v>
      </c>
      <c r="E50" s="17" t="s">
        <v>79</v>
      </c>
      <c r="F50" s="17" t="s">
        <v>4124</v>
      </c>
      <c r="G50" s="17" t="s">
        <v>7714</v>
      </c>
      <c r="H50" s="17" t="s">
        <v>7715</v>
      </c>
      <c r="I50" s="8">
        <f t="shared" si="0"/>
        <v>45308.820439814815</v>
      </c>
      <c r="J50" s="8">
        <f>DATEVALUE(MID(H50,63,8))+TIMEVALUE(_xlfn.CONCAT(MID(H50,87,2),":",MID(H50,89,2)))</f>
        <v>45308.819444444445</v>
      </c>
      <c r="K50" s="6" t="str">
        <f t="shared" si="1"/>
        <v>0:01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18">
        <v>45309.409629629627</v>
      </c>
      <c r="B51" s="17" t="s">
        <v>3625</v>
      </c>
      <c r="C51" s="17" t="s">
        <v>3626</v>
      </c>
      <c r="D51" s="17" t="s">
        <v>3627</v>
      </c>
      <c r="E51" s="17" t="s">
        <v>79</v>
      </c>
      <c r="F51" s="17" t="s">
        <v>4730</v>
      </c>
      <c r="G51" s="17" t="s">
        <v>4764</v>
      </c>
      <c r="H51" s="17" t="s">
        <v>4765</v>
      </c>
      <c r="I51" s="8">
        <f t="shared" si="0"/>
        <v>45309.409629629627</v>
      </c>
      <c r="J51" s="8">
        <f>DATEVALUE(MID(H51,29,8))+TIMEVALUE(_xlfn.CONCAT(MID(H51,64,2),":",MID(H51,66,2)))</f>
        <v>45309.367361111108</v>
      </c>
      <c r="K51" s="6" t="str">
        <f t="shared" si="1"/>
        <v>1:00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60-70</v>
      </c>
    </row>
    <row r="52" spans="1:13" x14ac:dyDescent="0.25">
      <c r="A52" s="18">
        <v>45309.44804398148</v>
      </c>
      <c r="B52" s="17" t="s">
        <v>3625</v>
      </c>
      <c r="C52" s="17" t="s">
        <v>3626</v>
      </c>
      <c r="D52" s="17" t="s">
        <v>3627</v>
      </c>
      <c r="E52" s="17" t="s">
        <v>79</v>
      </c>
      <c r="F52" s="17" t="s">
        <v>4719</v>
      </c>
      <c r="G52" s="17" t="s">
        <v>4763</v>
      </c>
      <c r="H52" s="17" t="s">
        <v>1583</v>
      </c>
      <c r="I52" s="8">
        <f t="shared" si="0"/>
        <v>45309.44804398148</v>
      </c>
      <c r="J52" s="8">
        <f>DATEVALUE(MID(H52,29,8))+TIMEVALUE(_xlfn.CONCAT(MID(H52,64,2),":",MID(H52,66,2)))</f>
        <v>45309.447222222225</v>
      </c>
      <c r="K52" s="6" t="str">
        <f t="shared" si="1"/>
        <v>0:01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18">
        <v>45309.500868055555</v>
      </c>
      <c r="B53" s="17" t="s">
        <v>3625</v>
      </c>
      <c r="C53" s="17" t="s">
        <v>3626</v>
      </c>
      <c r="D53" s="17" t="s">
        <v>3627</v>
      </c>
      <c r="E53" s="17" t="s">
        <v>79</v>
      </c>
      <c r="F53" s="17" t="s">
        <v>4713</v>
      </c>
      <c r="G53" s="17" t="s">
        <v>7712</v>
      </c>
      <c r="H53" s="17" t="s">
        <v>7713</v>
      </c>
      <c r="I53" s="8">
        <f t="shared" si="0"/>
        <v>45309.500868055555</v>
      </c>
      <c r="J53" s="8">
        <f>DATEVALUE(MID(H53,63,8))+TIMEVALUE(_xlfn.CONCAT(MID(H53,87,2),":",MID(H53,89,2)))</f>
        <v>45309.5</v>
      </c>
      <c r="K53" s="6" t="str">
        <f t="shared" si="1"/>
        <v>0:01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do 10 ti minut</v>
      </c>
    </row>
    <row r="54" spans="1:13" x14ac:dyDescent="0.25">
      <c r="A54" s="18">
        <v>45309.557847222219</v>
      </c>
      <c r="B54" s="17" t="s">
        <v>3625</v>
      </c>
      <c r="C54" s="17" t="s">
        <v>3626</v>
      </c>
      <c r="D54" s="17" t="s">
        <v>3627</v>
      </c>
      <c r="E54" s="17" t="s">
        <v>79</v>
      </c>
      <c r="F54" s="17" t="s">
        <v>4760</v>
      </c>
      <c r="G54" s="17" t="s">
        <v>4761</v>
      </c>
      <c r="H54" s="17" t="s">
        <v>4762</v>
      </c>
      <c r="I54" s="8">
        <f t="shared" si="0"/>
        <v>45309.557847222219</v>
      </c>
      <c r="J54" s="8">
        <f>DATEVALUE(MID(H54,29,8))+TIMEVALUE(_xlfn.CONCAT(MID(H54,64,2),":",MID(H54,66,2)))</f>
        <v>45309.556944444441</v>
      </c>
      <c r="K54" s="6" t="str">
        <f t="shared" si="1"/>
        <v>0:01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do 10 ti minut</v>
      </c>
    </row>
    <row r="55" spans="1:13" x14ac:dyDescent="0.25">
      <c r="A55" s="18">
        <v>45309.716736111113</v>
      </c>
      <c r="B55" s="17" t="s">
        <v>3643</v>
      </c>
      <c r="C55" s="17" t="s">
        <v>3636</v>
      </c>
      <c r="D55" s="17" t="s">
        <v>3627</v>
      </c>
      <c r="E55" s="17" t="s">
        <v>79</v>
      </c>
      <c r="F55" s="17" t="s">
        <v>4724</v>
      </c>
      <c r="G55" s="17" t="s">
        <v>4725</v>
      </c>
      <c r="H55" s="17" t="s">
        <v>8827</v>
      </c>
      <c r="I55" s="8">
        <f t="shared" si="0"/>
        <v>45309.716736111113</v>
      </c>
      <c r="J55" s="8">
        <f>DATEVALUE(MID(H55,49,8))+TIMEVALUE(_xlfn.CONCAT(MID(H55,80,2),":",MID(H55,82,2)))</f>
        <v>45309.71597222222</v>
      </c>
      <c r="K55" s="6" t="str">
        <f t="shared" si="1"/>
        <v>0:01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18">
        <v>45310.445648148147</v>
      </c>
      <c r="B56" s="17" t="s">
        <v>3625</v>
      </c>
      <c r="C56" s="17" t="s">
        <v>3626</v>
      </c>
      <c r="D56" s="17" t="s">
        <v>3627</v>
      </c>
      <c r="E56" s="17" t="s">
        <v>79</v>
      </c>
      <c r="F56" s="17" t="s">
        <v>4713</v>
      </c>
      <c r="G56" s="17" t="s">
        <v>4758</v>
      </c>
      <c r="H56" s="17" t="s">
        <v>4759</v>
      </c>
      <c r="I56" s="8">
        <f t="shared" si="0"/>
        <v>45310.445648148147</v>
      </c>
      <c r="J56" s="8">
        <f t="shared" ref="J56:J65" si="5">DATEVALUE(MID(H56,29,8))+TIMEVALUE(_xlfn.CONCAT(MID(H56,64,2),":",MID(H56,66,2)))</f>
        <v>45310.440972222219</v>
      </c>
      <c r="K56" s="6" t="str">
        <f t="shared" si="1"/>
        <v>0:06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18">
        <v>45310.489930555559</v>
      </c>
      <c r="B57" s="17" t="s">
        <v>3625</v>
      </c>
      <c r="C57" s="17" t="s">
        <v>3626</v>
      </c>
      <c r="D57" s="17" t="s">
        <v>3627</v>
      </c>
      <c r="E57" s="17" t="s">
        <v>79</v>
      </c>
      <c r="F57" s="17" t="s">
        <v>4041</v>
      </c>
      <c r="G57" s="17" t="s">
        <v>4756</v>
      </c>
      <c r="H57" s="17" t="s">
        <v>4757</v>
      </c>
      <c r="I57" s="8">
        <f t="shared" si="0"/>
        <v>45310.489930555559</v>
      </c>
      <c r="J57" s="8">
        <f t="shared" si="5"/>
        <v>45310.489583333336</v>
      </c>
      <c r="K57" s="6" t="str">
        <f t="shared" si="1"/>
        <v>0:00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18">
        <v>45310.572824074072</v>
      </c>
      <c r="B58" s="17" t="s">
        <v>3625</v>
      </c>
      <c r="C58" s="17" t="s">
        <v>3626</v>
      </c>
      <c r="D58" s="17" t="s">
        <v>3627</v>
      </c>
      <c r="E58" s="17" t="s">
        <v>79</v>
      </c>
      <c r="F58" s="17" t="s">
        <v>4753</v>
      </c>
      <c r="G58" s="17" t="s">
        <v>4754</v>
      </c>
      <c r="H58" s="17" t="s">
        <v>4755</v>
      </c>
      <c r="I58" s="8">
        <f t="shared" si="0"/>
        <v>45310.572824074072</v>
      </c>
      <c r="J58" s="8">
        <f t="shared" si="5"/>
        <v>45310.572222222225</v>
      </c>
      <c r="K58" s="6" t="str">
        <f t="shared" si="1"/>
        <v>0:00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18">
        <v>45310.573101851849</v>
      </c>
      <c r="B59" s="17" t="s">
        <v>3625</v>
      </c>
      <c r="C59" s="17" t="s">
        <v>3626</v>
      </c>
      <c r="D59" s="17" t="s">
        <v>3627</v>
      </c>
      <c r="E59" s="17" t="s">
        <v>79</v>
      </c>
      <c r="F59" s="17" t="s">
        <v>4751</v>
      </c>
      <c r="G59" s="17" t="s">
        <v>4752</v>
      </c>
      <c r="H59" s="17" t="s">
        <v>4750</v>
      </c>
      <c r="I59" s="8">
        <f t="shared" si="0"/>
        <v>45310.573101851849</v>
      </c>
      <c r="J59" s="8">
        <f t="shared" si="5"/>
        <v>45310.572916666664</v>
      </c>
      <c r="K59" s="6" t="str">
        <f t="shared" si="1"/>
        <v>0:00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18">
        <v>45310.573310185187</v>
      </c>
      <c r="B60" s="17" t="s">
        <v>3625</v>
      </c>
      <c r="C60" s="17" t="s">
        <v>3626</v>
      </c>
      <c r="D60" s="17" t="s">
        <v>3627</v>
      </c>
      <c r="E60" s="17" t="s">
        <v>79</v>
      </c>
      <c r="F60" s="17" t="s">
        <v>4748</v>
      </c>
      <c r="G60" s="17" t="s">
        <v>4749</v>
      </c>
      <c r="H60" s="17" t="s">
        <v>4750</v>
      </c>
      <c r="I60" s="8">
        <f t="shared" si="0"/>
        <v>45310.573310185187</v>
      </c>
      <c r="J60" s="8">
        <f t="shared" si="5"/>
        <v>45310.572916666664</v>
      </c>
      <c r="K60" s="6" t="str">
        <f t="shared" si="1"/>
        <v>0:00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18">
        <v>45311.624247685184</v>
      </c>
      <c r="B61" s="17" t="s">
        <v>3643</v>
      </c>
      <c r="C61" s="17" t="s">
        <v>3644</v>
      </c>
      <c r="D61" s="17" t="s">
        <v>3627</v>
      </c>
      <c r="E61" s="17" t="s">
        <v>79</v>
      </c>
      <c r="F61" s="17" t="s">
        <v>2880</v>
      </c>
      <c r="G61" s="17" t="s">
        <v>4746</v>
      </c>
      <c r="H61" s="17" t="s">
        <v>4747</v>
      </c>
      <c r="I61" s="8">
        <f t="shared" si="0"/>
        <v>45311.624247685184</v>
      </c>
      <c r="J61" s="8">
        <f t="shared" si="5"/>
        <v>45311.622916666667</v>
      </c>
      <c r="K61" s="6" t="str">
        <f t="shared" si="1"/>
        <v>0:01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18">
        <v>45312.392129629632</v>
      </c>
      <c r="B62" s="17" t="s">
        <v>682</v>
      </c>
      <c r="C62" s="17" t="s">
        <v>2604</v>
      </c>
      <c r="D62" s="17" t="s">
        <v>3627</v>
      </c>
      <c r="E62" s="17" t="s">
        <v>79</v>
      </c>
      <c r="F62" s="17" t="s">
        <v>4707</v>
      </c>
      <c r="G62" s="17" t="s">
        <v>4744</v>
      </c>
      <c r="H62" s="17" t="s">
        <v>4745</v>
      </c>
      <c r="I62" s="8">
        <f t="shared" si="0"/>
        <v>45312.392129629632</v>
      </c>
      <c r="J62" s="8">
        <f t="shared" si="5"/>
        <v>45312.370833333334</v>
      </c>
      <c r="K62" s="6" t="str">
        <f t="shared" si="1"/>
        <v>0:30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30-40</v>
      </c>
    </row>
    <row r="63" spans="1:13" x14ac:dyDescent="0.25">
      <c r="A63" s="18">
        <v>45312.435752314814</v>
      </c>
      <c r="B63" s="17" t="s">
        <v>3625</v>
      </c>
      <c r="C63" s="17" t="s">
        <v>3703</v>
      </c>
      <c r="D63" s="17" t="s">
        <v>3627</v>
      </c>
      <c r="E63" s="17" t="s">
        <v>79</v>
      </c>
      <c r="F63" s="17" t="s">
        <v>4124</v>
      </c>
      <c r="G63" s="17" t="s">
        <v>4742</v>
      </c>
      <c r="H63" s="17" t="s">
        <v>4743</v>
      </c>
      <c r="I63" s="8">
        <f t="shared" si="0"/>
        <v>45312.435752314814</v>
      </c>
      <c r="J63" s="8">
        <f t="shared" si="5"/>
        <v>45312.37222222222</v>
      </c>
      <c r="K63" s="6" t="str">
        <f t="shared" si="1"/>
        <v>1:31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90-100</v>
      </c>
    </row>
    <row r="64" spans="1:13" x14ac:dyDescent="0.25">
      <c r="A64" s="18">
        <v>45312.529872685183</v>
      </c>
      <c r="B64" s="17" t="s">
        <v>3625</v>
      </c>
      <c r="C64" s="17" t="s">
        <v>3703</v>
      </c>
      <c r="D64" s="17" t="s">
        <v>3627</v>
      </c>
      <c r="E64" s="17" t="s">
        <v>79</v>
      </c>
      <c r="F64" s="17" t="s">
        <v>4739</v>
      </c>
      <c r="G64" s="17" t="s">
        <v>4740</v>
      </c>
      <c r="H64" s="17" t="s">
        <v>4741</v>
      </c>
      <c r="I64" s="8">
        <f t="shared" si="0"/>
        <v>45312.529872685183</v>
      </c>
      <c r="J64" s="8">
        <f t="shared" si="5"/>
        <v>45312.529166666667</v>
      </c>
      <c r="K64" s="6" t="str">
        <f t="shared" si="1"/>
        <v>0:01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18">
        <v>45312.615115740744</v>
      </c>
      <c r="B65" s="17" t="s">
        <v>3643</v>
      </c>
      <c r="C65" s="17" t="s">
        <v>3636</v>
      </c>
      <c r="D65" s="17" t="s">
        <v>3627</v>
      </c>
      <c r="E65" s="17" t="s">
        <v>79</v>
      </c>
      <c r="F65" s="17" t="s">
        <v>4736</v>
      </c>
      <c r="G65" s="17" t="s">
        <v>4737</v>
      </c>
      <c r="H65" s="17" t="s">
        <v>4738</v>
      </c>
      <c r="I65" s="8">
        <f t="shared" si="0"/>
        <v>45312.615115740744</v>
      </c>
      <c r="J65" s="8">
        <f t="shared" si="5"/>
        <v>45312.614583333336</v>
      </c>
      <c r="K65" s="6" t="str">
        <f t="shared" si="1"/>
        <v>0:00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18">
        <v>45313.483067129629</v>
      </c>
      <c r="B66" s="17" t="s">
        <v>11</v>
      </c>
      <c r="C66" s="17" t="s">
        <v>12</v>
      </c>
      <c r="D66" s="17" t="s">
        <v>3627</v>
      </c>
      <c r="E66" s="17" t="s">
        <v>10</v>
      </c>
      <c r="F66" s="17" t="s">
        <v>4628</v>
      </c>
      <c r="G66" s="17" t="s">
        <v>4629</v>
      </c>
      <c r="H66" s="17" t="s">
        <v>8826</v>
      </c>
      <c r="I66" s="8">
        <f t="shared" ref="I66:I129" si="6">A66</f>
        <v>45313.483067129629</v>
      </c>
      <c r="J66" s="8">
        <f>DATEVALUE(MID(H66,49,8))+TIMEVALUE(_xlfn.CONCAT(MID(H66,80,2),":",MID(H66,82,2)))</f>
        <v>45313.472222222219</v>
      </c>
      <c r="K66" s="6" t="str">
        <f t="shared" ref="K66:K129" si="7">TEXT(A66-J66,"h:mm")</f>
        <v>0:15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10-20</v>
      </c>
    </row>
    <row r="67" spans="1:13" x14ac:dyDescent="0.25">
      <c r="A67" s="18">
        <v>45313.543969907405</v>
      </c>
      <c r="B67" s="17" t="s">
        <v>3625</v>
      </c>
      <c r="C67" s="17" t="s">
        <v>3626</v>
      </c>
      <c r="D67" s="17" t="s">
        <v>3627</v>
      </c>
      <c r="E67" s="17" t="s">
        <v>79</v>
      </c>
      <c r="F67" s="17" t="s">
        <v>4733</v>
      </c>
      <c r="G67" s="17" t="s">
        <v>4734</v>
      </c>
      <c r="H67" s="17" t="s">
        <v>4735</v>
      </c>
      <c r="I67" s="8">
        <f t="shared" si="6"/>
        <v>45313.543969907405</v>
      </c>
      <c r="J67" s="8">
        <f t="shared" ref="J67:J72" si="8">DATEVALUE(MID(H67,29,8))+TIMEVALUE(_xlfn.CONCAT(MID(H67,64,2),":",MID(H67,66,2)))</f>
        <v>45313.543055555558</v>
      </c>
      <c r="K67" s="6" t="str">
        <f t="shared" si="7"/>
        <v>0:01</v>
      </c>
      <c r="L67" s="54" t="str">
        <f t="shared" ref="L67:L130" si="9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18">
        <v>45313.544571759259</v>
      </c>
      <c r="B68" s="17" t="s">
        <v>3625</v>
      </c>
      <c r="C68" s="17" t="s">
        <v>3626</v>
      </c>
      <c r="D68" s="17" t="s">
        <v>3627</v>
      </c>
      <c r="E68" s="17" t="s">
        <v>79</v>
      </c>
      <c r="F68" s="17" t="s">
        <v>4730</v>
      </c>
      <c r="G68" s="17" t="s">
        <v>4731</v>
      </c>
      <c r="H68" s="17" t="s">
        <v>4732</v>
      </c>
      <c r="I68" s="8">
        <f t="shared" si="6"/>
        <v>45313.544571759259</v>
      </c>
      <c r="J68" s="8">
        <f t="shared" si="8"/>
        <v>45313.543749999997</v>
      </c>
      <c r="K68" s="6" t="str">
        <f t="shared" si="7"/>
        <v>0:01</v>
      </c>
      <c r="L68" s="54" t="str">
        <f t="shared" si="9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18">
        <v>45313.545312499999</v>
      </c>
      <c r="B69" s="17" t="s">
        <v>3625</v>
      </c>
      <c r="C69" s="17" t="s">
        <v>3626</v>
      </c>
      <c r="D69" s="17" t="s">
        <v>3627</v>
      </c>
      <c r="E69" s="17" t="s">
        <v>79</v>
      </c>
      <c r="F69" s="17" t="s">
        <v>4727</v>
      </c>
      <c r="G69" s="17" t="s">
        <v>4728</v>
      </c>
      <c r="H69" s="17" t="s">
        <v>4729</v>
      </c>
      <c r="I69" s="8">
        <f t="shared" si="6"/>
        <v>45313.545312499999</v>
      </c>
      <c r="J69" s="8">
        <f t="shared" si="8"/>
        <v>45313.544444444444</v>
      </c>
      <c r="K69" s="6" t="str">
        <f t="shared" si="7"/>
        <v>0:01</v>
      </c>
      <c r="L69" s="54" t="str">
        <f t="shared" si="9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18">
        <v>45313.545671296299</v>
      </c>
      <c r="B70" s="17" t="s">
        <v>3625</v>
      </c>
      <c r="C70" s="17" t="s">
        <v>3626</v>
      </c>
      <c r="D70" s="17" t="s">
        <v>3627</v>
      </c>
      <c r="E70" s="17" t="s">
        <v>79</v>
      </c>
      <c r="F70" s="17" t="s">
        <v>4724</v>
      </c>
      <c r="G70" s="17" t="s">
        <v>4725</v>
      </c>
      <c r="H70" s="17" t="s">
        <v>4726</v>
      </c>
      <c r="I70" s="8">
        <f t="shared" si="6"/>
        <v>45313.545671296299</v>
      </c>
      <c r="J70" s="8">
        <f t="shared" si="8"/>
        <v>45313.545138888891</v>
      </c>
      <c r="K70" s="6" t="str">
        <f t="shared" si="7"/>
        <v>0:00</v>
      </c>
      <c r="L70" s="54" t="str">
        <f t="shared" si="9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18">
        <v>45313.546273148146</v>
      </c>
      <c r="B71" s="17" t="s">
        <v>3625</v>
      </c>
      <c r="C71" s="17" t="s">
        <v>3626</v>
      </c>
      <c r="D71" s="17" t="s">
        <v>3627</v>
      </c>
      <c r="E71" s="17" t="s">
        <v>79</v>
      </c>
      <c r="F71" s="17" t="s">
        <v>4722</v>
      </c>
      <c r="G71" s="17" t="s">
        <v>4723</v>
      </c>
      <c r="H71" s="17" t="s">
        <v>4721</v>
      </c>
      <c r="I71" s="8">
        <f t="shared" si="6"/>
        <v>45313.546273148146</v>
      </c>
      <c r="J71" s="8">
        <f t="shared" si="8"/>
        <v>45313.54583333333</v>
      </c>
      <c r="K71" s="6" t="str">
        <f t="shared" si="7"/>
        <v>0:00</v>
      </c>
      <c r="L71" s="54" t="str">
        <f t="shared" si="9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18">
        <v>45313.546898148146</v>
      </c>
      <c r="B72" s="17" t="s">
        <v>3625</v>
      </c>
      <c r="C72" s="17" t="s">
        <v>3626</v>
      </c>
      <c r="D72" s="17" t="s">
        <v>3627</v>
      </c>
      <c r="E72" s="17" t="s">
        <v>79</v>
      </c>
      <c r="F72" s="17" t="s">
        <v>4719</v>
      </c>
      <c r="G72" s="17" t="s">
        <v>4720</v>
      </c>
      <c r="H72" s="17" t="s">
        <v>4721</v>
      </c>
      <c r="I72" s="8">
        <f t="shared" si="6"/>
        <v>45313.546898148146</v>
      </c>
      <c r="J72" s="8">
        <f t="shared" si="8"/>
        <v>45313.54583333333</v>
      </c>
      <c r="K72" s="6" t="str">
        <f t="shared" si="7"/>
        <v>0:01</v>
      </c>
      <c r="L72" s="54" t="str">
        <f t="shared" si="9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18">
        <v>45313.739189814813</v>
      </c>
      <c r="B73" s="17" t="s">
        <v>3625</v>
      </c>
      <c r="C73" s="17" t="s">
        <v>3694</v>
      </c>
      <c r="D73" s="17" t="s">
        <v>3627</v>
      </c>
      <c r="E73" s="17" t="s">
        <v>79</v>
      </c>
      <c r="F73" s="17" t="s">
        <v>4657</v>
      </c>
      <c r="G73" s="17" t="s">
        <v>7710</v>
      </c>
      <c r="H73" s="17" t="s">
        <v>7711</v>
      </c>
      <c r="I73" s="8">
        <f t="shared" si="6"/>
        <v>45313.739189814813</v>
      </c>
      <c r="J73" s="8">
        <f>DATEVALUE(MID(H73,63,8))+TIMEVALUE(_xlfn.CONCAT(MID(H73,87,2),":",MID(H73,89,2)))</f>
        <v>45313.738194444442</v>
      </c>
      <c r="K73" s="6" t="str">
        <f t="shared" si="7"/>
        <v>0:01</v>
      </c>
      <c r="L73" s="54" t="str">
        <f t="shared" si="9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18">
        <v>45314.549120370371</v>
      </c>
      <c r="B74" s="17" t="s">
        <v>3625</v>
      </c>
      <c r="C74" s="17" t="s">
        <v>3626</v>
      </c>
      <c r="D74" s="17" t="s">
        <v>3627</v>
      </c>
      <c r="E74" s="17" t="s">
        <v>79</v>
      </c>
      <c r="F74" s="17" t="s">
        <v>4716</v>
      </c>
      <c r="G74" s="17" t="s">
        <v>4717</v>
      </c>
      <c r="H74" s="17" t="s">
        <v>4718</v>
      </c>
      <c r="I74" s="8">
        <f t="shared" si="6"/>
        <v>45314.549120370371</v>
      </c>
      <c r="J74" s="8">
        <f>DATEVALUE(MID(H74,29,8))+TIMEVALUE(_xlfn.CONCAT(MID(H74,64,2),":",MID(H74,66,2)))</f>
        <v>45314.548611111109</v>
      </c>
      <c r="K74" s="6" t="str">
        <f t="shared" si="7"/>
        <v>0:00</v>
      </c>
      <c r="L74" s="54" t="str">
        <f t="shared" si="9"/>
        <v>Ukončeno v den propuštění</v>
      </c>
      <c r="M74" s="54" t="str">
        <f>IF(A74-J74&gt;TIME(0,240,0),"Více než  4 hodiny",VLOOKUP(K74,Pásma!$H$4:$I$244,2))</f>
        <v>do 10 ti minut</v>
      </c>
    </row>
    <row r="75" spans="1:13" x14ac:dyDescent="0.25">
      <c r="A75" s="18">
        <v>45314.549537037034</v>
      </c>
      <c r="B75" s="17" t="s">
        <v>3625</v>
      </c>
      <c r="C75" s="17" t="s">
        <v>3626</v>
      </c>
      <c r="D75" s="17" t="s">
        <v>3627</v>
      </c>
      <c r="E75" s="17" t="s">
        <v>79</v>
      </c>
      <c r="F75" s="17" t="s">
        <v>4713</v>
      </c>
      <c r="G75" s="17" t="s">
        <v>4714</v>
      </c>
      <c r="H75" s="17" t="s">
        <v>4715</v>
      </c>
      <c r="I75" s="8">
        <f t="shared" si="6"/>
        <v>45314.549537037034</v>
      </c>
      <c r="J75" s="8">
        <f>DATEVALUE(MID(H75,29,8))+TIMEVALUE(_xlfn.CONCAT(MID(H75,64,2),":",MID(H75,66,2)))</f>
        <v>45314.548611111109</v>
      </c>
      <c r="K75" s="6" t="str">
        <f t="shared" si="7"/>
        <v>0:01</v>
      </c>
      <c r="L75" s="54" t="str">
        <f t="shared" si="9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18">
        <v>45314.549907407411</v>
      </c>
      <c r="B76" s="17" t="s">
        <v>3625</v>
      </c>
      <c r="C76" s="17" t="s">
        <v>3626</v>
      </c>
      <c r="D76" s="17" t="s">
        <v>3627</v>
      </c>
      <c r="E76" s="17" t="s">
        <v>79</v>
      </c>
      <c r="F76" s="17" t="s">
        <v>4710</v>
      </c>
      <c r="G76" s="17" t="s">
        <v>4711</v>
      </c>
      <c r="H76" s="17" t="s">
        <v>4712</v>
      </c>
      <c r="I76" s="8">
        <f t="shared" si="6"/>
        <v>45314.549907407411</v>
      </c>
      <c r="J76" s="8">
        <f>DATEVALUE(MID(H76,29,8))+TIMEVALUE(_xlfn.CONCAT(MID(H76,64,2),":",MID(H76,66,2)))</f>
        <v>45314.549305555556</v>
      </c>
      <c r="K76" s="6" t="str">
        <f t="shared" si="7"/>
        <v>0:00</v>
      </c>
      <c r="L76" s="54" t="str">
        <f t="shared" si="9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18">
        <v>45314.667256944442</v>
      </c>
      <c r="B77" s="17" t="s">
        <v>3625</v>
      </c>
      <c r="C77" s="17" t="s">
        <v>4118</v>
      </c>
      <c r="D77" s="17" t="s">
        <v>3627</v>
      </c>
      <c r="E77" s="17" t="s">
        <v>79</v>
      </c>
      <c r="F77" s="17" t="s">
        <v>4639</v>
      </c>
      <c r="G77" s="17" t="s">
        <v>7708</v>
      </c>
      <c r="H77" s="17" t="s">
        <v>7709</v>
      </c>
      <c r="I77" s="8">
        <f t="shared" si="6"/>
        <v>45314.667256944442</v>
      </c>
      <c r="J77" s="8">
        <f>DATEVALUE(MID(H77,63,8))+TIMEVALUE(_xlfn.CONCAT(MID(H77,87,2),":",MID(H77,89,2)))</f>
        <v>45314.666666666664</v>
      </c>
      <c r="K77" s="6" t="str">
        <f t="shared" si="7"/>
        <v>0:00</v>
      </c>
      <c r="L77" s="54" t="str">
        <f t="shared" si="9"/>
        <v>Ukončeno v den propuštění</v>
      </c>
      <c r="M77" s="54" t="str">
        <f>IF(A77-J77&gt;TIME(0,240,0),"Více než  4 hodiny",VLOOKUP(K77,Pásma!$H$4:$I$244,2))</f>
        <v>do 10 ti minut</v>
      </c>
    </row>
    <row r="78" spans="1:13" x14ac:dyDescent="0.25">
      <c r="A78" s="18">
        <v>45315.449201388888</v>
      </c>
      <c r="B78" s="17" t="s">
        <v>1694</v>
      </c>
      <c r="C78" s="17" t="s">
        <v>1695</v>
      </c>
      <c r="D78" s="17" t="s">
        <v>3627</v>
      </c>
      <c r="E78" s="17" t="s">
        <v>79</v>
      </c>
      <c r="F78" s="17" t="s">
        <v>7542</v>
      </c>
      <c r="G78" s="17" t="s">
        <v>7543</v>
      </c>
      <c r="H78" s="17" t="s">
        <v>8825</v>
      </c>
      <c r="I78" s="8">
        <f t="shared" si="6"/>
        <v>45315.449201388888</v>
      </c>
      <c r="J78" s="8">
        <f>DATEVALUE(MID(H78,49,8))+TIMEVALUE(_xlfn.CONCAT(MID(H78,80,2),":",MID(H78,82,2)))</f>
        <v>45315.448611111111</v>
      </c>
      <c r="K78" s="6" t="str">
        <f t="shared" si="7"/>
        <v>0:00</v>
      </c>
      <c r="L78" s="54" t="str">
        <f t="shared" si="9"/>
        <v>Ukončeno v den propuštění</v>
      </c>
      <c r="M78" s="54" t="str">
        <f>IF(A78-J78&gt;TIME(0,240,0),"Více než  4 hodiny",VLOOKUP(K78,Pásma!$H$4:$I$244,2))</f>
        <v>do 10 ti minut</v>
      </c>
    </row>
    <row r="79" spans="1:13" x14ac:dyDescent="0.25">
      <c r="A79" s="18">
        <v>45315.46875</v>
      </c>
      <c r="B79" s="17" t="s">
        <v>7304</v>
      </c>
      <c r="C79" s="17" t="s">
        <v>7305</v>
      </c>
      <c r="D79" s="17" t="s">
        <v>3627</v>
      </c>
      <c r="E79" s="17" t="s">
        <v>13</v>
      </c>
      <c r="F79" s="17" t="s">
        <v>1379</v>
      </c>
      <c r="G79" s="17" t="s">
        <v>7706</v>
      </c>
      <c r="H79" s="17" t="s">
        <v>7707</v>
      </c>
      <c r="I79" s="8">
        <f t="shared" si="6"/>
        <v>45315.46875</v>
      </c>
      <c r="J79" s="8">
        <f>DATEVALUE(MID(H79,63,8))+TIMEVALUE(_xlfn.CONCAT(MID(H79,87,2),":",MID(H79,89,2)))</f>
        <v>45315.468055555553</v>
      </c>
      <c r="K79" s="6" t="str">
        <f t="shared" si="7"/>
        <v>0:01</v>
      </c>
      <c r="L79" s="54" t="str">
        <f t="shared" si="9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18">
        <v>45315.586655092593</v>
      </c>
      <c r="B80" s="17" t="s">
        <v>3625</v>
      </c>
      <c r="C80" s="17" t="s">
        <v>3626</v>
      </c>
      <c r="D80" s="17" t="s">
        <v>3627</v>
      </c>
      <c r="E80" s="17" t="s">
        <v>79</v>
      </c>
      <c r="F80" s="17" t="s">
        <v>4707</v>
      </c>
      <c r="G80" s="17" t="s">
        <v>4708</v>
      </c>
      <c r="H80" s="17" t="s">
        <v>4709</v>
      </c>
      <c r="I80" s="8">
        <f t="shared" si="6"/>
        <v>45315.586655092593</v>
      </c>
      <c r="J80" s="8">
        <f>DATEVALUE(MID(H80,29,8))+TIMEVALUE(_xlfn.CONCAT(MID(H80,64,2),":",MID(H80,66,2)))</f>
        <v>45315.586111111108</v>
      </c>
      <c r="K80" s="6" t="str">
        <f t="shared" si="7"/>
        <v>0:00</v>
      </c>
      <c r="L80" s="54" t="str">
        <f t="shared" si="9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18">
        <v>45315.716458333336</v>
      </c>
      <c r="B81" s="17" t="s">
        <v>1720</v>
      </c>
      <c r="C81" s="17" t="s">
        <v>2761</v>
      </c>
      <c r="D81" s="17" t="s">
        <v>3627</v>
      </c>
      <c r="E81" s="17" t="s">
        <v>79</v>
      </c>
      <c r="F81" s="17" t="s">
        <v>3187</v>
      </c>
      <c r="G81" s="17" t="s">
        <v>4677</v>
      </c>
      <c r="H81" s="17" t="s">
        <v>8824</v>
      </c>
      <c r="I81" s="8">
        <f t="shared" si="6"/>
        <v>45315.716458333336</v>
      </c>
      <c r="J81" s="8">
        <f>DATEVALUE(MID(H81,49,8))+TIMEVALUE(_xlfn.CONCAT(MID(H81,80,2),":",MID(H81,82,2)))</f>
        <v>45315.71597222222</v>
      </c>
      <c r="K81" s="6" t="str">
        <f t="shared" si="7"/>
        <v>0:00</v>
      </c>
      <c r="L81" s="54" t="str">
        <f t="shared" si="9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18">
        <v>45315.845347222225</v>
      </c>
      <c r="B82" s="17" t="s">
        <v>3625</v>
      </c>
      <c r="C82" s="17" t="s">
        <v>3694</v>
      </c>
      <c r="D82" s="17" t="s">
        <v>3627</v>
      </c>
      <c r="E82" s="17" t="s">
        <v>79</v>
      </c>
      <c r="F82" s="17" t="s">
        <v>4657</v>
      </c>
      <c r="G82" s="17" t="s">
        <v>4705</v>
      </c>
      <c r="H82" s="17" t="s">
        <v>4706</v>
      </c>
      <c r="I82" s="8">
        <f t="shared" si="6"/>
        <v>45315.845347222225</v>
      </c>
      <c r="J82" s="8">
        <f>DATEVALUE(MID(H82,29,8))+TIMEVALUE(_xlfn.CONCAT(MID(H82,64,2),":",MID(H82,66,2)))</f>
        <v>45315.84375</v>
      </c>
      <c r="K82" s="6" t="str">
        <f t="shared" si="7"/>
        <v>0:02</v>
      </c>
      <c r="L82" s="54" t="str">
        <f t="shared" si="9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18">
        <v>45316.474618055552</v>
      </c>
      <c r="B83" s="17" t="s">
        <v>11</v>
      </c>
      <c r="C83" s="17" t="s">
        <v>12</v>
      </c>
      <c r="D83" s="17" t="s">
        <v>3627</v>
      </c>
      <c r="E83" s="17" t="s">
        <v>10</v>
      </c>
      <c r="F83" s="17" t="s">
        <v>4674</v>
      </c>
      <c r="G83" s="17" t="s">
        <v>4675</v>
      </c>
      <c r="H83" s="17" t="s">
        <v>8823</v>
      </c>
      <c r="I83" s="8">
        <f t="shared" si="6"/>
        <v>45316.474618055552</v>
      </c>
      <c r="J83" s="8">
        <f>DATEVALUE(MID(H83,49,8))+TIMEVALUE(_xlfn.CONCAT(MID(H83,80,2),":",MID(H83,82,2)))</f>
        <v>45316.473611111112</v>
      </c>
      <c r="K83" s="6" t="str">
        <f t="shared" si="7"/>
        <v>0:01</v>
      </c>
      <c r="L83" s="54" t="str">
        <f t="shared" si="9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18">
        <v>45316.525173611109</v>
      </c>
      <c r="B84" s="17" t="s">
        <v>3625</v>
      </c>
      <c r="C84" s="17" t="s">
        <v>3626</v>
      </c>
      <c r="D84" s="17" t="s">
        <v>3627</v>
      </c>
      <c r="E84" s="17" t="s">
        <v>79</v>
      </c>
      <c r="F84" s="17" t="s">
        <v>4702</v>
      </c>
      <c r="G84" s="17" t="s">
        <v>4703</v>
      </c>
      <c r="H84" s="17" t="s">
        <v>4704</v>
      </c>
      <c r="I84" s="8">
        <f t="shared" si="6"/>
        <v>45316.525173611109</v>
      </c>
      <c r="J84" s="8">
        <f>DATEVALUE(MID(H84,29,8))+TIMEVALUE(_xlfn.CONCAT(MID(H84,64,2),":",MID(H84,66,2)))</f>
        <v>45316.525000000001</v>
      </c>
      <c r="K84" s="6" t="str">
        <f t="shared" si="7"/>
        <v>0:00</v>
      </c>
      <c r="L84" s="54" t="str">
        <f t="shared" si="9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18">
        <v>45317.415347222224</v>
      </c>
      <c r="B85" s="17" t="s">
        <v>11</v>
      </c>
      <c r="C85" s="17" t="s">
        <v>12</v>
      </c>
      <c r="D85" s="17" t="s">
        <v>3627</v>
      </c>
      <c r="E85" s="17" t="s">
        <v>10</v>
      </c>
      <c r="F85" s="17" t="s">
        <v>4660</v>
      </c>
      <c r="G85" s="17" t="s">
        <v>4661</v>
      </c>
      <c r="H85" s="17" t="s">
        <v>8822</v>
      </c>
      <c r="I85" s="8">
        <f t="shared" si="6"/>
        <v>45317.415347222224</v>
      </c>
      <c r="J85" s="8">
        <f>DATEVALUE(MID(H85,49,8))+TIMEVALUE(_xlfn.CONCAT(MID(H85,80,2),":",MID(H85,82,2)))</f>
        <v>45317.414583333331</v>
      </c>
      <c r="K85" s="6" t="str">
        <f t="shared" si="7"/>
        <v>0:01</v>
      </c>
      <c r="L85" s="54" t="str">
        <f t="shared" si="9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18">
        <v>45317.42591435185</v>
      </c>
      <c r="B86" s="17" t="s">
        <v>3625</v>
      </c>
      <c r="C86" s="17" t="s">
        <v>3626</v>
      </c>
      <c r="D86" s="17" t="s">
        <v>3627</v>
      </c>
      <c r="E86" s="17" t="s">
        <v>79</v>
      </c>
      <c r="F86" s="17" t="s">
        <v>4639</v>
      </c>
      <c r="G86" s="17" t="s">
        <v>4700</v>
      </c>
      <c r="H86" s="17" t="s">
        <v>4701</v>
      </c>
      <c r="I86" s="8">
        <f t="shared" si="6"/>
        <v>45317.42591435185</v>
      </c>
      <c r="J86" s="8">
        <f t="shared" ref="J86:J93" si="10">DATEVALUE(MID(H86,29,8))+TIMEVALUE(_xlfn.CONCAT(MID(H86,64,2),":",MID(H86,66,2)))</f>
        <v>45317.421527777777</v>
      </c>
      <c r="K86" s="6" t="str">
        <f t="shared" si="7"/>
        <v>0:06</v>
      </c>
      <c r="L86" s="54" t="str">
        <f t="shared" si="9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18">
        <v>45317.528194444443</v>
      </c>
      <c r="B87" s="17" t="s">
        <v>3625</v>
      </c>
      <c r="C87" s="17" t="s">
        <v>3626</v>
      </c>
      <c r="D87" s="17" t="s">
        <v>3627</v>
      </c>
      <c r="E87" s="17" t="s">
        <v>79</v>
      </c>
      <c r="F87" s="17" t="s">
        <v>4697</v>
      </c>
      <c r="G87" s="17" t="s">
        <v>4698</v>
      </c>
      <c r="H87" s="17" t="s">
        <v>4699</v>
      </c>
      <c r="I87" s="8">
        <f t="shared" si="6"/>
        <v>45317.528194444443</v>
      </c>
      <c r="J87" s="8">
        <f t="shared" si="10"/>
        <v>45317.527777777781</v>
      </c>
      <c r="K87" s="6" t="str">
        <f t="shared" si="7"/>
        <v>0:00</v>
      </c>
      <c r="L87" s="54" t="str">
        <f t="shared" si="9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18">
        <v>45317.546539351853</v>
      </c>
      <c r="B88" s="17" t="s">
        <v>3625</v>
      </c>
      <c r="C88" s="17" t="s">
        <v>3626</v>
      </c>
      <c r="D88" s="17" t="s">
        <v>3627</v>
      </c>
      <c r="E88" s="17" t="s">
        <v>79</v>
      </c>
      <c r="F88" s="17" t="s">
        <v>4694</v>
      </c>
      <c r="G88" s="17" t="s">
        <v>4695</v>
      </c>
      <c r="H88" s="17" t="s">
        <v>4696</v>
      </c>
      <c r="I88" s="8">
        <f t="shared" si="6"/>
        <v>45317.546539351853</v>
      </c>
      <c r="J88" s="8">
        <f t="shared" si="10"/>
        <v>45317.54583333333</v>
      </c>
      <c r="K88" s="6" t="str">
        <f t="shared" si="7"/>
        <v>0:01</v>
      </c>
      <c r="L88" s="54" t="str">
        <f t="shared" si="9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18">
        <v>45317.546909722223</v>
      </c>
      <c r="B89" s="17" t="s">
        <v>3625</v>
      </c>
      <c r="C89" s="17" t="s">
        <v>3626</v>
      </c>
      <c r="D89" s="17" t="s">
        <v>3627</v>
      </c>
      <c r="E89" s="17" t="s">
        <v>79</v>
      </c>
      <c r="F89" s="17" t="s">
        <v>4649</v>
      </c>
      <c r="G89" s="17" t="s">
        <v>4693</v>
      </c>
      <c r="H89" s="17" t="s">
        <v>4692</v>
      </c>
      <c r="I89" s="8">
        <f t="shared" si="6"/>
        <v>45317.546909722223</v>
      </c>
      <c r="J89" s="8">
        <f t="shared" si="10"/>
        <v>45317.546527777777</v>
      </c>
      <c r="K89" s="6" t="str">
        <f t="shared" si="7"/>
        <v>0:00</v>
      </c>
      <c r="L89" s="54" t="str">
        <f t="shared" si="9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18">
        <v>45317.547546296293</v>
      </c>
      <c r="B90" s="17" t="s">
        <v>3625</v>
      </c>
      <c r="C90" s="17" t="s">
        <v>3626</v>
      </c>
      <c r="D90" s="17" t="s">
        <v>3627</v>
      </c>
      <c r="E90" s="17" t="s">
        <v>79</v>
      </c>
      <c r="F90" s="17" t="s">
        <v>4505</v>
      </c>
      <c r="G90" s="17" t="s">
        <v>4691</v>
      </c>
      <c r="H90" s="17" t="s">
        <v>4692</v>
      </c>
      <c r="I90" s="8">
        <f t="shared" si="6"/>
        <v>45317.547546296293</v>
      </c>
      <c r="J90" s="8">
        <f t="shared" si="10"/>
        <v>45317.546527777777</v>
      </c>
      <c r="K90" s="6" t="str">
        <f t="shared" si="7"/>
        <v>0:01</v>
      </c>
      <c r="L90" s="54" t="str">
        <f t="shared" si="9"/>
        <v>Ukončeno v den propuštění</v>
      </c>
      <c r="M90" s="54" t="str">
        <f>IF(A90-J90&gt;TIME(0,240,0),"Více než  4 hodiny",VLOOKUP(K90,Pásma!$H$4:$I$244,2))</f>
        <v>do 10 ti minut</v>
      </c>
    </row>
    <row r="91" spans="1:13" x14ac:dyDescent="0.25">
      <c r="A91" s="18">
        <v>45317.548483796294</v>
      </c>
      <c r="B91" s="17" t="s">
        <v>3625</v>
      </c>
      <c r="C91" s="17" t="s">
        <v>3626</v>
      </c>
      <c r="D91" s="17" t="s">
        <v>3627</v>
      </c>
      <c r="E91" s="17" t="s">
        <v>79</v>
      </c>
      <c r="F91" s="17" t="s">
        <v>4688</v>
      </c>
      <c r="G91" s="17" t="s">
        <v>4689</v>
      </c>
      <c r="H91" s="17" t="s">
        <v>4690</v>
      </c>
      <c r="I91" s="8">
        <f t="shared" si="6"/>
        <v>45317.548483796294</v>
      </c>
      <c r="J91" s="8">
        <f t="shared" si="10"/>
        <v>45317.54791666667</v>
      </c>
      <c r="K91" s="6" t="str">
        <f t="shared" si="7"/>
        <v>0:00</v>
      </c>
      <c r="L91" s="54" t="str">
        <f t="shared" si="9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18">
        <v>45318.55431712963</v>
      </c>
      <c r="B92" s="17" t="s">
        <v>3625</v>
      </c>
      <c r="C92" s="17" t="s">
        <v>4478</v>
      </c>
      <c r="D92" s="17" t="s">
        <v>3627</v>
      </c>
      <c r="E92" s="17" t="s">
        <v>79</v>
      </c>
      <c r="F92" s="17" t="s">
        <v>4685</v>
      </c>
      <c r="G92" s="17" t="s">
        <v>4686</v>
      </c>
      <c r="H92" s="17" t="s">
        <v>4687</v>
      </c>
      <c r="I92" s="8">
        <f t="shared" si="6"/>
        <v>45318.55431712963</v>
      </c>
      <c r="J92" s="8">
        <f t="shared" si="10"/>
        <v>45318.553472222222</v>
      </c>
      <c r="K92" s="6" t="str">
        <f t="shared" si="7"/>
        <v>0:01</v>
      </c>
      <c r="L92" s="54" t="str">
        <f t="shared" si="9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18">
        <v>45318.554849537039</v>
      </c>
      <c r="B93" s="17" t="s">
        <v>3625</v>
      </c>
      <c r="C93" s="17" t="s">
        <v>4478</v>
      </c>
      <c r="D93" s="17" t="s">
        <v>3627</v>
      </c>
      <c r="E93" s="17" t="s">
        <v>79</v>
      </c>
      <c r="F93" s="17" t="s">
        <v>4682</v>
      </c>
      <c r="G93" s="17" t="s">
        <v>4683</v>
      </c>
      <c r="H93" s="17" t="s">
        <v>4684</v>
      </c>
      <c r="I93" s="8">
        <f t="shared" si="6"/>
        <v>45318.554849537039</v>
      </c>
      <c r="J93" s="8">
        <f t="shared" si="10"/>
        <v>45318.554166666669</v>
      </c>
      <c r="K93" s="6" t="str">
        <f t="shared" si="7"/>
        <v>0:00</v>
      </c>
      <c r="L93" s="54" t="str">
        <f t="shared" si="9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18">
        <v>45319.39135416667</v>
      </c>
      <c r="B94" s="17" t="s">
        <v>7253</v>
      </c>
      <c r="C94" s="17" t="s">
        <v>8115</v>
      </c>
      <c r="D94" s="17" t="s">
        <v>3627</v>
      </c>
      <c r="E94" s="17" t="s">
        <v>79</v>
      </c>
      <c r="F94" s="17" t="s">
        <v>4663</v>
      </c>
      <c r="G94" s="17" t="s">
        <v>4664</v>
      </c>
      <c r="H94" s="17" t="s">
        <v>8821</v>
      </c>
      <c r="I94" s="8">
        <f t="shared" si="6"/>
        <v>45319.39135416667</v>
      </c>
      <c r="J94" s="8">
        <f>DATEVALUE(MID(H94,49,8))+TIMEVALUE(_xlfn.CONCAT(MID(H94,80,2),":",MID(H94,82,2)))</f>
        <v>45319.390972222223</v>
      </c>
      <c r="K94" s="6" t="str">
        <f t="shared" si="7"/>
        <v>0:00</v>
      </c>
      <c r="L94" s="54" t="str">
        <f t="shared" si="9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18">
        <v>45319.710844907408</v>
      </c>
      <c r="B95" s="17" t="s">
        <v>3625</v>
      </c>
      <c r="C95" s="17" t="s">
        <v>3707</v>
      </c>
      <c r="D95" s="17" t="s">
        <v>3627</v>
      </c>
      <c r="E95" s="17" t="s">
        <v>79</v>
      </c>
      <c r="F95" s="17" t="s">
        <v>4679</v>
      </c>
      <c r="G95" s="17" t="s">
        <v>4680</v>
      </c>
      <c r="H95" s="17" t="s">
        <v>4681</v>
      </c>
      <c r="I95" s="8">
        <f t="shared" si="6"/>
        <v>45319.710844907408</v>
      </c>
      <c r="J95" s="8">
        <f>DATEVALUE(MID(H95,29,8))+TIMEVALUE(_xlfn.CONCAT(MID(H95,64,2),":",MID(H95,66,2)))</f>
        <v>45319.709722222222</v>
      </c>
      <c r="K95" s="6" t="str">
        <f t="shared" si="7"/>
        <v>0:01</v>
      </c>
      <c r="L95" s="54" t="str">
        <f t="shared" si="9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18">
        <v>45319.712222222224</v>
      </c>
      <c r="B96" s="17" t="s">
        <v>3625</v>
      </c>
      <c r="C96" s="17" t="s">
        <v>3707</v>
      </c>
      <c r="D96" s="17" t="s">
        <v>3627</v>
      </c>
      <c r="E96" s="17" t="s">
        <v>79</v>
      </c>
      <c r="F96" s="17" t="s">
        <v>3187</v>
      </c>
      <c r="G96" s="17" t="s">
        <v>4677</v>
      </c>
      <c r="H96" s="17" t="s">
        <v>4678</v>
      </c>
      <c r="I96" s="8">
        <f t="shared" si="6"/>
        <v>45319.712222222224</v>
      </c>
      <c r="J96" s="8">
        <f>DATEVALUE(MID(H96,29,8))+TIMEVALUE(_xlfn.CONCAT(MID(H96,64,2),":",MID(H96,66,2)))</f>
        <v>45319.710416666669</v>
      </c>
      <c r="K96" s="6" t="str">
        <f t="shared" si="7"/>
        <v>0:02</v>
      </c>
      <c r="L96" s="54" t="str">
        <f t="shared" si="9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18">
        <v>45319.784062500003</v>
      </c>
      <c r="B97" s="17" t="s">
        <v>11</v>
      </c>
      <c r="C97" s="17" t="s">
        <v>8441</v>
      </c>
      <c r="D97" s="17" t="s">
        <v>3627</v>
      </c>
      <c r="E97" s="17" t="s">
        <v>10</v>
      </c>
      <c r="F97" s="17" t="s">
        <v>4124</v>
      </c>
      <c r="G97" s="17" t="s">
        <v>7309</v>
      </c>
      <c r="H97" s="17" t="s">
        <v>8820</v>
      </c>
      <c r="I97" s="8">
        <f t="shared" si="6"/>
        <v>45319.784062500003</v>
      </c>
      <c r="J97" s="8">
        <f>DATEVALUE(MID(H97,49,8))+TIMEVALUE(_xlfn.CONCAT(MID(H97,80,2),":",MID(H97,82,2)))</f>
        <v>45319.783333333333</v>
      </c>
      <c r="K97" s="6" t="str">
        <f t="shared" si="7"/>
        <v>0:01</v>
      </c>
      <c r="L97" s="54" t="str">
        <f t="shared" si="9"/>
        <v>Ukončeno v den propuštění</v>
      </c>
      <c r="M97" s="54" t="str">
        <f>IF(A97-J97&gt;TIME(0,240,0),"Více než  4 hodiny",VLOOKUP(K97,Pásma!$H$4:$I$244,2))</f>
        <v>do 10 ti minut</v>
      </c>
    </row>
    <row r="98" spans="1:13" x14ac:dyDescent="0.25">
      <c r="A98" s="18">
        <v>45320.543935185182</v>
      </c>
      <c r="B98" s="17" t="s">
        <v>8783</v>
      </c>
      <c r="C98" s="17" t="s">
        <v>8</v>
      </c>
      <c r="D98" s="17" t="s">
        <v>3627</v>
      </c>
      <c r="E98" s="17" t="s">
        <v>10</v>
      </c>
      <c r="F98" s="17" t="s">
        <v>1074</v>
      </c>
      <c r="G98" s="17" t="s">
        <v>4631</v>
      </c>
      <c r="H98" s="17" t="s">
        <v>8819</v>
      </c>
      <c r="I98" s="8">
        <f t="shared" si="6"/>
        <v>45320.543935185182</v>
      </c>
      <c r="J98" s="8">
        <f>DATEVALUE(MID(H98,49,8))+TIMEVALUE(_xlfn.CONCAT(MID(H98,80,2),":",MID(H98,82,2)))</f>
        <v>45320.543749999997</v>
      </c>
      <c r="K98" s="6" t="str">
        <f t="shared" si="7"/>
        <v>0:00</v>
      </c>
      <c r="L98" s="54" t="str">
        <f t="shared" si="9"/>
        <v>Ukončeno v den propuštění</v>
      </c>
      <c r="M98" s="54" t="str">
        <f>IF(A98-J98&gt;TIME(0,240,0),"Více než  4 hodiny",VLOOKUP(K98,Pásma!$H$4:$I$244,2))</f>
        <v>do 10 ti minut</v>
      </c>
    </row>
    <row r="99" spans="1:13" x14ac:dyDescent="0.25">
      <c r="A99" s="18">
        <v>45320.551932870374</v>
      </c>
      <c r="B99" s="17" t="s">
        <v>3625</v>
      </c>
      <c r="C99" s="17" t="s">
        <v>3626</v>
      </c>
      <c r="D99" s="17" t="s">
        <v>3627</v>
      </c>
      <c r="E99" s="17" t="s">
        <v>79</v>
      </c>
      <c r="F99" s="17" t="s">
        <v>4674</v>
      </c>
      <c r="G99" s="17" t="s">
        <v>4675</v>
      </c>
      <c r="H99" s="17" t="s">
        <v>4676</v>
      </c>
      <c r="I99" s="8">
        <f t="shared" si="6"/>
        <v>45320.551932870374</v>
      </c>
      <c r="J99" s="8">
        <f>DATEVALUE(MID(H99,29,8))+TIMEVALUE(_xlfn.CONCAT(MID(H99,64,2),":",MID(H99,66,2)))</f>
        <v>45320.551388888889</v>
      </c>
      <c r="K99" s="6" t="str">
        <f t="shared" si="7"/>
        <v>0:00</v>
      </c>
      <c r="L99" s="54" t="str">
        <f t="shared" si="9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18">
        <v>45320.750671296293</v>
      </c>
      <c r="B100" s="17" t="s">
        <v>3625</v>
      </c>
      <c r="C100" s="17" t="s">
        <v>3694</v>
      </c>
      <c r="D100" s="17" t="s">
        <v>3627</v>
      </c>
      <c r="E100" s="17" t="s">
        <v>79</v>
      </c>
      <c r="F100" s="17" t="s">
        <v>4596</v>
      </c>
      <c r="G100" s="17" t="s">
        <v>7704</v>
      </c>
      <c r="H100" s="17" t="s">
        <v>7705</v>
      </c>
      <c r="I100" s="8">
        <f t="shared" si="6"/>
        <v>45320.750671296293</v>
      </c>
      <c r="J100" s="8">
        <f>DATEVALUE(MID(H100,63,8))+TIMEVALUE(_xlfn.CONCAT(MID(H100,87,2),":",MID(H100,89,2)))</f>
        <v>45320.75</v>
      </c>
      <c r="K100" s="6" t="str">
        <f t="shared" si="7"/>
        <v>0:00</v>
      </c>
      <c r="L100" s="54" t="str">
        <f t="shared" si="9"/>
        <v>Ukončeno v den propuštění</v>
      </c>
      <c r="M100" s="54" t="str">
        <f>IF(A100-J100&gt;TIME(0,240,0),"Více než  4 hodiny",VLOOKUP(K100,Pásma!$H$4:$I$244,2))</f>
        <v>do 10 ti minut</v>
      </c>
    </row>
    <row r="101" spans="1:13" x14ac:dyDescent="0.25">
      <c r="A101" s="18">
        <v>45321.493171296293</v>
      </c>
      <c r="B101" s="17" t="s">
        <v>11</v>
      </c>
      <c r="C101" s="17" t="s">
        <v>21</v>
      </c>
      <c r="D101" s="17" t="s">
        <v>3627</v>
      </c>
      <c r="E101" s="17" t="s">
        <v>10</v>
      </c>
      <c r="F101" s="17" t="s">
        <v>4528</v>
      </c>
      <c r="G101" s="17" t="s">
        <v>4529</v>
      </c>
      <c r="H101" s="17" t="s">
        <v>8818</v>
      </c>
      <c r="I101" s="8">
        <f t="shared" si="6"/>
        <v>45321.493171296293</v>
      </c>
      <c r="J101" s="8">
        <f>DATEVALUE(MID(H101,49,8))+TIMEVALUE(_xlfn.CONCAT(MID(H101,80,2),":",MID(H101,82,2)))</f>
        <v>45321.493055555555</v>
      </c>
      <c r="K101" s="6" t="str">
        <f t="shared" si="7"/>
        <v>0:00</v>
      </c>
      <c r="L101" s="54" t="str">
        <f t="shared" si="9"/>
        <v>Ukončeno v den propuštění</v>
      </c>
      <c r="M101" s="54" t="str">
        <f>IF(A101-J101&gt;TIME(0,240,0),"Více než  4 hodiny",VLOOKUP(K101,Pásma!$H$4:$I$244,2))</f>
        <v>do 10 ti minut</v>
      </c>
    </row>
    <row r="102" spans="1:13" x14ac:dyDescent="0.25">
      <c r="A102" s="18">
        <v>45321.524016203701</v>
      </c>
      <c r="B102" s="17" t="s">
        <v>3625</v>
      </c>
      <c r="C102" s="17" t="s">
        <v>3626</v>
      </c>
      <c r="D102" s="17" t="s">
        <v>3627</v>
      </c>
      <c r="E102" s="17" t="s">
        <v>79</v>
      </c>
      <c r="F102" s="17" t="s">
        <v>1234</v>
      </c>
      <c r="G102" s="17" t="s">
        <v>7702</v>
      </c>
      <c r="H102" s="17" t="s">
        <v>7703</v>
      </c>
      <c r="I102" s="8">
        <f t="shared" si="6"/>
        <v>45321.524016203701</v>
      </c>
      <c r="J102" s="8">
        <f>DATEVALUE(MID(H102,63,8))+TIMEVALUE(_xlfn.CONCAT(MID(H102,87,2),":",MID(H102,89,2)))</f>
        <v>45321.523611111108</v>
      </c>
      <c r="K102" s="6" t="str">
        <f t="shared" si="7"/>
        <v>0:00</v>
      </c>
      <c r="L102" s="54" t="str">
        <f t="shared" si="9"/>
        <v>Ukončeno v den propuštění</v>
      </c>
      <c r="M102" s="54" t="str">
        <f>IF(A102-J102&gt;TIME(0,240,0),"Více než  4 hodiny",VLOOKUP(K102,Pásma!$H$4:$I$244,2))</f>
        <v>do 10 ti minut</v>
      </c>
    </row>
    <row r="103" spans="1:13" x14ac:dyDescent="0.25">
      <c r="A103" s="18">
        <v>45321.573483796295</v>
      </c>
      <c r="B103" s="17" t="s">
        <v>3625</v>
      </c>
      <c r="C103" s="17" t="s">
        <v>3626</v>
      </c>
      <c r="D103" s="17" t="s">
        <v>3627</v>
      </c>
      <c r="E103" s="17" t="s">
        <v>79</v>
      </c>
      <c r="F103" s="17" t="s">
        <v>4671</v>
      </c>
      <c r="G103" s="17" t="s">
        <v>4672</v>
      </c>
      <c r="H103" s="17" t="s">
        <v>4673</v>
      </c>
      <c r="I103" s="8">
        <f t="shared" si="6"/>
        <v>45321.573483796295</v>
      </c>
      <c r="J103" s="8">
        <f t="shared" ref="J103:J109" si="11">DATEVALUE(MID(H103,29,8))+TIMEVALUE(_xlfn.CONCAT(MID(H103,64,2),":",MID(H103,66,2)))</f>
        <v>45321.572916666664</v>
      </c>
      <c r="K103" s="6" t="str">
        <f t="shared" si="7"/>
        <v>0:00</v>
      </c>
      <c r="L103" s="54" t="str">
        <f t="shared" si="9"/>
        <v>Ukončeno v den propuštění</v>
      </c>
      <c r="M103" s="54" t="str">
        <f>IF(A103-J103&gt;TIME(0,240,0),"Více než  4 hodiny",VLOOKUP(K103,Pásma!$H$4:$I$244,2))</f>
        <v>do 10 ti minut</v>
      </c>
    </row>
    <row r="104" spans="1:13" x14ac:dyDescent="0.25">
      <c r="A104" s="18">
        <v>45321.573842592596</v>
      </c>
      <c r="B104" s="17" t="s">
        <v>3625</v>
      </c>
      <c r="C104" s="17" t="s">
        <v>3626</v>
      </c>
      <c r="D104" s="17" t="s">
        <v>3627</v>
      </c>
      <c r="E104" s="17" t="s">
        <v>79</v>
      </c>
      <c r="F104" s="17" t="s">
        <v>4668</v>
      </c>
      <c r="G104" s="17" t="s">
        <v>4669</v>
      </c>
      <c r="H104" s="17" t="s">
        <v>4670</v>
      </c>
      <c r="I104" s="8">
        <f t="shared" si="6"/>
        <v>45321.573842592596</v>
      </c>
      <c r="J104" s="8">
        <f t="shared" si="11"/>
        <v>45321.572916666664</v>
      </c>
      <c r="K104" s="6" t="str">
        <f t="shared" si="7"/>
        <v>0:01</v>
      </c>
      <c r="L104" s="54" t="str">
        <f t="shared" si="9"/>
        <v>Ukončeno v den propuštění</v>
      </c>
      <c r="M104" s="54" t="str">
        <f>IF(A104-J104&gt;TIME(0,240,0),"Více než  4 hodiny",VLOOKUP(K104,Pásma!$H$4:$I$244,2))</f>
        <v>do 10 ti minut</v>
      </c>
    </row>
    <row r="105" spans="1:13" x14ac:dyDescent="0.25">
      <c r="A105" s="18">
        <v>45322.433946759258</v>
      </c>
      <c r="B105" s="17" t="s">
        <v>3625</v>
      </c>
      <c r="C105" s="17" t="s">
        <v>3626</v>
      </c>
      <c r="D105" s="17" t="s">
        <v>3627</v>
      </c>
      <c r="E105" s="17" t="s">
        <v>79</v>
      </c>
      <c r="F105" s="17" t="s">
        <v>1234</v>
      </c>
      <c r="G105" s="17" t="s">
        <v>4666</v>
      </c>
      <c r="H105" s="17" t="s">
        <v>4667</v>
      </c>
      <c r="I105" s="8">
        <f t="shared" si="6"/>
        <v>45322.433946759258</v>
      </c>
      <c r="J105" s="8">
        <f t="shared" si="11"/>
        <v>45322.425000000003</v>
      </c>
      <c r="K105" s="6" t="str">
        <f t="shared" si="7"/>
        <v>0:12</v>
      </c>
      <c r="L105" s="54" t="str">
        <f t="shared" si="9"/>
        <v>Ukončeno v den propuštění</v>
      </c>
      <c r="M105" s="54" t="str">
        <f>IF(A105-J105&gt;TIME(0,240,0),"Více než  4 hodiny",VLOOKUP(K105,Pásma!$H$4:$I$244,2))</f>
        <v>10-20</v>
      </c>
    </row>
    <row r="106" spans="1:13" x14ac:dyDescent="0.25">
      <c r="A106" s="18">
        <v>45322.563148148147</v>
      </c>
      <c r="B106" s="17" t="s">
        <v>3625</v>
      </c>
      <c r="C106" s="17" t="s">
        <v>3694</v>
      </c>
      <c r="D106" s="17" t="s">
        <v>3627</v>
      </c>
      <c r="E106" s="17" t="s">
        <v>79</v>
      </c>
      <c r="F106" s="17" t="s">
        <v>4663</v>
      </c>
      <c r="G106" s="17" t="s">
        <v>4664</v>
      </c>
      <c r="H106" s="17" t="s">
        <v>4665</v>
      </c>
      <c r="I106" s="8">
        <f t="shared" si="6"/>
        <v>45322.563148148147</v>
      </c>
      <c r="J106" s="8">
        <f t="shared" si="11"/>
        <v>45322.5625</v>
      </c>
      <c r="K106" s="6" t="str">
        <f t="shared" si="7"/>
        <v>0:00</v>
      </c>
      <c r="L106" s="54" t="str">
        <f t="shared" si="9"/>
        <v>Ukončeno v den propuštění</v>
      </c>
      <c r="M106" s="54" t="str">
        <f>IF(A106-J106&gt;TIME(0,240,0),"Více než  4 hodiny",VLOOKUP(K106,Pásma!$H$4:$I$244,2))</f>
        <v>do 10 ti minut</v>
      </c>
    </row>
    <row r="107" spans="1:13" x14ac:dyDescent="0.25">
      <c r="A107" s="18">
        <v>45322.564259259256</v>
      </c>
      <c r="B107" s="17" t="s">
        <v>3625</v>
      </c>
      <c r="C107" s="17" t="s">
        <v>3694</v>
      </c>
      <c r="D107" s="17" t="s">
        <v>3627</v>
      </c>
      <c r="E107" s="17" t="s">
        <v>79</v>
      </c>
      <c r="F107" s="17" t="s">
        <v>4660</v>
      </c>
      <c r="G107" s="17" t="s">
        <v>4661</v>
      </c>
      <c r="H107" s="17" t="s">
        <v>4662</v>
      </c>
      <c r="I107" s="8">
        <f t="shared" si="6"/>
        <v>45322.564259259256</v>
      </c>
      <c r="J107" s="8">
        <f t="shared" si="11"/>
        <v>45322.563194444447</v>
      </c>
      <c r="K107" s="6" t="str">
        <f t="shared" si="7"/>
        <v>0:01</v>
      </c>
      <c r="L107" s="54" t="str">
        <f t="shared" si="9"/>
        <v>Ukončeno v den propuštění</v>
      </c>
      <c r="M107" s="54" t="str">
        <f>IF(A107-J107&gt;TIME(0,240,0),"Více než  4 hodiny",VLOOKUP(K107,Pásma!$H$4:$I$244,2))</f>
        <v>do 10 ti minut</v>
      </c>
    </row>
    <row r="108" spans="1:13" x14ac:dyDescent="0.25">
      <c r="A108" s="18">
        <v>45322.564918981479</v>
      </c>
      <c r="B108" s="17" t="s">
        <v>3625</v>
      </c>
      <c r="C108" s="17" t="s">
        <v>3694</v>
      </c>
      <c r="D108" s="17" t="s">
        <v>3627</v>
      </c>
      <c r="E108" s="17" t="s">
        <v>79</v>
      </c>
      <c r="F108" s="17" t="s">
        <v>4657</v>
      </c>
      <c r="G108" s="17" t="s">
        <v>4658</v>
      </c>
      <c r="H108" s="17" t="s">
        <v>4659</v>
      </c>
      <c r="I108" s="8">
        <f t="shared" si="6"/>
        <v>45322.564918981479</v>
      </c>
      <c r="J108" s="8">
        <f t="shared" si="11"/>
        <v>45322.563888888886</v>
      </c>
      <c r="K108" s="6" t="str">
        <f t="shared" si="7"/>
        <v>0:01</v>
      </c>
      <c r="L108" s="54" t="str">
        <f t="shared" si="9"/>
        <v>Ukončeno v den propuštění</v>
      </c>
      <c r="M108" s="54" t="str">
        <f>IF(A108-J108&gt;TIME(0,240,0),"Více než  4 hodiny",VLOOKUP(K108,Pásma!$H$4:$I$244,2))</f>
        <v>do 10 ti minut</v>
      </c>
    </row>
    <row r="109" spans="1:13" x14ac:dyDescent="0.25">
      <c r="A109" s="18">
        <v>45322.567199074074</v>
      </c>
      <c r="B109" s="17" t="s">
        <v>3625</v>
      </c>
      <c r="C109" s="17" t="s">
        <v>3694</v>
      </c>
      <c r="D109" s="17" t="s">
        <v>3627</v>
      </c>
      <c r="E109" s="17" t="s">
        <v>79</v>
      </c>
      <c r="F109" s="17" t="s">
        <v>4654</v>
      </c>
      <c r="G109" s="17" t="s">
        <v>4655</v>
      </c>
      <c r="H109" s="17" t="s">
        <v>4656</v>
      </c>
      <c r="I109" s="8">
        <f t="shared" si="6"/>
        <v>45322.567199074074</v>
      </c>
      <c r="J109" s="8">
        <f t="shared" si="11"/>
        <v>45322.56527777778</v>
      </c>
      <c r="K109" s="6" t="str">
        <f t="shared" si="7"/>
        <v>0:02</v>
      </c>
      <c r="L109" s="54" t="str">
        <f t="shared" si="9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18">
        <v>45322.642511574071</v>
      </c>
      <c r="B110" s="17" t="s">
        <v>11</v>
      </c>
      <c r="C110" s="17" t="s">
        <v>52</v>
      </c>
      <c r="D110" s="17" t="s">
        <v>3627</v>
      </c>
      <c r="E110" s="17" t="s">
        <v>10</v>
      </c>
      <c r="F110" s="17" t="s">
        <v>4593</v>
      </c>
      <c r="G110" s="17" t="s">
        <v>4594</v>
      </c>
      <c r="H110" s="17" t="s">
        <v>8817</v>
      </c>
      <c r="I110" s="8">
        <f t="shared" si="6"/>
        <v>45322.642511574071</v>
      </c>
      <c r="J110" s="8">
        <f>DATEVALUE(MID(H110,49,8))+TIMEVALUE(_xlfn.CONCAT(MID(H110,80,2),":",MID(H110,82,2)))</f>
        <v>45322.642361111109</v>
      </c>
      <c r="K110" s="6" t="str">
        <f t="shared" si="7"/>
        <v>0:00</v>
      </c>
      <c r="L110" s="54" t="str">
        <f t="shared" si="9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18">
        <v>45322.788842592592</v>
      </c>
      <c r="B111" s="17" t="s">
        <v>11</v>
      </c>
      <c r="C111" s="17" t="s">
        <v>52</v>
      </c>
      <c r="D111" s="17" t="s">
        <v>3627</v>
      </c>
      <c r="E111" s="17" t="s">
        <v>10</v>
      </c>
      <c r="F111" s="17" t="s">
        <v>4608</v>
      </c>
      <c r="G111" s="17" t="s">
        <v>4609</v>
      </c>
      <c r="H111" s="17" t="s">
        <v>8816</v>
      </c>
      <c r="I111" s="8">
        <f t="shared" si="6"/>
        <v>45322.788842592592</v>
      </c>
      <c r="J111" s="8">
        <f>DATEVALUE(MID(H111,49,8))+TIMEVALUE(_xlfn.CONCAT(MID(H111,80,2),":",MID(H111,82,2)))</f>
        <v>45322.788194444445</v>
      </c>
      <c r="K111" s="6" t="str">
        <f t="shared" si="7"/>
        <v>0:00</v>
      </c>
      <c r="L111" s="54" t="str">
        <f t="shared" si="9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18">
        <v>45323.505590277775</v>
      </c>
      <c r="B112" s="17" t="s">
        <v>3625</v>
      </c>
      <c r="C112" s="17" t="s">
        <v>3626</v>
      </c>
      <c r="D112" s="17" t="s">
        <v>3627</v>
      </c>
      <c r="E112" s="17" t="s">
        <v>79</v>
      </c>
      <c r="F112" s="17" t="s">
        <v>4596</v>
      </c>
      <c r="G112" s="17" t="s">
        <v>4652</v>
      </c>
      <c r="H112" s="17" t="s">
        <v>4653</v>
      </c>
      <c r="I112" s="8">
        <f t="shared" si="6"/>
        <v>45323.505590277775</v>
      </c>
      <c r="J112" s="8">
        <f>DATEVALUE(MID(H112,29,8))+TIMEVALUE(_xlfn.CONCAT(MID(H112,64,2),":",MID(H112,66,2)))</f>
        <v>45323.496527777781</v>
      </c>
      <c r="K112" s="6" t="str">
        <f t="shared" si="7"/>
        <v>0:13</v>
      </c>
      <c r="L112" s="54" t="str">
        <f t="shared" si="9"/>
        <v>Ukončeno v den propuštění</v>
      </c>
      <c r="M112" s="54" t="str">
        <f>IF(A112-J112&gt;TIME(0,240,0),"Více než  4 hodiny",VLOOKUP(K112,Pásma!$H$4:$I$244,2))</f>
        <v>10-20</v>
      </c>
    </row>
    <row r="113" spans="1:13" x14ac:dyDescent="0.25">
      <c r="A113" s="18">
        <v>45323.538171296299</v>
      </c>
      <c r="B113" s="17" t="s">
        <v>11</v>
      </c>
      <c r="C113" s="17" t="s">
        <v>21</v>
      </c>
      <c r="D113" s="17" t="s">
        <v>3627</v>
      </c>
      <c r="E113" s="17" t="s">
        <v>10</v>
      </c>
      <c r="F113" s="17" t="s">
        <v>3786</v>
      </c>
      <c r="G113" s="17" t="s">
        <v>4589</v>
      </c>
      <c r="H113" s="17" t="s">
        <v>8815</v>
      </c>
      <c r="I113" s="8">
        <f t="shared" si="6"/>
        <v>45323.538171296299</v>
      </c>
      <c r="J113" s="8">
        <f>DATEVALUE(MID(H113,49,8))+TIMEVALUE(_xlfn.CONCAT(MID(H113,80,2),":",MID(H113,82,2)))</f>
        <v>45323.537499999999</v>
      </c>
      <c r="K113" s="6" t="str">
        <f t="shared" si="7"/>
        <v>0:00</v>
      </c>
      <c r="L113" s="54" t="str">
        <f t="shared" si="9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18">
        <v>45323.556006944447</v>
      </c>
      <c r="B114" s="17" t="s">
        <v>3625</v>
      </c>
      <c r="C114" s="17" t="s">
        <v>3626</v>
      </c>
      <c r="D114" s="17" t="s">
        <v>3627</v>
      </c>
      <c r="E114" s="17" t="s">
        <v>79</v>
      </c>
      <c r="F114" s="17" t="s">
        <v>4649</v>
      </c>
      <c r="G114" s="17" t="s">
        <v>4650</v>
      </c>
      <c r="H114" s="17" t="s">
        <v>4651</v>
      </c>
      <c r="I114" s="8">
        <f t="shared" si="6"/>
        <v>45323.556006944447</v>
      </c>
      <c r="J114" s="8">
        <f>DATEVALUE(MID(H114,29,8))+TIMEVALUE(_xlfn.CONCAT(MID(H114,64,2),":",MID(H114,66,2)))</f>
        <v>45323.554861111108</v>
      </c>
      <c r="K114" s="6" t="str">
        <f t="shared" si="7"/>
        <v>0:01</v>
      </c>
      <c r="L114" s="54" t="str">
        <f t="shared" si="9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18">
        <v>45323.556643518517</v>
      </c>
      <c r="B115" s="17" t="s">
        <v>3625</v>
      </c>
      <c r="C115" s="17" t="s">
        <v>3626</v>
      </c>
      <c r="D115" s="17" t="s">
        <v>3627</v>
      </c>
      <c r="E115" s="17" t="s">
        <v>79</v>
      </c>
      <c r="F115" s="17" t="s">
        <v>4647</v>
      </c>
      <c r="G115" s="17" t="s">
        <v>4648</v>
      </c>
      <c r="H115" s="17" t="s">
        <v>4646</v>
      </c>
      <c r="I115" s="8">
        <f t="shared" si="6"/>
        <v>45323.556643518517</v>
      </c>
      <c r="J115" s="8">
        <f>DATEVALUE(MID(H115,29,8))+TIMEVALUE(_xlfn.CONCAT(MID(H115,64,2),":",MID(H115,66,2)))</f>
        <v>45323.556250000001</v>
      </c>
      <c r="K115" s="6" t="str">
        <f t="shared" si="7"/>
        <v>0:00</v>
      </c>
      <c r="L115" s="54" t="str">
        <f t="shared" si="9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18">
        <v>45323.557060185187</v>
      </c>
      <c r="B116" s="17" t="s">
        <v>3625</v>
      </c>
      <c r="C116" s="17" t="s">
        <v>3626</v>
      </c>
      <c r="D116" s="17" t="s">
        <v>3627</v>
      </c>
      <c r="E116" s="17" t="s">
        <v>79</v>
      </c>
      <c r="F116" s="17" t="s">
        <v>4644</v>
      </c>
      <c r="G116" s="17" t="s">
        <v>4645</v>
      </c>
      <c r="H116" s="17" t="s">
        <v>4646</v>
      </c>
      <c r="I116" s="8">
        <f t="shared" si="6"/>
        <v>45323.557060185187</v>
      </c>
      <c r="J116" s="8">
        <f>DATEVALUE(MID(H116,29,8))+TIMEVALUE(_xlfn.CONCAT(MID(H116,64,2),":",MID(H116,66,2)))</f>
        <v>45323.556250000001</v>
      </c>
      <c r="K116" s="6" t="str">
        <f t="shared" si="7"/>
        <v>0:01</v>
      </c>
      <c r="L116" s="54" t="str">
        <f t="shared" si="9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18">
        <v>45323.697129629632</v>
      </c>
      <c r="B117" s="17" t="s">
        <v>3625</v>
      </c>
      <c r="C117" s="17" t="s">
        <v>3703</v>
      </c>
      <c r="D117" s="17" t="s">
        <v>3627</v>
      </c>
      <c r="E117" s="17" t="s">
        <v>79</v>
      </c>
      <c r="F117" s="17" t="s">
        <v>4549</v>
      </c>
      <c r="G117" s="17" t="s">
        <v>7700</v>
      </c>
      <c r="H117" s="17" t="s">
        <v>7701</v>
      </c>
      <c r="I117" s="8">
        <f t="shared" si="6"/>
        <v>45323.697129629632</v>
      </c>
      <c r="J117" s="8">
        <f>DATEVALUE(MID(H117,63,8))+TIMEVALUE(_xlfn.CONCAT(MID(H117,87,2),":",MID(H117,89,2)))</f>
        <v>45323.695833333331</v>
      </c>
      <c r="K117" s="6" t="str">
        <f t="shared" si="7"/>
        <v>0:01</v>
      </c>
      <c r="L117" s="54" t="str">
        <f t="shared" si="9"/>
        <v>Ukončeno v den propuštění</v>
      </c>
      <c r="M117" s="54" t="str">
        <f>IF(A117-J117&gt;TIME(0,240,0),"Více než  4 hodiny",VLOOKUP(K117,Pásma!$H$4:$I$244,2))</f>
        <v>do 10 ti minut</v>
      </c>
    </row>
    <row r="118" spans="1:13" x14ac:dyDescent="0.25">
      <c r="A118" s="18">
        <v>45324.305706018517</v>
      </c>
      <c r="B118" s="17" t="s">
        <v>682</v>
      </c>
      <c r="C118" s="17" t="s">
        <v>683</v>
      </c>
      <c r="D118" s="17" t="s">
        <v>3627</v>
      </c>
      <c r="E118" s="17" t="s">
        <v>79</v>
      </c>
      <c r="F118" s="17" t="s">
        <v>3184</v>
      </c>
      <c r="G118" s="17" t="s">
        <v>4642</v>
      </c>
      <c r="H118" s="17" t="s">
        <v>4643</v>
      </c>
      <c r="I118" s="8">
        <f t="shared" si="6"/>
        <v>45324.305706018517</v>
      </c>
      <c r="J118" s="8">
        <f>DATEVALUE(MID(H118,29,8))+TIMEVALUE(_xlfn.CONCAT(MID(H118,64,2),":",MID(H118,66,2)))</f>
        <v>45324.304166666669</v>
      </c>
      <c r="K118" s="6" t="str">
        <f t="shared" si="7"/>
        <v>0:02</v>
      </c>
      <c r="L118" s="54" t="str">
        <f t="shared" si="9"/>
        <v>Ukončeno v den propuštění</v>
      </c>
      <c r="M118" s="54" t="str">
        <f>IF(A118-J118&gt;TIME(0,240,0),"Více než  4 hodiny",VLOOKUP(K118,Pásma!$H$4:$I$244,2))</f>
        <v>do 10 ti minut</v>
      </c>
    </row>
    <row r="119" spans="1:13" x14ac:dyDescent="0.25">
      <c r="A119" s="18">
        <v>45324.635405092595</v>
      </c>
      <c r="B119" s="17" t="s">
        <v>11</v>
      </c>
      <c r="C119" s="17" t="s">
        <v>1633</v>
      </c>
      <c r="D119" s="17" t="s">
        <v>3627</v>
      </c>
      <c r="E119" s="17" t="s">
        <v>13</v>
      </c>
      <c r="F119" s="17" t="s">
        <v>3184</v>
      </c>
      <c r="G119" s="17" t="s">
        <v>3185</v>
      </c>
      <c r="H119" s="17" t="s">
        <v>8814</v>
      </c>
      <c r="I119" s="8">
        <f t="shared" si="6"/>
        <v>45324.635405092595</v>
      </c>
      <c r="J119" s="8">
        <f>DATEVALUE(MID(H119,49,8))+TIMEVALUE(_xlfn.CONCAT(MID(H119,80,2),":",MID(H119,82,2)))</f>
        <v>45324.634722222225</v>
      </c>
      <c r="K119" s="6" t="str">
        <f t="shared" si="7"/>
        <v>0:00</v>
      </c>
      <c r="L119" s="54" t="str">
        <f t="shared" si="9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18">
        <v>45325.412754629629</v>
      </c>
      <c r="B120" s="17" t="s">
        <v>3625</v>
      </c>
      <c r="C120" s="17" t="s">
        <v>3694</v>
      </c>
      <c r="D120" s="17" t="s">
        <v>3627</v>
      </c>
      <c r="E120" s="17" t="s">
        <v>79</v>
      </c>
      <c r="F120" s="17" t="s">
        <v>4639</v>
      </c>
      <c r="G120" s="17" t="s">
        <v>4640</v>
      </c>
      <c r="H120" s="17" t="s">
        <v>4641</v>
      </c>
      <c r="I120" s="8">
        <f t="shared" si="6"/>
        <v>45325.412754629629</v>
      </c>
      <c r="J120" s="8">
        <f>DATEVALUE(MID(H120,29,8))+TIMEVALUE(_xlfn.CONCAT(MID(H120,64,2),":",MID(H120,66,2)))</f>
        <v>45325.411111111112</v>
      </c>
      <c r="K120" s="6" t="str">
        <f t="shared" si="7"/>
        <v>0:02</v>
      </c>
      <c r="L120" s="54" t="str">
        <f t="shared" si="9"/>
        <v>Ukončeno v den propuštění</v>
      </c>
      <c r="M120" s="54" t="str">
        <f>IF(A120-J120&gt;TIME(0,240,0),"Více než  4 hodiny",VLOOKUP(K120,Pásma!$H$4:$I$244,2))</f>
        <v>do 10 ti minut</v>
      </c>
    </row>
    <row r="121" spans="1:13" x14ac:dyDescent="0.25">
      <c r="A121" s="18">
        <v>45325.421412037038</v>
      </c>
      <c r="B121" s="17" t="s">
        <v>3625</v>
      </c>
      <c r="C121" s="17" t="s">
        <v>3694</v>
      </c>
      <c r="D121" s="17" t="s">
        <v>3627</v>
      </c>
      <c r="E121" s="17" t="s">
        <v>79</v>
      </c>
      <c r="F121" s="17" t="s">
        <v>4636</v>
      </c>
      <c r="G121" s="17" t="s">
        <v>4637</v>
      </c>
      <c r="H121" s="17" t="s">
        <v>4638</v>
      </c>
      <c r="I121" s="8">
        <f t="shared" si="6"/>
        <v>45325.421412037038</v>
      </c>
      <c r="J121" s="8">
        <f>DATEVALUE(MID(H121,29,8))+TIMEVALUE(_xlfn.CONCAT(MID(H121,64,2),":",MID(H121,66,2)))</f>
        <v>45325.420138888891</v>
      </c>
      <c r="K121" s="6" t="str">
        <f t="shared" si="7"/>
        <v>0:01</v>
      </c>
      <c r="L121" s="54" t="str">
        <f t="shared" si="9"/>
        <v>Ukončeno v den propuštění</v>
      </c>
      <c r="M121" s="54" t="str">
        <f>IF(A121-J121&gt;TIME(0,240,0),"Více než  4 hodiny",VLOOKUP(K121,Pásma!$H$4:$I$244,2))</f>
        <v>do 10 ti minut</v>
      </c>
    </row>
    <row r="122" spans="1:13" x14ac:dyDescent="0.25">
      <c r="A122" s="18">
        <v>45325.423321759263</v>
      </c>
      <c r="B122" s="17" t="s">
        <v>3625</v>
      </c>
      <c r="C122" s="17" t="s">
        <v>3694</v>
      </c>
      <c r="D122" s="17" t="s">
        <v>3627</v>
      </c>
      <c r="E122" s="17" t="s">
        <v>79</v>
      </c>
      <c r="F122" s="17" t="s">
        <v>4633</v>
      </c>
      <c r="G122" s="17" t="s">
        <v>4634</v>
      </c>
      <c r="H122" s="17" t="s">
        <v>4635</v>
      </c>
      <c r="I122" s="8">
        <f t="shared" si="6"/>
        <v>45325.423321759263</v>
      </c>
      <c r="J122" s="8">
        <f>DATEVALUE(MID(H122,29,8))+TIMEVALUE(_xlfn.CONCAT(MID(H122,64,2),":",MID(H122,66,2)))</f>
        <v>45325.42291666667</v>
      </c>
      <c r="K122" s="6" t="str">
        <f t="shared" si="7"/>
        <v>0:00</v>
      </c>
      <c r="L122" s="54" t="str">
        <f t="shared" si="9"/>
        <v>Ukončeno v den propuštění</v>
      </c>
      <c r="M122" s="54" t="str">
        <f>IF(A122-J122&gt;TIME(0,240,0),"Více než  4 hodiny",VLOOKUP(K122,Pásma!$H$4:$I$244,2))</f>
        <v>do 10 ti minut</v>
      </c>
    </row>
    <row r="123" spans="1:13" x14ac:dyDescent="0.25">
      <c r="A123" s="18">
        <v>45325.525706018518</v>
      </c>
      <c r="B123" s="17" t="s">
        <v>7304</v>
      </c>
      <c r="C123" s="17" t="s">
        <v>7305</v>
      </c>
      <c r="D123" s="17" t="s">
        <v>3627</v>
      </c>
      <c r="E123" s="17" t="s">
        <v>13</v>
      </c>
      <c r="F123" s="17" t="s">
        <v>4541</v>
      </c>
      <c r="G123" s="17" t="s">
        <v>7698</v>
      </c>
      <c r="H123" s="17" t="s">
        <v>7699</v>
      </c>
      <c r="I123" s="8">
        <f t="shared" si="6"/>
        <v>45325.525706018518</v>
      </c>
      <c r="J123" s="8">
        <f>DATEVALUE(MID(H123,63,8))+TIMEVALUE(_xlfn.CONCAT(MID(H123,87,2),":",MID(H123,89,2)))</f>
        <v>45325.525000000001</v>
      </c>
      <c r="K123" s="6" t="str">
        <f t="shared" si="7"/>
        <v>0:01</v>
      </c>
      <c r="L123" s="54" t="str">
        <f t="shared" si="9"/>
        <v>Ukončeno v den propuštění</v>
      </c>
      <c r="M123" s="54" t="str">
        <f>IF(A123-J123&gt;TIME(0,240,0),"Více než  4 hodiny",VLOOKUP(K123,Pásma!$H$4:$I$244,2))</f>
        <v>do 10 ti minut</v>
      </c>
    </row>
    <row r="124" spans="1:13" x14ac:dyDescent="0.25">
      <c r="A124" s="18">
        <v>45326.57707175926</v>
      </c>
      <c r="B124" s="17" t="s">
        <v>3625</v>
      </c>
      <c r="C124" s="17" t="s">
        <v>3703</v>
      </c>
      <c r="D124" s="17" t="s">
        <v>3627</v>
      </c>
      <c r="E124" s="17" t="s">
        <v>79</v>
      </c>
      <c r="F124" s="17" t="s">
        <v>1074</v>
      </c>
      <c r="G124" s="17" t="s">
        <v>4631</v>
      </c>
      <c r="H124" s="17" t="s">
        <v>4632</v>
      </c>
      <c r="I124" s="8">
        <f t="shared" si="6"/>
        <v>45326.57707175926</v>
      </c>
      <c r="J124" s="8">
        <f t="shared" ref="J124:J129" si="12">DATEVALUE(MID(H124,29,8))+TIMEVALUE(_xlfn.CONCAT(MID(H124,64,2),":",MID(H124,66,2)))</f>
        <v>45326.576388888891</v>
      </c>
      <c r="K124" s="6" t="str">
        <f t="shared" si="7"/>
        <v>0:00</v>
      </c>
      <c r="L124" s="54" t="str">
        <f t="shared" si="9"/>
        <v>Ukončeno v den propuštění</v>
      </c>
      <c r="M124" s="54" t="str">
        <f>IF(A124-J124&gt;TIME(0,240,0),"Více než  4 hodiny",VLOOKUP(K124,Pásma!$H$4:$I$244,2))</f>
        <v>do 10 ti minut</v>
      </c>
    </row>
    <row r="125" spans="1:13" x14ac:dyDescent="0.25">
      <c r="A125" s="18">
        <v>45326.577893518515</v>
      </c>
      <c r="B125" s="17" t="s">
        <v>3625</v>
      </c>
      <c r="C125" s="17" t="s">
        <v>3703</v>
      </c>
      <c r="D125" s="17" t="s">
        <v>3627</v>
      </c>
      <c r="E125" s="17" t="s">
        <v>79</v>
      </c>
      <c r="F125" s="17" t="s">
        <v>4628</v>
      </c>
      <c r="G125" s="17" t="s">
        <v>4629</v>
      </c>
      <c r="H125" s="17" t="s">
        <v>4630</v>
      </c>
      <c r="I125" s="8">
        <f t="shared" si="6"/>
        <v>45326.577893518515</v>
      </c>
      <c r="J125" s="8">
        <f t="shared" si="12"/>
        <v>45326.57708333333</v>
      </c>
      <c r="K125" s="6" t="str">
        <f t="shared" si="7"/>
        <v>0:01</v>
      </c>
      <c r="L125" s="54" t="str">
        <f t="shared" si="9"/>
        <v>Ukončeno v den propuštění</v>
      </c>
      <c r="M125" s="54" t="str">
        <f>IF(A125-J125&gt;TIME(0,240,0),"Více než  4 hodiny",VLOOKUP(K125,Pásma!$H$4:$I$244,2))</f>
        <v>do 10 ti minut</v>
      </c>
    </row>
    <row r="126" spans="1:13" x14ac:dyDescent="0.25">
      <c r="A126" s="18">
        <v>45326.578402777777</v>
      </c>
      <c r="B126" s="17" t="s">
        <v>3625</v>
      </c>
      <c r="C126" s="17" t="s">
        <v>3703</v>
      </c>
      <c r="D126" s="17" t="s">
        <v>3627</v>
      </c>
      <c r="E126" s="17" t="s">
        <v>79</v>
      </c>
      <c r="F126" s="17" t="s">
        <v>4625</v>
      </c>
      <c r="G126" s="17" t="s">
        <v>4626</v>
      </c>
      <c r="H126" s="17" t="s">
        <v>4627</v>
      </c>
      <c r="I126" s="8">
        <f t="shared" si="6"/>
        <v>45326.578402777777</v>
      </c>
      <c r="J126" s="8">
        <f t="shared" si="12"/>
        <v>45326.577777777777</v>
      </c>
      <c r="K126" s="6" t="str">
        <f t="shared" si="7"/>
        <v>0:00</v>
      </c>
      <c r="L126" s="54" t="str">
        <f t="shared" si="9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18">
        <v>45327.471041666664</v>
      </c>
      <c r="B127" s="17" t="s">
        <v>3625</v>
      </c>
      <c r="C127" s="17" t="s">
        <v>3626</v>
      </c>
      <c r="D127" s="17" t="s">
        <v>3627</v>
      </c>
      <c r="E127" s="17" t="s">
        <v>79</v>
      </c>
      <c r="F127" s="17" t="s">
        <v>4549</v>
      </c>
      <c r="G127" s="17" t="s">
        <v>4623</v>
      </c>
      <c r="H127" s="17" t="s">
        <v>4624</v>
      </c>
      <c r="I127" s="8">
        <f t="shared" si="6"/>
        <v>45327.471041666664</v>
      </c>
      <c r="J127" s="8">
        <f t="shared" si="12"/>
        <v>45327.465277777781</v>
      </c>
      <c r="K127" s="6" t="str">
        <f t="shared" si="7"/>
        <v>0:08</v>
      </c>
      <c r="L127" s="54" t="str">
        <f t="shared" si="9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18">
        <v>45327.584583333337</v>
      </c>
      <c r="B128" s="17" t="s">
        <v>3625</v>
      </c>
      <c r="C128" s="17" t="s">
        <v>3626</v>
      </c>
      <c r="D128" s="17" t="s">
        <v>3627</v>
      </c>
      <c r="E128" s="17" t="s">
        <v>79</v>
      </c>
      <c r="F128" s="17" t="s">
        <v>1587</v>
      </c>
      <c r="G128" s="17" t="s">
        <v>4622</v>
      </c>
      <c r="H128" s="17" t="s">
        <v>4621</v>
      </c>
      <c r="I128" s="8">
        <f t="shared" si="6"/>
        <v>45327.584583333337</v>
      </c>
      <c r="J128" s="8">
        <f t="shared" si="12"/>
        <v>45327.584027777775</v>
      </c>
      <c r="K128" s="6" t="str">
        <f t="shared" si="7"/>
        <v>0:00</v>
      </c>
      <c r="L128" s="54" t="str">
        <f t="shared" si="9"/>
        <v>Ukončeno v den propuštění</v>
      </c>
      <c r="M128" s="54" t="str">
        <f>IF(A128-J128&gt;TIME(0,240,0),"Více než  4 hodiny",VLOOKUP(K128,Pásma!$H$4:$I$244,2))</f>
        <v>do 10 ti minut</v>
      </c>
    </row>
    <row r="129" spans="1:13" x14ac:dyDescent="0.25">
      <c r="A129" s="18">
        <v>45327.585081018522</v>
      </c>
      <c r="B129" s="17" t="s">
        <v>3625</v>
      </c>
      <c r="C129" s="17" t="s">
        <v>3626</v>
      </c>
      <c r="D129" s="17" t="s">
        <v>3627</v>
      </c>
      <c r="E129" s="17" t="s">
        <v>79</v>
      </c>
      <c r="F129" s="17" t="s">
        <v>4619</v>
      </c>
      <c r="G129" s="17" t="s">
        <v>4620</v>
      </c>
      <c r="H129" s="17" t="s">
        <v>4621</v>
      </c>
      <c r="I129" s="8">
        <f t="shared" si="6"/>
        <v>45327.585081018522</v>
      </c>
      <c r="J129" s="8">
        <f t="shared" si="12"/>
        <v>45327.584027777775</v>
      </c>
      <c r="K129" s="6" t="str">
        <f t="shared" si="7"/>
        <v>0:01</v>
      </c>
      <c r="L129" s="54" t="str">
        <f t="shared" si="9"/>
        <v>Ukončeno v den propuštění</v>
      </c>
      <c r="M129" s="54" t="str">
        <f>IF(A129-J129&gt;TIME(0,240,0),"Více než  4 hodiny",VLOOKUP(K129,Pásma!$H$4:$I$244,2))</f>
        <v>do 10 ti minut</v>
      </c>
    </row>
    <row r="130" spans="1:13" x14ac:dyDescent="0.25">
      <c r="A130" s="18">
        <v>45328.384629629632</v>
      </c>
      <c r="B130" s="17" t="s">
        <v>11</v>
      </c>
      <c r="C130" s="17" t="s">
        <v>21</v>
      </c>
      <c r="D130" s="17" t="s">
        <v>3627</v>
      </c>
      <c r="E130" s="17" t="s">
        <v>10</v>
      </c>
      <c r="F130" s="17" t="s">
        <v>4422</v>
      </c>
      <c r="G130" s="17" t="s">
        <v>4423</v>
      </c>
      <c r="H130" s="17" t="s">
        <v>8813</v>
      </c>
      <c r="I130" s="8">
        <f t="shared" ref="I130:I193" si="13">A130</f>
        <v>45328.384629629632</v>
      </c>
      <c r="J130" s="8">
        <f>DATEVALUE(MID(H130,49,8))+TIMEVALUE(_xlfn.CONCAT(MID(H130,80,2),":",MID(H130,82,2)))</f>
        <v>45328.384027777778</v>
      </c>
      <c r="K130" s="6" t="str">
        <f t="shared" ref="K130:K193" si="14">TEXT(A130-J130,"h:mm")</f>
        <v>0:00</v>
      </c>
      <c r="L130" s="54" t="str">
        <f t="shared" si="9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18">
        <v>45328.572418981479</v>
      </c>
      <c r="B131" s="17" t="s">
        <v>3625</v>
      </c>
      <c r="C131" s="17" t="s">
        <v>3901</v>
      </c>
      <c r="D131" s="17" t="s">
        <v>3627</v>
      </c>
      <c r="E131" s="17" t="s">
        <v>79</v>
      </c>
      <c r="F131" s="17" t="s">
        <v>1234</v>
      </c>
      <c r="G131" s="17" t="s">
        <v>4617</v>
      </c>
      <c r="H131" s="17" t="s">
        <v>4618</v>
      </c>
      <c r="I131" s="8">
        <f t="shared" si="13"/>
        <v>45328.572418981479</v>
      </c>
      <c r="J131" s="8">
        <f>DATEVALUE(MID(H131,29,8))+TIMEVALUE(_xlfn.CONCAT(MID(H131,64,2),":",MID(H131,66,2)))</f>
        <v>45328.571527777778</v>
      </c>
      <c r="K131" s="6" t="str">
        <f t="shared" si="14"/>
        <v>0:01</v>
      </c>
      <c r="L131" s="54" t="str">
        <f t="shared" ref="L131:L194" si="15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18">
        <v>45328.57298611111</v>
      </c>
      <c r="B132" s="17" t="s">
        <v>3625</v>
      </c>
      <c r="C132" s="17" t="s">
        <v>3901</v>
      </c>
      <c r="D132" s="17" t="s">
        <v>3627</v>
      </c>
      <c r="E132" s="17" t="s">
        <v>79</v>
      </c>
      <c r="F132" s="17" t="s">
        <v>4614</v>
      </c>
      <c r="G132" s="17" t="s">
        <v>4615</v>
      </c>
      <c r="H132" s="17" t="s">
        <v>4616</v>
      </c>
      <c r="I132" s="8">
        <f t="shared" si="13"/>
        <v>45328.57298611111</v>
      </c>
      <c r="J132" s="8">
        <f>DATEVALUE(MID(H132,29,8))+TIMEVALUE(_xlfn.CONCAT(MID(H132,64,2),":",MID(H132,66,2)))</f>
        <v>45328.572222222225</v>
      </c>
      <c r="K132" s="6" t="str">
        <f t="shared" si="14"/>
        <v>0:01</v>
      </c>
      <c r="L132" s="54" t="str">
        <f t="shared" si="15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18">
        <v>45328.573530092595</v>
      </c>
      <c r="B133" s="17" t="s">
        <v>3625</v>
      </c>
      <c r="C133" s="17" t="s">
        <v>3901</v>
      </c>
      <c r="D133" s="17" t="s">
        <v>3627</v>
      </c>
      <c r="E133" s="17" t="s">
        <v>79</v>
      </c>
      <c r="F133" s="17" t="s">
        <v>4611</v>
      </c>
      <c r="G133" s="17" t="s">
        <v>4612</v>
      </c>
      <c r="H133" s="17" t="s">
        <v>4613</v>
      </c>
      <c r="I133" s="8">
        <f t="shared" si="13"/>
        <v>45328.573530092595</v>
      </c>
      <c r="J133" s="8">
        <f>DATEVALUE(MID(H133,29,8))+TIMEVALUE(_xlfn.CONCAT(MID(H133,64,2),":",MID(H133,66,2)))</f>
        <v>45328.572916666664</v>
      </c>
      <c r="K133" s="6" t="str">
        <f t="shared" si="14"/>
        <v>0:00</v>
      </c>
      <c r="L133" s="54" t="str">
        <f t="shared" si="15"/>
        <v>Ukončeno v den propuštění</v>
      </c>
      <c r="M133" s="54" t="str">
        <f>IF(A133-J133&gt;TIME(0,240,0),"Více než  4 hodiny",VLOOKUP(K133,Pásma!$H$4:$I$244,2))</f>
        <v>do 10 ti minut</v>
      </c>
    </row>
    <row r="134" spans="1:13" x14ac:dyDescent="0.25">
      <c r="A134" s="18">
        <v>45328.671180555553</v>
      </c>
      <c r="B134" s="17" t="s">
        <v>1720</v>
      </c>
      <c r="C134" s="17" t="s">
        <v>2058</v>
      </c>
      <c r="D134" s="17" t="s">
        <v>3627</v>
      </c>
      <c r="E134" s="17" t="s">
        <v>79</v>
      </c>
      <c r="F134" s="17" t="s">
        <v>4584</v>
      </c>
      <c r="G134" s="17" t="s">
        <v>4585</v>
      </c>
      <c r="H134" s="17" t="s">
        <v>8812</v>
      </c>
      <c r="I134" s="8">
        <f t="shared" si="13"/>
        <v>45328.671180555553</v>
      </c>
      <c r="J134" s="8">
        <f>DATEVALUE(MID(H134,49,8))+TIMEVALUE(_xlfn.CONCAT(MID(H134,80,2),":",MID(H134,82,2)))</f>
        <v>45328.67083333333</v>
      </c>
      <c r="K134" s="6" t="str">
        <f t="shared" si="14"/>
        <v>0:00</v>
      </c>
      <c r="L134" s="54" t="str">
        <f t="shared" si="15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18">
        <v>45329.565462962964</v>
      </c>
      <c r="B135" s="17" t="s">
        <v>3625</v>
      </c>
      <c r="C135" s="17" t="s">
        <v>3901</v>
      </c>
      <c r="D135" s="17" t="s">
        <v>3627</v>
      </c>
      <c r="E135" s="17" t="s">
        <v>79</v>
      </c>
      <c r="F135" s="17" t="s">
        <v>4608</v>
      </c>
      <c r="G135" s="17" t="s">
        <v>4609</v>
      </c>
      <c r="H135" s="17" t="s">
        <v>4610</v>
      </c>
      <c r="I135" s="8">
        <f t="shared" si="13"/>
        <v>45329.565462962964</v>
      </c>
      <c r="J135" s="8">
        <f>DATEVALUE(MID(H135,29,8))+TIMEVALUE(_xlfn.CONCAT(MID(H135,64,2),":",MID(H135,66,2)))</f>
        <v>45329.564583333333</v>
      </c>
      <c r="K135" s="6" t="str">
        <f t="shared" si="14"/>
        <v>0:01</v>
      </c>
      <c r="L135" s="54" t="str">
        <f t="shared" si="15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18">
        <v>45329.565995370373</v>
      </c>
      <c r="B136" s="17" t="s">
        <v>3625</v>
      </c>
      <c r="C136" s="17" t="s">
        <v>3901</v>
      </c>
      <c r="D136" s="17" t="s">
        <v>3627</v>
      </c>
      <c r="E136" s="17" t="s">
        <v>79</v>
      </c>
      <c r="F136" s="17" t="s">
        <v>4274</v>
      </c>
      <c r="G136" s="17" t="s">
        <v>4606</v>
      </c>
      <c r="H136" s="17" t="s">
        <v>4607</v>
      </c>
      <c r="I136" s="8">
        <f t="shared" si="13"/>
        <v>45329.565995370373</v>
      </c>
      <c r="J136" s="8">
        <f>DATEVALUE(MID(H136,29,8))+TIMEVALUE(_xlfn.CONCAT(MID(H136,64,2),":",MID(H136,66,2)))</f>
        <v>45329.56527777778</v>
      </c>
      <c r="K136" s="6" t="str">
        <f t="shared" si="14"/>
        <v>0:01</v>
      </c>
      <c r="L136" s="54" t="str">
        <f t="shared" si="15"/>
        <v>Ukončeno v den propuštění</v>
      </c>
      <c r="M136" s="54" t="str">
        <f>IF(A136-J136&gt;TIME(0,240,0),"Více než  4 hodiny",VLOOKUP(K136,Pásma!$H$4:$I$244,2))</f>
        <v>do 10 ti minut</v>
      </c>
    </row>
    <row r="137" spans="1:13" x14ac:dyDescent="0.25">
      <c r="A137" s="18">
        <v>45329.567731481482</v>
      </c>
      <c r="B137" s="17" t="s">
        <v>3625</v>
      </c>
      <c r="C137" s="17" t="s">
        <v>3901</v>
      </c>
      <c r="D137" s="17" t="s">
        <v>3627</v>
      </c>
      <c r="E137" s="17" t="s">
        <v>79</v>
      </c>
      <c r="F137" s="17" t="s">
        <v>4603</v>
      </c>
      <c r="G137" s="17" t="s">
        <v>4604</v>
      </c>
      <c r="H137" s="17" t="s">
        <v>4605</v>
      </c>
      <c r="I137" s="8">
        <f t="shared" si="13"/>
        <v>45329.567731481482</v>
      </c>
      <c r="J137" s="8">
        <f>DATEVALUE(MID(H137,29,8))+TIMEVALUE(_xlfn.CONCAT(MID(H137,64,2),":",MID(H137,66,2)))</f>
        <v>45329.565972222219</v>
      </c>
      <c r="K137" s="6" t="str">
        <f t="shared" si="14"/>
        <v>0:02</v>
      </c>
      <c r="L137" s="54" t="str">
        <f t="shared" si="15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18">
        <v>45329.716643518521</v>
      </c>
      <c r="B138" s="17" t="s">
        <v>3625</v>
      </c>
      <c r="C138" s="17" t="s">
        <v>3800</v>
      </c>
      <c r="D138" s="17" t="s">
        <v>3627</v>
      </c>
      <c r="E138" s="17" t="s">
        <v>79</v>
      </c>
      <c r="F138" s="17" t="s">
        <v>4557</v>
      </c>
      <c r="G138" s="17" t="s">
        <v>7696</v>
      </c>
      <c r="H138" s="17" t="s">
        <v>7697</v>
      </c>
      <c r="I138" s="8">
        <f t="shared" si="13"/>
        <v>45329.716643518521</v>
      </c>
      <c r="J138" s="8">
        <f>DATEVALUE(MID(H138,63,8))+TIMEVALUE(_xlfn.CONCAT(MID(H138,87,2),":",MID(H138,89,2)))</f>
        <v>45329.71597222222</v>
      </c>
      <c r="K138" s="6" t="str">
        <f t="shared" si="14"/>
        <v>0:00</v>
      </c>
      <c r="L138" s="54" t="str">
        <f t="shared" si="15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18">
        <v>45329.815949074073</v>
      </c>
      <c r="B139" s="17" t="s">
        <v>3625</v>
      </c>
      <c r="C139" s="17" t="s">
        <v>3618</v>
      </c>
      <c r="D139" s="17" t="s">
        <v>3627</v>
      </c>
      <c r="E139" s="17" t="s">
        <v>79</v>
      </c>
      <c r="F139" s="17" t="s">
        <v>1122</v>
      </c>
      <c r="G139" s="17" t="s">
        <v>7694</v>
      </c>
      <c r="H139" s="17" t="s">
        <v>7695</v>
      </c>
      <c r="I139" s="8">
        <f t="shared" si="13"/>
        <v>45329.815949074073</v>
      </c>
      <c r="J139" s="8">
        <f>DATEVALUE(MID(H139,63,8))+TIMEVALUE(_xlfn.CONCAT(MID(H139,87,2),":",MID(H139,89,2)))</f>
        <v>45329.81527777778</v>
      </c>
      <c r="K139" s="6" t="str">
        <f t="shared" si="14"/>
        <v>0:00</v>
      </c>
      <c r="L139" s="54" t="str">
        <f t="shared" si="15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18">
        <v>45330.481006944443</v>
      </c>
      <c r="B140" s="17" t="s">
        <v>3625</v>
      </c>
      <c r="C140" s="17" t="s">
        <v>3901</v>
      </c>
      <c r="D140" s="17" t="s">
        <v>3627</v>
      </c>
      <c r="E140" s="17" t="s">
        <v>79</v>
      </c>
      <c r="F140" s="17" t="s">
        <v>4541</v>
      </c>
      <c r="G140" s="17" t="s">
        <v>4601</v>
      </c>
      <c r="H140" s="17" t="s">
        <v>4602</v>
      </c>
      <c r="I140" s="8">
        <f t="shared" si="13"/>
        <v>45330.481006944443</v>
      </c>
      <c r="J140" s="8">
        <f>DATEVALUE(MID(H140,29,8))+TIMEVALUE(_xlfn.CONCAT(MID(H140,64,2),":",MID(H140,66,2)))</f>
        <v>45330.479166666664</v>
      </c>
      <c r="K140" s="6" t="str">
        <f t="shared" si="14"/>
        <v>0:02</v>
      </c>
      <c r="L140" s="54" t="str">
        <f t="shared" si="15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18">
        <v>45330.58189814815</v>
      </c>
      <c r="B141" s="17" t="s">
        <v>3625</v>
      </c>
      <c r="C141" s="17" t="s">
        <v>3901</v>
      </c>
      <c r="D141" s="17" t="s">
        <v>3627</v>
      </c>
      <c r="E141" s="17" t="s">
        <v>79</v>
      </c>
      <c r="F141" s="17" t="s">
        <v>4598</v>
      </c>
      <c r="G141" s="17" t="s">
        <v>4599</v>
      </c>
      <c r="H141" s="17" t="s">
        <v>4600</v>
      </c>
      <c r="I141" s="8">
        <f t="shared" si="13"/>
        <v>45330.58189814815</v>
      </c>
      <c r="J141" s="8">
        <f>DATEVALUE(MID(H141,29,8))+TIMEVALUE(_xlfn.CONCAT(MID(H141,64,2),":",MID(H141,66,2)))</f>
        <v>45330.581250000003</v>
      </c>
      <c r="K141" s="6" t="str">
        <f t="shared" si="14"/>
        <v>0:00</v>
      </c>
      <c r="L141" s="54" t="str">
        <f t="shared" si="15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18">
        <v>45330.582418981481</v>
      </c>
      <c r="B142" s="17" t="s">
        <v>3625</v>
      </c>
      <c r="C142" s="17" t="s">
        <v>3901</v>
      </c>
      <c r="D142" s="17" t="s">
        <v>3627</v>
      </c>
      <c r="E142" s="17" t="s">
        <v>79</v>
      </c>
      <c r="F142" s="17" t="s">
        <v>4596</v>
      </c>
      <c r="G142" s="17" t="s">
        <v>4597</v>
      </c>
      <c r="H142" s="17" t="s">
        <v>4595</v>
      </c>
      <c r="I142" s="8">
        <f t="shared" si="13"/>
        <v>45330.582418981481</v>
      </c>
      <c r="J142" s="8">
        <f>DATEVALUE(MID(H142,29,8))+TIMEVALUE(_xlfn.CONCAT(MID(H142,64,2),":",MID(H142,66,2)))</f>
        <v>45330.581944444442</v>
      </c>
      <c r="K142" s="6" t="str">
        <f t="shared" si="14"/>
        <v>0:00</v>
      </c>
      <c r="L142" s="54" t="str">
        <f t="shared" si="15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18">
        <v>45330.582766203705</v>
      </c>
      <c r="B143" s="17" t="s">
        <v>3625</v>
      </c>
      <c r="C143" s="17" t="s">
        <v>3901</v>
      </c>
      <c r="D143" s="17" t="s">
        <v>3627</v>
      </c>
      <c r="E143" s="17" t="s">
        <v>79</v>
      </c>
      <c r="F143" s="17" t="s">
        <v>4593</v>
      </c>
      <c r="G143" s="17" t="s">
        <v>4594</v>
      </c>
      <c r="H143" s="17" t="s">
        <v>4595</v>
      </c>
      <c r="I143" s="8">
        <f t="shared" si="13"/>
        <v>45330.582766203705</v>
      </c>
      <c r="J143" s="8">
        <f>DATEVALUE(MID(H143,29,8))+TIMEVALUE(_xlfn.CONCAT(MID(H143,64,2),":",MID(H143,66,2)))</f>
        <v>45330.581944444442</v>
      </c>
      <c r="K143" s="6" t="str">
        <f t="shared" si="14"/>
        <v>0:01</v>
      </c>
      <c r="L143" s="54" t="str">
        <f t="shared" si="15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18">
        <v>45330.602222222224</v>
      </c>
      <c r="B144" s="17" t="s">
        <v>11</v>
      </c>
      <c r="C144" s="17" t="s">
        <v>21</v>
      </c>
      <c r="D144" s="17" t="s">
        <v>3627</v>
      </c>
      <c r="E144" s="17" t="s">
        <v>10</v>
      </c>
      <c r="F144" s="17" t="s">
        <v>4562</v>
      </c>
      <c r="G144" s="17" t="s">
        <v>4563</v>
      </c>
      <c r="H144" s="17" t="s">
        <v>8811</v>
      </c>
      <c r="I144" s="8">
        <f t="shared" si="13"/>
        <v>45330.602222222224</v>
      </c>
      <c r="J144" s="8">
        <f>DATEVALUE(MID(H144,49,8))+TIMEVALUE(_xlfn.CONCAT(MID(H144,80,2),":",MID(H144,82,2)))</f>
        <v>45330.602083333331</v>
      </c>
      <c r="K144" s="6" t="str">
        <f t="shared" si="14"/>
        <v>0:00</v>
      </c>
      <c r="L144" s="54" t="str">
        <f t="shared" si="15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18">
        <v>45330.838020833333</v>
      </c>
      <c r="B145" s="17" t="s">
        <v>3625</v>
      </c>
      <c r="C145" s="17" t="s">
        <v>3618</v>
      </c>
      <c r="D145" s="17" t="s">
        <v>3627</v>
      </c>
      <c r="E145" s="17" t="s">
        <v>79</v>
      </c>
      <c r="F145" s="17" t="s">
        <v>1273</v>
      </c>
      <c r="G145" s="17" t="s">
        <v>7692</v>
      </c>
      <c r="H145" s="17" t="s">
        <v>7693</v>
      </c>
      <c r="I145" s="8">
        <f t="shared" si="13"/>
        <v>45330.838020833333</v>
      </c>
      <c r="J145" s="8">
        <f>DATEVALUE(MID(H145,63,8))+TIMEVALUE(_xlfn.CONCAT(MID(H145,87,2),":",MID(H145,89,2)))</f>
        <v>45330.836805555555</v>
      </c>
      <c r="K145" s="6" t="str">
        <f t="shared" si="14"/>
        <v>0:01</v>
      </c>
      <c r="L145" s="54" t="str">
        <f t="shared" si="15"/>
        <v>Ukončeno v den propuštění</v>
      </c>
      <c r="M145" s="54" t="str">
        <f>IF(A145-J145&gt;TIME(0,240,0),"Více než  4 hodiny",VLOOKUP(K145,Pásma!$H$4:$I$244,2))</f>
        <v>do 10 ti minut</v>
      </c>
    </row>
    <row r="146" spans="1:13" x14ac:dyDescent="0.25">
      <c r="A146" s="18">
        <v>45331.454629629632</v>
      </c>
      <c r="B146" s="17" t="s">
        <v>3625</v>
      </c>
      <c r="C146" s="17" t="s">
        <v>3901</v>
      </c>
      <c r="D146" s="17" t="s">
        <v>3627</v>
      </c>
      <c r="E146" s="17" t="s">
        <v>79</v>
      </c>
      <c r="F146" s="17" t="s">
        <v>4124</v>
      </c>
      <c r="G146" s="17" t="s">
        <v>4591</v>
      </c>
      <c r="H146" s="17" t="s">
        <v>4592</v>
      </c>
      <c r="I146" s="8">
        <f t="shared" si="13"/>
        <v>45331.454629629632</v>
      </c>
      <c r="J146" s="8">
        <f>DATEVALUE(MID(H146,29,8))+TIMEVALUE(_xlfn.CONCAT(MID(H146,64,2),":",MID(H146,66,2)))</f>
        <v>45331.427083333336</v>
      </c>
      <c r="K146" s="6" t="str">
        <f t="shared" si="14"/>
        <v>0:39</v>
      </c>
      <c r="L146" s="54" t="str">
        <f t="shared" si="15"/>
        <v>Ukončeno v den propuštění</v>
      </c>
      <c r="M146" s="54" t="str">
        <f>IF(A146-J146&gt;TIME(0,240,0),"Více než  4 hodiny",VLOOKUP(K146,Pásma!$H$4:$I$244,2))</f>
        <v>30-40</v>
      </c>
    </row>
    <row r="147" spans="1:13" x14ac:dyDescent="0.25">
      <c r="A147" s="18">
        <v>45332.510763888888</v>
      </c>
      <c r="B147" s="17" t="s">
        <v>3625</v>
      </c>
      <c r="C147" s="17" t="s">
        <v>3901</v>
      </c>
      <c r="D147" s="17" t="s">
        <v>3627</v>
      </c>
      <c r="E147" s="17" t="s">
        <v>79</v>
      </c>
      <c r="F147" s="17" t="s">
        <v>3786</v>
      </c>
      <c r="G147" s="17" t="s">
        <v>4589</v>
      </c>
      <c r="H147" s="17" t="s">
        <v>4590</v>
      </c>
      <c r="I147" s="8">
        <f t="shared" si="13"/>
        <v>45332.510763888888</v>
      </c>
      <c r="J147" s="8">
        <f>DATEVALUE(MID(H147,29,8))+TIMEVALUE(_xlfn.CONCAT(MID(H147,64,2),":",MID(H147,66,2)))</f>
        <v>45332.509722222225</v>
      </c>
      <c r="K147" s="6" t="str">
        <f t="shared" si="14"/>
        <v>0:01</v>
      </c>
      <c r="L147" s="54" t="str">
        <f t="shared" si="15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18">
        <v>45332.610532407409</v>
      </c>
      <c r="B148" s="17" t="s">
        <v>3625</v>
      </c>
      <c r="C148" s="17" t="s">
        <v>3901</v>
      </c>
      <c r="D148" s="17" t="s">
        <v>3627</v>
      </c>
      <c r="E148" s="17" t="s">
        <v>79</v>
      </c>
      <c r="F148" s="17" t="s">
        <v>4277</v>
      </c>
      <c r="G148" s="17" t="s">
        <v>4587</v>
      </c>
      <c r="H148" s="17" t="s">
        <v>4588</v>
      </c>
      <c r="I148" s="8">
        <f t="shared" si="13"/>
        <v>45332.610532407409</v>
      </c>
      <c r="J148" s="8">
        <f>DATEVALUE(MID(H148,29,8))+TIMEVALUE(_xlfn.CONCAT(MID(H148,64,2),":",MID(H148,66,2)))</f>
        <v>45332.609722222223</v>
      </c>
      <c r="K148" s="6" t="str">
        <f t="shared" si="14"/>
        <v>0:01</v>
      </c>
      <c r="L148" s="54" t="str">
        <f t="shared" si="15"/>
        <v>Ukončeno v den propuštění</v>
      </c>
      <c r="M148" s="54" t="str">
        <f>IF(A148-J148&gt;TIME(0,240,0),"Více než  4 hodiny",VLOOKUP(K148,Pásma!$H$4:$I$244,2))</f>
        <v>do 10 ti minut</v>
      </c>
    </row>
    <row r="149" spans="1:13" x14ac:dyDescent="0.25">
      <c r="A149" s="18">
        <v>45332.611006944448</v>
      </c>
      <c r="B149" s="17" t="s">
        <v>3625</v>
      </c>
      <c r="C149" s="17" t="s">
        <v>3901</v>
      </c>
      <c r="D149" s="17" t="s">
        <v>3627</v>
      </c>
      <c r="E149" s="17" t="s">
        <v>79</v>
      </c>
      <c r="F149" s="17" t="s">
        <v>4584</v>
      </c>
      <c r="G149" s="17" t="s">
        <v>4585</v>
      </c>
      <c r="H149" s="17" t="s">
        <v>4586</v>
      </c>
      <c r="I149" s="8">
        <f t="shared" si="13"/>
        <v>45332.611006944448</v>
      </c>
      <c r="J149" s="8">
        <f>DATEVALUE(MID(H149,29,8))+TIMEVALUE(_xlfn.CONCAT(MID(H149,64,2),":",MID(H149,66,2)))</f>
        <v>45332.61041666667</v>
      </c>
      <c r="K149" s="6" t="str">
        <f t="shared" si="14"/>
        <v>0:00</v>
      </c>
      <c r="L149" s="54" t="str">
        <f t="shared" si="15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18">
        <v>45332.720150462963</v>
      </c>
      <c r="B150" s="17" t="s">
        <v>3643</v>
      </c>
      <c r="C150" s="17" t="s">
        <v>3901</v>
      </c>
      <c r="D150" s="17" t="s">
        <v>3627</v>
      </c>
      <c r="E150" s="17" t="s">
        <v>79</v>
      </c>
      <c r="F150" s="17" t="s">
        <v>4581</v>
      </c>
      <c r="G150" s="17" t="s">
        <v>4582</v>
      </c>
      <c r="H150" s="17" t="s">
        <v>4583</v>
      </c>
      <c r="I150" s="8">
        <f t="shared" si="13"/>
        <v>45332.720150462963</v>
      </c>
      <c r="J150" s="8">
        <f>DATEVALUE(MID(H150,29,8))+TIMEVALUE(_xlfn.CONCAT(MID(H150,64,2),":",MID(H150,66,2)))</f>
        <v>45332.71875</v>
      </c>
      <c r="K150" s="6" t="str">
        <f t="shared" si="14"/>
        <v>0:02</v>
      </c>
      <c r="L150" s="54" t="str">
        <f t="shared" si="15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18">
        <v>45333.032743055555</v>
      </c>
      <c r="B151" s="17" t="s">
        <v>59</v>
      </c>
      <c r="C151" s="17" t="s">
        <v>17</v>
      </c>
      <c r="D151" s="17" t="s">
        <v>3627</v>
      </c>
      <c r="E151" s="17" t="s">
        <v>10</v>
      </c>
      <c r="F151" s="17" t="s">
        <v>1246</v>
      </c>
      <c r="G151" s="17" t="s">
        <v>1247</v>
      </c>
      <c r="H151" s="17" t="s">
        <v>8810</v>
      </c>
      <c r="I151" s="8">
        <f t="shared" si="13"/>
        <v>45333.032743055555</v>
      </c>
      <c r="J151" s="8">
        <f>DATEVALUE(MID(H151,49,8))+TIMEVALUE(_xlfn.CONCAT(MID(H151,80,2),":",MID(H151,82,2)))</f>
        <v>45333.032638888886</v>
      </c>
      <c r="K151" s="6" t="str">
        <f t="shared" si="14"/>
        <v>0:00</v>
      </c>
      <c r="L151" s="54" t="str">
        <f t="shared" si="15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18">
        <v>45333.464097222219</v>
      </c>
      <c r="B152" s="17" t="s">
        <v>3625</v>
      </c>
      <c r="C152" s="17" t="s">
        <v>4118</v>
      </c>
      <c r="D152" s="17" t="s">
        <v>3627</v>
      </c>
      <c r="E152" s="17" t="s">
        <v>79</v>
      </c>
      <c r="F152" s="17" t="s">
        <v>4557</v>
      </c>
      <c r="G152" s="17" t="s">
        <v>4579</v>
      </c>
      <c r="H152" s="17" t="s">
        <v>4580</v>
      </c>
      <c r="I152" s="8">
        <f t="shared" si="13"/>
        <v>45333.464097222219</v>
      </c>
      <c r="J152" s="8">
        <f>DATEVALUE(MID(H152,29,8))+TIMEVALUE(_xlfn.CONCAT(MID(H152,64,2),":",MID(H152,66,2)))</f>
        <v>45333.34375</v>
      </c>
      <c r="K152" s="6" t="str">
        <f t="shared" si="14"/>
        <v>2:53</v>
      </c>
      <c r="L152" s="54" t="str">
        <f t="shared" si="15"/>
        <v>Ukončeno v den propuštění</v>
      </c>
      <c r="M152" s="54" t="str">
        <f>IF(A152-J152&gt;TIME(0,240,0),"Více než  4 hodiny",VLOOKUP(K152,Pásma!$H$4:$I$244,2))</f>
        <v>170-180</v>
      </c>
    </row>
    <row r="153" spans="1:13" x14ac:dyDescent="0.25">
      <c r="A153" s="18">
        <v>45334.685428240744</v>
      </c>
      <c r="B153" s="17" t="s">
        <v>59</v>
      </c>
      <c r="C153" s="17" t="s">
        <v>7671</v>
      </c>
      <c r="D153" s="17" t="s">
        <v>3627</v>
      </c>
      <c r="E153" s="17" t="s">
        <v>10</v>
      </c>
      <c r="F153" s="17" t="s">
        <v>4525</v>
      </c>
      <c r="G153" s="17" t="s">
        <v>7690</v>
      </c>
      <c r="H153" s="17" t="s">
        <v>7691</v>
      </c>
      <c r="I153" s="8">
        <f t="shared" si="13"/>
        <v>45334.685428240744</v>
      </c>
      <c r="J153" s="8">
        <f>DATEVALUE(MID(H153,63,8))+TIMEVALUE(_xlfn.CONCAT(MID(H153,87,2),":",MID(H153,89,2)))</f>
        <v>45334.684027777781</v>
      </c>
      <c r="K153" s="6" t="str">
        <f t="shared" si="14"/>
        <v>0:02</v>
      </c>
      <c r="L153" s="54" t="str">
        <f t="shared" si="15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18">
        <v>45335.541921296295</v>
      </c>
      <c r="B154" s="17" t="s">
        <v>3625</v>
      </c>
      <c r="C154" s="17" t="s">
        <v>3626</v>
      </c>
      <c r="D154" s="17" t="s">
        <v>3627</v>
      </c>
      <c r="E154" s="17" t="s">
        <v>79</v>
      </c>
      <c r="F154" s="17" t="s">
        <v>4576</v>
      </c>
      <c r="G154" s="17" t="s">
        <v>4577</v>
      </c>
      <c r="H154" s="17" t="s">
        <v>4578</v>
      </c>
      <c r="I154" s="8">
        <f t="shared" si="13"/>
        <v>45335.541921296295</v>
      </c>
      <c r="J154" s="8">
        <f>DATEVALUE(MID(H154,29,8))+TIMEVALUE(_xlfn.CONCAT(MID(H154,64,2),":",MID(H154,66,2)))</f>
        <v>45335.540972222225</v>
      </c>
      <c r="K154" s="6" t="str">
        <f t="shared" si="14"/>
        <v>0:01</v>
      </c>
      <c r="L154" s="54" t="str">
        <f t="shared" si="15"/>
        <v>Ukončeno v den propuštění</v>
      </c>
      <c r="M154" s="54" t="str">
        <f>IF(A154-J154&gt;TIME(0,240,0),"Více než  4 hodiny",VLOOKUP(K154,Pásma!$H$4:$I$244,2))</f>
        <v>do 10 ti minut</v>
      </c>
    </row>
    <row r="155" spans="1:13" x14ac:dyDescent="0.25">
      <c r="A155" s="18">
        <v>45335.542893518519</v>
      </c>
      <c r="B155" s="17" t="s">
        <v>3625</v>
      </c>
      <c r="C155" s="17" t="s">
        <v>3626</v>
      </c>
      <c r="D155" s="17" t="s">
        <v>3627</v>
      </c>
      <c r="E155" s="17" t="s">
        <v>79</v>
      </c>
      <c r="F155" s="17" t="s">
        <v>4573</v>
      </c>
      <c r="G155" s="17" t="s">
        <v>4574</v>
      </c>
      <c r="H155" s="17" t="s">
        <v>4575</v>
      </c>
      <c r="I155" s="8">
        <f t="shared" si="13"/>
        <v>45335.542893518519</v>
      </c>
      <c r="J155" s="8">
        <f>DATEVALUE(MID(H155,29,8))+TIMEVALUE(_xlfn.CONCAT(MID(H155,64,2),":",MID(H155,66,2)))</f>
        <v>45335.542361111111</v>
      </c>
      <c r="K155" s="6" t="str">
        <f t="shared" si="14"/>
        <v>0:00</v>
      </c>
      <c r="L155" s="54" t="str">
        <f t="shared" si="15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18">
        <v>45335.543935185182</v>
      </c>
      <c r="B156" s="17" t="s">
        <v>3625</v>
      </c>
      <c r="C156" s="17" t="s">
        <v>3626</v>
      </c>
      <c r="D156" s="17" t="s">
        <v>3627</v>
      </c>
      <c r="E156" s="17" t="s">
        <v>79</v>
      </c>
      <c r="F156" s="17" t="s">
        <v>4570</v>
      </c>
      <c r="G156" s="17" t="s">
        <v>4571</v>
      </c>
      <c r="H156" s="17" t="s">
        <v>4572</v>
      </c>
      <c r="I156" s="8">
        <f t="shared" si="13"/>
        <v>45335.543935185182</v>
      </c>
      <c r="J156" s="8">
        <f>DATEVALUE(MID(H156,29,8))+TIMEVALUE(_xlfn.CONCAT(MID(H156,64,2),":",MID(H156,66,2)))</f>
        <v>45335.543055555558</v>
      </c>
      <c r="K156" s="6" t="str">
        <f t="shared" si="14"/>
        <v>0:01</v>
      </c>
      <c r="L156" s="54" t="str">
        <f t="shared" si="15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18">
        <v>45335.60465277778</v>
      </c>
      <c r="B157" s="17" t="s">
        <v>3625</v>
      </c>
      <c r="C157" s="17" t="s">
        <v>3694</v>
      </c>
      <c r="D157" s="17" t="s">
        <v>3627</v>
      </c>
      <c r="E157" s="17" t="s">
        <v>79</v>
      </c>
      <c r="F157" s="17" t="s">
        <v>64</v>
      </c>
      <c r="G157" s="17" t="s">
        <v>7688</v>
      </c>
      <c r="H157" s="17" t="s">
        <v>7689</v>
      </c>
      <c r="I157" s="8">
        <f t="shared" si="13"/>
        <v>45335.60465277778</v>
      </c>
      <c r="J157" s="8">
        <f>DATEVALUE(MID(H157,63,8))+TIMEVALUE(_xlfn.CONCAT(MID(H157,87,2),":",MID(H157,89,2)))</f>
        <v>45335.603472222225</v>
      </c>
      <c r="K157" s="6" t="str">
        <f t="shared" si="14"/>
        <v>0:01</v>
      </c>
      <c r="L157" s="54" t="str">
        <f t="shared" si="15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18">
        <v>45335.864479166667</v>
      </c>
      <c r="B158" s="17" t="s">
        <v>3625</v>
      </c>
      <c r="C158" s="17" t="s">
        <v>3703</v>
      </c>
      <c r="D158" s="17" t="s">
        <v>3627</v>
      </c>
      <c r="E158" s="17" t="s">
        <v>79</v>
      </c>
      <c r="F158" s="17" t="s">
        <v>4515</v>
      </c>
      <c r="G158" s="17" t="s">
        <v>7686</v>
      </c>
      <c r="H158" s="17" t="s">
        <v>7687</v>
      </c>
      <c r="I158" s="8">
        <f t="shared" si="13"/>
        <v>45335.864479166667</v>
      </c>
      <c r="J158" s="8">
        <f>DATEVALUE(MID(H158,63,8))+TIMEVALUE(_xlfn.CONCAT(MID(H158,87,2),":",MID(H158,89,2)))</f>
        <v>45335.863194444442</v>
      </c>
      <c r="K158" s="6" t="str">
        <f t="shared" si="14"/>
        <v>0:01</v>
      </c>
      <c r="L158" s="54" t="str">
        <f t="shared" si="15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18">
        <v>45336.359675925924</v>
      </c>
      <c r="B159" s="17" t="s">
        <v>1720</v>
      </c>
      <c r="C159" s="17" t="s">
        <v>2086</v>
      </c>
      <c r="D159" s="17" t="s">
        <v>3627</v>
      </c>
      <c r="E159" s="17" t="s">
        <v>79</v>
      </c>
      <c r="F159" s="17" t="s">
        <v>4546</v>
      </c>
      <c r="G159" s="17" t="s">
        <v>4547</v>
      </c>
      <c r="H159" s="17" t="s">
        <v>8809</v>
      </c>
      <c r="I159" s="8">
        <f t="shared" si="13"/>
        <v>45336.359675925924</v>
      </c>
      <c r="J159" s="8">
        <f>DATEVALUE(MID(H159,49,8))+TIMEVALUE(_xlfn.CONCAT(MID(H159,80,2),":",MID(H159,82,2)))</f>
        <v>45336.359027777777</v>
      </c>
      <c r="K159" s="6" t="str">
        <f t="shared" si="14"/>
        <v>0:00</v>
      </c>
      <c r="L159" s="54" t="str">
        <f t="shared" si="15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18">
        <v>45336.450810185182</v>
      </c>
      <c r="B160" s="17" t="s">
        <v>3625</v>
      </c>
      <c r="C160" s="17" t="s">
        <v>3626</v>
      </c>
      <c r="D160" s="17" t="s">
        <v>3627</v>
      </c>
      <c r="E160" s="17" t="s">
        <v>79</v>
      </c>
      <c r="F160" s="17" t="s">
        <v>4525</v>
      </c>
      <c r="G160" s="17" t="s">
        <v>4568</v>
      </c>
      <c r="H160" s="17" t="s">
        <v>4569</v>
      </c>
      <c r="I160" s="8">
        <f t="shared" si="13"/>
        <v>45336.450810185182</v>
      </c>
      <c r="J160" s="8">
        <f>DATEVALUE(MID(H160,29,8))+TIMEVALUE(_xlfn.CONCAT(MID(H160,64,2),":",MID(H160,66,2)))</f>
        <v>45336.405555555553</v>
      </c>
      <c r="K160" s="6" t="str">
        <f t="shared" si="14"/>
        <v>1:05</v>
      </c>
      <c r="L160" s="54" t="str">
        <f t="shared" si="15"/>
        <v>Ukončeno v den propuštění</v>
      </c>
      <c r="M160" s="54" t="str">
        <f>IF(A160-J160&gt;TIME(0,240,0),"Více než  4 hodiny",VLOOKUP(K160,Pásma!$H$4:$I$244,2))</f>
        <v>60-70</v>
      </c>
    </row>
    <row r="161" spans="1:13" x14ac:dyDescent="0.25">
      <c r="A161" s="18">
        <v>45336.560914351852</v>
      </c>
      <c r="B161" s="17" t="s">
        <v>3625</v>
      </c>
      <c r="C161" s="17" t="s">
        <v>3626</v>
      </c>
      <c r="D161" s="17" t="s">
        <v>3627</v>
      </c>
      <c r="E161" s="17" t="s">
        <v>79</v>
      </c>
      <c r="F161" s="17" t="s">
        <v>4565</v>
      </c>
      <c r="G161" s="17" t="s">
        <v>4566</v>
      </c>
      <c r="H161" s="17" t="s">
        <v>4567</v>
      </c>
      <c r="I161" s="8">
        <f t="shared" si="13"/>
        <v>45336.560914351852</v>
      </c>
      <c r="J161" s="8">
        <f>DATEVALUE(MID(H161,29,8))+TIMEVALUE(_xlfn.CONCAT(MID(H161,64,2),":",MID(H161,66,2)))</f>
        <v>45336.560416666667</v>
      </c>
      <c r="K161" s="6" t="str">
        <f t="shared" si="14"/>
        <v>0:00</v>
      </c>
      <c r="L161" s="54" t="str">
        <f t="shared" si="15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18">
        <v>45336.561516203707</v>
      </c>
      <c r="B162" s="17" t="s">
        <v>3625</v>
      </c>
      <c r="C162" s="17" t="s">
        <v>3626</v>
      </c>
      <c r="D162" s="17" t="s">
        <v>3627</v>
      </c>
      <c r="E162" s="17" t="s">
        <v>79</v>
      </c>
      <c r="F162" s="17" t="s">
        <v>4562</v>
      </c>
      <c r="G162" s="17" t="s">
        <v>4563</v>
      </c>
      <c r="H162" s="17" t="s">
        <v>4564</v>
      </c>
      <c r="I162" s="8">
        <f t="shared" si="13"/>
        <v>45336.561516203707</v>
      </c>
      <c r="J162" s="8">
        <f>DATEVALUE(MID(H162,29,8))+TIMEVALUE(_xlfn.CONCAT(MID(H162,64,2),":",MID(H162,66,2)))</f>
        <v>45336.561111111114</v>
      </c>
      <c r="K162" s="6" t="str">
        <f t="shared" si="14"/>
        <v>0:00</v>
      </c>
      <c r="L162" s="54" t="str">
        <f t="shared" si="15"/>
        <v>Ukončeno v den propuštění</v>
      </c>
      <c r="M162" s="54" t="str">
        <f>IF(A162-J162&gt;TIME(0,240,0),"Více než  4 hodiny",VLOOKUP(K162,Pásma!$H$4:$I$244,2))</f>
        <v>do 10 ti minut</v>
      </c>
    </row>
    <row r="163" spans="1:13" x14ac:dyDescent="0.25">
      <c r="A163" s="18">
        <v>45337.553055555552</v>
      </c>
      <c r="B163" s="17" t="s">
        <v>3625</v>
      </c>
      <c r="C163" s="17" t="s">
        <v>3626</v>
      </c>
      <c r="D163" s="17" t="s">
        <v>3627</v>
      </c>
      <c r="E163" s="17" t="s">
        <v>79</v>
      </c>
      <c r="F163" s="17" t="s">
        <v>4560</v>
      </c>
      <c r="G163" s="17" t="s">
        <v>4561</v>
      </c>
      <c r="H163" s="17" t="s">
        <v>4559</v>
      </c>
      <c r="I163" s="8">
        <f t="shared" si="13"/>
        <v>45337.553055555552</v>
      </c>
      <c r="J163" s="8">
        <f>DATEVALUE(MID(H163,29,8))+TIMEVALUE(_xlfn.CONCAT(MID(H163,64,2),":",MID(H163,66,2)))</f>
        <v>45337.552777777775</v>
      </c>
      <c r="K163" s="6" t="str">
        <f t="shared" si="14"/>
        <v>0:00</v>
      </c>
      <c r="L163" s="54" t="str">
        <f t="shared" si="15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18">
        <v>45337.553506944445</v>
      </c>
      <c r="B164" s="17" t="s">
        <v>3625</v>
      </c>
      <c r="C164" s="17" t="s">
        <v>3626</v>
      </c>
      <c r="D164" s="17" t="s">
        <v>3627</v>
      </c>
      <c r="E164" s="17" t="s">
        <v>79</v>
      </c>
      <c r="F164" s="17" t="s">
        <v>4557</v>
      </c>
      <c r="G164" s="17" t="s">
        <v>4558</v>
      </c>
      <c r="H164" s="17" t="s">
        <v>4559</v>
      </c>
      <c r="I164" s="8">
        <f t="shared" si="13"/>
        <v>45337.553506944445</v>
      </c>
      <c r="J164" s="8">
        <f>DATEVALUE(MID(H164,29,8))+TIMEVALUE(_xlfn.CONCAT(MID(H164,64,2),":",MID(H164,66,2)))</f>
        <v>45337.552777777775</v>
      </c>
      <c r="K164" s="6" t="str">
        <f t="shared" si="14"/>
        <v>0:01</v>
      </c>
      <c r="L164" s="54" t="str">
        <f t="shared" si="15"/>
        <v>Ukončeno v den propuštění</v>
      </c>
      <c r="M164" s="54" t="str">
        <f>IF(A164-J164&gt;TIME(0,240,0),"Více než  4 hodiny",VLOOKUP(K164,Pásma!$H$4:$I$244,2))</f>
        <v>do 10 ti minut</v>
      </c>
    </row>
    <row r="165" spans="1:13" x14ac:dyDescent="0.25">
      <c r="A165" s="18">
        <v>45337.637766203705</v>
      </c>
      <c r="B165" s="17" t="s">
        <v>3625</v>
      </c>
      <c r="C165" s="17" t="s">
        <v>3707</v>
      </c>
      <c r="D165" s="17" t="s">
        <v>3627</v>
      </c>
      <c r="E165" s="17" t="s">
        <v>79</v>
      </c>
      <c r="F165" s="17" t="s">
        <v>4469</v>
      </c>
      <c r="G165" s="17" t="s">
        <v>7684</v>
      </c>
      <c r="H165" s="17" t="s">
        <v>7685</v>
      </c>
      <c r="I165" s="8">
        <f t="shared" si="13"/>
        <v>45337.637766203705</v>
      </c>
      <c r="J165" s="8">
        <f>DATEVALUE(MID(H165,63,8))+TIMEVALUE(_xlfn.CONCAT(MID(H165,87,2),":",MID(H165,89,2)))</f>
        <v>45337.636805555558</v>
      </c>
      <c r="K165" s="6" t="str">
        <f t="shared" si="14"/>
        <v>0:01</v>
      </c>
      <c r="L165" s="54" t="str">
        <f t="shared" si="15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18">
        <v>45337.760115740741</v>
      </c>
      <c r="B166" s="17" t="s">
        <v>3625</v>
      </c>
      <c r="C166" s="17" t="s">
        <v>3703</v>
      </c>
      <c r="D166" s="17" t="s">
        <v>3627</v>
      </c>
      <c r="E166" s="17" t="s">
        <v>79</v>
      </c>
      <c r="F166" s="17" t="s">
        <v>1044</v>
      </c>
      <c r="G166" s="17" t="s">
        <v>7682</v>
      </c>
      <c r="H166" s="17" t="s">
        <v>7683</v>
      </c>
      <c r="I166" s="8">
        <f t="shared" si="13"/>
        <v>45337.760115740741</v>
      </c>
      <c r="J166" s="8">
        <f>DATEVALUE(MID(H166,63,8))+TIMEVALUE(_xlfn.CONCAT(MID(H166,87,2),":",MID(H166,89,2)))</f>
        <v>45337.759027777778</v>
      </c>
      <c r="K166" s="6" t="str">
        <f t="shared" si="14"/>
        <v>0:01</v>
      </c>
      <c r="L166" s="54" t="str">
        <f t="shared" si="15"/>
        <v>Ukončeno v den propuštění</v>
      </c>
      <c r="M166" s="54" t="str">
        <f>IF(A166-J166&gt;TIME(0,240,0),"Více než  4 hodiny",VLOOKUP(K166,Pásma!$H$4:$I$244,2))</f>
        <v>do 10 ti minut</v>
      </c>
    </row>
    <row r="167" spans="1:13" x14ac:dyDescent="0.25">
      <c r="A167" s="18">
        <v>45338.380509259259</v>
      </c>
      <c r="B167" s="17" t="s">
        <v>3625</v>
      </c>
      <c r="C167" s="17" t="s">
        <v>3626</v>
      </c>
      <c r="D167" s="17" t="s">
        <v>3627</v>
      </c>
      <c r="E167" s="17" t="s">
        <v>79</v>
      </c>
      <c r="F167" s="17" t="s">
        <v>1044</v>
      </c>
      <c r="G167" s="17" t="s">
        <v>4555</v>
      </c>
      <c r="H167" s="17" t="s">
        <v>4556</v>
      </c>
      <c r="I167" s="8">
        <f t="shared" si="13"/>
        <v>45338.380509259259</v>
      </c>
      <c r="J167" s="8">
        <f>DATEVALUE(MID(H167,29,8))+TIMEVALUE(_xlfn.CONCAT(MID(H167,64,2),":",MID(H167,66,2)))</f>
        <v>45338.376388888886</v>
      </c>
      <c r="K167" s="6" t="str">
        <f t="shared" si="14"/>
        <v>0:05</v>
      </c>
      <c r="L167" s="54" t="str">
        <f t="shared" si="15"/>
        <v>Ukončeno v den propuštění</v>
      </c>
      <c r="M167" s="54" t="str">
        <f>IF(A167-J167&gt;TIME(0,240,0),"Více než  4 hodiny",VLOOKUP(K167,Pásma!$H$4:$I$244,2))</f>
        <v>do 10 ti minut</v>
      </c>
    </row>
    <row r="168" spans="1:13" x14ac:dyDescent="0.25">
      <c r="A168" s="18">
        <v>45338.545254629629</v>
      </c>
      <c r="B168" s="17" t="s">
        <v>3625</v>
      </c>
      <c r="C168" s="17" t="s">
        <v>3626</v>
      </c>
      <c r="D168" s="17" t="s">
        <v>3627</v>
      </c>
      <c r="E168" s="17" t="s">
        <v>79</v>
      </c>
      <c r="F168" s="17" t="s">
        <v>4552</v>
      </c>
      <c r="G168" s="17" t="s">
        <v>4553</v>
      </c>
      <c r="H168" s="17" t="s">
        <v>4554</v>
      </c>
      <c r="I168" s="8">
        <f t="shared" si="13"/>
        <v>45338.545254629629</v>
      </c>
      <c r="J168" s="8">
        <f>DATEVALUE(MID(H168,29,8))+TIMEVALUE(_xlfn.CONCAT(MID(H168,64,2),":",MID(H168,66,2)))</f>
        <v>45338.544444444444</v>
      </c>
      <c r="K168" s="6" t="str">
        <f t="shared" si="14"/>
        <v>0:01</v>
      </c>
      <c r="L168" s="54" t="str">
        <f t="shared" si="15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18">
        <v>45338.545763888891</v>
      </c>
      <c r="B169" s="17" t="s">
        <v>3625</v>
      </c>
      <c r="C169" s="17" t="s">
        <v>3626</v>
      </c>
      <c r="D169" s="17" t="s">
        <v>3627</v>
      </c>
      <c r="E169" s="17" t="s">
        <v>79</v>
      </c>
      <c r="F169" s="17" t="s">
        <v>4549</v>
      </c>
      <c r="G169" s="17" t="s">
        <v>4550</v>
      </c>
      <c r="H169" s="17" t="s">
        <v>4551</v>
      </c>
      <c r="I169" s="8">
        <f t="shared" si="13"/>
        <v>45338.545763888891</v>
      </c>
      <c r="J169" s="8">
        <f>DATEVALUE(MID(H169,29,8))+TIMEVALUE(_xlfn.CONCAT(MID(H169,64,2),":",MID(H169,66,2)))</f>
        <v>45338.545138888891</v>
      </c>
      <c r="K169" s="6" t="str">
        <f t="shared" si="14"/>
        <v>0:00</v>
      </c>
      <c r="L169" s="54" t="str">
        <f t="shared" si="15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18">
        <v>45338.695474537039</v>
      </c>
      <c r="B170" s="17" t="s">
        <v>3625</v>
      </c>
      <c r="C170" s="17" t="s">
        <v>3800</v>
      </c>
      <c r="D170" s="17" t="s">
        <v>3627</v>
      </c>
      <c r="E170" s="17" t="s">
        <v>79</v>
      </c>
      <c r="F170" s="17" t="s">
        <v>4546</v>
      </c>
      <c r="G170" s="17" t="s">
        <v>4547</v>
      </c>
      <c r="H170" s="17" t="s">
        <v>4548</v>
      </c>
      <c r="I170" s="8">
        <f t="shared" si="13"/>
        <v>45338.695474537039</v>
      </c>
      <c r="J170" s="8">
        <f>DATEVALUE(MID(H170,29,8))+TIMEVALUE(_xlfn.CONCAT(MID(H170,64,2),":",MID(H170,66,2)))</f>
        <v>45338.694444444445</v>
      </c>
      <c r="K170" s="6" t="str">
        <f t="shared" si="14"/>
        <v>0:01</v>
      </c>
      <c r="L170" s="54" t="str">
        <f t="shared" si="15"/>
        <v>Ukončeno v den propuštění</v>
      </c>
      <c r="M170" s="54" t="str">
        <f>IF(A170-J170&gt;TIME(0,240,0),"Více než  4 hodiny",VLOOKUP(K170,Pásma!$H$4:$I$244,2))</f>
        <v>do 10 ti minut</v>
      </c>
    </row>
    <row r="171" spans="1:13" x14ac:dyDescent="0.25">
      <c r="A171" s="18">
        <v>45338.743923611109</v>
      </c>
      <c r="B171" s="17" t="s">
        <v>7253</v>
      </c>
      <c r="C171" s="17" t="s">
        <v>8070</v>
      </c>
      <c r="D171" s="17" t="s">
        <v>3627</v>
      </c>
      <c r="E171" s="17" t="s">
        <v>79</v>
      </c>
      <c r="F171" s="17" t="s">
        <v>4523</v>
      </c>
      <c r="G171" s="17" t="s">
        <v>4524</v>
      </c>
      <c r="H171" s="17" t="s">
        <v>8808</v>
      </c>
      <c r="I171" s="8">
        <f t="shared" si="13"/>
        <v>45338.743923611109</v>
      </c>
      <c r="J171" s="8">
        <f>DATEVALUE(MID(H171,49,8))+TIMEVALUE(_xlfn.CONCAT(MID(H171,80,2),":",MID(H171,82,2)))</f>
        <v>45338.743750000001</v>
      </c>
      <c r="K171" s="6" t="str">
        <f t="shared" si="14"/>
        <v>0:00</v>
      </c>
      <c r="L171" s="54" t="str">
        <f t="shared" si="15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18">
        <v>45339.572210648148</v>
      </c>
      <c r="B172" s="17" t="s">
        <v>3625</v>
      </c>
      <c r="C172" s="17" t="s">
        <v>4535</v>
      </c>
      <c r="D172" s="17" t="s">
        <v>3627</v>
      </c>
      <c r="E172" s="17" t="s">
        <v>79</v>
      </c>
      <c r="F172" s="17" t="s">
        <v>1392</v>
      </c>
      <c r="G172" s="17" t="s">
        <v>4544</v>
      </c>
      <c r="H172" s="17" t="s">
        <v>4545</v>
      </c>
      <c r="I172" s="8">
        <f t="shared" si="13"/>
        <v>45339.572210648148</v>
      </c>
      <c r="J172" s="8">
        <f>DATEVALUE(MID(H172,29,8))+TIMEVALUE(_xlfn.CONCAT(MID(H172,64,2),":",MID(H172,66,2)))</f>
        <v>45339.571527777778</v>
      </c>
      <c r="K172" s="6" t="str">
        <f t="shared" si="14"/>
        <v>0:00</v>
      </c>
      <c r="L172" s="54" t="str">
        <f t="shared" si="15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18">
        <v>45339.576643518521</v>
      </c>
      <c r="B173" s="17" t="s">
        <v>3625</v>
      </c>
      <c r="C173" s="17" t="s">
        <v>4535</v>
      </c>
      <c r="D173" s="17" t="s">
        <v>3627</v>
      </c>
      <c r="E173" s="17" t="s">
        <v>79</v>
      </c>
      <c r="F173" s="17" t="s">
        <v>4541</v>
      </c>
      <c r="G173" s="17" t="s">
        <v>4542</v>
      </c>
      <c r="H173" s="17" t="s">
        <v>4543</v>
      </c>
      <c r="I173" s="8">
        <f t="shared" si="13"/>
        <v>45339.576643518521</v>
      </c>
      <c r="J173" s="8">
        <f>DATEVALUE(MID(H173,29,8))+TIMEVALUE(_xlfn.CONCAT(MID(H173,64,2),":",MID(H173,66,2)))</f>
        <v>45339.572222222225</v>
      </c>
      <c r="K173" s="6" t="str">
        <f t="shared" si="14"/>
        <v>0:06</v>
      </c>
      <c r="L173" s="54" t="str">
        <f t="shared" si="15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18">
        <v>45339.577303240738</v>
      </c>
      <c r="B174" s="17" t="s">
        <v>3625</v>
      </c>
      <c r="C174" s="17" t="s">
        <v>4535</v>
      </c>
      <c r="D174" s="17" t="s">
        <v>3627</v>
      </c>
      <c r="E174" s="17" t="s">
        <v>79</v>
      </c>
      <c r="F174" s="17" t="s">
        <v>4538</v>
      </c>
      <c r="G174" s="17" t="s">
        <v>4539</v>
      </c>
      <c r="H174" s="17" t="s">
        <v>4540</v>
      </c>
      <c r="I174" s="8">
        <f t="shared" si="13"/>
        <v>45339.577303240738</v>
      </c>
      <c r="J174" s="8">
        <f>DATEVALUE(MID(H174,29,8))+TIMEVALUE(_xlfn.CONCAT(MID(H174,64,2),":",MID(H174,66,2)))</f>
        <v>45339.576388888891</v>
      </c>
      <c r="K174" s="6" t="str">
        <f t="shared" si="14"/>
        <v>0:01</v>
      </c>
      <c r="L174" s="54" t="str">
        <f t="shared" si="15"/>
        <v>Ukončeno v den propuštění</v>
      </c>
      <c r="M174" s="54" t="str">
        <f>IF(A174-J174&gt;TIME(0,240,0),"Více než  4 hodiny",VLOOKUP(K174,Pásma!$H$4:$I$244,2))</f>
        <v>do 10 ti minut</v>
      </c>
    </row>
    <row r="175" spans="1:13" x14ac:dyDescent="0.25">
      <c r="A175" s="18">
        <v>45339.577407407407</v>
      </c>
      <c r="B175" s="17" t="s">
        <v>3625</v>
      </c>
      <c r="C175" s="17" t="s">
        <v>4535</v>
      </c>
      <c r="D175" s="17" t="s">
        <v>3627</v>
      </c>
      <c r="E175" s="17" t="s">
        <v>79</v>
      </c>
      <c r="F175" s="17" t="s">
        <v>4515</v>
      </c>
      <c r="G175" s="17" t="s">
        <v>4536</v>
      </c>
      <c r="H175" s="17" t="s">
        <v>4537</v>
      </c>
      <c r="I175" s="8">
        <f t="shared" si="13"/>
        <v>45339.577407407407</v>
      </c>
      <c r="J175" s="8">
        <f>DATEVALUE(MID(H175,29,8))+TIMEVALUE(_xlfn.CONCAT(MID(H175,64,2),":",MID(H175,66,2)))</f>
        <v>45339.540277777778</v>
      </c>
      <c r="K175" s="6" t="str">
        <f t="shared" si="14"/>
        <v>0:53</v>
      </c>
      <c r="L175" s="54" t="str">
        <f t="shared" si="15"/>
        <v>Ukončeno v den propuštění</v>
      </c>
      <c r="M175" s="54" t="str">
        <f>IF(A175-J175&gt;TIME(0,240,0),"Více než  4 hodiny",VLOOKUP(K175,Pásma!$H$4:$I$244,2))</f>
        <v>50-60</v>
      </c>
    </row>
    <row r="176" spans="1:13" x14ac:dyDescent="0.25">
      <c r="A176" s="18">
        <v>45339.581319444442</v>
      </c>
      <c r="B176" s="17" t="s">
        <v>7298</v>
      </c>
      <c r="C176" s="17" t="s">
        <v>7305</v>
      </c>
      <c r="D176" s="17" t="s">
        <v>3627</v>
      </c>
      <c r="E176" s="17" t="s">
        <v>13</v>
      </c>
      <c r="F176" s="17" t="s">
        <v>4457</v>
      </c>
      <c r="G176" s="17" t="s">
        <v>7680</v>
      </c>
      <c r="H176" s="17" t="s">
        <v>7681</v>
      </c>
      <c r="I176" s="8">
        <f t="shared" si="13"/>
        <v>45339.581319444442</v>
      </c>
      <c r="J176" s="8">
        <f>DATEVALUE(MID(H176,63,8))+TIMEVALUE(_xlfn.CONCAT(MID(H176,87,2),":",MID(H176,89,2)))</f>
        <v>45339.580555555556</v>
      </c>
      <c r="K176" s="6" t="str">
        <f t="shared" si="14"/>
        <v>0:01</v>
      </c>
      <c r="L176" s="54" t="str">
        <f t="shared" si="15"/>
        <v>Ukončeno v den propuštění</v>
      </c>
      <c r="M176" s="54" t="str">
        <f>IF(A176-J176&gt;TIME(0,240,0),"Více než  4 hodiny",VLOOKUP(K176,Pásma!$H$4:$I$244,2))</f>
        <v>do 10 ti minut</v>
      </c>
    </row>
    <row r="177" spans="1:13" x14ac:dyDescent="0.25">
      <c r="A177" s="18">
        <v>45341.436909722222</v>
      </c>
      <c r="B177" s="17" t="s">
        <v>3643</v>
      </c>
      <c r="C177" s="17" t="s">
        <v>3901</v>
      </c>
      <c r="D177" s="17" t="s">
        <v>3627</v>
      </c>
      <c r="E177" s="17" t="s">
        <v>79</v>
      </c>
      <c r="F177" s="17" t="s">
        <v>4469</v>
      </c>
      <c r="G177" s="17" t="s">
        <v>4533</v>
      </c>
      <c r="H177" s="17" t="s">
        <v>4534</v>
      </c>
      <c r="I177" s="8">
        <f t="shared" si="13"/>
        <v>45341.436909722222</v>
      </c>
      <c r="J177" s="8">
        <f>DATEVALUE(MID(H177,29,8))+TIMEVALUE(_xlfn.CONCAT(MID(H177,64,2),":",MID(H177,66,2)))</f>
        <v>45341.352083333331</v>
      </c>
      <c r="K177" s="6" t="str">
        <f t="shared" si="14"/>
        <v>2:02</v>
      </c>
      <c r="L177" s="54" t="str">
        <f t="shared" si="15"/>
        <v>Ukončeno v den propuštění</v>
      </c>
      <c r="M177" s="54" t="str">
        <f>IF(A177-J177&gt;TIME(0,240,0),"Více než  4 hodiny",VLOOKUP(K177,Pásma!$H$4:$I$244,2))</f>
        <v>120-130</v>
      </c>
    </row>
    <row r="178" spans="1:13" x14ac:dyDescent="0.25">
      <c r="A178" s="18">
        <v>45341.452523148146</v>
      </c>
      <c r="B178" s="17" t="s">
        <v>3625</v>
      </c>
      <c r="C178" s="17" t="s">
        <v>3626</v>
      </c>
      <c r="D178" s="17" t="s">
        <v>3627</v>
      </c>
      <c r="E178" s="17" t="s">
        <v>79</v>
      </c>
      <c r="F178" s="17" t="s">
        <v>4457</v>
      </c>
      <c r="G178" s="17" t="s">
        <v>4531</v>
      </c>
      <c r="H178" s="17" t="s">
        <v>4532</v>
      </c>
      <c r="I178" s="8">
        <f t="shared" si="13"/>
        <v>45341.452523148146</v>
      </c>
      <c r="J178" s="8">
        <f>DATEVALUE(MID(H178,29,8))+TIMEVALUE(_xlfn.CONCAT(MID(H178,64,2),":",MID(H178,66,2)))</f>
        <v>45341.446527777778</v>
      </c>
      <c r="K178" s="6" t="str">
        <f t="shared" si="14"/>
        <v>0:08</v>
      </c>
      <c r="L178" s="54" t="str">
        <f t="shared" si="15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18">
        <v>45341.50613425926</v>
      </c>
      <c r="B179" s="17" t="s">
        <v>3643</v>
      </c>
      <c r="C179" s="17" t="s">
        <v>3901</v>
      </c>
      <c r="D179" s="17" t="s">
        <v>3627</v>
      </c>
      <c r="E179" s="17" t="s">
        <v>79</v>
      </c>
      <c r="F179" s="17" t="s">
        <v>4466</v>
      </c>
      <c r="G179" s="17" t="s">
        <v>7678</v>
      </c>
      <c r="H179" s="17" t="s">
        <v>7679</v>
      </c>
      <c r="I179" s="8">
        <f t="shared" si="13"/>
        <v>45341.50613425926</v>
      </c>
      <c r="J179" s="8">
        <f>DATEVALUE(MID(H179,63,8))+TIMEVALUE(_xlfn.CONCAT(MID(H179,87,2),":",MID(H179,89,2)))</f>
        <v>45341.504861111112</v>
      </c>
      <c r="K179" s="6" t="str">
        <f t="shared" si="14"/>
        <v>0:01</v>
      </c>
      <c r="L179" s="54" t="str">
        <f t="shared" si="15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18">
        <v>45341.550775462965</v>
      </c>
      <c r="B180" s="17" t="s">
        <v>3625</v>
      </c>
      <c r="C180" s="17" t="s">
        <v>3626</v>
      </c>
      <c r="D180" s="17" t="s">
        <v>3627</v>
      </c>
      <c r="E180" s="17" t="s">
        <v>79</v>
      </c>
      <c r="F180" s="17" t="s">
        <v>4528</v>
      </c>
      <c r="G180" s="17" t="s">
        <v>4529</v>
      </c>
      <c r="H180" s="17" t="s">
        <v>4530</v>
      </c>
      <c r="I180" s="8">
        <f t="shared" si="13"/>
        <v>45341.550775462965</v>
      </c>
      <c r="J180" s="8">
        <f>DATEVALUE(MID(H180,29,8))+TIMEVALUE(_xlfn.CONCAT(MID(H180,64,2),":",MID(H180,66,2)))</f>
        <v>45341.55</v>
      </c>
      <c r="K180" s="6" t="str">
        <f t="shared" si="14"/>
        <v>0:01</v>
      </c>
      <c r="L180" s="54" t="str">
        <f t="shared" si="15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18">
        <v>45341.551319444443</v>
      </c>
      <c r="B181" s="17" t="s">
        <v>3625</v>
      </c>
      <c r="C181" s="17" t="s">
        <v>3626</v>
      </c>
      <c r="D181" s="17" t="s">
        <v>3627</v>
      </c>
      <c r="E181" s="17" t="s">
        <v>79</v>
      </c>
      <c r="F181" s="17" t="s">
        <v>4525</v>
      </c>
      <c r="G181" s="17" t="s">
        <v>4526</v>
      </c>
      <c r="H181" s="17" t="s">
        <v>4527</v>
      </c>
      <c r="I181" s="8">
        <f t="shared" si="13"/>
        <v>45341.551319444443</v>
      </c>
      <c r="J181" s="8">
        <f>DATEVALUE(MID(H181,29,8))+TIMEVALUE(_xlfn.CONCAT(MID(H181,64,2),":",MID(H181,66,2)))</f>
        <v>45341.550694444442</v>
      </c>
      <c r="K181" s="6" t="str">
        <f t="shared" si="14"/>
        <v>0:00</v>
      </c>
      <c r="L181" s="54" t="str">
        <f t="shared" si="15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18">
        <v>45341.551759259259</v>
      </c>
      <c r="B182" s="17" t="s">
        <v>3625</v>
      </c>
      <c r="C182" s="17" t="s">
        <v>3626</v>
      </c>
      <c r="D182" s="17" t="s">
        <v>3627</v>
      </c>
      <c r="E182" s="17" t="s">
        <v>79</v>
      </c>
      <c r="F182" s="17" t="s">
        <v>4523</v>
      </c>
      <c r="G182" s="17" t="s">
        <v>4524</v>
      </c>
      <c r="H182" s="17" t="s">
        <v>4522</v>
      </c>
      <c r="I182" s="8">
        <f t="shared" si="13"/>
        <v>45341.551759259259</v>
      </c>
      <c r="J182" s="8">
        <f>DATEVALUE(MID(H182,29,8))+TIMEVALUE(_xlfn.CONCAT(MID(H182,64,2),":",MID(H182,66,2)))</f>
        <v>45341.551388888889</v>
      </c>
      <c r="K182" s="6" t="str">
        <f t="shared" si="14"/>
        <v>0:00</v>
      </c>
      <c r="L182" s="54" t="str">
        <f t="shared" si="15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18">
        <v>45341.552152777775</v>
      </c>
      <c r="B183" s="17" t="s">
        <v>3625</v>
      </c>
      <c r="C183" s="17" t="s">
        <v>3626</v>
      </c>
      <c r="D183" s="17" t="s">
        <v>3627</v>
      </c>
      <c r="E183" s="17" t="s">
        <v>79</v>
      </c>
      <c r="F183" s="17" t="s">
        <v>4520</v>
      </c>
      <c r="G183" s="17" t="s">
        <v>4521</v>
      </c>
      <c r="H183" s="17" t="s">
        <v>4522</v>
      </c>
      <c r="I183" s="8">
        <f t="shared" si="13"/>
        <v>45341.552152777775</v>
      </c>
      <c r="J183" s="8">
        <f>DATEVALUE(MID(H183,29,8))+TIMEVALUE(_xlfn.CONCAT(MID(H183,64,2),":",MID(H183,66,2)))</f>
        <v>45341.551388888889</v>
      </c>
      <c r="K183" s="6" t="str">
        <f t="shared" si="14"/>
        <v>0:01</v>
      </c>
      <c r="L183" s="54" t="str">
        <f t="shared" si="15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18">
        <v>45341.552743055552</v>
      </c>
      <c r="B184" s="17" t="s">
        <v>3625</v>
      </c>
      <c r="C184" s="17" t="s">
        <v>3626</v>
      </c>
      <c r="D184" s="17" t="s">
        <v>3627</v>
      </c>
      <c r="E184" s="17" t="s">
        <v>79</v>
      </c>
      <c r="F184" s="17" t="s">
        <v>1044</v>
      </c>
      <c r="G184" s="17" t="s">
        <v>4518</v>
      </c>
      <c r="H184" s="17" t="s">
        <v>4519</v>
      </c>
      <c r="I184" s="8">
        <f t="shared" si="13"/>
        <v>45341.552743055552</v>
      </c>
      <c r="J184" s="8">
        <f>DATEVALUE(MID(H184,29,8))+TIMEVALUE(_xlfn.CONCAT(MID(H184,64,2),":",MID(H184,66,2)))</f>
        <v>45341.552083333336</v>
      </c>
      <c r="K184" s="6" t="str">
        <f t="shared" si="14"/>
        <v>0:00</v>
      </c>
      <c r="L184" s="54" t="str">
        <f t="shared" si="15"/>
        <v>Ukončeno v den propuštění</v>
      </c>
      <c r="M184" s="54" t="str">
        <f>IF(A184-J184&gt;TIME(0,240,0),"Více než  4 hodiny",VLOOKUP(K184,Pásma!$H$4:$I$244,2))</f>
        <v>do 10 ti minut</v>
      </c>
    </row>
    <row r="185" spans="1:13" x14ac:dyDescent="0.25">
      <c r="A185" s="18">
        <v>45341.652256944442</v>
      </c>
      <c r="B185" s="17" t="s">
        <v>7260</v>
      </c>
      <c r="C185" s="17" t="s">
        <v>7944</v>
      </c>
      <c r="D185" s="17" t="s">
        <v>3627</v>
      </c>
      <c r="E185" s="17" t="s">
        <v>79</v>
      </c>
      <c r="F185" s="17" t="s">
        <v>4479</v>
      </c>
      <c r="G185" s="17" t="s">
        <v>4480</v>
      </c>
      <c r="H185" s="17" t="s">
        <v>8807</v>
      </c>
      <c r="I185" s="8">
        <f t="shared" si="13"/>
        <v>45341.652256944442</v>
      </c>
      <c r="J185" s="8">
        <f>DATEVALUE(MID(H185,49,8))+TIMEVALUE(_xlfn.CONCAT(MID(H185,80,2),":",MID(H185,82,2)))</f>
        <v>45341.652083333334</v>
      </c>
      <c r="K185" s="6" t="str">
        <f t="shared" si="14"/>
        <v>0:00</v>
      </c>
      <c r="L185" s="54" t="str">
        <f t="shared" si="15"/>
        <v>Ukončeno v den propuštění</v>
      </c>
      <c r="M185" s="54" t="str">
        <f>IF(A185-J185&gt;TIME(0,240,0),"Více než  4 hodiny",VLOOKUP(K185,Pásma!$H$4:$I$244,2))</f>
        <v>do 10 ti minut</v>
      </c>
    </row>
    <row r="186" spans="1:13" x14ac:dyDescent="0.25">
      <c r="A186" s="18">
        <v>45342.384166666663</v>
      </c>
      <c r="B186" s="17" t="s">
        <v>3625</v>
      </c>
      <c r="C186" s="17" t="s">
        <v>3626</v>
      </c>
      <c r="D186" s="17" t="s">
        <v>3627</v>
      </c>
      <c r="E186" s="17" t="s">
        <v>79</v>
      </c>
      <c r="F186" s="17" t="s">
        <v>861</v>
      </c>
      <c r="G186" s="17" t="s">
        <v>7676</v>
      </c>
      <c r="H186" s="17" t="s">
        <v>7677</v>
      </c>
      <c r="I186" s="8">
        <f t="shared" si="13"/>
        <v>45342.384166666663</v>
      </c>
      <c r="J186" s="8">
        <f>DATEVALUE(MID(H186,63,8))+TIMEVALUE(_xlfn.CONCAT(MID(H186,87,2),":",MID(H186,89,2)))</f>
        <v>45342.382638888892</v>
      </c>
      <c r="K186" s="6" t="str">
        <f t="shared" si="14"/>
        <v>0:02</v>
      </c>
      <c r="L186" s="54" t="str">
        <f t="shared" si="15"/>
        <v>Ukončeno v den propuštění</v>
      </c>
      <c r="M186" s="54" t="str">
        <f>IF(A186-J186&gt;TIME(0,240,0),"Více než  4 hodiny",VLOOKUP(K186,Pásma!$H$4:$I$244,2))</f>
        <v>do 10 ti minut</v>
      </c>
    </row>
    <row r="187" spans="1:13" x14ac:dyDescent="0.25">
      <c r="A187" s="18">
        <v>45342.590300925927</v>
      </c>
      <c r="B187" s="17" t="s">
        <v>3625</v>
      </c>
      <c r="C187" s="17" t="s">
        <v>3626</v>
      </c>
      <c r="D187" s="17" t="s">
        <v>3627</v>
      </c>
      <c r="E187" s="17" t="s">
        <v>79</v>
      </c>
      <c r="F187" s="17" t="s">
        <v>4515</v>
      </c>
      <c r="G187" s="17" t="s">
        <v>4516</v>
      </c>
      <c r="H187" s="17" t="s">
        <v>4517</v>
      </c>
      <c r="I187" s="8">
        <f t="shared" si="13"/>
        <v>45342.590300925927</v>
      </c>
      <c r="J187" s="8">
        <f>DATEVALUE(MID(H187,29,8))+TIMEVALUE(_xlfn.CONCAT(MID(H187,64,2),":",MID(H187,66,2)))</f>
        <v>45342.589583333334</v>
      </c>
      <c r="K187" s="6" t="str">
        <f t="shared" si="14"/>
        <v>0:01</v>
      </c>
      <c r="L187" s="54" t="str">
        <f t="shared" si="15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18">
        <v>45342.590532407405</v>
      </c>
      <c r="B188" s="17" t="s">
        <v>3625</v>
      </c>
      <c r="C188" s="17" t="s">
        <v>3626</v>
      </c>
      <c r="D188" s="17" t="s">
        <v>3627</v>
      </c>
      <c r="E188" s="17" t="s">
        <v>79</v>
      </c>
      <c r="F188" s="17" t="s">
        <v>4513</v>
      </c>
      <c r="G188" s="17" t="s">
        <v>4514</v>
      </c>
      <c r="H188" s="17" t="s">
        <v>4512</v>
      </c>
      <c r="I188" s="8">
        <f t="shared" si="13"/>
        <v>45342.590532407405</v>
      </c>
      <c r="J188" s="8">
        <f>DATEVALUE(MID(H188,29,8))+TIMEVALUE(_xlfn.CONCAT(MID(H188,64,2),":",MID(H188,66,2)))</f>
        <v>45342.590277777781</v>
      </c>
      <c r="K188" s="6" t="str">
        <f t="shared" si="14"/>
        <v>0:00</v>
      </c>
      <c r="L188" s="54" t="str">
        <f t="shared" si="15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18">
        <v>45342.59070601852</v>
      </c>
      <c r="B189" s="17" t="s">
        <v>3625</v>
      </c>
      <c r="C189" s="17" t="s">
        <v>3626</v>
      </c>
      <c r="D189" s="17" t="s">
        <v>3627</v>
      </c>
      <c r="E189" s="17" t="s">
        <v>79</v>
      </c>
      <c r="F189" s="17" t="s">
        <v>4510</v>
      </c>
      <c r="G189" s="17" t="s">
        <v>4511</v>
      </c>
      <c r="H189" s="17" t="s">
        <v>4512</v>
      </c>
      <c r="I189" s="8">
        <f t="shared" si="13"/>
        <v>45342.59070601852</v>
      </c>
      <c r="J189" s="8">
        <f>DATEVALUE(MID(H189,29,8))+TIMEVALUE(_xlfn.CONCAT(MID(H189,64,2),":",MID(H189,66,2)))</f>
        <v>45342.590277777781</v>
      </c>
      <c r="K189" s="6" t="str">
        <f t="shared" si="14"/>
        <v>0:00</v>
      </c>
      <c r="L189" s="54" t="str">
        <f t="shared" si="15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18">
        <v>45342.59915509259</v>
      </c>
      <c r="B190" s="17" t="s">
        <v>11</v>
      </c>
      <c r="C190" s="17" t="s">
        <v>21</v>
      </c>
      <c r="D190" s="17" t="s">
        <v>3627</v>
      </c>
      <c r="E190" s="17" t="s">
        <v>10</v>
      </c>
      <c r="F190" s="17" t="s">
        <v>1210</v>
      </c>
      <c r="G190" s="17" t="s">
        <v>1211</v>
      </c>
      <c r="H190" s="17" t="s">
        <v>8806</v>
      </c>
      <c r="I190" s="8">
        <f t="shared" si="13"/>
        <v>45342.59915509259</v>
      </c>
      <c r="J190" s="8">
        <f>DATEVALUE(MID(H190,49,8))+TIMEVALUE(_xlfn.CONCAT(MID(H190,80,2),":",MID(H190,82,2)))</f>
        <v>45342.598611111112</v>
      </c>
      <c r="K190" s="6" t="str">
        <f t="shared" si="14"/>
        <v>0:00</v>
      </c>
      <c r="L190" s="54" t="str">
        <f t="shared" si="15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18">
        <v>45343.432800925926</v>
      </c>
      <c r="B191" s="17" t="s">
        <v>3625</v>
      </c>
      <c r="C191" s="17" t="s">
        <v>3626</v>
      </c>
      <c r="D191" s="17" t="s">
        <v>3627</v>
      </c>
      <c r="E191" s="17" t="s">
        <v>79</v>
      </c>
      <c r="F191" s="17" t="s">
        <v>4466</v>
      </c>
      <c r="G191" s="17" t="s">
        <v>4508</v>
      </c>
      <c r="H191" s="17" t="s">
        <v>4509</v>
      </c>
      <c r="I191" s="8">
        <f t="shared" si="13"/>
        <v>45343.432800925926</v>
      </c>
      <c r="J191" s="8">
        <f t="shared" ref="J191:J204" si="16">DATEVALUE(MID(H191,29,8))+TIMEVALUE(_xlfn.CONCAT(MID(H191,64,2),":",MID(H191,66,2)))</f>
        <v>45343.430555555555</v>
      </c>
      <c r="K191" s="6" t="str">
        <f t="shared" si="14"/>
        <v>0:03</v>
      </c>
      <c r="L191" s="54" t="str">
        <f t="shared" si="15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18">
        <v>45343.543761574074</v>
      </c>
      <c r="B192" s="17" t="s">
        <v>3625</v>
      </c>
      <c r="C192" s="17" t="s">
        <v>3626</v>
      </c>
      <c r="D192" s="17" t="s">
        <v>3627</v>
      </c>
      <c r="E192" s="17" t="s">
        <v>79</v>
      </c>
      <c r="F192" s="17" t="s">
        <v>4505</v>
      </c>
      <c r="G192" s="17" t="s">
        <v>4506</v>
      </c>
      <c r="H192" s="17" t="s">
        <v>4507</v>
      </c>
      <c r="I192" s="8">
        <f t="shared" si="13"/>
        <v>45343.543761574074</v>
      </c>
      <c r="J192" s="8">
        <f t="shared" si="16"/>
        <v>45343.543055555558</v>
      </c>
      <c r="K192" s="6" t="str">
        <f t="shared" si="14"/>
        <v>0:01</v>
      </c>
      <c r="L192" s="54" t="str">
        <f t="shared" si="15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18">
        <v>45343.544212962966</v>
      </c>
      <c r="B193" s="17" t="s">
        <v>3625</v>
      </c>
      <c r="C193" s="17" t="s">
        <v>3626</v>
      </c>
      <c r="D193" s="17" t="s">
        <v>3627</v>
      </c>
      <c r="E193" s="17" t="s">
        <v>79</v>
      </c>
      <c r="F193" s="17" t="s">
        <v>4502</v>
      </c>
      <c r="G193" s="17" t="s">
        <v>4503</v>
      </c>
      <c r="H193" s="17" t="s">
        <v>4504</v>
      </c>
      <c r="I193" s="8">
        <f t="shared" si="13"/>
        <v>45343.544212962966</v>
      </c>
      <c r="J193" s="8">
        <f t="shared" si="16"/>
        <v>45343.543749999997</v>
      </c>
      <c r="K193" s="6" t="str">
        <f t="shared" si="14"/>
        <v>0:00</v>
      </c>
      <c r="L193" s="54" t="str">
        <f t="shared" si="15"/>
        <v>Ukončeno v den propuštění</v>
      </c>
      <c r="M193" s="54" t="str">
        <f>IF(A193-J193&gt;TIME(0,240,0),"Více než  4 hodiny",VLOOKUP(K193,Pásma!$H$4:$I$244,2))</f>
        <v>do 10 ti minut</v>
      </c>
    </row>
    <row r="194" spans="1:13" x14ac:dyDescent="0.25">
      <c r="A194" s="18">
        <v>45345.550856481481</v>
      </c>
      <c r="B194" s="17" t="s">
        <v>3625</v>
      </c>
      <c r="C194" s="17" t="s">
        <v>3626</v>
      </c>
      <c r="D194" s="17" t="s">
        <v>3627</v>
      </c>
      <c r="E194" s="17" t="s">
        <v>79</v>
      </c>
      <c r="F194" s="17" t="s">
        <v>4499</v>
      </c>
      <c r="G194" s="17" t="s">
        <v>4500</v>
      </c>
      <c r="H194" s="17" t="s">
        <v>4501</v>
      </c>
      <c r="I194" s="8">
        <f t="shared" ref="I194:I257" si="17">A194</f>
        <v>45345.550856481481</v>
      </c>
      <c r="J194" s="8">
        <f t="shared" si="16"/>
        <v>45345.55</v>
      </c>
      <c r="K194" s="6" t="str">
        <f t="shared" ref="K194:K257" si="18">TEXT(A194-J194,"h:mm")</f>
        <v>0:01</v>
      </c>
      <c r="L194" s="54" t="str">
        <f t="shared" si="15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18">
        <v>45345.551261574074</v>
      </c>
      <c r="B195" s="17" t="s">
        <v>3625</v>
      </c>
      <c r="C195" s="17" t="s">
        <v>3626</v>
      </c>
      <c r="D195" s="17" t="s">
        <v>3627</v>
      </c>
      <c r="E195" s="17" t="s">
        <v>79</v>
      </c>
      <c r="F195" s="17" t="s">
        <v>4497</v>
      </c>
      <c r="G195" s="17" t="s">
        <v>4498</v>
      </c>
      <c r="H195" s="17" t="s">
        <v>4496</v>
      </c>
      <c r="I195" s="8">
        <f t="shared" si="17"/>
        <v>45345.551261574074</v>
      </c>
      <c r="J195" s="8">
        <f t="shared" si="16"/>
        <v>45345.550694444442</v>
      </c>
      <c r="K195" s="6" t="str">
        <f t="shared" si="18"/>
        <v>0:00</v>
      </c>
      <c r="L195" s="54" t="str">
        <f t="shared" ref="L195:L258" si="19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do 10 ti minut</v>
      </c>
    </row>
    <row r="196" spans="1:13" x14ac:dyDescent="0.25">
      <c r="A196" s="18">
        <v>45345.551932870374</v>
      </c>
      <c r="B196" s="17" t="s">
        <v>3625</v>
      </c>
      <c r="C196" s="17" t="s">
        <v>3626</v>
      </c>
      <c r="D196" s="17" t="s">
        <v>3627</v>
      </c>
      <c r="E196" s="17" t="s">
        <v>79</v>
      </c>
      <c r="F196" s="17" t="s">
        <v>4494</v>
      </c>
      <c r="G196" s="17" t="s">
        <v>4495</v>
      </c>
      <c r="H196" s="17" t="s">
        <v>4496</v>
      </c>
      <c r="I196" s="8">
        <f t="shared" si="17"/>
        <v>45345.551932870374</v>
      </c>
      <c r="J196" s="8">
        <f t="shared" si="16"/>
        <v>45345.550694444442</v>
      </c>
      <c r="K196" s="6" t="str">
        <f t="shared" si="18"/>
        <v>0:01</v>
      </c>
      <c r="L196" s="54" t="str">
        <f t="shared" si="19"/>
        <v>Ukončeno v den propuštění</v>
      </c>
      <c r="M196" s="54" t="str">
        <f>IF(A196-J196&gt;TIME(0,240,0),"Více než  4 hodiny",VLOOKUP(K196,Pásma!$H$4:$I$244,2))</f>
        <v>do 10 ti minut</v>
      </c>
    </row>
    <row r="197" spans="1:13" x14ac:dyDescent="0.25">
      <c r="A197" s="18">
        <v>45345.552372685182</v>
      </c>
      <c r="B197" s="17" t="s">
        <v>3625</v>
      </c>
      <c r="C197" s="17" t="s">
        <v>3626</v>
      </c>
      <c r="D197" s="17" t="s">
        <v>3627</v>
      </c>
      <c r="E197" s="17" t="s">
        <v>79</v>
      </c>
      <c r="F197" s="17" t="s">
        <v>4491</v>
      </c>
      <c r="G197" s="17" t="s">
        <v>4492</v>
      </c>
      <c r="H197" s="17" t="s">
        <v>4493</v>
      </c>
      <c r="I197" s="8">
        <f t="shared" si="17"/>
        <v>45345.552372685182</v>
      </c>
      <c r="J197" s="8">
        <f t="shared" si="16"/>
        <v>45345.551388888889</v>
      </c>
      <c r="K197" s="6" t="str">
        <f t="shared" si="18"/>
        <v>0:01</v>
      </c>
      <c r="L197" s="54" t="str">
        <f t="shared" si="19"/>
        <v>Ukončeno v den propuštění</v>
      </c>
      <c r="M197" s="54" t="str">
        <f>IF(A197-J197&gt;TIME(0,240,0),"Více než  4 hodiny",VLOOKUP(K197,Pásma!$H$4:$I$244,2))</f>
        <v>do 10 ti minut</v>
      </c>
    </row>
    <row r="198" spans="1:13" x14ac:dyDescent="0.25">
      <c r="A198" s="18">
        <v>45345.553657407407</v>
      </c>
      <c r="B198" s="17" t="s">
        <v>3625</v>
      </c>
      <c r="C198" s="17" t="s">
        <v>3626</v>
      </c>
      <c r="D198" s="17" t="s">
        <v>3627</v>
      </c>
      <c r="E198" s="17" t="s">
        <v>79</v>
      </c>
      <c r="F198" s="17" t="s">
        <v>4488</v>
      </c>
      <c r="G198" s="17" t="s">
        <v>4489</v>
      </c>
      <c r="H198" s="17" t="s">
        <v>4490</v>
      </c>
      <c r="I198" s="8">
        <f t="shared" si="17"/>
        <v>45345.553657407407</v>
      </c>
      <c r="J198" s="8">
        <f t="shared" si="16"/>
        <v>45345.552777777775</v>
      </c>
      <c r="K198" s="6" t="str">
        <f t="shared" si="18"/>
        <v>0:01</v>
      </c>
      <c r="L198" s="54" t="str">
        <f t="shared" si="19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18">
        <v>45345.554039351853</v>
      </c>
      <c r="B199" s="17" t="s">
        <v>3625</v>
      </c>
      <c r="C199" s="17" t="s">
        <v>3626</v>
      </c>
      <c r="D199" s="17" t="s">
        <v>3627</v>
      </c>
      <c r="E199" s="17" t="s">
        <v>79</v>
      </c>
      <c r="F199" s="17" t="s">
        <v>4485</v>
      </c>
      <c r="G199" s="17" t="s">
        <v>4486</v>
      </c>
      <c r="H199" s="17" t="s">
        <v>4487</v>
      </c>
      <c r="I199" s="8">
        <f t="shared" si="17"/>
        <v>45345.554039351853</v>
      </c>
      <c r="J199" s="8">
        <f t="shared" si="16"/>
        <v>45345.553472222222</v>
      </c>
      <c r="K199" s="6" t="str">
        <f t="shared" si="18"/>
        <v>0:00</v>
      </c>
      <c r="L199" s="54" t="str">
        <f t="shared" si="19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18">
        <v>45345.555046296293</v>
      </c>
      <c r="B200" s="17" t="s">
        <v>3625</v>
      </c>
      <c r="C200" s="17" t="s">
        <v>3626</v>
      </c>
      <c r="D200" s="17" t="s">
        <v>3627</v>
      </c>
      <c r="E200" s="17" t="s">
        <v>79</v>
      </c>
      <c r="F200" s="17" t="s">
        <v>4482</v>
      </c>
      <c r="G200" s="17" t="s">
        <v>4483</v>
      </c>
      <c r="H200" s="17" t="s">
        <v>4484</v>
      </c>
      <c r="I200" s="8">
        <f t="shared" si="17"/>
        <v>45345.555046296293</v>
      </c>
      <c r="J200" s="8">
        <f t="shared" si="16"/>
        <v>45345.554166666669</v>
      </c>
      <c r="K200" s="6" t="str">
        <f t="shared" si="18"/>
        <v>0:01</v>
      </c>
      <c r="L200" s="54" t="str">
        <f t="shared" si="19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18">
        <v>45346.693449074075</v>
      </c>
      <c r="B201" s="17" t="s">
        <v>3625</v>
      </c>
      <c r="C201" s="17" t="s">
        <v>4478</v>
      </c>
      <c r="D201" s="17" t="s">
        <v>3627</v>
      </c>
      <c r="E201" s="17" t="s">
        <v>79</v>
      </c>
      <c r="F201" s="17" t="s">
        <v>4479</v>
      </c>
      <c r="G201" s="17" t="s">
        <v>4480</v>
      </c>
      <c r="H201" s="17" t="s">
        <v>4481</v>
      </c>
      <c r="I201" s="8">
        <f t="shared" si="17"/>
        <v>45346.693449074075</v>
      </c>
      <c r="J201" s="8">
        <f t="shared" si="16"/>
        <v>45346.693055555559</v>
      </c>
      <c r="K201" s="6" t="str">
        <f t="shared" si="18"/>
        <v>0:00</v>
      </c>
      <c r="L201" s="54" t="str">
        <f t="shared" si="19"/>
        <v>Ukončeno v den propuštění</v>
      </c>
      <c r="M201" s="54" t="str">
        <f>IF(A201-J201&gt;TIME(0,240,0),"Více než  4 hodiny",VLOOKUP(K201,Pásma!$H$4:$I$244,2))</f>
        <v>do 10 ti minut</v>
      </c>
    </row>
    <row r="202" spans="1:13" x14ac:dyDescent="0.25">
      <c r="A202" s="18">
        <v>45347.695034722223</v>
      </c>
      <c r="B202" s="17" t="s">
        <v>3625</v>
      </c>
      <c r="C202" s="17" t="s">
        <v>4019</v>
      </c>
      <c r="D202" s="17" t="s">
        <v>3627</v>
      </c>
      <c r="E202" s="17" t="s">
        <v>79</v>
      </c>
      <c r="F202" s="17" t="s">
        <v>4475</v>
      </c>
      <c r="G202" s="17" t="s">
        <v>4476</v>
      </c>
      <c r="H202" s="17" t="s">
        <v>4477</v>
      </c>
      <c r="I202" s="8">
        <f t="shared" si="17"/>
        <v>45347.695034722223</v>
      </c>
      <c r="J202" s="8">
        <f t="shared" si="16"/>
        <v>45347.694444444445</v>
      </c>
      <c r="K202" s="6" t="str">
        <f t="shared" si="18"/>
        <v>0:00</v>
      </c>
      <c r="L202" s="54" t="str">
        <f t="shared" si="19"/>
        <v>Ukončeno v den propuštění</v>
      </c>
      <c r="M202" s="54" t="str">
        <f>IF(A202-J202&gt;TIME(0,240,0),"Více než  4 hodiny",VLOOKUP(K202,Pásma!$H$4:$I$244,2))</f>
        <v>do 10 ti minut</v>
      </c>
    </row>
    <row r="203" spans="1:13" x14ac:dyDescent="0.25">
      <c r="A203" s="18">
        <v>45347.695486111108</v>
      </c>
      <c r="B203" s="17" t="s">
        <v>3625</v>
      </c>
      <c r="C203" s="17" t="s">
        <v>4019</v>
      </c>
      <c r="D203" s="17" t="s">
        <v>3627</v>
      </c>
      <c r="E203" s="17" t="s">
        <v>79</v>
      </c>
      <c r="F203" s="17" t="s">
        <v>4472</v>
      </c>
      <c r="G203" s="17" t="s">
        <v>4473</v>
      </c>
      <c r="H203" s="17" t="s">
        <v>4474</v>
      </c>
      <c r="I203" s="8">
        <f t="shared" si="17"/>
        <v>45347.695486111108</v>
      </c>
      <c r="J203" s="8">
        <f t="shared" si="16"/>
        <v>45347.695138888892</v>
      </c>
      <c r="K203" s="6" t="str">
        <f t="shared" si="18"/>
        <v>0:00</v>
      </c>
      <c r="L203" s="54" t="str">
        <f t="shared" si="19"/>
        <v>Ukončeno v den propuštění</v>
      </c>
      <c r="M203" s="54" t="str">
        <f>IF(A203-J203&gt;TIME(0,240,0),"Více než  4 hodiny",VLOOKUP(K203,Pásma!$H$4:$I$244,2))</f>
        <v>do 10 ti minut</v>
      </c>
    </row>
    <row r="204" spans="1:13" x14ac:dyDescent="0.25">
      <c r="A204" s="18">
        <v>45348.472384259258</v>
      </c>
      <c r="B204" s="17" t="s">
        <v>3625</v>
      </c>
      <c r="C204" s="17" t="s">
        <v>3626</v>
      </c>
      <c r="D204" s="17" t="s">
        <v>3627</v>
      </c>
      <c r="E204" s="17" t="s">
        <v>79</v>
      </c>
      <c r="F204" s="17" t="s">
        <v>4469</v>
      </c>
      <c r="G204" s="17" t="s">
        <v>4470</v>
      </c>
      <c r="H204" s="17" t="s">
        <v>4471</v>
      </c>
      <c r="I204" s="8">
        <f t="shared" si="17"/>
        <v>45348.472384259258</v>
      </c>
      <c r="J204" s="8">
        <f t="shared" si="16"/>
        <v>45348.47152777778</v>
      </c>
      <c r="K204" s="6" t="str">
        <f t="shared" si="18"/>
        <v>0:01</v>
      </c>
      <c r="L204" s="54" t="str">
        <f t="shared" si="19"/>
        <v>Ukončeno v den propuštění</v>
      </c>
      <c r="M204" s="54" t="str">
        <f>IF(A204-J204&gt;TIME(0,240,0),"Více než  4 hodiny",VLOOKUP(K204,Pásma!$H$4:$I$244,2))</f>
        <v>do 10 ti minut</v>
      </c>
    </row>
    <row r="205" spans="1:13" x14ac:dyDescent="0.25">
      <c r="A205" s="18">
        <v>45348.533009259256</v>
      </c>
      <c r="B205" s="17" t="s">
        <v>3625</v>
      </c>
      <c r="C205" s="17" t="s">
        <v>4421</v>
      </c>
      <c r="D205" s="17" t="s">
        <v>3627</v>
      </c>
      <c r="E205" s="17" t="s">
        <v>79</v>
      </c>
      <c r="F205" s="17" t="s">
        <v>4382</v>
      </c>
      <c r="G205" s="17" t="s">
        <v>7674</v>
      </c>
      <c r="H205" s="17" t="s">
        <v>7675</v>
      </c>
      <c r="I205" s="8">
        <f t="shared" si="17"/>
        <v>45348.533009259256</v>
      </c>
      <c r="J205" s="8">
        <f>DATEVALUE(MID(H205,63,8))+TIMEVALUE(_xlfn.CONCAT(MID(H205,87,2),":",MID(H205,89,2)))</f>
        <v>45348.531944444447</v>
      </c>
      <c r="K205" s="6" t="str">
        <f t="shared" si="18"/>
        <v>0:01</v>
      </c>
      <c r="L205" s="54" t="str">
        <f t="shared" si="19"/>
        <v>Ukončeno v den propuštění</v>
      </c>
      <c r="M205" s="54" t="str">
        <f>IF(A205-J205&gt;TIME(0,240,0),"Více než  4 hodiny",VLOOKUP(K205,Pásma!$H$4:$I$244,2))</f>
        <v>do 10 ti minut</v>
      </c>
    </row>
    <row r="206" spans="1:13" x14ac:dyDescent="0.25">
      <c r="A206" s="18">
        <v>45348.55541666667</v>
      </c>
      <c r="B206" s="17" t="s">
        <v>3625</v>
      </c>
      <c r="C206" s="17" t="s">
        <v>3626</v>
      </c>
      <c r="D206" s="17" t="s">
        <v>3627</v>
      </c>
      <c r="E206" s="17" t="s">
        <v>79</v>
      </c>
      <c r="F206" s="17" t="s">
        <v>4466</v>
      </c>
      <c r="G206" s="17" t="s">
        <v>4467</v>
      </c>
      <c r="H206" s="17" t="s">
        <v>4468</v>
      </c>
      <c r="I206" s="8">
        <f t="shared" si="17"/>
        <v>45348.55541666667</v>
      </c>
      <c r="J206" s="8">
        <f t="shared" ref="J206:J212" si="20">DATEVALUE(MID(H206,29,8))+TIMEVALUE(_xlfn.CONCAT(MID(H206,64,2),":",MID(H206,66,2)))</f>
        <v>45348.554166666669</v>
      </c>
      <c r="K206" s="6" t="str">
        <f t="shared" si="18"/>
        <v>0:01</v>
      </c>
      <c r="L206" s="54" t="str">
        <f t="shared" si="19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18">
        <v>45348.555902777778</v>
      </c>
      <c r="B207" s="17" t="s">
        <v>3625</v>
      </c>
      <c r="C207" s="17" t="s">
        <v>3626</v>
      </c>
      <c r="D207" s="17" t="s">
        <v>3627</v>
      </c>
      <c r="E207" s="17" t="s">
        <v>79</v>
      </c>
      <c r="F207" s="17" t="s">
        <v>4463</v>
      </c>
      <c r="G207" s="17" t="s">
        <v>4464</v>
      </c>
      <c r="H207" s="17" t="s">
        <v>4465</v>
      </c>
      <c r="I207" s="8">
        <f t="shared" si="17"/>
        <v>45348.555902777778</v>
      </c>
      <c r="J207" s="8">
        <f t="shared" si="20"/>
        <v>45348.554861111108</v>
      </c>
      <c r="K207" s="6" t="str">
        <f t="shared" si="18"/>
        <v>0:01</v>
      </c>
      <c r="L207" s="54" t="str">
        <f t="shared" si="19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18">
        <v>45348.556250000001</v>
      </c>
      <c r="B208" s="17" t="s">
        <v>3625</v>
      </c>
      <c r="C208" s="17" t="s">
        <v>3626</v>
      </c>
      <c r="D208" s="17" t="s">
        <v>3627</v>
      </c>
      <c r="E208" s="17" t="s">
        <v>79</v>
      </c>
      <c r="F208" s="17" t="s">
        <v>4460</v>
      </c>
      <c r="G208" s="17" t="s">
        <v>4461</v>
      </c>
      <c r="H208" s="17" t="s">
        <v>4462</v>
      </c>
      <c r="I208" s="8">
        <f t="shared" si="17"/>
        <v>45348.556250000001</v>
      </c>
      <c r="J208" s="8">
        <f t="shared" si="20"/>
        <v>45348.555555555555</v>
      </c>
      <c r="K208" s="6" t="str">
        <f t="shared" si="18"/>
        <v>0:01</v>
      </c>
      <c r="L208" s="54" t="str">
        <f t="shared" si="19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18">
        <v>45348.556620370371</v>
      </c>
      <c r="B209" s="17" t="s">
        <v>3625</v>
      </c>
      <c r="C209" s="17" t="s">
        <v>3626</v>
      </c>
      <c r="D209" s="17" t="s">
        <v>3627</v>
      </c>
      <c r="E209" s="17" t="s">
        <v>79</v>
      </c>
      <c r="F209" s="17" t="s">
        <v>4457</v>
      </c>
      <c r="G209" s="17" t="s">
        <v>4458</v>
      </c>
      <c r="H209" s="17" t="s">
        <v>4459</v>
      </c>
      <c r="I209" s="8">
        <f t="shared" si="17"/>
        <v>45348.556620370371</v>
      </c>
      <c r="J209" s="8">
        <f t="shared" si="20"/>
        <v>45348.556250000001</v>
      </c>
      <c r="K209" s="6" t="str">
        <f t="shared" si="18"/>
        <v>0:00</v>
      </c>
      <c r="L209" s="54" t="str">
        <f t="shared" si="19"/>
        <v>Ukončeno v den propuštění</v>
      </c>
      <c r="M209" s="54" t="str">
        <f>IF(A209-J209&gt;TIME(0,240,0),"Více než  4 hodiny",VLOOKUP(K209,Pásma!$H$4:$I$244,2))</f>
        <v>do 10 ti minut</v>
      </c>
    </row>
    <row r="210" spans="1:13" x14ac:dyDescent="0.25">
      <c r="A210" s="18">
        <v>45349.573912037034</v>
      </c>
      <c r="B210" s="17" t="s">
        <v>3625</v>
      </c>
      <c r="C210" s="17" t="s">
        <v>3626</v>
      </c>
      <c r="D210" s="17" t="s">
        <v>3627</v>
      </c>
      <c r="E210" s="17" t="s">
        <v>79</v>
      </c>
      <c r="F210" s="17" t="s">
        <v>4454</v>
      </c>
      <c r="G210" s="17" t="s">
        <v>4455</v>
      </c>
      <c r="H210" s="17" t="s">
        <v>4456</v>
      </c>
      <c r="I210" s="8">
        <f t="shared" si="17"/>
        <v>45349.573912037034</v>
      </c>
      <c r="J210" s="8">
        <f t="shared" si="20"/>
        <v>45349.572916666664</v>
      </c>
      <c r="K210" s="6" t="str">
        <f t="shared" si="18"/>
        <v>0:01</v>
      </c>
      <c r="L210" s="54" t="str">
        <f t="shared" si="19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18">
        <v>45349.57476851852</v>
      </c>
      <c r="B211" s="17" t="s">
        <v>3625</v>
      </c>
      <c r="C211" s="17" t="s">
        <v>3626</v>
      </c>
      <c r="D211" s="17" t="s">
        <v>3627</v>
      </c>
      <c r="E211" s="17" t="s">
        <v>79</v>
      </c>
      <c r="F211" s="17" t="s">
        <v>4451</v>
      </c>
      <c r="G211" s="17" t="s">
        <v>4452</v>
      </c>
      <c r="H211" s="17" t="s">
        <v>4453</v>
      </c>
      <c r="I211" s="8">
        <f t="shared" si="17"/>
        <v>45349.57476851852</v>
      </c>
      <c r="J211" s="8">
        <f t="shared" si="20"/>
        <v>45349.573611111111</v>
      </c>
      <c r="K211" s="6" t="str">
        <f t="shared" si="18"/>
        <v>0:01</v>
      </c>
      <c r="L211" s="54" t="str">
        <f t="shared" si="19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18">
        <v>45350.426655092589</v>
      </c>
      <c r="B212" s="17" t="s">
        <v>3625</v>
      </c>
      <c r="C212" s="17" t="s">
        <v>3626</v>
      </c>
      <c r="D212" s="17" t="s">
        <v>3627</v>
      </c>
      <c r="E212" s="17" t="s">
        <v>79</v>
      </c>
      <c r="F212" s="17" t="s">
        <v>4382</v>
      </c>
      <c r="G212" s="17" t="s">
        <v>4449</v>
      </c>
      <c r="H212" s="17" t="s">
        <v>4450</v>
      </c>
      <c r="I212" s="8">
        <f t="shared" si="17"/>
        <v>45350.426655092589</v>
      </c>
      <c r="J212" s="8">
        <f t="shared" si="20"/>
        <v>45350.416666666664</v>
      </c>
      <c r="K212" s="6" t="str">
        <f t="shared" si="18"/>
        <v>0:14</v>
      </c>
      <c r="L212" s="54" t="str">
        <f t="shared" si="19"/>
        <v>Ukončeno v den propuštění</v>
      </c>
      <c r="M212" s="54" t="str">
        <f>IF(A212-J212&gt;TIME(0,240,0),"Více než  4 hodiny",VLOOKUP(K212,Pásma!$H$4:$I$244,2))</f>
        <v>10-20</v>
      </c>
    </row>
    <row r="213" spans="1:13" x14ac:dyDescent="0.25">
      <c r="A213" s="18">
        <v>45350.655578703707</v>
      </c>
      <c r="B213" s="17" t="s">
        <v>11</v>
      </c>
      <c r="C213" s="17" t="s">
        <v>8441</v>
      </c>
      <c r="D213" s="17" t="s">
        <v>3627</v>
      </c>
      <c r="E213" s="17" t="s">
        <v>10</v>
      </c>
      <c r="F213" s="17" t="s">
        <v>4419</v>
      </c>
      <c r="G213" s="17" t="s">
        <v>4420</v>
      </c>
      <c r="H213" s="17" t="s">
        <v>8805</v>
      </c>
      <c r="I213" s="8">
        <f t="shared" si="17"/>
        <v>45350.655578703707</v>
      </c>
      <c r="J213" s="8">
        <f>DATEVALUE(MID(H213,49,8))+TIMEVALUE(_xlfn.CONCAT(MID(H213,80,2),":",MID(H213,82,2)))</f>
        <v>45350.654861111114</v>
      </c>
      <c r="K213" s="6" t="str">
        <f t="shared" si="18"/>
        <v>0:01</v>
      </c>
      <c r="L213" s="54" t="str">
        <f t="shared" si="19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18">
        <v>45350.780949074076</v>
      </c>
      <c r="B214" s="17" t="s">
        <v>7670</v>
      </c>
      <c r="C214" s="17" t="s">
        <v>7671</v>
      </c>
      <c r="D214" s="17" t="s">
        <v>3627</v>
      </c>
      <c r="E214" s="17" t="s">
        <v>10</v>
      </c>
      <c r="F214" s="17" t="s">
        <v>4396</v>
      </c>
      <c r="G214" s="17" t="s">
        <v>7672</v>
      </c>
      <c r="H214" s="17" t="s">
        <v>7673</v>
      </c>
      <c r="I214" s="8">
        <f t="shared" si="17"/>
        <v>45350.780949074076</v>
      </c>
      <c r="J214" s="8">
        <f>DATEVALUE(MID(H214,63,8))+TIMEVALUE(_xlfn.CONCAT(MID(H214,87,2),":",MID(H214,89,2)))</f>
        <v>45350.779861111114</v>
      </c>
      <c r="K214" s="6" t="str">
        <f t="shared" si="18"/>
        <v>0:01</v>
      </c>
      <c r="L214" s="54" t="str">
        <f t="shared" si="19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18">
        <v>45351.339143518519</v>
      </c>
      <c r="B215" s="17" t="s">
        <v>3625</v>
      </c>
      <c r="C215" s="17" t="s">
        <v>3626</v>
      </c>
      <c r="D215" s="17" t="s">
        <v>3627</v>
      </c>
      <c r="E215" s="17" t="s">
        <v>79</v>
      </c>
      <c r="F215" s="17" t="s">
        <v>2639</v>
      </c>
      <c r="G215" s="17" t="s">
        <v>4447</v>
      </c>
      <c r="H215" s="17" t="s">
        <v>4448</v>
      </c>
      <c r="I215" s="8">
        <f t="shared" si="17"/>
        <v>45351.339143518519</v>
      </c>
      <c r="J215" s="8">
        <f>DATEVALUE(MID(H215,29,8))+TIMEVALUE(_xlfn.CONCAT(MID(H215,64,2),":",MID(H215,66,2)))</f>
        <v>45351.338194444441</v>
      </c>
      <c r="K215" s="6" t="str">
        <f t="shared" si="18"/>
        <v>0:01</v>
      </c>
      <c r="L215" s="54" t="str">
        <f t="shared" si="19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18">
        <v>45351.488993055558</v>
      </c>
      <c r="B216" s="17" t="s">
        <v>682</v>
      </c>
      <c r="C216" s="17" t="s">
        <v>683</v>
      </c>
      <c r="D216" s="17" t="s">
        <v>3627</v>
      </c>
      <c r="E216" s="17" t="s">
        <v>79</v>
      </c>
      <c r="F216" s="17" t="s">
        <v>4416</v>
      </c>
      <c r="G216" s="17" t="s">
        <v>4445</v>
      </c>
      <c r="H216" s="17" t="s">
        <v>4446</v>
      </c>
      <c r="I216" s="8">
        <f t="shared" si="17"/>
        <v>45351.488993055558</v>
      </c>
      <c r="J216" s="8">
        <f>DATEVALUE(MID(H216,29,8))+TIMEVALUE(_xlfn.CONCAT(MID(H216,64,2),":",MID(H216,66,2)))</f>
        <v>45351.475694444445</v>
      </c>
      <c r="K216" s="6" t="str">
        <f t="shared" si="18"/>
        <v>0:19</v>
      </c>
      <c r="L216" s="54" t="str">
        <f t="shared" si="19"/>
        <v>Ukončeno v den propuštění</v>
      </c>
      <c r="M216" s="54" t="str">
        <f>IF(A216-J216&gt;TIME(0,240,0),"Více než  4 hodiny",VLOOKUP(K216,Pásma!$H$4:$I$244,2))</f>
        <v>10-20</v>
      </c>
    </row>
    <row r="217" spans="1:13" x14ac:dyDescent="0.25">
      <c r="A217" s="18">
        <v>45351.571122685185</v>
      </c>
      <c r="B217" s="17" t="s">
        <v>3625</v>
      </c>
      <c r="C217" s="17" t="s">
        <v>3626</v>
      </c>
      <c r="D217" s="17" t="s">
        <v>3627</v>
      </c>
      <c r="E217" s="17" t="s">
        <v>79</v>
      </c>
      <c r="F217" s="17" t="s">
        <v>4442</v>
      </c>
      <c r="G217" s="17" t="s">
        <v>4443</v>
      </c>
      <c r="H217" s="17" t="s">
        <v>4444</v>
      </c>
      <c r="I217" s="8">
        <f t="shared" si="17"/>
        <v>45351.571122685185</v>
      </c>
      <c r="J217" s="8">
        <f>DATEVALUE(MID(H217,29,8))+TIMEVALUE(_xlfn.CONCAT(MID(H217,64,2),":",MID(H217,66,2)))</f>
        <v>45351.570833333331</v>
      </c>
      <c r="K217" s="6" t="str">
        <f t="shared" si="18"/>
        <v>0:00</v>
      </c>
      <c r="L217" s="54" t="str">
        <f t="shared" si="19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18">
        <v>45351.573819444442</v>
      </c>
      <c r="B218" s="17" t="s">
        <v>3625</v>
      </c>
      <c r="C218" s="17" t="s">
        <v>3626</v>
      </c>
      <c r="D218" s="17" t="s">
        <v>3627</v>
      </c>
      <c r="E218" s="17" t="s">
        <v>79</v>
      </c>
      <c r="F218" s="17" t="s">
        <v>4376</v>
      </c>
      <c r="G218" s="17" t="s">
        <v>7668</v>
      </c>
      <c r="H218" s="17" t="s">
        <v>7669</v>
      </c>
      <c r="I218" s="8">
        <f t="shared" si="17"/>
        <v>45351.573819444442</v>
      </c>
      <c r="J218" s="8">
        <f>DATEVALUE(MID(H218,63,8))+TIMEVALUE(_xlfn.CONCAT(MID(H218,87,2),":",MID(H218,89,2)))</f>
        <v>45351.572916666664</v>
      </c>
      <c r="K218" s="6" t="str">
        <f t="shared" si="18"/>
        <v>0:01</v>
      </c>
      <c r="L218" s="54" t="str">
        <f t="shared" si="19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18">
        <v>45351.716446759259</v>
      </c>
      <c r="B219" s="17" t="s">
        <v>1720</v>
      </c>
      <c r="C219" s="17" t="s">
        <v>2058</v>
      </c>
      <c r="D219" s="17" t="s">
        <v>3627</v>
      </c>
      <c r="E219" s="17" t="s">
        <v>79</v>
      </c>
      <c r="F219" s="17" t="s">
        <v>3952</v>
      </c>
      <c r="G219" s="17" t="s">
        <v>4430</v>
      </c>
      <c r="H219" s="17" t="s">
        <v>8804</v>
      </c>
      <c r="I219" s="8">
        <f t="shared" si="17"/>
        <v>45351.716446759259</v>
      </c>
      <c r="J219" s="8">
        <f>DATEVALUE(MID(H219,49,8))+TIMEVALUE(_xlfn.CONCAT(MID(H219,80,2),":",MID(H219,82,2)))</f>
        <v>45351.71597222222</v>
      </c>
      <c r="K219" s="6" t="str">
        <f t="shared" si="18"/>
        <v>0:00</v>
      </c>
      <c r="L219" s="54" t="str">
        <f t="shared" si="19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18">
        <v>45352.429675925923</v>
      </c>
      <c r="B220" s="17" t="s">
        <v>3625</v>
      </c>
      <c r="C220" s="17" t="s">
        <v>3626</v>
      </c>
      <c r="D220" s="17" t="s">
        <v>3627</v>
      </c>
      <c r="E220" s="17" t="s">
        <v>79</v>
      </c>
      <c r="F220" s="17" t="s">
        <v>4396</v>
      </c>
      <c r="G220" s="17" t="s">
        <v>4440</v>
      </c>
      <c r="H220" s="17" t="s">
        <v>4441</v>
      </c>
      <c r="I220" s="8">
        <f t="shared" si="17"/>
        <v>45352.429675925923</v>
      </c>
      <c r="J220" s="8">
        <f t="shared" ref="J220:J240" si="21">DATEVALUE(MID(H220,29,8))+TIMEVALUE(_xlfn.CONCAT(MID(H220,64,2),":",MID(H220,66,2)))</f>
        <v>45352.416666666664</v>
      </c>
      <c r="K220" s="6" t="str">
        <f t="shared" si="18"/>
        <v>0:18</v>
      </c>
      <c r="L220" s="54" t="str">
        <f t="shared" si="19"/>
        <v>Ukončeno v den propuštění</v>
      </c>
      <c r="M220" s="54" t="str">
        <f>IF(A220-J220&gt;TIME(0,240,0),"Více než  4 hodiny",VLOOKUP(K220,Pásma!$H$4:$I$244,2))</f>
        <v>10-20</v>
      </c>
    </row>
    <row r="221" spans="1:13" x14ac:dyDescent="0.25">
      <c r="A221" s="18">
        <v>45352.551631944443</v>
      </c>
      <c r="B221" s="17" t="s">
        <v>3625</v>
      </c>
      <c r="C221" s="17" t="s">
        <v>3626</v>
      </c>
      <c r="D221" s="17" t="s">
        <v>3627</v>
      </c>
      <c r="E221" s="17" t="s">
        <v>79</v>
      </c>
      <c r="F221" s="17" t="s">
        <v>64</v>
      </c>
      <c r="G221" s="17" t="s">
        <v>4438</v>
      </c>
      <c r="H221" s="17" t="s">
        <v>4439</v>
      </c>
      <c r="I221" s="8">
        <f t="shared" si="17"/>
        <v>45352.551631944443</v>
      </c>
      <c r="J221" s="8">
        <f t="shared" si="21"/>
        <v>45352.550694444442</v>
      </c>
      <c r="K221" s="6" t="str">
        <f t="shared" si="18"/>
        <v>0:01</v>
      </c>
      <c r="L221" s="54" t="str">
        <f t="shared" si="19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18">
        <v>45352.551851851851</v>
      </c>
      <c r="B222" s="17" t="s">
        <v>3625</v>
      </c>
      <c r="C222" s="17" t="s">
        <v>3626</v>
      </c>
      <c r="D222" s="17" t="s">
        <v>3627</v>
      </c>
      <c r="E222" s="17" t="s">
        <v>79</v>
      </c>
      <c r="F222" s="17" t="s">
        <v>4435</v>
      </c>
      <c r="G222" s="17" t="s">
        <v>4436</v>
      </c>
      <c r="H222" s="17" t="s">
        <v>4437</v>
      </c>
      <c r="I222" s="8">
        <f t="shared" si="17"/>
        <v>45352.551851851851</v>
      </c>
      <c r="J222" s="8">
        <f t="shared" si="21"/>
        <v>45352.551388888889</v>
      </c>
      <c r="K222" s="6" t="str">
        <f t="shared" si="18"/>
        <v>0:00</v>
      </c>
      <c r="L222" s="54" t="str">
        <f t="shared" si="19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18">
        <v>45353.570937500001</v>
      </c>
      <c r="B223" s="17" t="s">
        <v>3643</v>
      </c>
      <c r="C223" s="17" t="s">
        <v>3644</v>
      </c>
      <c r="D223" s="17" t="s">
        <v>3627</v>
      </c>
      <c r="E223" s="17" t="s">
        <v>79</v>
      </c>
      <c r="F223" s="17" t="s">
        <v>4432</v>
      </c>
      <c r="G223" s="17" t="s">
        <v>4433</v>
      </c>
      <c r="H223" s="17" t="s">
        <v>4434</v>
      </c>
      <c r="I223" s="8">
        <f t="shared" si="17"/>
        <v>45353.570937500001</v>
      </c>
      <c r="J223" s="8">
        <f t="shared" si="21"/>
        <v>45353.569444444445</v>
      </c>
      <c r="K223" s="6" t="str">
        <f t="shared" si="18"/>
        <v>0:02</v>
      </c>
      <c r="L223" s="54" t="str">
        <f t="shared" si="19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18">
        <v>45353.647291666668</v>
      </c>
      <c r="B224" s="17" t="s">
        <v>3643</v>
      </c>
      <c r="C224" s="17" t="s">
        <v>3644</v>
      </c>
      <c r="D224" s="17" t="s">
        <v>3627</v>
      </c>
      <c r="E224" s="17" t="s">
        <v>79</v>
      </c>
      <c r="F224" s="17" t="s">
        <v>3952</v>
      </c>
      <c r="G224" s="17" t="s">
        <v>4430</v>
      </c>
      <c r="H224" s="17" t="s">
        <v>4431</v>
      </c>
      <c r="I224" s="8">
        <f t="shared" si="17"/>
        <v>45353.647291666668</v>
      </c>
      <c r="J224" s="8">
        <f t="shared" si="21"/>
        <v>45353.645833333336</v>
      </c>
      <c r="K224" s="6" t="str">
        <f t="shared" si="18"/>
        <v>0:02</v>
      </c>
      <c r="L224" s="54" t="str">
        <f t="shared" si="19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18">
        <v>45354.56627314815</v>
      </c>
      <c r="B225" s="17" t="s">
        <v>3625</v>
      </c>
      <c r="C225" s="17" t="s">
        <v>4421</v>
      </c>
      <c r="D225" s="17" t="s">
        <v>3627</v>
      </c>
      <c r="E225" s="17" t="s">
        <v>79</v>
      </c>
      <c r="F225" s="17" t="s">
        <v>4376</v>
      </c>
      <c r="G225" s="17" t="s">
        <v>4428</v>
      </c>
      <c r="H225" s="17" t="s">
        <v>4429</v>
      </c>
      <c r="I225" s="8">
        <f t="shared" si="17"/>
        <v>45354.56627314815</v>
      </c>
      <c r="J225" s="8">
        <f t="shared" si="21"/>
        <v>45354.548611111109</v>
      </c>
      <c r="K225" s="6" t="str">
        <f t="shared" si="18"/>
        <v>0:25</v>
      </c>
      <c r="L225" s="54" t="str">
        <f t="shared" si="19"/>
        <v>Ukončeno v den propuštění</v>
      </c>
      <c r="M225" s="54" t="str">
        <f>IF(A225-J225&gt;TIME(0,240,0),"Více než  4 hodiny",VLOOKUP(K225,Pásma!$H$4:$I$244,2))</f>
        <v>20-30</v>
      </c>
    </row>
    <row r="226" spans="1:13" x14ac:dyDescent="0.25">
      <c r="A226" s="18">
        <v>45354.589918981481</v>
      </c>
      <c r="B226" s="17" t="s">
        <v>3625</v>
      </c>
      <c r="C226" s="17" t="s">
        <v>4421</v>
      </c>
      <c r="D226" s="17" t="s">
        <v>3627</v>
      </c>
      <c r="E226" s="17" t="s">
        <v>79</v>
      </c>
      <c r="F226" s="17" t="s">
        <v>4425</v>
      </c>
      <c r="G226" s="17" t="s">
        <v>4426</v>
      </c>
      <c r="H226" s="17" t="s">
        <v>4427</v>
      </c>
      <c r="I226" s="8">
        <f t="shared" si="17"/>
        <v>45354.589918981481</v>
      </c>
      <c r="J226" s="8">
        <f t="shared" si="21"/>
        <v>45354.588888888888</v>
      </c>
      <c r="K226" s="6" t="str">
        <f t="shared" si="18"/>
        <v>0:01</v>
      </c>
      <c r="L226" s="54" t="str">
        <f t="shared" si="19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18">
        <v>45354.590636574074</v>
      </c>
      <c r="B227" s="17" t="s">
        <v>3625</v>
      </c>
      <c r="C227" s="17" t="s">
        <v>4421</v>
      </c>
      <c r="D227" s="17" t="s">
        <v>3627</v>
      </c>
      <c r="E227" s="17" t="s">
        <v>79</v>
      </c>
      <c r="F227" s="17" t="s">
        <v>4422</v>
      </c>
      <c r="G227" s="17" t="s">
        <v>4423</v>
      </c>
      <c r="H227" s="17" t="s">
        <v>4424</v>
      </c>
      <c r="I227" s="8">
        <f t="shared" si="17"/>
        <v>45354.590636574074</v>
      </c>
      <c r="J227" s="8">
        <f t="shared" si="21"/>
        <v>45354.589583333334</v>
      </c>
      <c r="K227" s="6" t="str">
        <f t="shared" si="18"/>
        <v>0:01</v>
      </c>
      <c r="L227" s="54" t="str">
        <f t="shared" si="19"/>
        <v>Ukončeno v den propuštění</v>
      </c>
      <c r="M227" s="54" t="str">
        <f>IF(A227-J227&gt;TIME(0,240,0),"Více než  4 hodiny",VLOOKUP(K227,Pásma!$H$4:$I$244,2))</f>
        <v>do 10 ti minut</v>
      </c>
    </row>
    <row r="228" spans="1:13" x14ac:dyDescent="0.25">
      <c r="A228" s="18">
        <v>45355.569884259261</v>
      </c>
      <c r="B228" s="17" t="s">
        <v>3625</v>
      </c>
      <c r="C228" s="17" t="s">
        <v>3626</v>
      </c>
      <c r="D228" s="17" t="s">
        <v>3627</v>
      </c>
      <c r="E228" s="17" t="s">
        <v>79</v>
      </c>
      <c r="F228" s="17" t="s">
        <v>4419</v>
      </c>
      <c r="G228" s="17" t="s">
        <v>4420</v>
      </c>
      <c r="H228" s="17" t="s">
        <v>4418</v>
      </c>
      <c r="I228" s="8">
        <f t="shared" si="17"/>
        <v>45355.569884259261</v>
      </c>
      <c r="J228" s="8">
        <f t="shared" si="21"/>
        <v>45355.569444444445</v>
      </c>
      <c r="K228" s="6" t="str">
        <f t="shared" si="18"/>
        <v>0:00</v>
      </c>
      <c r="L228" s="54" t="str">
        <f t="shared" si="19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18">
        <v>45355.570543981485</v>
      </c>
      <c r="B229" s="17" t="s">
        <v>3625</v>
      </c>
      <c r="C229" s="17" t="s">
        <v>3626</v>
      </c>
      <c r="D229" s="17" t="s">
        <v>3627</v>
      </c>
      <c r="E229" s="17" t="s">
        <v>79</v>
      </c>
      <c r="F229" s="17" t="s">
        <v>4416</v>
      </c>
      <c r="G229" s="17" t="s">
        <v>4417</v>
      </c>
      <c r="H229" s="17" t="s">
        <v>4418</v>
      </c>
      <c r="I229" s="8">
        <f t="shared" si="17"/>
        <v>45355.570543981485</v>
      </c>
      <c r="J229" s="8">
        <f t="shared" si="21"/>
        <v>45355.569444444445</v>
      </c>
      <c r="K229" s="6" t="str">
        <f t="shared" si="18"/>
        <v>0:01</v>
      </c>
      <c r="L229" s="54" t="str">
        <f t="shared" si="19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18">
        <v>45356.587685185186</v>
      </c>
      <c r="B230" s="17" t="s">
        <v>3625</v>
      </c>
      <c r="C230" s="17" t="s">
        <v>3626</v>
      </c>
      <c r="D230" s="17" t="s">
        <v>3627</v>
      </c>
      <c r="E230" s="17" t="s">
        <v>79</v>
      </c>
      <c r="F230" s="17" t="s">
        <v>4413</v>
      </c>
      <c r="G230" s="17" t="s">
        <v>4414</v>
      </c>
      <c r="H230" s="17" t="s">
        <v>4415</v>
      </c>
      <c r="I230" s="8">
        <f t="shared" si="17"/>
        <v>45356.587685185186</v>
      </c>
      <c r="J230" s="8">
        <f t="shared" si="21"/>
        <v>45356.586805555555</v>
      </c>
      <c r="K230" s="6" t="str">
        <f t="shared" si="18"/>
        <v>0:01</v>
      </c>
      <c r="L230" s="54" t="str">
        <f t="shared" si="19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18">
        <v>45356.588067129633</v>
      </c>
      <c r="B231" s="17" t="s">
        <v>3625</v>
      </c>
      <c r="C231" s="17" t="s">
        <v>3626</v>
      </c>
      <c r="D231" s="17" t="s">
        <v>3627</v>
      </c>
      <c r="E231" s="17" t="s">
        <v>79</v>
      </c>
      <c r="F231" s="17" t="s">
        <v>4410</v>
      </c>
      <c r="G231" s="17" t="s">
        <v>4411</v>
      </c>
      <c r="H231" s="17" t="s">
        <v>4412</v>
      </c>
      <c r="I231" s="8">
        <f t="shared" si="17"/>
        <v>45356.588067129633</v>
      </c>
      <c r="J231" s="8">
        <f t="shared" si="21"/>
        <v>45356.587500000001</v>
      </c>
      <c r="K231" s="6" t="str">
        <f t="shared" si="18"/>
        <v>0:00</v>
      </c>
      <c r="L231" s="54" t="str">
        <f t="shared" si="19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18">
        <v>45356.588356481479</v>
      </c>
      <c r="B232" s="17" t="s">
        <v>3625</v>
      </c>
      <c r="C232" s="17" t="s">
        <v>3626</v>
      </c>
      <c r="D232" s="17" t="s">
        <v>3627</v>
      </c>
      <c r="E232" s="17" t="s">
        <v>79</v>
      </c>
      <c r="F232" s="17" t="s">
        <v>3970</v>
      </c>
      <c r="G232" s="17" t="s">
        <v>4408</v>
      </c>
      <c r="H232" s="17" t="s">
        <v>4409</v>
      </c>
      <c r="I232" s="8">
        <f t="shared" si="17"/>
        <v>45356.588356481479</v>
      </c>
      <c r="J232" s="8">
        <f t="shared" si="21"/>
        <v>45356.587500000001</v>
      </c>
      <c r="K232" s="6" t="str">
        <f t="shared" si="18"/>
        <v>0:01</v>
      </c>
      <c r="L232" s="54" t="str">
        <f t="shared" si="19"/>
        <v>Ukončeno v den propuštění</v>
      </c>
      <c r="M232" s="54" t="str">
        <f>IF(A232-J232&gt;TIME(0,240,0),"Více než  4 hodiny",VLOOKUP(K232,Pásma!$H$4:$I$244,2))</f>
        <v>do 10 ti minut</v>
      </c>
    </row>
    <row r="233" spans="1:13" x14ac:dyDescent="0.25">
      <c r="A233" s="18">
        <v>45357.547546296293</v>
      </c>
      <c r="B233" s="17" t="s">
        <v>3625</v>
      </c>
      <c r="C233" s="17" t="s">
        <v>3626</v>
      </c>
      <c r="D233" s="17" t="s">
        <v>3627</v>
      </c>
      <c r="E233" s="17" t="s">
        <v>79</v>
      </c>
      <c r="F233" s="17" t="s">
        <v>4405</v>
      </c>
      <c r="G233" s="17" t="s">
        <v>4406</v>
      </c>
      <c r="H233" s="17" t="s">
        <v>4407</v>
      </c>
      <c r="I233" s="8">
        <f t="shared" si="17"/>
        <v>45357.547546296293</v>
      </c>
      <c r="J233" s="8">
        <f t="shared" si="21"/>
        <v>45357.546527777777</v>
      </c>
      <c r="K233" s="6" t="str">
        <f t="shared" si="18"/>
        <v>0:01</v>
      </c>
      <c r="L233" s="54" t="str">
        <f t="shared" si="19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18">
        <v>45357.548148148147</v>
      </c>
      <c r="B234" s="17" t="s">
        <v>3625</v>
      </c>
      <c r="C234" s="17" t="s">
        <v>3626</v>
      </c>
      <c r="D234" s="17" t="s">
        <v>3627</v>
      </c>
      <c r="E234" s="17" t="s">
        <v>79</v>
      </c>
      <c r="F234" s="17" t="s">
        <v>4402</v>
      </c>
      <c r="G234" s="17" t="s">
        <v>4403</v>
      </c>
      <c r="H234" s="17" t="s">
        <v>4404</v>
      </c>
      <c r="I234" s="8">
        <f t="shared" si="17"/>
        <v>45357.548148148147</v>
      </c>
      <c r="J234" s="8">
        <f t="shared" si="21"/>
        <v>45357.547222222223</v>
      </c>
      <c r="K234" s="6" t="str">
        <f t="shared" si="18"/>
        <v>0:01</v>
      </c>
      <c r="L234" s="54" t="str">
        <f t="shared" si="19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18">
        <v>45357.549166666664</v>
      </c>
      <c r="B235" s="17" t="s">
        <v>3625</v>
      </c>
      <c r="C235" s="17" t="s">
        <v>3626</v>
      </c>
      <c r="D235" s="17" t="s">
        <v>3627</v>
      </c>
      <c r="E235" s="17" t="s">
        <v>79</v>
      </c>
      <c r="F235" s="17" t="s">
        <v>4399</v>
      </c>
      <c r="G235" s="17" t="s">
        <v>4400</v>
      </c>
      <c r="H235" s="17" t="s">
        <v>4401</v>
      </c>
      <c r="I235" s="8">
        <f t="shared" si="17"/>
        <v>45357.549166666664</v>
      </c>
      <c r="J235" s="8">
        <f t="shared" si="21"/>
        <v>45357.54791666667</v>
      </c>
      <c r="K235" s="6" t="str">
        <f t="shared" si="18"/>
        <v>0:01</v>
      </c>
      <c r="L235" s="54" t="str">
        <f t="shared" si="19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18">
        <v>45357.631921296299</v>
      </c>
      <c r="B236" s="17" t="s">
        <v>3643</v>
      </c>
      <c r="C236" s="17" t="s">
        <v>3644</v>
      </c>
      <c r="D236" s="17" t="s">
        <v>3627</v>
      </c>
      <c r="E236" s="17" t="s">
        <v>79</v>
      </c>
      <c r="F236" s="17" t="s">
        <v>4396</v>
      </c>
      <c r="G236" s="17" t="s">
        <v>4397</v>
      </c>
      <c r="H236" s="17" t="s">
        <v>4398</v>
      </c>
      <c r="I236" s="8">
        <f t="shared" si="17"/>
        <v>45357.631921296299</v>
      </c>
      <c r="J236" s="8">
        <f t="shared" si="21"/>
        <v>45357.629861111112</v>
      </c>
      <c r="K236" s="6" t="str">
        <f t="shared" si="18"/>
        <v>0:02</v>
      </c>
      <c r="L236" s="54" t="str">
        <f t="shared" si="19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18">
        <v>45359.523981481485</v>
      </c>
      <c r="B237" s="17" t="s">
        <v>3625</v>
      </c>
      <c r="C237" s="17" t="s">
        <v>3626</v>
      </c>
      <c r="D237" s="17" t="s">
        <v>3627</v>
      </c>
      <c r="E237" s="17" t="s">
        <v>79</v>
      </c>
      <c r="F237" s="17" t="s">
        <v>4393</v>
      </c>
      <c r="G237" s="17" t="s">
        <v>4394</v>
      </c>
      <c r="H237" s="17" t="s">
        <v>4395</v>
      </c>
      <c r="I237" s="8">
        <f t="shared" si="17"/>
        <v>45359.523981481485</v>
      </c>
      <c r="J237" s="8">
        <f t="shared" si="21"/>
        <v>45359.522916666669</v>
      </c>
      <c r="K237" s="6" t="str">
        <f t="shared" si="18"/>
        <v>0:01</v>
      </c>
      <c r="L237" s="54" t="str">
        <f t="shared" si="19"/>
        <v>Ukončeno v den propuštění</v>
      </c>
      <c r="M237" s="54" t="str">
        <f>IF(A237-J237&gt;TIME(0,240,0),"Více než  4 hodiny",VLOOKUP(K237,Pásma!$H$4:$I$244,2))</f>
        <v>do 10 ti minut</v>
      </c>
    </row>
    <row r="238" spans="1:13" x14ac:dyDescent="0.25">
      <c r="A238" s="18">
        <v>45360.690381944441</v>
      </c>
      <c r="B238" s="17" t="s">
        <v>3625</v>
      </c>
      <c r="C238" s="17" t="s">
        <v>3901</v>
      </c>
      <c r="D238" s="17" t="s">
        <v>3627</v>
      </c>
      <c r="E238" s="17" t="s">
        <v>79</v>
      </c>
      <c r="F238" s="17" t="s">
        <v>4390</v>
      </c>
      <c r="G238" s="17" t="s">
        <v>4391</v>
      </c>
      <c r="H238" s="17" t="s">
        <v>4392</v>
      </c>
      <c r="I238" s="8">
        <f t="shared" si="17"/>
        <v>45360.690381944441</v>
      </c>
      <c r="J238" s="8">
        <f t="shared" si="21"/>
        <v>45360.689583333333</v>
      </c>
      <c r="K238" s="6" t="str">
        <f t="shared" si="18"/>
        <v>0:01</v>
      </c>
      <c r="L238" s="54" t="str">
        <f t="shared" si="19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18">
        <v>45360.691006944442</v>
      </c>
      <c r="B239" s="17" t="s">
        <v>3625</v>
      </c>
      <c r="C239" s="17" t="s">
        <v>3901</v>
      </c>
      <c r="D239" s="17" t="s">
        <v>3627</v>
      </c>
      <c r="E239" s="17" t="s">
        <v>79</v>
      </c>
      <c r="F239" s="17" t="s">
        <v>2958</v>
      </c>
      <c r="G239" s="17" t="s">
        <v>4388</v>
      </c>
      <c r="H239" s="17" t="s">
        <v>4389</v>
      </c>
      <c r="I239" s="8">
        <f t="shared" si="17"/>
        <v>45360.691006944442</v>
      </c>
      <c r="J239" s="8">
        <f t="shared" si="21"/>
        <v>45360.69027777778</v>
      </c>
      <c r="K239" s="6" t="str">
        <f t="shared" si="18"/>
        <v>0:01</v>
      </c>
      <c r="L239" s="54" t="str">
        <f t="shared" si="19"/>
        <v>Ukončeno v den propuštění</v>
      </c>
      <c r="M239" s="54" t="str">
        <f>IF(A239-J239&gt;TIME(0,240,0),"Více než  4 hodiny",VLOOKUP(K239,Pásma!$H$4:$I$244,2))</f>
        <v>do 10 ti minut</v>
      </c>
    </row>
    <row r="240" spans="1:13" x14ac:dyDescent="0.25">
      <c r="A240" s="18">
        <v>45361.674178240741</v>
      </c>
      <c r="B240" s="17" t="s">
        <v>3625</v>
      </c>
      <c r="C240" s="17" t="s">
        <v>3800</v>
      </c>
      <c r="D240" s="17" t="s">
        <v>3627</v>
      </c>
      <c r="E240" s="17" t="s">
        <v>79</v>
      </c>
      <c r="F240" s="17" t="s">
        <v>4385</v>
      </c>
      <c r="G240" s="17" t="s">
        <v>4386</v>
      </c>
      <c r="H240" s="17" t="s">
        <v>4387</v>
      </c>
      <c r="I240" s="8">
        <f t="shared" si="17"/>
        <v>45361.674178240741</v>
      </c>
      <c r="J240" s="8">
        <f t="shared" si="21"/>
        <v>45361.67291666667</v>
      </c>
      <c r="K240" s="6" t="str">
        <f t="shared" si="18"/>
        <v>0:01</v>
      </c>
      <c r="L240" s="54" t="str">
        <f t="shared" si="19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18">
        <v>45362.440081018518</v>
      </c>
      <c r="B241" s="17" t="s">
        <v>11</v>
      </c>
      <c r="C241" s="17" t="s">
        <v>21</v>
      </c>
      <c r="D241" s="17" t="s">
        <v>3627</v>
      </c>
      <c r="E241" s="17" t="s">
        <v>10</v>
      </c>
      <c r="F241" s="17" t="s">
        <v>4347</v>
      </c>
      <c r="G241" s="17" t="s">
        <v>4348</v>
      </c>
      <c r="H241" s="17" t="s">
        <v>8803</v>
      </c>
      <c r="I241" s="8">
        <f t="shared" si="17"/>
        <v>45362.440081018518</v>
      </c>
      <c r="J241" s="8">
        <f>DATEVALUE(MID(H241,49,8))+TIMEVALUE(_xlfn.CONCAT(MID(H241,80,2),":",MID(H241,82,2)))</f>
        <v>45362.439583333333</v>
      </c>
      <c r="K241" s="6" t="str">
        <f t="shared" si="18"/>
        <v>0:00</v>
      </c>
      <c r="L241" s="54" t="str">
        <f t="shared" si="19"/>
        <v>Ukončeno v den propuštění</v>
      </c>
      <c r="M241" s="54" t="str">
        <f>IF(A241-J241&gt;TIME(0,240,0),"Více než  4 hodiny",VLOOKUP(K241,Pásma!$H$4:$I$244,2))</f>
        <v>do 10 ti minut</v>
      </c>
    </row>
    <row r="242" spans="1:13" x14ac:dyDescent="0.25">
      <c r="A242" s="18">
        <v>45362.51085648148</v>
      </c>
      <c r="B242" s="17" t="s">
        <v>3625</v>
      </c>
      <c r="C242" s="17" t="s">
        <v>3626</v>
      </c>
      <c r="D242" s="17" t="s">
        <v>3627</v>
      </c>
      <c r="E242" s="17" t="s">
        <v>79</v>
      </c>
      <c r="F242" s="17" t="s">
        <v>4382</v>
      </c>
      <c r="G242" s="17" t="s">
        <v>4383</v>
      </c>
      <c r="H242" s="17" t="s">
        <v>4384</v>
      </c>
      <c r="I242" s="8">
        <f t="shared" si="17"/>
        <v>45362.51085648148</v>
      </c>
      <c r="J242" s="8">
        <f>DATEVALUE(MID(H242,29,8))+TIMEVALUE(_xlfn.CONCAT(MID(H242,64,2),":",MID(H242,66,2)))</f>
        <v>45362.509722222225</v>
      </c>
      <c r="K242" s="6" t="str">
        <f t="shared" si="18"/>
        <v>0:01</v>
      </c>
      <c r="L242" s="54" t="str">
        <f t="shared" si="19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18">
        <v>45362.511203703703</v>
      </c>
      <c r="B243" s="17" t="s">
        <v>3625</v>
      </c>
      <c r="C243" s="17" t="s">
        <v>3626</v>
      </c>
      <c r="D243" s="17" t="s">
        <v>3627</v>
      </c>
      <c r="E243" s="17" t="s">
        <v>79</v>
      </c>
      <c r="F243" s="17" t="s">
        <v>4379</v>
      </c>
      <c r="G243" s="17" t="s">
        <v>4380</v>
      </c>
      <c r="H243" s="17" t="s">
        <v>4381</v>
      </c>
      <c r="I243" s="8">
        <f t="shared" si="17"/>
        <v>45362.511203703703</v>
      </c>
      <c r="J243" s="8">
        <f>DATEVALUE(MID(H243,29,8))+TIMEVALUE(_xlfn.CONCAT(MID(H243,64,2),":",MID(H243,66,2)))</f>
        <v>45362.510416666664</v>
      </c>
      <c r="K243" s="6" t="str">
        <f t="shared" si="18"/>
        <v>0:01</v>
      </c>
      <c r="L243" s="54" t="str">
        <f t="shared" si="19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18">
        <v>45362.511759259258</v>
      </c>
      <c r="B244" s="17" t="s">
        <v>3625</v>
      </c>
      <c r="C244" s="17" t="s">
        <v>3626</v>
      </c>
      <c r="D244" s="17" t="s">
        <v>3627</v>
      </c>
      <c r="E244" s="17" t="s">
        <v>79</v>
      </c>
      <c r="F244" s="17" t="s">
        <v>4376</v>
      </c>
      <c r="G244" s="17" t="s">
        <v>4377</v>
      </c>
      <c r="H244" s="17" t="s">
        <v>4378</v>
      </c>
      <c r="I244" s="8">
        <f t="shared" si="17"/>
        <v>45362.511759259258</v>
      </c>
      <c r="J244" s="8">
        <f>DATEVALUE(MID(H244,29,8))+TIMEVALUE(_xlfn.CONCAT(MID(H244,64,2),":",MID(H244,66,2)))</f>
        <v>45362.511111111111</v>
      </c>
      <c r="K244" s="6" t="str">
        <f t="shared" si="18"/>
        <v>0:00</v>
      </c>
      <c r="L244" s="54" t="str">
        <f t="shared" si="19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18">
        <v>45362.6330787037</v>
      </c>
      <c r="B245" s="17" t="s">
        <v>3625</v>
      </c>
      <c r="C245" s="17" t="s">
        <v>3636</v>
      </c>
      <c r="D245" s="17" t="s">
        <v>3627</v>
      </c>
      <c r="E245" s="17" t="s">
        <v>79</v>
      </c>
      <c r="F245" s="17" t="s">
        <v>4307</v>
      </c>
      <c r="G245" s="17" t="s">
        <v>7666</v>
      </c>
      <c r="H245" s="17" t="s">
        <v>7667</v>
      </c>
      <c r="I245" s="8">
        <f t="shared" si="17"/>
        <v>45362.6330787037</v>
      </c>
      <c r="J245" s="8">
        <f>DATEVALUE(MID(H245,63,8))+TIMEVALUE(_xlfn.CONCAT(MID(H245,87,2),":",MID(H245,89,2)))</f>
        <v>45362.628472222219</v>
      </c>
      <c r="K245" s="6" t="str">
        <f t="shared" si="18"/>
        <v>0:06</v>
      </c>
      <c r="L245" s="54" t="str">
        <f t="shared" si="19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18">
        <v>45363.565821759257</v>
      </c>
      <c r="B246" s="17" t="s">
        <v>3625</v>
      </c>
      <c r="C246" s="17" t="s">
        <v>3626</v>
      </c>
      <c r="D246" s="17" t="s">
        <v>3627</v>
      </c>
      <c r="E246" s="17" t="s">
        <v>79</v>
      </c>
      <c r="F246" s="17" t="s">
        <v>4373</v>
      </c>
      <c r="G246" s="17" t="s">
        <v>4374</v>
      </c>
      <c r="H246" s="17" t="s">
        <v>4375</v>
      </c>
      <c r="I246" s="8">
        <f t="shared" si="17"/>
        <v>45363.565821759257</v>
      </c>
      <c r="J246" s="8">
        <f>DATEVALUE(MID(H246,29,8))+TIMEVALUE(_xlfn.CONCAT(MID(H246,64,2),":",MID(H246,66,2)))</f>
        <v>45363.564583333333</v>
      </c>
      <c r="K246" s="6" t="str">
        <f t="shared" si="18"/>
        <v>0:01</v>
      </c>
      <c r="L246" s="54" t="str">
        <f t="shared" si="19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18">
        <v>45363.566354166665</v>
      </c>
      <c r="B247" s="17" t="s">
        <v>3625</v>
      </c>
      <c r="C247" s="17" t="s">
        <v>3626</v>
      </c>
      <c r="D247" s="17" t="s">
        <v>3627</v>
      </c>
      <c r="E247" s="17" t="s">
        <v>79</v>
      </c>
      <c r="F247" s="17" t="s">
        <v>4124</v>
      </c>
      <c r="G247" s="17" t="s">
        <v>4371</v>
      </c>
      <c r="H247" s="17" t="s">
        <v>4372</v>
      </c>
      <c r="I247" s="8">
        <f t="shared" si="17"/>
        <v>45363.566354166665</v>
      </c>
      <c r="J247" s="8">
        <f>DATEVALUE(MID(H247,29,8))+TIMEVALUE(_xlfn.CONCAT(MID(H247,64,2),":",MID(H247,66,2)))</f>
        <v>45363.56527777778</v>
      </c>
      <c r="K247" s="6" t="str">
        <f t="shared" si="18"/>
        <v>0:01</v>
      </c>
      <c r="L247" s="54" t="str">
        <f t="shared" si="19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18">
        <v>45363.591736111113</v>
      </c>
      <c r="B248" s="17" t="s">
        <v>3625</v>
      </c>
      <c r="C248" s="17" t="s">
        <v>3626</v>
      </c>
      <c r="D248" s="17" t="s">
        <v>3627</v>
      </c>
      <c r="E248" s="17" t="s">
        <v>79</v>
      </c>
      <c r="F248" s="17" t="s">
        <v>53</v>
      </c>
      <c r="G248" s="17" t="s">
        <v>4369</v>
      </c>
      <c r="H248" s="17" t="s">
        <v>4370</v>
      </c>
      <c r="I248" s="8">
        <f t="shared" si="17"/>
        <v>45363.591736111113</v>
      </c>
      <c r="J248" s="8">
        <f>DATEVALUE(MID(H248,29,8))+TIMEVALUE(_xlfn.CONCAT(MID(H248,64,2),":",MID(H248,66,2)))</f>
        <v>45363.59097222222</v>
      </c>
      <c r="K248" s="6" t="str">
        <f t="shared" si="18"/>
        <v>0:01</v>
      </c>
      <c r="L248" s="54" t="str">
        <f t="shared" si="19"/>
        <v>Ukončeno v den propuštění</v>
      </c>
      <c r="M248" s="54" t="str">
        <f>IF(A248-J248&gt;TIME(0,240,0),"Více než  4 hodiny",VLOOKUP(K248,Pásma!$H$4:$I$244,2))</f>
        <v>do 10 ti minut</v>
      </c>
    </row>
    <row r="249" spans="1:13" x14ac:dyDescent="0.25">
      <c r="A249" s="18">
        <v>45363.74560185185</v>
      </c>
      <c r="B249" s="17" t="s">
        <v>1720</v>
      </c>
      <c r="C249" s="17" t="s">
        <v>1933</v>
      </c>
      <c r="D249" s="17" t="s">
        <v>3627</v>
      </c>
      <c r="E249" s="17" t="s">
        <v>79</v>
      </c>
      <c r="F249" s="17" t="s">
        <v>4350</v>
      </c>
      <c r="G249" s="17" t="s">
        <v>4351</v>
      </c>
      <c r="H249" s="17" t="s">
        <v>8802</v>
      </c>
      <c r="I249" s="8">
        <f t="shared" si="17"/>
        <v>45363.74560185185</v>
      </c>
      <c r="J249" s="8">
        <f>DATEVALUE(MID(H249,49,8))+TIMEVALUE(_xlfn.CONCAT(MID(H249,80,2),":",MID(H249,82,2)))</f>
        <v>45363.745138888888</v>
      </c>
      <c r="K249" s="6" t="str">
        <f t="shared" si="18"/>
        <v>0:00</v>
      </c>
      <c r="L249" s="54" t="str">
        <f t="shared" si="19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18">
        <v>45364.524710648147</v>
      </c>
      <c r="B250" s="17" t="s">
        <v>3625</v>
      </c>
      <c r="C250" s="17" t="s">
        <v>3626</v>
      </c>
      <c r="D250" s="17" t="s">
        <v>3627</v>
      </c>
      <c r="E250" s="17" t="s">
        <v>79</v>
      </c>
      <c r="F250" s="17" t="s">
        <v>4321</v>
      </c>
      <c r="G250" s="17" t="s">
        <v>7664</v>
      </c>
      <c r="H250" s="17" t="s">
        <v>7665</v>
      </c>
      <c r="I250" s="8">
        <f t="shared" si="17"/>
        <v>45364.524710648147</v>
      </c>
      <c r="J250" s="8">
        <f>DATEVALUE(MID(H250,63,8))+TIMEVALUE(_xlfn.CONCAT(MID(H250,87,2),":",MID(H250,89,2)))</f>
        <v>45364.524305555555</v>
      </c>
      <c r="K250" s="6" t="str">
        <f t="shared" si="18"/>
        <v>0:00</v>
      </c>
      <c r="L250" s="54" t="str">
        <f t="shared" si="19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18">
        <v>45364.557893518519</v>
      </c>
      <c r="B251" s="17" t="s">
        <v>3625</v>
      </c>
      <c r="C251" s="17" t="s">
        <v>3626</v>
      </c>
      <c r="D251" s="17" t="s">
        <v>3627</v>
      </c>
      <c r="E251" s="17" t="s">
        <v>79</v>
      </c>
      <c r="F251" s="17" t="s">
        <v>4366</v>
      </c>
      <c r="G251" s="17" t="s">
        <v>4367</v>
      </c>
      <c r="H251" s="17" t="s">
        <v>4368</v>
      </c>
      <c r="I251" s="8">
        <f t="shared" si="17"/>
        <v>45364.557893518519</v>
      </c>
      <c r="J251" s="8">
        <f>DATEVALUE(MID(H251,29,8))+TIMEVALUE(_xlfn.CONCAT(MID(H251,64,2),":",MID(H251,66,2)))</f>
        <v>45364.556944444441</v>
      </c>
      <c r="K251" s="6" t="str">
        <f t="shared" si="18"/>
        <v>0:01</v>
      </c>
      <c r="L251" s="54" t="str">
        <f t="shared" si="19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18">
        <v>45364.558819444443</v>
      </c>
      <c r="B252" s="17" t="s">
        <v>3625</v>
      </c>
      <c r="C252" s="17" t="s">
        <v>3626</v>
      </c>
      <c r="D252" s="17" t="s">
        <v>3627</v>
      </c>
      <c r="E252" s="17" t="s">
        <v>79</v>
      </c>
      <c r="F252" s="17" t="s">
        <v>3955</v>
      </c>
      <c r="G252" s="17" t="s">
        <v>4364</v>
      </c>
      <c r="H252" s="17" t="s">
        <v>4365</v>
      </c>
      <c r="I252" s="8">
        <f t="shared" si="17"/>
        <v>45364.558819444443</v>
      </c>
      <c r="J252" s="8">
        <f>DATEVALUE(MID(H252,29,8))+TIMEVALUE(_xlfn.CONCAT(MID(H252,64,2),":",MID(H252,66,2)))</f>
        <v>45364.557638888888</v>
      </c>
      <c r="K252" s="6" t="str">
        <f t="shared" si="18"/>
        <v>0:01</v>
      </c>
      <c r="L252" s="54" t="str">
        <f t="shared" si="19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18">
        <v>45365.401331018518</v>
      </c>
      <c r="B253" s="17" t="s">
        <v>3625</v>
      </c>
      <c r="C253" s="17" t="s">
        <v>3626</v>
      </c>
      <c r="D253" s="17" t="s">
        <v>3627</v>
      </c>
      <c r="E253" s="17" t="s">
        <v>79</v>
      </c>
      <c r="F253" s="17" t="s">
        <v>7661</v>
      </c>
      <c r="G253" s="17" t="s">
        <v>7662</v>
      </c>
      <c r="H253" s="17" t="s">
        <v>7663</v>
      </c>
      <c r="I253" s="8">
        <f t="shared" si="17"/>
        <v>45365.401331018518</v>
      </c>
      <c r="J253" s="8">
        <f>DATEVALUE(MID(H253,63,8))+TIMEVALUE(_xlfn.CONCAT(MID(H253,87,2),":",MID(H253,89,2)))</f>
        <v>45365.400694444441</v>
      </c>
      <c r="K253" s="6" t="str">
        <f t="shared" si="18"/>
        <v>0:00</v>
      </c>
      <c r="L253" s="54" t="str">
        <f t="shared" si="19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18">
        <v>45365.437719907408</v>
      </c>
      <c r="B254" s="17" t="s">
        <v>3625</v>
      </c>
      <c r="C254" s="17" t="s">
        <v>3626</v>
      </c>
      <c r="D254" s="17" t="s">
        <v>3627</v>
      </c>
      <c r="E254" s="17" t="s">
        <v>79</v>
      </c>
      <c r="F254" s="17" t="s">
        <v>4307</v>
      </c>
      <c r="G254" s="17" t="s">
        <v>4362</v>
      </c>
      <c r="H254" s="17" t="s">
        <v>4363</v>
      </c>
      <c r="I254" s="8">
        <f t="shared" si="17"/>
        <v>45365.437719907408</v>
      </c>
      <c r="J254" s="8">
        <f>DATEVALUE(MID(H254,29,8))+TIMEVALUE(_xlfn.CONCAT(MID(H254,64,2),":",MID(H254,66,2)))</f>
        <v>45365.40902777778</v>
      </c>
      <c r="K254" s="6" t="str">
        <f t="shared" si="18"/>
        <v>0:41</v>
      </c>
      <c r="L254" s="54" t="str">
        <f t="shared" si="19"/>
        <v>Ukončeno v den propuštění</v>
      </c>
      <c r="M254" s="54" t="str">
        <f>IF(A254-J254&gt;TIME(0,240,0),"Více než  4 hodiny",VLOOKUP(K254,Pásma!$H$4:$I$244,2))</f>
        <v>40-50</v>
      </c>
    </row>
    <row r="255" spans="1:13" x14ac:dyDescent="0.25">
      <c r="A255" s="18">
        <v>45365.585381944446</v>
      </c>
      <c r="B255" s="17" t="s">
        <v>3625</v>
      </c>
      <c r="C255" s="17" t="s">
        <v>3626</v>
      </c>
      <c r="D255" s="17" t="s">
        <v>3627</v>
      </c>
      <c r="E255" s="17" t="s">
        <v>79</v>
      </c>
      <c r="F255" s="17" t="s">
        <v>4279</v>
      </c>
      <c r="G255" s="17" t="s">
        <v>7659</v>
      </c>
      <c r="H255" s="17" t="s">
        <v>7660</v>
      </c>
      <c r="I255" s="8">
        <f t="shared" si="17"/>
        <v>45365.585381944446</v>
      </c>
      <c r="J255" s="8">
        <f>DATEVALUE(MID(H255,63,8))+TIMEVALUE(_xlfn.CONCAT(MID(H255,87,2),":",MID(H255,89,2)))</f>
        <v>45365.584722222222</v>
      </c>
      <c r="K255" s="6" t="str">
        <f t="shared" si="18"/>
        <v>0:00</v>
      </c>
      <c r="L255" s="54" t="str">
        <f t="shared" si="19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18">
        <v>45366.544699074075</v>
      </c>
      <c r="B256" s="17" t="s">
        <v>3625</v>
      </c>
      <c r="C256" s="17" t="s">
        <v>3626</v>
      </c>
      <c r="D256" s="17" t="s">
        <v>3627</v>
      </c>
      <c r="E256" s="17" t="s">
        <v>79</v>
      </c>
      <c r="F256" s="17" t="s">
        <v>4359</v>
      </c>
      <c r="G256" s="17" t="s">
        <v>4360</v>
      </c>
      <c r="H256" s="17" t="s">
        <v>4361</v>
      </c>
      <c r="I256" s="8">
        <f t="shared" si="17"/>
        <v>45366.544699074075</v>
      </c>
      <c r="J256" s="8">
        <f t="shared" ref="J256:J261" si="22">DATEVALUE(MID(H256,29,8))+TIMEVALUE(_xlfn.CONCAT(MID(H256,64,2),":",MID(H256,66,2)))</f>
        <v>45366.543749999997</v>
      </c>
      <c r="K256" s="6" t="str">
        <f t="shared" si="18"/>
        <v>0:01</v>
      </c>
      <c r="L256" s="54" t="str">
        <f t="shared" si="19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18">
        <v>45366.545439814814</v>
      </c>
      <c r="B257" s="17" t="s">
        <v>3625</v>
      </c>
      <c r="C257" s="17" t="s">
        <v>3626</v>
      </c>
      <c r="D257" s="17" t="s">
        <v>3627</v>
      </c>
      <c r="E257" s="17" t="s">
        <v>79</v>
      </c>
      <c r="F257" s="17" t="s">
        <v>4356</v>
      </c>
      <c r="G257" s="17" t="s">
        <v>4357</v>
      </c>
      <c r="H257" s="17" t="s">
        <v>4358</v>
      </c>
      <c r="I257" s="8">
        <f t="shared" si="17"/>
        <v>45366.545439814814</v>
      </c>
      <c r="J257" s="8">
        <f t="shared" si="22"/>
        <v>45366.544444444444</v>
      </c>
      <c r="K257" s="6" t="str">
        <f t="shared" si="18"/>
        <v>0:01</v>
      </c>
      <c r="L257" s="54" t="str">
        <f t="shared" si="19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18">
        <v>45366.546018518522</v>
      </c>
      <c r="B258" s="17" t="s">
        <v>3625</v>
      </c>
      <c r="C258" s="17" t="s">
        <v>3626</v>
      </c>
      <c r="D258" s="17" t="s">
        <v>3627</v>
      </c>
      <c r="E258" s="17" t="s">
        <v>79</v>
      </c>
      <c r="F258" s="17" t="s">
        <v>4353</v>
      </c>
      <c r="G258" s="17" t="s">
        <v>4354</v>
      </c>
      <c r="H258" s="17" t="s">
        <v>4355</v>
      </c>
      <c r="I258" s="8">
        <f t="shared" ref="I258:I321" si="23">A258</f>
        <v>45366.546018518522</v>
      </c>
      <c r="J258" s="8">
        <f t="shared" si="22"/>
        <v>45366.545138888891</v>
      </c>
      <c r="K258" s="6" t="str">
        <f t="shared" ref="K258:K321" si="24">TEXT(A258-J258,"h:mm")</f>
        <v>0:01</v>
      </c>
      <c r="L258" s="54" t="str">
        <f t="shared" si="19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18">
        <v>45366.546620370369</v>
      </c>
      <c r="B259" s="17" t="s">
        <v>3625</v>
      </c>
      <c r="C259" s="17" t="s">
        <v>3626</v>
      </c>
      <c r="D259" s="17" t="s">
        <v>3627</v>
      </c>
      <c r="E259" s="17" t="s">
        <v>79</v>
      </c>
      <c r="F259" s="17" t="s">
        <v>4350</v>
      </c>
      <c r="G259" s="17" t="s">
        <v>4351</v>
      </c>
      <c r="H259" s="17" t="s">
        <v>4352</v>
      </c>
      <c r="I259" s="8">
        <f t="shared" si="23"/>
        <v>45366.546620370369</v>
      </c>
      <c r="J259" s="8">
        <f t="shared" si="22"/>
        <v>45366.54583333333</v>
      </c>
      <c r="K259" s="6" t="str">
        <f t="shared" si="24"/>
        <v>0:01</v>
      </c>
      <c r="L259" s="54" t="str">
        <f t="shared" ref="L259:L322" si="25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18">
        <v>45366.54792824074</v>
      </c>
      <c r="B260" s="17" t="s">
        <v>3625</v>
      </c>
      <c r="C260" s="17" t="s">
        <v>3626</v>
      </c>
      <c r="D260" s="17" t="s">
        <v>3627</v>
      </c>
      <c r="E260" s="17" t="s">
        <v>79</v>
      </c>
      <c r="F260" s="17" t="s">
        <v>4347</v>
      </c>
      <c r="G260" s="17" t="s">
        <v>4348</v>
      </c>
      <c r="H260" s="17" t="s">
        <v>4349</v>
      </c>
      <c r="I260" s="8">
        <f t="shared" si="23"/>
        <v>45366.54792824074</v>
      </c>
      <c r="J260" s="8">
        <f t="shared" si="22"/>
        <v>45366.547222222223</v>
      </c>
      <c r="K260" s="6" t="str">
        <f t="shared" si="24"/>
        <v>0:01</v>
      </c>
      <c r="L260" s="54" t="str">
        <f t="shared" si="25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18">
        <v>45366.59103009259</v>
      </c>
      <c r="B261" s="17" t="s">
        <v>3625</v>
      </c>
      <c r="C261" s="17" t="s">
        <v>3626</v>
      </c>
      <c r="D261" s="17" t="s">
        <v>3627</v>
      </c>
      <c r="E261" s="17" t="s">
        <v>79</v>
      </c>
      <c r="F261" s="17" t="s">
        <v>4321</v>
      </c>
      <c r="G261" s="17" t="s">
        <v>4345</v>
      </c>
      <c r="H261" s="17" t="s">
        <v>4346</v>
      </c>
      <c r="I261" s="8">
        <f t="shared" si="23"/>
        <v>45366.59103009259</v>
      </c>
      <c r="J261" s="8">
        <f t="shared" si="22"/>
        <v>45366.590277777781</v>
      </c>
      <c r="K261" s="6" t="str">
        <f t="shared" si="24"/>
        <v>0:01</v>
      </c>
      <c r="L261" s="54" t="str">
        <f t="shared" si="25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18">
        <v>45366.614988425928</v>
      </c>
      <c r="B262" s="17" t="s">
        <v>3881</v>
      </c>
      <c r="C262" s="17" t="s">
        <v>3694</v>
      </c>
      <c r="D262" s="17" t="s">
        <v>3627</v>
      </c>
      <c r="E262" s="17" t="s">
        <v>79</v>
      </c>
      <c r="F262" s="17" t="s">
        <v>4304</v>
      </c>
      <c r="G262" s="17" t="s">
        <v>7657</v>
      </c>
      <c r="H262" s="17" t="s">
        <v>7658</v>
      </c>
      <c r="I262" s="8">
        <f t="shared" si="23"/>
        <v>45366.614988425928</v>
      </c>
      <c r="J262" s="8">
        <f>DATEVALUE(MID(H262,63,8))+TIMEVALUE(_xlfn.CONCAT(MID(H262,87,2),":",MID(H262,89,2)))</f>
        <v>45366.614583333336</v>
      </c>
      <c r="K262" s="6" t="str">
        <f t="shared" si="24"/>
        <v>0:00</v>
      </c>
      <c r="L262" s="54" t="str">
        <f t="shared" si="25"/>
        <v>Ukončeno v den propuštění</v>
      </c>
      <c r="M262" s="54" t="str">
        <f>IF(A262-J262&gt;TIME(0,240,0),"Více než  4 hodiny",VLOOKUP(K262,Pásma!$H$4:$I$244,2))</f>
        <v>do 10 ti minut</v>
      </c>
    </row>
    <row r="263" spans="1:13" x14ac:dyDescent="0.25">
      <c r="A263" s="18">
        <v>45367.468680555554</v>
      </c>
      <c r="B263" s="17" t="s">
        <v>3625</v>
      </c>
      <c r="C263" s="17" t="s">
        <v>3651</v>
      </c>
      <c r="D263" s="17" t="s">
        <v>3627</v>
      </c>
      <c r="E263" s="17" t="s">
        <v>79</v>
      </c>
      <c r="F263" s="17" t="s">
        <v>4279</v>
      </c>
      <c r="G263" s="17" t="s">
        <v>4343</v>
      </c>
      <c r="H263" s="17" t="s">
        <v>4344</v>
      </c>
      <c r="I263" s="8">
        <f t="shared" si="23"/>
        <v>45367.468680555554</v>
      </c>
      <c r="J263" s="8">
        <f>DATEVALUE(MID(H263,29,8))+TIMEVALUE(_xlfn.CONCAT(MID(H263,64,2),":",MID(H263,66,2)))</f>
        <v>45367.450694444444</v>
      </c>
      <c r="K263" s="6" t="str">
        <f t="shared" si="24"/>
        <v>0:25</v>
      </c>
      <c r="L263" s="54" t="str">
        <f t="shared" si="25"/>
        <v>Ukončeno v den propuštění</v>
      </c>
      <c r="M263" s="54" t="str">
        <f>IF(A263-J263&gt;TIME(0,240,0),"Více než  4 hodiny",VLOOKUP(K263,Pásma!$H$4:$I$244,2))</f>
        <v>20-30</v>
      </c>
    </row>
    <row r="264" spans="1:13" x14ac:dyDescent="0.25">
      <c r="A264" s="18">
        <v>45367.477523148147</v>
      </c>
      <c r="B264" s="17" t="s">
        <v>3625</v>
      </c>
      <c r="C264" s="17" t="s">
        <v>3651</v>
      </c>
      <c r="D264" s="17" t="s">
        <v>3627</v>
      </c>
      <c r="E264" s="17" t="s">
        <v>79</v>
      </c>
      <c r="F264" s="17" t="s">
        <v>4340</v>
      </c>
      <c r="G264" s="17" t="s">
        <v>4341</v>
      </c>
      <c r="H264" s="17" t="s">
        <v>4342</v>
      </c>
      <c r="I264" s="8">
        <f t="shared" si="23"/>
        <v>45367.477523148147</v>
      </c>
      <c r="J264" s="8">
        <f>DATEVALUE(MID(H264,29,8))+TIMEVALUE(_xlfn.CONCAT(MID(H264,64,2),":",MID(H264,66,2)))</f>
        <v>45367.476388888892</v>
      </c>
      <c r="K264" s="6" t="str">
        <f t="shared" si="24"/>
        <v>0:01</v>
      </c>
      <c r="L264" s="54" t="str">
        <f t="shared" si="25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18">
        <v>45367.478032407409</v>
      </c>
      <c r="B265" s="17" t="s">
        <v>3625</v>
      </c>
      <c r="C265" s="17" t="s">
        <v>3651</v>
      </c>
      <c r="D265" s="17" t="s">
        <v>3627</v>
      </c>
      <c r="E265" s="17" t="s">
        <v>79</v>
      </c>
      <c r="F265" s="17" t="s">
        <v>4337</v>
      </c>
      <c r="G265" s="17" t="s">
        <v>4338</v>
      </c>
      <c r="H265" s="17" t="s">
        <v>4339</v>
      </c>
      <c r="I265" s="8">
        <f t="shared" si="23"/>
        <v>45367.478032407409</v>
      </c>
      <c r="J265" s="8">
        <f>DATEVALUE(MID(H265,29,8))+TIMEVALUE(_xlfn.CONCAT(MID(H265,64,2),":",MID(H265,66,2)))</f>
        <v>45367.477083333331</v>
      </c>
      <c r="K265" s="6" t="str">
        <f t="shared" si="24"/>
        <v>0:01</v>
      </c>
      <c r="L265" s="54" t="str">
        <f t="shared" si="25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18">
        <v>45368.683298611111</v>
      </c>
      <c r="B266" s="17" t="s">
        <v>3643</v>
      </c>
      <c r="C266" s="17" t="s">
        <v>4019</v>
      </c>
      <c r="D266" s="17" t="s">
        <v>3627</v>
      </c>
      <c r="E266" s="17" t="s">
        <v>79</v>
      </c>
      <c r="F266" s="17" t="s">
        <v>4334</v>
      </c>
      <c r="G266" s="17" t="s">
        <v>4335</v>
      </c>
      <c r="H266" s="17" t="s">
        <v>4336</v>
      </c>
      <c r="I266" s="8">
        <f t="shared" si="23"/>
        <v>45368.683298611111</v>
      </c>
      <c r="J266" s="8">
        <f>DATEVALUE(MID(H266,29,8))+TIMEVALUE(_xlfn.CONCAT(MID(H266,64,2),":",MID(H266,66,2)))</f>
        <v>45368.682638888888</v>
      </c>
      <c r="K266" s="6" t="str">
        <f t="shared" si="24"/>
        <v>0:00</v>
      </c>
      <c r="L266" s="54" t="str">
        <f t="shared" si="25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18">
        <v>45369.427870370368</v>
      </c>
      <c r="B267" s="17" t="s">
        <v>3625</v>
      </c>
      <c r="C267" s="17" t="s">
        <v>3626</v>
      </c>
      <c r="D267" s="17" t="s">
        <v>3627</v>
      </c>
      <c r="E267" s="17" t="s">
        <v>79</v>
      </c>
      <c r="F267" s="17" t="s">
        <v>4304</v>
      </c>
      <c r="G267" s="17" t="s">
        <v>4332</v>
      </c>
      <c r="H267" s="17" t="s">
        <v>4333</v>
      </c>
      <c r="I267" s="8">
        <f t="shared" si="23"/>
        <v>45369.427870370368</v>
      </c>
      <c r="J267" s="8">
        <f>DATEVALUE(MID(H267,29,8))+TIMEVALUE(_xlfn.CONCAT(MID(H267,64,2),":",MID(H267,66,2)))</f>
        <v>45369.423611111109</v>
      </c>
      <c r="K267" s="6" t="str">
        <f t="shared" si="24"/>
        <v>0:06</v>
      </c>
      <c r="L267" s="54" t="str">
        <f t="shared" si="25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18">
        <v>45369.50167824074</v>
      </c>
      <c r="B268" s="17" t="s">
        <v>3625</v>
      </c>
      <c r="C268" s="17" t="s">
        <v>3626</v>
      </c>
      <c r="D268" s="17" t="s">
        <v>3627</v>
      </c>
      <c r="E268" s="17" t="s">
        <v>79</v>
      </c>
      <c r="F268" s="17" t="s">
        <v>2221</v>
      </c>
      <c r="G268" s="17" t="s">
        <v>7655</v>
      </c>
      <c r="H268" s="17" t="s">
        <v>7656</v>
      </c>
      <c r="I268" s="8">
        <f t="shared" si="23"/>
        <v>45369.50167824074</v>
      </c>
      <c r="J268" s="8">
        <f>DATEVALUE(MID(H268,63,8))+TIMEVALUE(_xlfn.CONCAT(MID(H268,87,2),":",MID(H268,89,2)))</f>
        <v>45369.500694444447</v>
      </c>
      <c r="K268" s="6" t="str">
        <f t="shared" si="24"/>
        <v>0:01</v>
      </c>
      <c r="L268" s="54" t="str">
        <f t="shared" si="25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18">
        <v>45369.543912037036</v>
      </c>
      <c r="B269" s="17" t="s">
        <v>3643</v>
      </c>
      <c r="C269" s="17" t="s">
        <v>3800</v>
      </c>
      <c r="D269" s="17" t="s">
        <v>3627</v>
      </c>
      <c r="E269" s="17" t="s">
        <v>79</v>
      </c>
      <c r="F269" s="17" t="s">
        <v>4248</v>
      </c>
      <c r="G269" s="17" t="s">
        <v>7653</v>
      </c>
      <c r="H269" s="17" t="s">
        <v>7654</v>
      </c>
      <c r="I269" s="8">
        <f t="shared" si="23"/>
        <v>45369.543912037036</v>
      </c>
      <c r="J269" s="8">
        <f>DATEVALUE(MID(H269,63,8))+TIMEVALUE(_xlfn.CONCAT(MID(H269,87,2),":",MID(H269,89,2)))</f>
        <v>45369.543055555558</v>
      </c>
      <c r="K269" s="6" t="str">
        <f t="shared" si="24"/>
        <v>0:01</v>
      </c>
      <c r="L269" s="54" t="str">
        <f t="shared" si="25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18">
        <v>45369.552812499998</v>
      </c>
      <c r="B270" s="17" t="s">
        <v>3625</v>
      </c>
      <c r="C270" s="17" t="s">
        <v>3626</v>
      </c>
      <c r="D270" s="17" t="s">
        <v>3627</v>
      </c>
      <c r="E270" s="17" t="s">
        <v>79</v>
      </c>
      <c r="F270" s="17" t="s">
        <v>4329</v>
      </c>
      <c r="G270" s="17" t="s">
        <v>4330</v>
      </c>
      <c r="H270" s="17" t="s">
        <v>4331</v>
      </c>
      <c r="I270" s="8">
        <f t="shared" si="23"/>
        <v>45369.552812499998</v>
      </c>
      <c r="J270" s="8">
        <f>DATEVALUE(MID(H270,29,8))+TIMEVALUE(_xlfn.CONCAT(MID(H270,64,2),":",MID(H270,66,2)))</f>
        <v>45369.552083333336</v>
      </c>
      <c r="K270" s="6" t="str">
        <f t="shared" si="24"/>
        <v>0:01</v>
      </c>
      <c r="L270" s="54" t="str">
        <f t="shared" si="25"/>
        <v>Ukončeno v den propuštění</v>
      </c>
      <c r="M270" s="54" t="str">
        <f>IF(A270-J270&gt;TIME(0,240,0),"Více než  4 hodiny",VLOOKUP(K270,Pásma!$H$4:$I$244,2))</f>
        <v>do 10 ti minut</v>
      </c>
    </row>
    <row r="271" spans="1:13" x14ac:dyDescent="0.25">
      <c r="A271" s="18">
        <v>45369.553576388891</v>
      </c>
      <c r="B271" s="17" t="s">
        <v>3625</v>
      </c>
      <c r="C271" s="17" t="s">
        <v>3626</v>
      </c>
      <c r="D271" s="17" t="s">
        <v>3627</v>
      </c>
      <c r="E271" s="17" t="s">
        <v>79</v>
      </c>
      <c r="F271" s="17" t="s">
        <v>4326</v>
      </c>
      <c r="G271" s="17" t="s">
        <v>4327</v>
      </c>
      <c r="H271" s="17" t="s">
        <v>4328</v>
      </c>
      <c r="I271" s="8">
        <f t="shared" si="23"/>
        <v>45369.553576388891</v>
      </c>
      <c r="J271" s="8">
        <f>DATEVALUE(MID(H271,29,8))+TIMEVALUE(_xlfn.CONCAT(MID(H271,64,2),":",MID(H271,66,2)))</f>
        <v>45369.552777777775</v>
      </c>
      <c r="K271" s="6" t="str">
        <f t="shared" si="24"/>
        <v>0:01</v>
      </c>
      <c r="L271" s="54" t="str">
        <f t="shared" si="25"/>
        <v>Ukončeno v den propuštění</v>
      </c>
      <c r="M271" s="54" t="str">
        <f>IF(A271-J271&gt;TIME(0,240,0),"Více než  4 hodiny",VLOOKUP(K271,Pásma!$H$4:$I$244,2))</f>
        <v>do 10 ti minut</v>
      </c>
    </row>
    <row r="272" spans="1:13" x14ac:dyDescent="0.25">
      <c r="A272" s="18">
        <v>45370.486967592595</v>
      </c>
      <c r="B272" s="17" t="s">
        <v>11</v>
      </c>
      <c r="C272" s="17" t="s">
        <v>21</v>
      </c>
      <c r="D272" s="17" t="s">
        <v>3627</v>
      </c>
      <c r="E272" s="17" t="s">
        <v>10</v>
      </c>
      <c r="F272" s="17" t="s">
        <v>4220</v>
      </c>
      <c r="G272" s="17" t="s">
        <v>4221</v>
      </c>
      <c r="H272" s="17" t="s">
        <v>8801</v>
      </c>
      <c r="I272" s="8">
        <f t="shared" si="23"/>
        <v>45370.486967592595</v>
      </c>
      <c r="J272" s="8">
        <f>DATEVALUE(MID(H272,49,8))+TIMEVALUE(_xlfn.CONCAT(MID(H272,80,2),":",MID(H272,82,2)))</f>
        <v>45370.486805555556</v>
      </c>
      <c r="K272" s="6" t="str">
        <f t="shared" si="24"/>
        <v>0:00</v>
      </c>
      <c r="L272" s="54" t="str">
        <f t="shared" si="25"/>
        <v>Ukončeno v den propuštění</v>
      </c>
      <c r="M272" s="54" t="str">
        <f>IF(A272-J272&gt;TIME(0,240,0),"Více než  4 hodiny",VLOOKUP(K272,Pásma!$H$4:$I$244,2))</f>
        <v>do 10 ti minut</v>
      </c>
    </row>
    <row r="273" spans="1:13" x14ac:dyDescent="0.25">
      <c r="A273" s="18">
        <v>45371.400590277779</v>
      </c>
      <c r="B273" s="17" t="s">
        <v>11</v>
      </c>
      <c r="C273" s="17" t="s">
        <v>21</v>
      </c>
      <c r="D273" s="17" t="s">
        <v>3627</v>
      </c>
      <c r="E273" s="17" t="s">
        <v>10</v>
      </c>
      <c r="F273" s="17" t="s">
        <v>4290</v>
      </c>
      <c r="G273" s="17" t="s">
        <v>4291</v>
      </c>
      <c r="H273" s="17" t="s">
        <v>8800</v>
      </c>
      <c r="I273" s="8">
        <f t="shared" si="23"/>
        <v>45371.400590277779</v>
      </c>
      <c r="J273" s="8">
        <f>DATEVALUE(MID(H273,49,8))+TIMEVALUE(_xlfn.CONCAT(MID(H273,80,2),":",MID(H273,82,2)))</f>
        <v>45371.4</v>
      </c>
      <c r="K273" s="6" t="str">
        <f t="shared" si="24"/>
        <v>0:00</v>
      </c>
      <c r="L273" s="54" t="str">
        <f t="shared" si="25"/>
        <v>Ukončeno v den propuštění</v>
      </c>
      <c r="M273" s="54" t="str">
        <f>IF(A273-J273&gt;TIME(0,240,0),"Více než  4 hodiny",VLOOKUP(K273,Pásma!$H$4:$I$244,2))</f>
        <v>do 10 ti minut</v>
      </c>
    </row>
    <row r="274" spans="1:13" x14ac:dyDescent="0.25">
      <c r="A274" s="18">
        <v>45371.444062499999</v>
      </c>
      <c r="B274" s="17" t="s">
        <v>3625</v>
      </c>
      <c r="C274" s="17" t="s">
        <v>3626</v>
      </c>
      <c r="D274" s="17" t="s">
        <v>3627</v>
      </c>
      <c r="E274" s="17" t="s">
        <v>79</v>
      </c>
      <c r="F274" s="17" t="s">
        <v>2221</v>
      </c>
      <c r="G274" s="17" t="s">
        <v>4324</v>
      </c>
      <c r="H274" s="17" t="s">
        <v>4325</v>
      </c>
      <c r="I274" s="8">
        <f t="shared" si="23"/>
        <v>45371.444062499999</v>
      </c>
      <c r="J274" s="8">
        <f>DATEVALUE(MID(H274,29,8))+TIMEVALUE(_xlfn.CONCAT(MID(H274,64,2),":",MID(H274,66,2)))</f>
        <v>45371.443055555559</v>
      </c>
      <c r="K274" s="6" t="str">
        <f t="shared" si="24"/>
        <v>0:01</v>
      </c>
      <c r="L274" s="54" t="str">
        <f t="shared" si="25"/>
        <v>Ukončeno v den propuštění</v>
      </c>
      <c r="M274" s="54" t="str">
        <f>IF(A274-J274&gt;TIME(0,240,0),"Více než  4 hodiny",VLOOKUP(K274,Pásma!$H$4:$I$244,2))</f>
        <v>do 10 ti minut</v>
      </c>
    </row>
    <row r="275" spans="1:13" x14ac:dyDescent="0.25">
      <c r="A275" s="18">
        <v>45371.518472222226</v>
      </c>
      <c r="B275" s="17" t="s">
        <v>3625</v>
      </c>
      <c r="C275" s="17" t="s">
        <v>3626</v>
      </c>
      <c r="D275" s="17" t="s">
        <v>3627</v>
      </c>
      <c r="E275" s="17" t="s">
        <v>79</v>
      </c>
      <c r="F275" s="17" t="s">
        <v>4321</v>
      </c>
      <c r="G275" s="17" t="s">
        <v>4322</v>
      </c>
      <c r="H275" s="17" t="s">
        <v>4323</v>
      </c>
      <c r="I275" s="8">
        <f t="shared" si="23"/>
        <v>45371.518472222226</v>
      </c>
      <c r="J275" s="8">
        <f>DATEVALUE(MID(H275,29,8))+TIMEVALUE(_xlfn.CONCAT(MID(H275,64,2),":",MID(H275,66,2)))</f>
        <v>45371.517361111109</v>
      </c>
      <c r="K275" s="6" t="str">
        <f t="shared" si="24"/>
        <v>0:01</v>
      </c>
      <c r="L275" s="54" t="str">
        <f t="shared" si="25"/>
        <v>Ukončeno v den propuštění</v>
      </c>
      <c r="M275" s="54" t="str">
        <f>IF(A275-J275&gt;TIME(0,240,0),"Více než  4 hodiny",VLOOKUP(K275,Pásma!$H$4:$I$244,2))</f>
        <v>do 10 ti minut</v>
      </c>
    </row>
    <row r="276" spans="1:13" x14ac:dyDescent="0.25">
      <c r="A276" s="18">
        <v>45371.518923611111</v>
      </c>
      <c r="B276" s="17" t="s">
        <v>3625</v>
      </c>
      <c r="C276" s="17" t="s">
        <v>3626</v>
      </c>
      <c r="D276" s="17" t="s">
        <v>3627</v>
      </c>
      <c r="E276" s="17" t="s">
        <v>79</v>
      </c>
      <c r="F276" s="17" t="s">
        <v>4318</v>
      </c>
      <c r="G276" s="17" t="s">
        <v>4319</v>
      </c>
      <c r="H276" s="17" t="s">
        <v>4320</v>
      </c>
      <c r="I276" s="8">
        <f t="shared" si="23"/>
        <v>45371.518923611111</v>
      </c>
      <c r="J276" s="8">
        <f>DATEVALUE(MID(H276,29,8))+TIMEVALUE(_xlfn.CONCAT(MID(H276,64,2),":",MID(H276,66,2)))</f>
        <v>45371.518055555556</v>
      </c>
      <c r="K276" s="6" t="str">
        <f t="shared" si="24"/>
        <v>0:01</v>
      </c>
      <c r="L276" s="54" t="str">
        <f t="shared" si="25"/>
        <v>Ukončeno v den propuštění</v>
      </c>
      <c r="M276" s="54" t="str">
        <f>IF(A276-J276&gt;TIME(0,240,0),"Více než  4 hodiny",VLOOKUP(K276,Pásma!$H$4:$I$244,2))</f>
        <v>do 10 ti minut</v>
      </c>
    </row>
    <row r="277" spans="1:13" x14ac:dyDescent="0.25">
      <c r="A277" s="18">
        <v>45371.519305555557</v>
      </c>
      <c r="B277" s="17" t="s">
        <v>3625</v>
      </c>
      <c r="C277" s="17" t="s">
        <v>3626</v>
      </c>
      <c r="D277" s="17" t="s">
        <v>3627</v>
      </c>
      <c r="E277" s="17" t="s">
        <v>79</v>
      </c>
      <c r="F277" s="17" t="s">
        <v>4315</v>
      </c>
      <c r="G277" s="17" t="s">
        <v>4316</v>
      </c>
      <c r="H277" s="17" t="s">
        <v>4317</v>
      </c>
      <c r="I277" s="8">
        <f t="shared" si="23"/>
        <v>45371.519305555557</v>
      </c>
      <c r="J277" s="8">
        <f>DATEVALUE(MID(H277,29,8))+TIMEVALUE(_xlfn.CONCAT(MID(H277,64,2),":",MID(H277,66,2)))</f>
        <v>45371.518750000003</v>
      </c>
      <c r="K277" s="6" t="str">
        <f t="shared" si="24"/>
        <v>0:00</v>
      </c>
      <c r="L277" s="54" t="str">
        <f t="shared" si="25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18">
        <v>45372.440567129626</v>
      </c>
      <c r="B278" s="17" t="s">
        <v>3625</v>
      </c>
      <c r="C278" s="17" t="s">
        <v>3626</v>
      </c>
      <c r="D278" s="17" t="s">
        <v>3627</v>
      </c>
      <c r="E278" s="17" t="s">
        <v>79</v>
      </c>
      <c r="F278" s="17" t="s">
        <v>4248</v>
      </c>
      <c r="G278" s="17" t="s">
        <v>4313</v>
      </c>
      <c r="H278" s="17" t="s">
        <v>4314</v>
      </c>
      <c r="I278" s="8">
        <f t="shared" si="23"/>
        <v>45372.440567129626</v>
      </c>
      <c r="J278" s="8">
        <f>DATEVALUE(MID(H278,29,8))+TIMEVALUE(_xlfn.CONCAT(MID(H278,64,2),":",MID(H278,66,2)))</f>
        <v>45372.4375</v>
      </c>
      <c r="K278" s="6" t="str">
        <f t="shared" si="24"/>
        <v>0:04</v>
      </c>
      <c r="L278" s="54" t="str">
        <f t="shared" si="25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18">
        <v>45372.520497685182</v>
      </c>
      <c r="B279" s="17" t="s">
        <v>3625</v>
      </c>
      <c r="C279" s="17" t="s">
        <v>3626</v>
      </c>
      <c r="D279" s="17" t="s">
        <v>3627</v>
      </c>
      <c r="E279" s="17" t="s">
        <v>79</v>
      </c>
      <c r="F279" s="17" t="s">
        <v>4274</v>
      </c>
      <c r="G279" s="17" t="s">
        <v>7651</v>
      </c>
      <c r="H279" s="17" t="s">
        <v>7652</v>
      </c>
      <c r="I279" s="8">
        <f t="shared" si="23"/>
        <v>45372.520497685182</v>
      </c>
      <c r="J279" s="8">
        <f>DATEVALUE(MID(H279,63,8))+TIMEVALUE(_xlfn.CONCAT(MID(H279,87,2),":",MID(H279,89,2)))</f>
        <v>45372.520138888889</v>
      </c>
      <c r="K279" s="6" t="str">
        <f t="shared" si="24"/>
        <v>0:00</v>
      </c>
      <c r="L279" s="54" t="str">
        <f t="shared" si="25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18">
        <v>45372.541307870371</v>
      </c>
      <c r="B280" s="17" t="s">
        <v>3625</v>
      </c>
      <c r="C280" s="17" t="s">
        <v>3626</v>
      </c>
      <c r="D280" s="17" t="s">
        <v>3627</v>
      </c>
      <c r="E280" s="17" t="s">
        <v>79</v>
      </c>
      <c r="F280" s="17" t="s">
        <v>4310</v>
      </c>
      <c r="G280" s="17" t="s">
        <v>4311</v>
      </c>
      <c r="H280" s="17" t="s">
        <v>4312</v>
      </c>
      <c r="I280" s="8">
        <f t="shared" si="23"/>
        <v>45372.541307870371</v>
      </c>
      <c r="J280" s="8">
        <f>DATEVALUE(MID(H280,29,8))+TIMEVALUE(_xlfn.CONCAT(MID(H280,64,2),":",MID(H280,66,2)))</f>
        <v>45372.540277777778</v>
      </c>
      <c r="K280" s="6" t="str">
        <f t="shared" si="24"/>
        <v>0:01</v>
      </c>
      <c r="L280" s="54" t="str">
        <f t="shared" si="25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18">
        <v>45372.541967592595</v>
      </c>
      <c r="B281" s="17" t="s">
        <v>3625</v>
      </c>
      <c r="C281" s="17" t="s">
        <v>3626</v>
      </c>
      <c r="D281" s="17" t="s">
        <v>3627</v>
      </c>
      <c r="E281" s="17" t="s">
        <v>79</v>
      </c>
      <c r="F281" s="17" t="s">
        <v>4307</v>
      </c>
      <c r="G281" s="17" t="s">
        <v>4308</v>
      </c>
      <c r="H281" s="17" t="s">
        <v>4309</v>
      </c>
      <c r="I281" s="8">
        <f t="shared" si="23"/>
        <v>45372.541967592595</v>
      </c>
      <c r="J281" s="8">
        <f>DATEVALUE(MID(H281,29,8))+TIMEVALUE(_xlfn.CONCAT(MID(H281,64,2),":",MID(H281,66,2)))</f>
        <v>45372.540972222225</v>
      </c>
      <c r="K281" s="6" t="str">
        <f t="shared" si="24"/>
        <v>0:01</v>
      </c>
      <c r="L281" s="54" t="str">
        <f t="shared" si="25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18">
        <v>45372.595277777778</v>
      </c>
      <c r="B282" s="17" t="s">
        <v>11</v>
      </c>
      <c r="C282" s="17" t="s">
        <v>21</v>
      </c>
      <c r="D282" s="17" t="s">
        <v>3627</v>
      </c>
      <c r="E282" s="17" t="s">
        <v>10</v>
      </c>
      <c r="F282" s="17" t="s">
        <v>4223</v>
      </c>
      <c r="G282" s="17" t="s">
        <v>4224</v>
      </c>
      <c r="H282" s="17" t="s">
        <v>8799</v>
      </c>
      <c r="I282" s="8">
        <f t="shared" si="23"/>
        <v>45372.595277777778</v>
      </c>
      <c r="J282" s="8">
        <f>DATEVALUE(MID(H282,49,8))+TIMEVALUE(_xlfn.CONCAT(MID(H282,80,2),":",MID(H282,82,2)))</f>
        <v>45372.595138888886</v>
      </c>
      <c r="K282" s="6" t="str">
        <f t="shared" si="24"/>
        <v>0:00</v>
      </c>
      <c r="L282" s="54" t="str">
        <f t="shared" si="25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18">
        <v>45373.572210648148</v>
      </c>
      <c r="B283" s="17" t="s">
        <v>3625</v>
      </c>
      <c r="C283" s="17" t="s">
        <v>3626</v>
      </c>
      <c r="D283" s="17" t="s">
        <v>3627</v>
      </c>
      <c r="E283" s="17" t="s">
        <v>79</v>
      </c>
      <c r="F283" s="17" t="s">
        <v>4304</v>
      </c>
      <c r="G283" s="17" t="s">
        <v>4305</v>
      </c>
      <c r="H283" s="17" t="s">
        <v>4306</v>
      </c>
      <c r="I283" s="8">
        <f t="shared" si="23"/>
        <v>45373.572210648148</v>
      </c>
      <c r="J283" s="8">
        <f t="shared" ref="J283:J288" si="26">DATEVALUE(MID(H283,29,8))+TIMEVALUE(_xlfn.CONCAT(MID(H283,64,2),":",MID(H283,66,2)))</f>
        <v>45373.571527777778</v>
      </c>
      <c r="K283" s="6" t="str">
        <f t="shared" si="24"/>
        <v>0:00</v>
      </c>
      <c r="L283" s="54" t="str">
        <f t="shared" si="25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18">
        <v>45373.572615740741</v>
      </c>
      <c r="B284" s="17" t="s">
        <v>3625</v>
      </c>
      <c r="C284" s="17" t="s">
        <v>3626</v>
      </c>
      <c r="D284" s="17" t="s">
        <v>3627</v>
      </c>
      <c r="E284" s="17" t="s">
        <v>79</v>
      </c>
      <c r="F284" s="17" t="s">
        <v>4301</v>
      </c>
      <c r="G284" s="17" t="s">
        <v>4302</v>
      </c>
      <c r="H284" s="17" t="s">
        <v>4303</v>
      </c>
      <c r="I284" s="8">
        <f t="shared" si="23"/>
        <v>45373.572615740741</v>
      </c>
      <c r="J284" s="8">
        <f t="shared" si="26"/>
        <v>45373.572222222225</v>
      </c>
      <c r="K284" s="6" t="str">
        <f t="shared" si="24"/>
        <v>0:00</v>
      </c>
      <c r="L284" s="54" t="str">
        <f t="shared" si="25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18">
        <v>45373.574062500003</v>
      </c>
      <c r="B285" s="17" t="s">
        <v>3625</v>
      </c>
      <c r="C285" s="17" t="s">
        <v>3626</v>
      </c>
      <c r="D285" s="17" t="s">
        <v>3627</v>
      </c>
      <c r="E285" s="17" t="s">
        <v>79</v>
      </c>
      <c r="F285" s="17" t="s">
        <v>4274</v>
      </c>
      <c r="G285" s="17" t="s">
        <v>4299</v>
      </c>
      <c r="H285" s="17" t="s">
        <v>4300</v>
      </c>
      <c r="I285" s="8">
        <f t="shared" si="23"/>
        <v>45373.574062500003</v>
      </c>
      <c r="J285" s="8">
        <f t="shared" si="26"/>
        <v>45373.541666666664</v>
      </c>
      <c r="K285" s="6" t="str">
        <f t="shared" si="24"/>
        <v>0:46</v>
      </c>
      <c r="L285" s="54" t="str">
        <f t="shared" si="25"/>
        <v>Ukončeno v den propuštění</v>
      </c>
      <c r="M285" s="54" t="str">
        <f>IF(A285-J285&gt;TIME(0,240,0),"Více než  4 hodiny",VLOOKUP(K285,Pásma!$H$4:$I$244,2))</f>
        <v>40-50</v>
      </c>
    </row>
    <row r="286" spans="1:13" x14ac:dyDescent="0.25">
      <c r="A286" s="18">
        <v>45374.530844907407</v>
      </c>
      <c r="B286" s="17" t="s">
        <v>3625</v>
      </c>
      <c r="C286" s="17" t="s">
        <v>4023</v>
      </c>
      <c r="D286" s="17" t="s">
        <v>3627</v>
      </c>
      <c r="E286" s="17" t="s">
        <v>79</v>
      </c>
      <c r="F286" s="17" t="s">
        <v>4296</v>
      </c>
      <c r="G286" s="17" t="s">
        <v>4297</v>
      </c>
      <c r="H286" s="17" t="s">
        <v>4298</v>
      </c>
      <c r="I286" s="8">
        <f t="shared" si="23"/>
        <v>45374.530844907407</v>
      </c>
      <c r="J286" s="8">
        <f t="shared" si="26"/>
        <v>45374.530555555553</v>
      </c>
      <c r="K286" s="6" t="str">
        <f t="shared" si="24"/>
        <v>0:00</v>
      </c>
      <c r="L286" s="54" t="str">
        <f t="shared" si="25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18">
        <v>45375.553726851853</v>
      </c>
      <c r="B287" s="17" t="s">
        <v>3625</v>
      </c>
      <c r="C287" s="17" t="s">
        <v>3636</v>
      </c>
      <c r="D287" s="17" t="s">
        <v>3627</v>
      </c>
      <c r="E287" s="17" t="s">
        <v>79</v>
      </c>
      <c r="F287" s="17" t="s">
        <v>4293</v>
      </c>
      <c r="G287" s="17" t="s">
        <v>4294</v>
      </c>
      <c r="H287" s="17" t="s">
        <v>4295</v>
      </c>
      <c r="I287" s="8">
        <f t="shared" si="23"/>
        <v>45375.553726851853</v>
      </c>
      <c r="J287" s="8">
        <f t="shared" si="26"/>
        <v>45375.552777777775</v>
      </c>
      <c r="K287" s="6" t="str">
        <f t="shared" si="24"/>
        <v>0:01</v>
      </c>
      <c r="L287" s="54" t="str">
        <f t="shared" si="25"/>
        <v>Ukončeno v den propuštění</v>
      </c>
      <c r="M287" s="54" t="str">
        <f>IF(A287-J287&gt;TIME(0,240,0),"Více než  4 hodiny",VLOOKUP(K287,Pásma!$H$4:$I$244,2))</f>
        <v>do 10 ti minut</v>
      </c>
    </row>
    <row r="288" spans="1:13" x14ac:dyDescent="0.25">
      <c r="A288" s="18">
        <v>45375.554120370369</v>
      </c>
      <c r="B288" s="17" t="s">
        <v>3625</v>
      </c>
      <c r="C288" s="17" t="s">
        <v>3636</v>
      </c>
      <c r="D288" s="17" t="s">
        <v>3627</v>
      </c>
      <c r="E288" s="17" t="s">
        <v>79</v>
      </c>
      <c r="F288" s="17" t="s">
        <v>4290</v>
      </c>
      <c r="G288" s="17" t="s">
        <v>4291</v>
      </c>
      <c r="H288" s="17" t="s">
        <v>4292</v>
      </c>
      <c r="I288" s="8">
        <f t="shared" si="23"/>
        <v>45375.554120370369</v>
      </c>
      <c r="J288" s="8">
        <f t="shared" si="26"/>
        <v>45375.553472222222</v>
      </c>
      <c r="K288" s="6" t="str">
        <f t="shared" si="24"/>
        <v>0:00</v>
      </c>
      <c r="L288" s="54" t="str">
        <f t="shared" si="25"/>
        <v>Ukončeno v den propuštění</v>
      </c>
      <c r="M288" s="54" t="str">
        <f>IF(A288-J288&gt;TIME(0,240,0),"Více než  4 hodiny",VLOOKUP(K288,Pásma!$H$4:$I$244,2))</f>
        <v>do 10 ti minut</v>
      </c>
    </row>
    <row r="289" spans="1:13" x14ac:dyDescent="0.25">
      <c r="A289" s="18">
        <v>45375.823935185188</v>
      </c>
      <c r="B289" s="17" t="s">
        <v>3625</v>
      </c>
      <c r="C289" s="17" t="s">
        <v>3707</v>
      </c>
      <c r="D289" s="17" t="s">
        <v>3627</v>
      </c>
      <c r="E289" s="17" t="s">
        <v>79</v>
      </c>
      <c r="F289" s="17" t="s">
        <v>814</v>
      </c>
      <c r="G289" s="17" t="s">
        <v>7649</v>
      </c>
      <c r="H289" s="17" t="s">
        <v>7650</v>
      </c>
      <c r="I289" s="8">
        <f t="shared" si="23"/>
        <v>45375.823935185188</v>
      </c>
      <c r="J289" s="8">
        <f>DATEVALUE(MID(H289,63,8))+TIMEVALUE(_xlfn.CONCAT(MID(H289,87,2),":",MID(H289,89,2)))</f>
        <v>45375.821527777778</v>
      </c>
      <c r="K289" s="6" t="str">
        <f t="shared" si="24"/>
        <v>0:03</v>
      </c>
      <c r="L289" s="54" t="str">
        <f t="shared" si="25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18">
        <v>45376.484988425924</v>
      </c>
      <c r="B290" s="17" t="s">
        <v>682</v>
      </c>
      <c r="C290" s="17" t="s">
        <v>683</v>
      </c>
      <c r="D290" s="17" t="s">
        <v>3627</v>
      </c>
      <c r="E290" s="17" t="s">
        <v>79</v>
      </c>
      <c r="F290" s="17" t="s">
        <v>3732</v>
      </c>
      <c r="G290" s="17" t="s">
        <v>4288</v>
      </c>
      <c r="H290" s="17" t="s">
        <v>4289</v>
      </c>
      <c r="I290" s="8">
        <f t="shared" si="23"/>
        <v>45376.484988425924</v>
      </c>
      <c r="J290" s="8">
        <f>DATEVALUE(MID(H290,29,8))+TIMEVALUE(_xlfn.CONCAT(MID(H290,64,2),":",MID(H290,66,2)))</f>
        <v>45376.480555555558</v>
      </c>
      <c r="K290" s="6" t="str">
        <f t="shared" si="24"/>
        <v>0:06</v>
      </c>
      <c r="L290" s="54" t="str">
        <f t="shared" si="25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18">
        <v>45376.565798611111</v>
      </c>
      <c r="B291" s="17" t="s">
        <v>3625</v>
      </c>
      <c r="C291" s="17" t="s">
        <v>3626</v>
      </c>
      <c r="D291" s="17" t="s">
        <v>3627</v>
      </c>
      <c r="E291" s="17" t="s">
        <v>79</v>
      </c>
      <c r="F291" s="17" t="s">
        <v>4204</v>
      </c>
      <c r="G291" s="17" t="s">
        <v>7647</v>
      </c>
      <c r="H291" s="17" t="s">
        <v>7648</v>
      </c>
      <c r="I291" s="8">
        <f t="shared" si="23"/>
        <v>45376.565798611111</v>
      </c>
      <c r="J291" s="8">
        <f>DATEVALUE(MID(H291,63,8))+TIMEVALUE(_xlfn.CONCAT(MID(H291,87,2),":",MID(H291,89,2)))</f>
        <v>45376.564583333333</v>
      </c>
      <c r="K291" s="6" t="str">
        <f t="shared" si="24"/>
        <v>0:01</v>
      </c>
      <c r="L291" s="54" t="str">
        <f t="shared" si="25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18">
        <v>45376.630983796298</v>
      </c>
      <c r="B292" s="17" t="s">
        <v>3625</v>
      </c>
      <c r="C292" s="17" t="s">
        <v>4019</v>
      </c>
      <c r="D292" s="17" t="s">
        <v>3627</v>
      </c>
      <c r="E292" s="17" t="s">
        <v>79</v>
      </c>
      <c r="F292" s="17" t="s">
        <v>1342</v>
      </c>
      <c r="G292" s="17" t="s">
        <v>7645</v>
      </c>
      <c r="H292" s="17" t="s">
        <v>7646</v>
      </c>
      <c r="I292" s="8">
        <f t="shared" si="23"/>
        <v>45376.630983796298</v>
      </c>
      <c r="J292" s="8">
        <f>DATEVALUE(MID(H292,63,8))+TIMEVALUE(_xlfn.CONCAT(MID(H292,87,2),":",MID(H292,89,2)))</f>
        <v>45376.629861111112</v>
      </c>
      <c r="K292" s="6" t="str">
        <f t="shared" si="24"/>
        <v>0:01</v>
      </c>
      <c r="L292" s="54" t="str">
        <f t="shared" si="25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18">
        <v>45377.497650462959</v>
      </c>
      <c r="B293" s="17" t="s">
        <v>1694</v>
      </c>
      <c r="C293" s="17" t="s">
        <v>1695</v>
      </c>
      <c r="D293" s="17" t="s">
        <v>3627</v>
      </c>
      <c r="E293" s="17" t="s">
        <v>79</v>
      </c>
      <c r="F293" s="17" t="s">
        <v>3604</v>
      </c>
      <c r="G293" s="17" t="s">
        <v>4258</v>
      </c>
      <c r="H293" s="17" t="s">
        <v>8798</v>
      </c>
      <c r="I293" s="8">
        <f t="shared" si="23"/>
        <v>45377.497650462959</v>
      </c>
      <c r="J293" s="8">
        <f>DATEVALUE(MID(H293,49,8))+TIMEVALUE(_xlfn.CONCAT(MID(H293,80,2),":",MID(H293,82,2)))</f>
        <v>45377.49722222222</v>
      </c>
      <c r="K293" s="6" t="str">
        <f t="shared" si="24"/>
        <v>0:00</v>
      </c>
      <c r="L293" s="54" t="str">
        <f t="shared" si="25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18">
        <v>45377.498310185183</v>
      </c>
      <c r="B294" s="17" t="s">
        <v>7304</v>
      </c>
      <c r="C294" s="17" t="s">
        <v>7305</v>
      </c>
      <c r="D294" s="17" t="s">
        <v>3627</v>
      </c>
      <c r="E294" s="17" t="s">
        <v>13</v>
      </c>
      <c r="F294" s="17" t="s">
        <v>4215</v>
      </c>
      <c r="G294" s="17" t="s">
        <v>7643</v>
      </c>
      <c r="H294" s="17" t="s">
        <v>7644</v>
      </c>
      <c r="I294" s="8">
        <f t="shared" si="23"/>
        <v>45377.498310185183</v>
      </c>
      <c r="J294" s="8">
        <f>DATEVALUE(MID(H294,63,8))+TIMEVALUE(_xlfn.CONCAT(MID(H294,87,2),":",MID(H294,89,2)))</f>
        <v>45377.497916666667</v>
      </c>
      <c r="K294" s="6" t="str">
        <f t="shared" si="24"/>
        <v>0:00</v>
      </c>
      <c r="L294" s="54" t="str">
        <f t="shared" si="25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18">
        <v>45377.685532407406</v>
      </c>
      <c r="B295" s="17" t="s">
        <v>11</v>
      </c>
      <c r="C295" s="17" t="s">
        <v>1721</v>
      </c>
      <c r="D295" s="17" t="s">
        <v>3627</v>
      </c>
      <c r="E295" s="17" t="s">
        <v>13</v>
      </c>
      <c r="F295" s="17" t="s">
        <v>4158</v>
      </c>
      <c r="G295" s="17" t="s">
        <v>4159</v>
      </c>
      <c r="H295" s="17" t="s">
        <v>8797</v>
      </c>
      <c r="I295" s="8">
        <f t="shared" si="23"/>
        <v>45377.685532407406</v>
      </c>
      <c r="J295" s="8">
        <f>DATEVALUE(MID(H295,49,8))+TIMEVALUE(_xlfn.CONCAT(MID(H295,80,2),":",MID(H295,82,2)))</f>
        <v>45377.685416666667</v>
      </c>
      <c r="K295" s="6" t="str">
        <f t="shared" si="24"/>
        <v>0:00</v>
      </c>
      <c r="L295" s="54" t="str">
        <f t="shared" si="25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18">
        <v>45378.43</v>
      </c>
      <c r="B296" s="17" t="s">
        <v>3625</v>
      </c>
      <c r="C296" s="17" t="s">
        <v>3626</v>
      </c>
      <c r="D296" s="17" t="s">
        <v>3627</v>
      </c>
      <c r="E296" s="17" t="s">
        <v>79</v>
      </c>
      <c r="F296" s="17" t="s">
        <v>1342</v>
      </c>
      <c r="G296" s="17" t="s">
        <v>4286</v>
      </c>
      <c r="H296" s="17" t="s">
        <v>4287</v>
      </c>
      <c r="I296" s="8">
        <f t="shared" si="23"/>
        <v>45378.43</v>
      </c>
      <c r="J296" s="8">
        <f>DATEVALUE(MID(H296,29,8))+TIMEVALUE(_xlfn.CONCAT(MID(H296,64,2),":",MID(H296,66,2)))</f>
        <v>45378.428472222222</v>
      </c>
      <c r="K296" s="6" t="str">
        <f t="shared" si="24"/>
        <v>0:02</v>
      </c>
      <c r="L296" s="54" t="str">
        <f t="shared" si="25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18">
        <v>45378.483136574076</v>
      </c>
      <c r="B297" s="17" t="s">
        <v>7304</v>
      </c>
      <c r="C297" s="17" t="s">
        <v>7305</v>
      </c>
      <c r="D297" s="17" t="s">
        <v>3627</v>
      </c>
      <c r="E297" s="17" t="s">
        <v>13</v>
      </c>
      <c r="F297" s="17" t="s">
        <v>4115</v>
      </c>
      <c r="G297" s="17" t="s">
        <v>7641</v>
      </c>
      <c r="H297" s="17" t="s">
        <v>7642</v>
      </c>
      <c r="I297" s="8">
        <f t="shared" si="23"/>
        <v>45378.483136574076</v>
      </c>
      <c r="J297" s="8">
        <f>DATEVALUE(MID(H297,63,8))+TIMEVALUE(_xlfn.CONCAT(MID(H297,87,2),":",MID(H297,89,2)))</f>
        <v>45378.482638888891</v>
      </c>
      <c r="K297" s="6" t="str">
        <f t="shared" si="24"/>
        <v>0:00</v>
      </c>
      <c r="L297" s="54" t="str">
        <f t="shared" si="25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18">
        <v>45378.49596064815</v>
      </c>
      <c r="B298" s="17" t="s">
        <v>3625</v>
      </c>
      <c r="C298" s="17" t="s">
        <v>3626</v>
      </c>
      <c r="D298" s="17" t="s">
        <v>3627</v>
      </c>
      <c r="E298" s="17" t="s">
        <v>79</v>
      </c>
      <c r="F298" s="17" t="s">
        <v>4177</v>
      </c>
      <c r="G298" s="17" t="s">
        <v>7639</v>
      </c>
      <c r="H298" s="17" t="s">
        <v>7640</v>
      </c>
      <c r="I298" s="8">
        <f t="shared" si="23"/>
        <v>45378.49596064815</v>
      </c>
      <c r="J298" s="8">
        <f>DATEVALUE(MID(H298,63,8))+TIMEVALUE(_xlfn.CONCAT(MID(H298,87,2),":",MID(H298,89,2)))</f>
        <v>45378.495138888888</v>
      </c>
      <c r="K298" s="6" t="str">
        <f t="shared" si="24"/>
        <v>0:01</v>
      </c>
      <c r="L298" s="54" t="str">
        <f t="shared" si="25"/>
        <v>Ukončeno v den propuštění</v>
      </c>
      <c r="M298" s="54" t="str">
        <f>IF(A298-J298&gt;TIME(0,240,0),"Více než  4 hodiny",VLOOKUP(K298,Pásma!$H$4:$I$244,2))</f>
        <v>do 10 ti minut</v>
      </c>
    </row>
    <row r="299" spans="1:13" x14ac:dyDescent="0.25">
      <c r="A299" s="18">
        <v>45378.522673611114</v>
      </c>
      <c r="B299" s="17" t="s">
        <v>3625</v>
      </c>
      <c r="C299" s="17" t="s">
        <v>3626</v>
      </c>
      <c r="D299" s="17" t="s">
        <v>3627</v>
      </c>
      <c r="E299" s="17" t="s">
        <v>79</v>
      </c>
      <c r="F299" s="17" t="s">
        <v>2221</v>
      </c>
      <c r="G299" s="17" t="s">
        <v>4284</v>
      </c>
      <c r="H299" s="17" t="s">
        <v>4285</v>
      </c>
      <c r="I299" s="8">
        <f t="shared" si="23"/>
        <v>45378.522673611114</v>
      </c>
      <c r="J299" s="8">
        <f>DATEVALUE(MID(H299,29,8))+TIMEVALUE(_xlfn.CONCAT(MID(H299,64,2),":",MID(H299,66,2)))</f>
        <v>45378.522222222222</v>
      </c>
      <c r="K299" s="6" t="str">
        <f t="shared" si="24"/>
        <v>0:00</v>
      </c>
      <c r="L299" s="54" t="str">
        <f t="shared" si="25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18">
        <v>45378.523159722223</v>
      </c>
      <c r="B300" s="17" t="s">
        <v>3625</v>
      </c>
      <c r="C300" s="17" t="s">
        <v>3626</v>
      </c>
      <c r="D300" s="17" t="s">
        <v>3627</v>
      </c>
      <c r="E300" s="17" t="s">
        <v>79</v>
      </c>
      <c r="F300" s="17" t="s">
        <v>4281</v>
      </c>
      <c r="G300" s="17" t="s">
        <v>4282</v>
      </c>
      <c r="H300" s="17" t="s">
        <v>4283</v>
      </c>
      <c r="I300" s="8">
        <f t="shared" si="23"/>
        <v>45378.523159722223</v>
      </c>
      <c r="J300" s="8">
        <f>DATEVALUE(MID(H300,29,8))+TIMEVALUE(_xlfn.CONCAT(MID(H300,64,2),":",MID(H300,66,2)))</f>
        <v>45378.522222222222</v>
      </c>
      <c r="K300" s="6" t="str">
        <f t="shared" si="24"/>
        <v>0:01</v>
      </c>
      <c r="L300" s="54" t="str">
        <f t="shared" si="25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18">
        <v>45378.523692129631</v>
      </c>
      <c r="B301" s="17" t="s">
        <v>3625</v>
      </c>
      <c r="C301" s="17" t="s">
        <v>3626</v>
      </c>
      <c r="D301" s="17" t="s">
        <v>3627</v>
      </c>
      <c r="E301" s="17" t="s">
        <v>79</v>
      </c>
      <c r="F301" s="17" t="s">
        <v>4279</v>
      </c>
      <c r="G301" s="17" t="s">
        <v>4280</v>
      </c>
      <c r="H301" s="17" t="s">
        <v>2654</v>
      </c>
      <c r="I301" s="8">
        <f t="shared" si="23"/>
        <v>45378.523692129631</v>
      </c>
      <c r="J301" s="8">
        <f>DATEVALUE(MID(H301,29,8))+TIMEVALUE(_xlfn.CONCAT(MID(H301,64,2),":",MID(H301,66,2)))</f>
        <v>45378.522916666669</v>
      </c>
      <c r="K301" s="6" t="str">
        <f t="shared" si="24"/>
        <v>0:01</v>
      </c>
      <c r="L301" s="54" t="str">
        <f t="shared" si="25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18">
        <v>45378.524247685185</v>
      </c>
      <c r="B302" s="17" t="s">
        <v>3625</v>
      </c>
      <c r="C302" s="17" t="s">
        <v>3626</v>
      </c>
      <c r="D302" s="17" t="s">
        <v>3627</v>
      </c>
      <c r="E302" s="17" t="s">
        <v>79</v>
      </c>
      <c r="F302" s="17" t="s">
        <v>4277</v>
      </c>
      <c r="G302" s="17" t="s">
        <v>4278</v>
      </c>
      <c r="H302" s="17" t="s">
        <v>2649</v>
      </c>
      <c r="I302" s="8">
        <f t="shared" si="23"/>
        <v>45378.524247685185</v>
      </c>
      <c r="J302" s="8">
        <f>DATEVALUE(MID(H302,29,8))+TIMEVALUE(_xlfn.CONCAT(MID(H302,64,2),":",MID(H302,66,2)))</f>
        <v>45378.523611111108</v>
      </c>
      <c r="K302" s="6" t="str">
        <f t="shared" si="24"/>
        <v>0:00</v>
      </c>
      <c r="L302" s="54" t="str">
        <f t="shared" si="25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18">
        <v>45378.524965277778</v>
      </c>
      <c r="B303" s="17" t="s">
        <v>3625</v>
      </c>
      <c r="C303" s="17" t="s">
        <v>3626</v>
      </c>
      <c r="D303" s="17" t="s">
        <v>3627</v>
      </c>
      <c r="E303" s="17" t="s">
        <v>79</v>
      </c>
      <c r="F303" s="17" t="s">
        <v>4274</v>
      </c>
      <c r="G303" s="17" t="s">
        <v>4275</v>
      </c>
      <c r="H303" s="17" t="s">
        <v>4276</v>
      </c>
      <c r="I303" s="8">
        <f t="shared" si="23"/>
        <v>45378.524965277778</v>
      </c>
      <c r="J303" s="8">
        <f>DATEVALUE(MID(H303,29,8))+TIMEVALUE(_xlfn.CONCAT(MID(H303,64,2),":",MID(H303,66,2)))</f>
        <v>45378.524305555555</v>
      </c>
      <c r="K303" s="6" t="str">
        <f t="shared" si="24"/>
        <v>0:00</v>
      </c>
      <c r="L303" s="54" t="str">
        <f t="shared" si="25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18">
        <v>45379.411493055559</v>
      </c>
      <c r="B304" s="17" t="s">
        <v>3643</v>
      </c>
      <c r="C304" s="17" t="s">
        <v>4023</v>
      </c>
      <c r="D304" s="17" t="s">
        <v>3627</v>
      </c>
      <c r="E304" s="17" t="s">
        <v>79</v>
      </c>
      <c r="F304" s="17" t="s">
        <v>4217</v>
      </c>
      <c r="G304" s="17" t="s">
        <v>7637</v>
      </c>
      <c r="H304" s="17" t="s">
        <v>7638</v>
      </c>
      <c r="I304" s="8">
        <f t="shared" si="23"/>
        <v>45379.411493055559</v>
      </c>
      <c r="J304" s="8">
        <f>DATEVALUE(MID(H304,63,8))+TIMEVALUE(_xlfn.CONCAT(MID(H304,87,2),":",MID(H304,89,2)))</f>
        <v>45379.411111111112</v>
      </c>
      <c r="K304" s="6" t="str">
        <f t="shared" si="24"/>
        <v>0:00</v>
      </c>
      <c r="L304" s="54" t="str">
        <f t="shared" si="25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18">
        <v>45379.446863425925</v>
      </c>
      <c r="B305" s="17" t="s">
        <v>3625</v>
      </c>
      <c r="C305" s="17" t="s">
        <v>3626</v>
      </c>
      <c r="D305" s="17" t="s">
        <v>3627</v>
      </c>
      <c r="E305" s="17" t="s">
        <v>79</v>
      </c>
      <c r="F305" s="17" t="s">
        <v>4231</v>
      </c>
      <c r="G305" s="17" t="s">
        <v>4272</v>
      </c>
      <c r="H305" s="17" t="s">
        <v>4273</v>
      </c>
      <c r="I305" s="8">
        <f t="shared" si="23"/>
        <v>45379.446863425925</v>
      </c>
      <c r="J305" s="8">
        <f t="shared" ref="J305:J311" si="27">DATEVALUE(MID(H305,29,8))+TIMEVALUE(_xlfn.CONCAT(MID(H305,64,2),":",MID(H305,66,2)))</f>
        <v>45379.373611111114</v>
      </c>
      <c r="K305" s="6" t="str">
        <f t="shared" si="24"/>
        <v>1:45</v>
      </c>
      <c r="L305" s="54" t="str">
        <f t="shared" si="25"/>
        <v>Ukončeno v den propuštění</v>
      </c>
      <c r="M305" s="54" t="str">
        <f>IF(A305-J305&gt;TIME(0,240,0),"Více než  4 hodiny",VLOOKUP(K305,Pásma!$H$4:$I$244,2))</f>
        <v>100-110</v>
      </c>
    </row>
    <row r="306" spans="1:13" x14ac:dyDescent="0.25">
      <c r="A306" s="18">
        <v>45379.458229166667</v>
      </c>
      <c r="B306" s="17" t="s">
        <v>3625</v>
      </c>
      <c r="C306" s="17" t="s">
        <v>3626</v>
      </c>
      <c r="D306" s="17" t="s">
        <v>3627</v>
      </c>
      <c r="E306" s="17" t="s">
        <v>79</v>
      </c>
      <c r="F306" s="17" t="s">
        <v>4177</v>
      </c>
      <c r="G306" s="17" t="s">
        <v>4270</v>
      </c>
      <c r="H306" s="17" t="s">
        <v>4271</v>
      </c>
      <c r="I306" s="8">
        <f t="shared" si="23"/>
        <v>45379.458229166667</v>
      </c>
      <c r="J306" s="8">
        <f t="shared" si="27"/>
        <v>45379.40347222222</v>
      </c>
      <c r="K306" s="6" t="str">
        <f t="shared" si="24"/>
        <v>1:18</v>
      </c>
      <c r="L306" s="54" t="str">
        <f t="shared" si="25"/>
        <v>Ukončeno v den propuštění</v>
      </c>
      <c r="M306" s="54" t="str">
        <f>IF(A306-J306&gt;TIME(0,240,0),"Více než  4 hodiny",VLOOKUP(K306,Pásma!$H$4:$I$244,2))</f>
        <v>70-80</v>
      </c>
    </row>
    <row r="307" spans="1:13" x14ac:dyDescent="0.25">
      <c r="A307" s="18">
        <v>45379.51090277778</v>
      </c>
      <c r="B307" s="17" t="s">
        <v>3625</v>
      </c>
      <c r="C307" s="17" t="s">
        <v>3626</v>
      </c>
      <c r="D307" s="17" t="s">
        <v>3627</v>
      </c>
      <c r="E307" s="17" t="s">
        <v>79</v>
      </c>
      <c r="F307" s="17" t="s">
        <v>4267</v>
      </c>
      <c r="G307" s="17" t="s">
        <v>4268</v>
      </c>
      <c r="H307" s="17" t="s">
        <v>4269</v>
      </c>
      <c r="I307" s="8">
        <f t="shared" si="23"/>
        <v>45379.51090277778</v>
      </c>
      <c r="J307" s="8">
        <f t="shared" si="27"/>
        <v>45379.510416666664</v>
      </c>
      <c r="K307" s="6" t="str">
        <f t="shared" si="24"/>
        <v>0:00</v>
      </c>
      <c r="L307" s="54" t="str">
        <f t="shared" si="25"/>
        <v>Ukončeno v den propuštění</v>
      </c>
      <c r="M307" s="54" t="str">
        <f>IF(A307-J307&gt;TIME(0,240,0),"Více než  4 hodiny",VLOOKUP(K307,Pásma!$H$4:$I$244,2))</f>
        <v>do 10 ti minut</v>
      </c>
    </row>
    <row r="308" spans="1:13" x14ac:dyDescent="0.25">
      <c r="A308" s="18">
        <v>45379.511192129627</v>
      </c>
      <c r="B308" s="17" t="s">
        <v>3625</v>
      </c>
      <c r="C308" s="17" t="s">
        <v>3626</v>
      </c>
      <c r="D308" s="17" t="s">
        <v>3627</v>
      </c>
      <c r="E308" s="17" t="s">
        <v>79</v>
      </c>
      <c r="F308" s="17" t="s">
        <v>4265</v>
      </c>
      <c r="G308" s="17" t="s">
        <v>4266</v>
      </c>
      <c r="H308" s="17" t="s">
        <v>4264</v>
      </c>
      <c r="I308" s="8">
        <f t="shared" si="23"/>
        <v>45379.511192129627</v>
      </c>
      <c r="J308" s="8">
        <f t="shared" si="27"/>
        <v>45379.511111111111</v>
      </c>
      <c r="K308" s="6" t="str">
        <f t="shared" si="24"/>
        <v>0:00</v>
      </c>
      <c r="L308" s="54" t="str">
        <f t="shared" si="25"/>
        <v>Ukončeno v den propuštění</v>
      </c>
      <c r="M308" s="54" t="str">
        <f>IF(A308-J308&gt;TIME(0,240,0),"Více než  4 hodiny",VLOOKUP(K308,Pásma!$H$4:$I$244,2))</f>
        <v>do 10 ti minut</v>
      </c>
    </row>
    <row r="309" spans="1:13" x14ac:dyDescent="0.25">
      <c r="A309" s="18">
        <v>45379.511504629627</v>
      </c>
      <c r="B309" s="17" t="s">
        <v>3625</v>
      </c>
      <c r="C309" s="17" t="s">
        <v>3626</v>
      </c>
      <c r="D309" s="17" t="s">
        <v>3627</v>
      </c>
      <c r="E309" s="17" t="s">
        <v>79</v>
      </c>
      <c r="F309" s="17" t="s">
        <v>4262</v>
      </c>
      <c r="G309" s="17" t="s">
        <v>4263</v>
      </c>
      <c r="H309" s="17" t="s">
        <v>4264</v>
      </c>
      <c r="I309" s="8">
        <f t="shared" si="23"/>
        <v>45379.511504629627</v>
      </c>
      <c r="J309" s="8">
        <f t="shared" si="27"/>
        <v>45379.511111111111</v>
      </c>
      <c r="K309" s="6" t="str">
        <f t="shared" si="24"/>
        <v>0:00</v>
      </c>
      <c r="L309" s="54" t="str">
        <f t="shared" si="25"/>
        <v>Ukončeno v den propuštění</v>
      </c>
      <c r="M309" s="54" t="str">
        <f>IF(A309-J309&gt;TIME(0,240,0),"Více než  4 hodiny",VLOOKUP(K309,Pásma!$H$4:$I$244,2))</f>
        <v>do 10 ti minut</v>
      </c>
    </row>
    <row r="310" spans="1:13" x14ac:dyDescent="0.25">
      <c r="A310" s="18">
        <v>45379.511874999997</v>
      </c>
      <c r="B310" s="17" t="s">
        <v>3625</v>
      </c>
      <c r="C310" s="17" t="s">
        <v>3626</v>
      </c>
      <c r="D310" s="17" t="s">
        <v>3627</v>
      </c>
      <c r="E310" s="17" t="s">
        <v>79</v>
      </c>
      <c r="F310" s="17" t="s">
        <v>867</v>
      </c>
      <c r="G310" s="17" t="s">
        <v>4260</v>
      </c>
      <c r="H310" s="17" t="s">
        <v>4261</v>
      </c>
      <c r="I310" s="8">
        <f t="shared" si="23"/>
        <v>45379.511874999997</v>
      </c>
      <c r="J310" s="8">
        <f t="shared" si="27"/>
        <v>45379.511111111111</v>
      </c>
      <c r="K310" s="6" t="str">
        <f t="shared" si="24"/>
        <v>0:01</v>
      </c>
      <c r="L310" s="54" t="str">
        <f t="shared" si="25"/>
        <v>Ukončeno v den propuštění</v>
      </c>
      <c r="M310" s="54" t="str">
        <f>IF(A310-J310&gt;TIME(0,240,0),"Více než  4 hodiny",VLOOKUP(K310,Pásma!$H$4:$I$244,2))</f>
        <v>do 10 ti minut</v>
      </c>
    </row>
    <row r="311" spans="1:13" x14ac:dyDescent="0.25">
      <c r="A311" s="18">
        <v>45379.512152777781</v>
      </c>
      <c r="B311" s="17" t="s">
        <v>3625</v>
      </c>
      <c r="C311" s="17" t="s">
        <v>3626</v>
      </c>
      <c r="D311" s="17" t="s">
        <v>3627</v>
      </c>
      <c r="E311" s="17" t="s">
        <v>79</v>
      </c>
      <c r="F311" s="17" t="s">
        <v>3604</v>
      </c>
      <c r="G311" s="17" t="s">
        <v>4258</v>
      </c>
      <c r="H311" s="17" t="s">
        <v>4259</v>
      </c>
      <c r="I311" s="8">
        <f t="shared" si="23"/>
        <v>45379.512152777781</v>
      </c>
      <c r="J311" s="8">
        <f t="shared" si="27"/>
        <v>45379.511805555558</v>
      </c>
      <c r="K311" s="6" t="str">
        <f t="shared" si="24"/>
        <v>0:00</v>
      </c>
      <c r="L311" s="54" t="str">
        <f t="shared" si="25"/>
        <v>Ukončeno v den propuštění</v>
      </c>
      <c r="M311" s="54" t="str">
        <f>IF(A311-J311&gt;TIME(0,240,0),"Více než  4 hodiny",VLOOKUP(K311,Pásma!$H$4:$I$244,2))</f>
        <v>do 10 ti minut</v>
      </c>
    </row>
    <row r="312" spans="1:13" x14ac:dyDescent="0.25">
      <c r="A312" s="18">
        <v>45380.328946759262</v>
      </c>
      <c r="B312" s="17" t="s">
        <v>59</v>
      </c>
      <c r="C312" s="17" t="s">
        <v>1633</v>
      </c>
      <c r="D312" s="17" t="s">
        <v>3627</v>
      </c>
      <c r="E312" s="17" t="s">
        <v>13</v>
      </c>
      <c r="F312" s="17" t="s">
        <v>4177</v>
      </c>
      <c r="G312" s="17" t="s">
        <v>4178</v>
      </c>
      <c r="H312" s="17" t="s">
        <v>8796</v>
      </c>
      <c r="I312" s="8">
        <f t="shared" si="23"/>
        <v>45380.328946759262</v>
      </c>
      <c r="J312" s="8">
        <f>DATEVALUE(MID(H312,49,8))+TIMEVALUE(_xlfn.CONCAT(MID(H312,80,2),":",MID(H312,82,2)))</f>
        <v>45380.328472222223</v>
      </c>
      <c r="K312" s="6" t="str">
        <f t="shared" si="24"/>
        <v>0:00</v>
      </c>
      <c r="L312" s="54" t="str">
        <f t="shared" si="25"/>
        <v>Ukončeno v den propuštění</v>
      </c>
      <c r="M312" s="54" t="str">
        <f>IF(A312-J312&gt;TIME(0,240,0),"Více než  4 hodiny",VLOOKUP(K312,Pásma!$H$4:$I$244,2))</f>
        <v>do 10 ti minut</v>
      </c>
    </row>
    <row r="313" spans="1:13" x14ac:dyDescent="0.25">
      <c r="A313" s="18">
        <v>45380.430358796293</v>
      </c>
      <c r="B313" s="17" t="s">
        <v>3625</v>
      </c>
      <c r="C313" s="17" t="s">
        <v>3694</v>
      </c>
      <c r="D313" s="17" t="s">
        <v>3627</v>
      </c>
      <c r="E313" s="17" t="s">
        <v>79</v>
      </c>
      <c r="F313" s="17" t="s">
        <v>4217</v>
      </c>
      <c r="G313" s="17" t="s">
        <v>4256</v>
      </c>
      <c r="H313" s="17" t="s">
        <v>4257</v>
      </c>
      <c r="I313" s="8">
        <f t="shared" si="23"/>
        <v>45380.430358796293</v>
      </c>
      <c r="J313" s="8">
        <f t="shared" ref="J313:J326" si="28">DATEVALUE(MID(H313,29,8))+TIMEVALUE(_xlfn.CONCAT(MID(H313,64,2),":",MID(H313,66,2)))</f>
        <v>45380.416666666664</v>
      </c>
      <c r="K313" s="6" t="str">
        <f t="shared" si="24"/>
        <v>0:19</v>
      </c>
      <c r="L313" s="54" t="str">
        <f t="shared" si="25"/>
        <v>Ukončeno v den propuštění</v>
      </c>
      <c r="M313" s="54" t="str">
        <f>IF(A313-J313&gt;TIME(0,240,0),"Více než  4 hodiny",VLOOKUP(K313,Pásma!$H$4:$I$244,2))</f>
        <v>10-20</v>
      </c>
    </row>
    <row r="314" spans="1:13" x14ac:dyDescent="0.25">
      <c r="A314" s="18">
        <v>45380.434155092589</v>
      </c>
      <c r="B314" s="17" t="s">
        <v>3625</v>
      </c>
      <c r="C314" s="17" t="s">
        <v>3694</v>
      </c>
      <c r="D314" s="17" t="s">
        <v>3627</v>
      </c>
      <c r="E314" s="17" t="s">
        <v>79</v>
      </c>
      <c r="F314" s="17" t="s">
        <v>3732</v>
      </c>
      <c r="G314" s="17" t="s">
        <v>4254</v>
      </c>
      <c r="H314" s="17" t="s">
        <v>4255</v>
      </c>
      <c r="I314" s="8">
        <f t="shared" si="23"/>
        <v>45380.434155092589</v>
      </c>
      <c r="J314" s="8">
        <f t="shared" si="28"/>
        <v>45380.432638888888</v>
      </c>
      <c r="K314" s="6" t="str">
        <f t="shared" si="24"/>
        <v>0:02</v>
      </c>
      <c r="L314" s="54" t="str">
        <f t="shared" si="25"/>
        <v>Ukončeno v den propuštění</v>
      </c>
      <c r="M314" s="54" t="str">
        <f>IF(A314-J314&gt;TIME(0,240,0),"Více než  4 hodiny",VLOOKUP(K314,Pásma!$H$4:$I$244,2))</f>
        <v>do 10 ti minut</v>
      </c>
    </row>
    <row r="315" spans="1:13" x14ac:dyDescent="0.25">
      <c r="A315" s="18">
        <v>45380.434918981482</v>
      </c>
      <c r="B315" s="17" t="s">
        <v>3625</v>
      </c>
      <c r="C315" s="17" t="s">
        <v>3694</v>
      </c>
      <c r="D315" s="17" t="s">
        <v>3627</v>
      </c>
      <c r="E315" s="17" t="s">
        <v>79</v>
      </c>
      <c r="F315" s="17" t="s">
        <v>4121</v>
      </c>
      <c r="G315" s="17" t="s">
        <v>4252</v>
      </c>
      <c r="H315" s="17" t="s">
        <v>4253</v>
      </c>
      <c r="I315" s="8">
        <f t="shared" si="23"/>
        <v>45380.434918981482</v>
      </c>
      <c r="J315" s="8">
        <f t="shared" si="28"/>
        <v>45380.434027777781</v>
      </c>
      <c r="K315" s="6" t="str">
        <f t="shared" si="24"/>
        <v>0:01</v>
      </c>
      <c r="L315" s="54" t="str">
        <f t="shared" si="25"/>
        <v>Ukončeno v den propuštění</v>
      </c>
      <c r="M315" s="54" t="str">
        <f>IF(A315-J315&gt;TIME(0,240,0),"Více než  4 hodiny",VLOOKUP(K315,Pásma!$H$4:$I$244,2))</f>
        <v>do 10 ti minut</v>
      </c>
    </row>
    <row r="316" spans="1:13" x14ac:dyDescent="0.25">
      <c r="A316" s="18">
        <v>45380.468090277776</v>
      </c>
      <c r="B316" s="17" t="s">
        <v>3625</v>
      </c>
      <c r="C316" s="17" t="s">
        <v>3694</v>
      </c>
      <c r="D316" s="17" t="s">
        <v>3627</v>
      </c>
      <c r="E316" s="17" t="s">
        <v>79</v>
      </c>
      <c r="F316" s="17" t="s">
        <v>4215</v>
      </c>
      <c r="G316" s="17" t="s">
        <v>4250</v>
      </c>
      <c r="H316" s="17" t="s">
        <v>4251</v>
      </c>
      <c r="I316" s="8">
        <f t="shared" si="23"/>
        <v>45380.468090277776</v>
      </c>
      <c r="J316" s="8">
        <f t="shared" si="28"/>
        <v>45380.447916666664</v>
      </c>
      <c r="K316" s="6" t="str">
        <f t="shared" si="24"/>
        <v>0:29</v>
      </c>
      <c r="L316" s="54" t="str">
        <f t="shared" si="25"/>
        <v>Ukončeno v den propuštění</v>
      </c>
      <c r="M316" s="54" t="str">
        <f>IF(A316-J316&gt;TIME(0,240,0),"Více než  4 hodiny",VLOOKUP(K316,Pásma!$H$4:$I$244,2))</f>
        <v>20-30</v>
      </c>
    </row>
    <row r="317" spans="1:13" x14ac:dyDescent="0.25">
      <c r="A317" s="18">
        <v>45380.581053240741</v>
      </c>
      <c r="B317" s="17" t="s">
        <v>3625</v>
      </c>
      <c r="C317" s="17" t="s">
        <v>3694</v>
      </c>
      <c r="D317" s="17" t="s">
        <v>3627</v>
      </c>
      <c r="E317" s="17" t="s">
        <v>79</v>
      </c>
      <c r="F317" s="17" t="s">
        <v>4248</v>
      </c>
      <c r="G317" s="17" t="s">
        <v>4249</v>
      </c>
      <c r="H317" s="17" t="s">
        <v>4247</v>
      </c>
      <c r="I317" s="8">
        <f t="shared" si="23"/>
        <v>45380.581053240741</v>
      </c>
      <c r="J317" s="8">
        <f t="shared" si="28"/>
        <v>45380.580555555556</v>
      </c>
      <c r="K317" s="6" t="str">
        <f t="shared" si="24"/>
        <v>0:00</v>
      </c>
      <c r="L317" s="54" t="str">
        <f t="shared" si="25"/>
        <v>Ukončeno v den propuštění</v>
      </c>
      <c r="M317" s="54" t="str">
        <f>IF(A317-J317&gt;TIME(0,240,0),"Více než  4 hodiny",VLOOKUP(K317,Pásma!$H$4:$I$244,2))</f>
        <v>do 10 ti minut</v>
      </c>
    </row>
    <row r="318" spans="1:13" x14ac:dyDescent="0.25">
      <c r="A318" s="18">
        <v>45380.581412037034</v>
      </c>
      <c r="B318" s="17" t="s">
        <v>3625</v>
      </c>
      <c r="C318" s="17" t="s">
        <v>3694</v>
      </c>
      <c r="D318" s="17" t="s">
        <v>3627</v>
      </c>
      <c r="E318" s="17" t="s">
        <v>79</v>
      </c>
      <c r="F318" s="17" t="s">
        <v>4245</v>
      </c>
      <c r="G318" s="17" t="s">
        <v>4246</v>
      </c>
      <c r="H318" s="17" t="s">
        <v>4247</v>
      </c>
      <c r="I318" s="8">
        <f t="shared" si="23"/>
        <v>45380.581412037034</v>
      </c>
      <c r="J318" s="8">
        <f t="shared" si="28"/>
        <v>45380.580555555556</v>
      </c>
      <c r="K318" s="6" t="str">
        <f t="shared" si="24"/>
        <v>0:01</v>
      </c>
      <c r="L318" s="54" t="str">
        <f t="shared" si="25"/>
        <v>Ukončeno v den propuštění</v>
      </c>
      <c r="M318" s="54" t="str">
        <f>IF(A318-J318&gt;TIME(0,240,0),"Více než  4 hodiny",VLOOKUP(K318,Pásma!$H$4:$I$244,2))</f>
        <v>do 10 ti minut</v>
      </c>
    </row>
    <row r="319" spans="1:13" x14ac:dyDescent="0.25">
      <c r="A319" s="18">
        <v>45380.581747685188</v>
      </c>
      <c r="B319" s="17" t="s">
        <v>3625</v>
      </c>
      <c r="C319" s="17" t="s">
        <v>3694</v>
      </c>
      <c r="D319" s="17" t="s">
        <v>3627</v>
      </c>
      <c r="E319" s="17" t="s">
        <v>79</v>
      </c>
      <c r="F319" s="17" t="s">
        <v>4242</v>
      </c>
      <c r="G319" s="17" t="s">
        <v>4243</v>
      </c>
      <c r="H319" s="17" t="s">
        <v>4244</v>
      </c>
      <c r="I319" s="8">
        <f t="shared" si="23"/>
        <v>45380.581747685188</v>
      </c>
      <c r="J319" s="8">
        <f t="shared" si="28"/>
        <v>45380.581250000003</v>
      </c>
      <c r="K319" s="6" t="str">
        <f t="shared" si="24"/>
        <v>0:00</v>
      </c>
      <c r="L319" s="54" t="str">
        <f t="shared" si="25"/>
        <v>Ukončeno v den propuštění</v>
      </c>
      <c r="M319" s="54" t="str">
        <f>IF(A319-J319&gt;TIME(0,240,0),"Více než  4 hodiny",VLOOKUP(K319,Pásma!$H$4:$I$244,2))</f>
        <v>do 10 ti minut</v>
      </c>
    </row>
    <row r="320" spans="1:13" x14ac:dyDescent="0.25">
      <c r="A320" s="18">
        <v>45381.508634259262</v>
      </c>
      <c r="B320" s="17" t="s">
        <v>3625</v>
      </c>
      <c r="C320" s="17" t="s">
        <v>4019</v>
      </c>
      <c r="D320" s="17" t="s">
        <v>3627</v>
      </c>
      <c r="E320" s="17" t="s">
        <v>79</v>
      </c>
      <c r="F320" s="17" t="s">
        <v>4204</v>
      </c>
      <c r="G320" s="17" t="s">
        <v>4240</v>
      </c>
      <c r="H320" s="17" t="s">
        <v>4241</v>
      </c>
      <c r="I320" s="8">
        <f t="shared" si="23"/>
        <v>45381.508634259262</v>
      </c>
      <c r="J320" s="8">
        <f t="shared" si="28"/>
        <v>45381.472222222219</v>
      </c>
      <c r="K320" s="6" t="str">
        <f t="shared" si="24"/>
        <v>0:52</v>
      </c>
      <c r="L320" s="54" t="str">
        <f t="shared" si="25"/>
        <v>Ukončeno v den propuštění</v>
      </c>
      <c r="M320" s="54" t="str">
        <f>IF(A320-J320&gt;TIME(0,240,0),"Více než  4 hodiny",VLOOKUP(K320,Pásma!$H$4:$I$244,2))</f>
        <v>50-60</v>
      </c>
    </row>
    <row r="321" spans="1:13" x14ac:dyDescent="0.25">
      <c r="A321" s="18">
        <v>45381.620335648149</v>
      </c>
      <c r="B321" s="17" t="s">
        <v>3625</v>
      </c>
      <c r="C321" s="17" t="s">
        <v>4019</v>
      </c>
      <c r="D321" s="17" t="s">
        <v>3627</v>
      </c>
      <c r="E321" s="17" t="s">
        <v>79</v>
      </c>
      <c r="F321" s="17" t="s">
        <v>4237</v>
      </c>
      <c r="G321" s="17" t="s">
        <v>4238</v>
      </c>
      <c r="H321" s="17" t="s">
        <v>4239</v>
      </c>
      <c r="I321" s="8">
        <f t="shared" si="23"/>
        <v>45381.620335648149</v>
      </c>
      <c r="J321" s="8">
        <f t="shared" si="28"/>
        <v>45381.619444444441</v>
      </c>
      <c r="K321" s="6" t="str">
        <f t="shared" si="24"/>
        <v>0:01</v>
      </c>
      <c r="L321" s="54" t="str">
        <f t="shared" si="25"/>
        <v>Ukončeno v den propuštění</v>
      </c>
      <c r="M321" s="54" t="str">
        <f>IF(A321-J321&gt;TIME(0,240,0),"Více než  4 hodiny",VLOOKUP(K321,Pásma!$H$4:$I$244,2))</f>
        <v>do 10 ti minut</v>
      </c>
    </row>
    <row r="322" spans="1:13" x14ac:dyDescent="0.25">
      <c r="A322" s="18">
        <v>45381.620787037034</v>
      </c>
      <c r="B322" s="17" t="s">
        <v>3625</v>
      </c>
      <c r="C322" s="17" t="s">
        <v>4019</v>
      </c>
      <c r="D322" s="17" t="s">
        <v>3627</v>
      </c>
      <c r="E322" s="17" t="s">
        <v>79</v>
      </c>
      <c r="F322" s="17" t="s">
        <v>4234</v>
      </c>
      <c r="G322" s="17" t="s">
        <v>4235</v>
      </c>
      <c r="H322" s="17" t="s">
        <v>4236</v>
      </c>
      <c r="I322" s="8">
        <f t="shared" ref="I322:I385" si="29">A322</f>
        <v>45381.620787037034</v>
      </c>
      <c r="J322" s="8">
        <f t="shared" si="28"/>
        <v>45381.620138888888</v>
      </c>
      <c r="K322" s="6" t="str">
        <f t="shared" ref="K322:K385" si="30">TEXT(A322-J322,"h:mm")</f>
        <v>0:00</v>
      </c>
      <c r="L322" s="54" t="str">
        <f t="shared" si="25"/>
        <v>Ukončeno v den propuštění</v>
      </c>
      <c r="M322" s="54" t="str">
        <f>IF(A322-J322&gt;TIME(0,240,0),"Více než  4 hodiny",VLOOKUP(K322,Pásma!$H$4:$I$244,2))</f>
        <v>do 10 ti minut</v>
      </c>
    </row>
    <row r="323" spans="1:13" x14ac:dyDescent="0.25">
      <c r="A323" s="18">
        <v>45383.509340277778</v>
      </c>
      <c r="B323" s="17" t="s">
        <v>3625</v>
      </c>
      <c r="C323" s="17" t="s">
        <v>3703</v>
      </c>
      <c r="D323" s="17" t="s">
        <v>3627</v>
      </c>
      <c r="E323" s="17" t="s">
        <v>79</v>
      </c>
      <c r="F323" s="17" t="s">
        <v>4231</v>
      </c>
      <c r="G323" s="17" t="s">
        <v>4232</v>
      </c>
      <c r="H323" s="17" t="s">
        <v>4233</v>
      </c>
      <c r="I323" s="8">
        <f t="shared" si="29"/>
        <v>45383.509340277778</v>
      </c>
      <c r="J323" s="8">
        <f t="shared" si="28"/>
        <v>45383.508333333331</v>
      </c>
      <c r="K323" s="6" t="str">
        <f t="shared" si="30"/>
        <v>0:01</v>
      </c>
      <c r="L323" s="54" t="str">
        <f t="shared" ref="L323:L386" si="31">IF(DAY(I323)&lt;&gt;DAY(J323),"Ukončeno o den a více později","Ukončeno v den propuštění")</f>
        <v>Ukončeno v den propuštění</v>
      </c>
      <c r="M323" s="54" t="str">
        <f>IF(A323-J323&gt;TIME(0,240,0),"Více než  4 hodiny",VLOOKUP(K323,Pásma!$H$4:$I$244,2))</f>
        <v>do 10 ti minut</v>
      </c>
    </row>
    <row r="324" spans="1:13" x14ac:dyDescent="0.25">
      <c r="A324" s="18">
        <v>45383.510231481479</v>
      </c>
      <c r="B324" s="17" t="s">
        <v>3625</v>
      </c>
      <c r="C324" s="17" t="s">
        <v>3703</v>
      </c>
      <c r="D324" s="17" t="s">
        <v>3627</v>
      </c>
      <c r="E324" s="17" t="s">
        <v>79</v>
      </c>
      <c r="F324" s="17" t="s">
        <v>4228</v>
      </c>
      <c r="G324" s="17" t="s">
        <v>4229</v>
      </c>
      <c r="H324" s="17" t="s">
        <v>4230</v>
      </c>
      <c r="I324" s="8">
        <f t="shared" si="29"/>
        <v>45383.510231481479</v>
      </c>
      <c r="J324" s="8">
        <f t="shared" si="28"/>
        <v>45383.509027777778</v>
      </c>
      <c r="K324" s="6" t="str">
        <f t="shared" si="30"/>
        <v>0:01</v>
      </c>
      <c r="L324" s="54" t="str">
        <f t="shared" si="31"/>
        <v>Ukončeno v den propuštění</v>
      </c>
      <c r="M324" s="54" t="str">
        <f>IF(A324-J324&gt;TIME(0,240,0),"Více než  4 hodiny",VLOOKUP(K324,Pásma!$H$4:$I$244,2))</f>
        <v>do 10 ti minut</v>
      </c>
    </row>
    <row r="325" spans="1:13" x14ac:dyDescent="0.25">
      <c r="A325" s="18">
        <v>45384.433530092596</v>
      </c>
      <c r="B325" s="17" t="s">
        <v>3625</v>
      </c>
      <c r="C325" s="17" t="s">
        <v>3707</v>
      </c>
      <c r="D325" s="17" t="s">
        <v>3627</v>
      </c>
      <c r="E325" s="17" t="s">
        <v>79</v>
      </c>
      <c r="F325" s="17" t="s">
        <v>4115</v>
      </c>
      <c r="G325" s="17" t="s">
        <v>4226</v>
      </c>
      <c r="H325" s="17" t="s">
        <v>4227</v>
      </c>
      <c r="I325" s="8">
        <f t="shared" si="29"/>
        <v>45384.433530092596</v>
      </c>
      <c r="J325" s="8">
        <f t="shared" si="28"/>
        <v>45384.432638888888</v>
      </c>
      <c r="K325" s="6" t="str">
        <f t="shared" si="30"/>
        <v>0:01</v>
      </c>
      <c r="L325" s="54" t="str">
        <f t="shared" si="31"/>
        <v>Ukončeno v den propuštění</v>
      </c>
      <c r="M325" s="54" t="str">
        <f>IF(A325-J325&gt;TIME(0,240,0),"Více než  4 hodiny",VLOOKUP(K325,Pásma!$H$4:$I$244,2))</f>
        <v>do 10 ti minut</v>
      </c>
    </row>
    <row r="326" spans="1:13" x14ac:dyDescent="0.25">
      <c r="A326" s="18">
        <v>45384.519120370373</v>
      </c>
      <c r="B326" s="17" t="s">
        <v>3625</v>
      </c>
      <c r="C326" s="17" t="s">
        <v>3626</v>
      </c>
      <c r="D326" s="17" t="s">
        <v>3627</v>
      </c>
      <c r="E326" s="17" t="s">
        <v>79</v>
      </c>
      <c r="F326" s="17" t="s">
        <v>4223</v>
      </c>
      <c r="G326" s="17" t="s">
        <v>4224</v>
      </c>
      <c r="H326" s="17" t="s">
        <v>4225</v>
      </c>
      <c r="I326" s="8">
        <f t="shared" si="29"/>
        <v>45384.519120370373</v>
      </c>
      <c r="J326" s="8">
        <f t="shared" si="28"/>
        <v>45384.518750000003</v>
      </c>
      <c r="K326" s="6" t="str">
        <f t="shared" si="30"/>
        <v>0:00</v>
      </c>
      <c r="L326" s="54" t="str">
        <f t="shared" si="31"/>
        <v>Ukončeno v den propuštění</v>
      </c>
      <c r="M326" s="54" t="str">
        <f>IF(A326-J326&gt;TIME(0,240,0),"Více než  4 hodiny",VLOOKUP(K326,Pásma!$H$4:$I$244,2))</f>
        <v>do 10 ti minut</v>
      </c>
    </row>
    <row r="327" spans="1:13" x14ac:dyDescent="0.25">
      <c r="A327" s="18">
        <v>45384.555532407408</v>
      </c>
      <c r="B327" s="17" t="s">
        <v>3625</v>
      </c>
      <c r="C327" s="17" t="s">
        <v>3694</v>
      </c>
      <c r="D327" s="17" t="s">
        <v>3627</v>
      </c>
      <c r="E327" s="17" t="s">
        <v>79</v>
      </c>
      <c r="F327" s="17" t="s">
        <v>4112</v>
      </c>
      <c r="G327" s="17" t="s">
        <v>7635</v>
      </c>
      <c r="H327" s="17" t="s">
        <v>7636</v>
      </c>
      <c r="I327" s="8">
        <f t="shared" si="29"/>
        <v>45384.555532407408</v>
      </c>
      <c r="J327" s="8">
        <f>DATEVALUE(MID(H327,63,8))+TIMEVALUE(_xlfn.CONCAT(MID(H327,87,2),":",MID(H327,89,2)))</f>
        <v>45384.554861111108</v>
      </c>
      <c r="K327" s="6" t="str">
        <f t="shared" si="30"/>
        <v>0:00</v>
      </c>
      <c r="L327" s="54" t="str">
        <f t="shared" si="31"/>
        <v>Ukončeno v den propuštění</v>
      </c>
      <c r="M327" s="54" t="str">
        <f>IF(A327-J327&gt;TIME(0,240,0),"Více než  4 hodiny",VLOOKUP(K327,Pásma!$H$4:$I$244,2))</f>
        <v>do 10 ti minut</v>
      </c>
    </row>
    <row r="328" spans="1:13" x14ac:dyDescent="0.25">
      <c r="A328" s="18">
        <v>45385.62835648148</v>
      </c>
      <c r="B328" s="17" t="s">
        <v>11</v>
      </c>
      <c r="C328" s="17" t="s">
        <v>21</v>
      </c>
      <c r="D328" s="17" t="s">
        <v>3627</v>
      </c>
      <c r="E328" s="17" t="s">
        <v>10</v>
      </c>
      <c r="F328" s="17" t="s">
        <v>4201</v>
      </c>
      <c r="G328" s="17" t="s">
        <v>4202</v>
      </c>
      <c r="H328" s="17" t="s">
        <v>8795</v>
      </c>
      <c r="I328" s="8">
        <f t="shared" si="29"/>
        <v>45385.62835648148</v>
      </c>
      <c r="J328" s="8">
        <f>DATEVALUE(MID(H328,49,8))+TIMEVALUE(_xlfn.CONCAT(MID(H328,80,2),":",MID(H328,82,2)))</f>
        <v>45385.62777777778</v>
      </c>
      <c r="K328" s="6" t="str">
        <f t="shared" si="30"/>
        <v>0:00</v>
      </c>
      <c r="L328" s="54" t="str">
        <f t="shared" si="31"/>
        <v>Ukončeno v den propuštění</v>
      </c>
      <c r="M328" s="54" t="str">
        <f>IF(A328-J328&gt;TIME(0,240,0),"Více než  4 hodiny",VLOOKUP(K328,Pásma!$H$4:$I$244,2))</f>
        <v>do 10 ti minut</v>
      </c>
    </row>
    <row r="329" spans="1:13" x14ac:dyDescent="0.25">
      <c r="A329" s="18">
        <v>45385.861689814818</v>
      </c>
      <c r="B329" s="17" t="s">
        <v>3625</v>
      </c>
      <c r="C329" s="17" t="s">
        <v>3694</v>
      </c>
      <c r="D329" s="17" t="s">
        <v>3627</v>
      </c>
      <c r="E329" s="17" t="s">
        <v>79</v>
      </c>
      <c r="F329" s="17" t="s">
        <v>4220</v>
      </c>
      <c r="G329" s="17" t="s">
        <v>4221</v>
      </c>
      <c r="H329" s="17" t="s">
        <v>4222</v>
      </c>
      <c r="I329" s="8">
        <f t="shared" si="29"/>
        <v>45385.861689814818</v>
      </c>
      <c r="J329" s="8">
        <f>DATEVALUE(MID(H329,29,8))+TIMEVALUE(_xlfn.CONCAT(MID(H329,64,2),":",MID(H329,66,2)))</f>
        <v>45385.861111111109</v>
      </c>
      <c r="K329" s="6" t="str">
        <f t="shared" si="30"/>
        <v>0:00</v>
      </c>
      <c r="L329" s="54" t="str">
        <f t="shared" si="31"/>
        <v>Ukončeno v den propuštění</v>
      </c>
      <c r="M329" s="54" t="str">
        <f>IF(A329-J329&gt;TIME(0,240,0),"Více než  4 hodiny",VLOOKUP(K329,Pásma!$H$4:$I$244,2))</f>
        <v>do 10 ti minut</v>
      </c>
    </row>
    <row r="330" spans="1:13" x14ac:dyDescent="0.25">
      <c r="A330" s="18">
        <v>45386.5233912037</v>
      </c>
      <c r="B330" s="17" t="s">
        <v>3643</v>
      </c>
      <c r="C330" s="17" t="s">
        <v>4023</v>
      </c>
      <c r="D330" s="17" t="s">
        <v>3627</v>
      </c>
      <c r="E330" s="17" t="s">
        <v>79</v>
      </c>
      <c r="F330" s="17" t="s">
        <v>3926</v>
      </c>
      <c r="G330" s="17" t="s">
        <v>7633</v>
      </c>
      <c r="H330" s="17" t="s">
        <v>7634</v>
      </c>
      <c r="I330" s="8">
        <f t="shared" si="29"/>
        <v>45386.5233912037</v>
      </c>
      <c r="J330" s="8">
        <f>DATEVALUE(MID(H330,63,8))+TIMEVALUE(_xlfn.CONCAT(MID(H330,87,2),":",MID(H330,89,2)))</f>
        <v>45386.522222222222</v>
      </c>
      <c r="K330" s="6" t="str">
        <f t="shared" si="30"/>
        <v>0:01</v>
      </c>
      <c r="L330" s="54" t="str">
        <f t="shared" si="31"/>
        <v>Ukončeno v den propuštění</v>
      </c>
      <c r="M330" s="54" t="str">
        <f>IF(A330-J330&gt;TIME(0,240,0),"Více než  4 hodiny",VLOOKUP(K330,Pásma!$H$4:$I$244,2))</f>
        <v>do 10 ti minut</v>
      </c>
    </row>
    <row r="331" spans="1:13" x14ac:dyDescent="0.25">
      <c r="A331" s="18">
        <v>45386.532627314817</v>
      </c>
      <c r="B331" s="17" t="s">
        <v>3625</v>
      </c>
      <c r="C331" s="17" t="s">
        <v>3626</v>
      </c>
      <c r="D331" s="17" t="s">
        <v>3627</v>
      </c>
      <c r="E331" s="17" t="s">
        <v>79</v>
      </c>
      <c r="F331" s="17" t="s">
        <v>4217</v>
      </c>
      <c r="G331" s="17" t="s">
        <v>4218</v>
      </c>
      <c r="H331" s="17" t="s">
        <v>4219</v>
      </c>
      <c r="I331" s="8">
        <f t="shared" si="29"/>
        <v>45386.532627314817</v>
      </c>
      <c r="J331" s="8">
        <f>DATEVALUE(MID(H331,29,8))+TIMEVALUE(_xlfn.CONCAT(MID(H331,64,2),":",MID(H331,66,2)))</f>
        <v>45386.531944444447</v>
      </c>
      <c r="K331" s="6" t="str">
        <f t="shared" si="30"/>
        <v>0:00</v>
      </c>
      <c r="L331" s="54" t="str">
        <f t="shared" si="31"/>
        <v>Ukončeno v den propuštění</v>
      </c>
      <c r="M331" s="54" t="str">
        <f>IF(A331-J331&gt;TIME(0,240,0),"Více než  4 hodiny",VLOOKUP(K331,Pásma!$H$4:$I$244,2))</f>
        <v>do 10 ti minut</v>
      </c>
    </row>
    <row r="332" spans="1:13" x14ac:dyDescent="0.25">
      <c r="A332" s="18">
        <v>45386.533113425925</v>
      </c>
      <c r="B332" s="17" t="s">
        <v>3625</v>
      </c>
      <c r="C332" s="17" t="s">
        <v>3626</v>
      </c>
      <c r="D332" s="17" t="s">
        <v>3627</v>
      </c>
      <c r="E332" s="17" t="s">
        <v>79</v>
      </c>
      <c r="F332" s="17" t="s">
        <v>4215</v>
      </c>
      <c r="G332" s="17" t="s">
        <v>4216</v>
      </c>
      <c r="H332" s="17" t="s">
        <v>4214</v>
      </c>
      <c r="I332" s="8">
        <f t="shared" si="29"/>
        <v>45386.533113425925</v>
      </c>
      <c r="J332" s="8">
        <f>DATEVALUE(MID(H332,29,8))+TIMEVALUE(_xlfn.CONCAT(MID(H332,64,2),":",MID(H332,66,2)))</f>
        <v>45386.532638888886</v>
      </c>
      <c r="K332" s="6" t="str">
        <f t="shared" si="30"/>
        <v>0:00</v>
      </c>
      <c r="L332" s="54" t="str">
        <f t="shared" si="31"/>
        <v>Ukončeno v den propuštění</v>
      </c>
      <c r="M332" s="54" t="str">
        <f>IF(A332-J332&gt;TIME(0,240,0),"Více než  4 hodiny",VLOOKUP(K332,Pásma!$H$4:$I$244,2))</f>
        <v>do 10 ti minut</v>
      </c>
    </row>
    <row r="333" spans="1:13" x14ac:dyDescent="0.25">
      <c r="A333" s="18">
        <v>45386.533437500002</v>
      </c>
      <c r="B333" s="17" t="s">
        <v>3625</v>
      </c>
      <c r="C333" s="17" t="s">
        <v>3626</v>
      </c>
      <c r="D333" s="17" t="s">
        <v>3627</v>
      </c>
      <c r="E333" s="17" t="s">
        <v>79</v>
      </c>
      <c r="F333" s="17" t="s">
        <v>4212</v>
      </c>
      <c r="G333" s="17" t="s">
        <v>4213</v>
      </c>
      <c r="H333" s="17" t="s">
        <v>4214</v>
      </c>
      <c r="I333" s="8">
        <f t="shared" si="29"/>
        <v>45386.533437500002</v>
      </c>
      <c r="J333" s="8">
        <f>DATEVALUE(MID(H333,29,8))+TIMEVALUE(_xlfn.CONCAT(MID(H333,64,2),":",MID(H333,66,2)))</f>
        <v>45386.532638888886</v>
      </c>
      <c r="K333" s="6" t="str">
        <f t="shared" si="30"/>
        <v>0:01</v>
      </c>
      <c r="L333" s="54" t="str">
        <f t="shared" si="31"/>
        <v>Ukončeno v den propuštění</v>
      </c>
      <c r="M333" s="54" t="str">
        <f>IF(A333-J333&gt;TIME(0,240,0),"Více než  4 hodiny",VLOOKUP(K333,Pásma!$H$4:$I$244,2))</f>
        <v>do 10 ti minut</v>
      </c>
    </row>
    <row r="334" spans="1:13" x14ac:dyDescent="0.25">
      <c r="A334" s="18">
        <v>45386.534212962964</v>
      </c>
      <c r="B334" s="17" t="s">
        <v>3625</v>
      </c>
      <c r="C334" s="17" t="s">
        <v>3626</v>
      </c>
      <c r="D334" s="17" t="s">
        <v>3627</v>
      </c>
      <c r="E334" s="17" t="s">
        <v>79</v>
      </c>
      <c r="F334" s="17" t="s">
        <v>3695</v>
      </c>
      <c r="G334" s="17" t="s">
        <v>4210</v>
      </c>
      <c r="H334" s="17" t="s">
        <v>4211</v>
      </c>
      <c r="I334" s="8">
        <f t="shared" si="29"/>
        <v>45386.534212962964</v>
      </c>
      <c r="J334" s="8">
        <f>DATEVALUE(MID(H334,29,8))+TIMEVALUE(_xlfn.CONCAT(MID(H334,64,2),":",MID(H334,66,2)))</f>
        <v>45386.533333333333</v>
      </c>
      <c r="K334" s="6" t="str">
        <f t="shared" si="30"/>
        <v>0:01</v>
      </c>
      <c r="L334" s="54" t="str">
        <f t="shared" si="31"/>
        <v>Ukončeno v den propuštění</v>
      </c>
      <c r="M334" s="54" t="str">
        <f>IF(A334-J334&gt;TIME(0,240,0),"Více než  4 hodiny",VLOOKUP(K334,Pásma!$H$4:$I$244,2))</f>
        <v>do 10 ti minut</v>
      </c>
    </row>
    <row r="335" spans="1:13" x14ac:dyDescent="0.25">
      <c r="A335" s="18">
        <v>45387.390092592592</v>
      </c>
      <c r="B335" s="17" t="s">
        <v>44</v>
      </c>
      <c r="C335" s="17" t="s">
        <v>8793</v>
      </c>
      <c r="D335" s="17" t="s">
        <v>3627</v>
      </c>
      <c r="E335" s="17" t="s">
        <v>10</v>
      </c>
      <c r="F335" s="17" t="s">
        <v>4180</v>
      </c>
      <c r="G335" s="17" t="s">
        <v>4181</v>
      </c>
      <c r="H335" s="17" t="s">
        <v>8794</v>
      </c>
      <c r="I335" s="8">
        <f t="shared" si="29"/>
        <v>45387.390092592592</v>
      </c>
      <c r="J335" s="8">
        <f>DATEVALUE(MID(H335,49,8))+TIMEVALUE(_xlfn.CONCAT(MID(H335,80,2),":",MID(H335,82,2)))</f>
        <v>45387.38958333333</v>
      </c>
      <c r="K335" s="6" t="str">
        <f t="shared" si="30"/>
        <v>0:00</v>
      </c>
      <c r="L335" s="54" t="str">
        <f t="shared" si="31"/>
        <v>Ukončeno v den propuštění</v>
      </c>
      <c r="M335" s="54" t="str">
        <f>IF(A335-J335&gt;TIME(0,240,0),"Více než  4 hodiny",VLOOKUP(K335,Pásma!$H$4:$I$244,2))</f>
        <v>do 10 ti minut</v>
      </c>
    </row>
    <row r="336" spans="1:13" x14ac:dyDescent="0.25">
      <c r="A336" s="18">
        <v>45387.515567129631</v>
      </c>
      <c r="B336" s="17" t="s">
        <v>3625</v>
      </c>
      <c r="C336" s="17" t="s">
        <v>3626</v>
      </c>
      <c r="D336" s="17" t="s">
        <v>3627</v>
      </c>
      <c r="E336" s="17" t="s">
        <v>79</v>
      </c>
      <c r="F336" s="17" t="s">
        <v>1342</v>
      </c>
      <c r="G336" s="17" t="s">
        <v>4208</v>
      </c>
      <c r="H336" s="17" t="s">
        <v>4209</v>
      </c>
      <c r="I336" s="8">
        <f t="shared" si="29"/>
        <v>45387.515567129631</v>
      </c>
      <c r="J336" s="8">
        <f>DATEVALUE(MID(H336,29,8))+TIMEVALUE(_xlfn.CONCAT(MID(H336,64,2),":",MID(H336,66,2)))</f>
        <v>45387.51458333333</v>
      </c>
      <c r="K336" s="6" t="str">
        <f t="shared" si="30"/>
        <v>0:01</v>
      </c>
      <c r="L336" s="54" t="str">
        <f t="shared" si="31"/>
        <v>Ukončeno v den propuštění</v>
      </c>
      <c r="M336" s="54" t="str">
        <f>IF(A336-J336&gt;TIME(0,240,0),"Více než  4 hodiny",VLOOKUP(K336,Pásma!$H$4:$I$244,2))</f>
        <v>do 10 ti minut</v>
      </c>
    </row>
    <row r="337" spans="1:13" x14ac:dyDescent="0.25">
      <c r="A337" s="18">
        <v>45387.516296296293</v>
      </c>
      <c r="B337" s="17" t="s">
        <v>3625</v>
      </c>
      <c r="C337" s="17" t="s">
        <v>3626</v>
      </c>
      <c r="D337" s="17" t="s">
        <v>3627</v>
      </c>
      <c r="E337" s="17" t="s">
        <v>79</v>
      </c>
      <c r="F337" s="17" t="s">
        <v>4127</v>
      </c>
      <c r="G337" s="17" t="s">
        <v>4206</v>
      </c>
      <c r="H337" s="17" t="s">
        <v>4207</v>
      </c>
      <c r="I337" s="8">
        <f t="shared" si="29"/>
        <v>45387.516296296293</v>
      </c>
      <c r="J337" s="8">
        <f>DATEVALUE(MID(H337,29,8))+TIMEVALUE(_xlfn.CONCAT(MID(H337,64,2),":",MID(H337,66,2)))</f>
        <v>45387.515972222223</v>
      </c>
      <c r="K337" s="6" t="str">
        <f t="shared" si="30"/>
        <v>0:00</v>
      </c>
      <c r="L337" s="54" t="str">
        <f t="shared" si="31"/>
        <v>Ukončeno v den propuštění</v>
      </c>
      <c r="M337" s="54" t="str">
        <f>IF(A337-J337&gt;TIME(0,240,0),"Více než  4 hodiny",VLOOKUP(K337,Pásma!$H$4:$I$244,2))</f>
        <v>do 10 ti minut</v>
      </c>
    </row>
    <row r="338" spans="1:13" x14ac:dyDescent="0.25">
      <c r="A338" s="18">
        <v>45387.526909722219</v>
      </c>
      <c r="B338" s="17" t="s">
        <v>3625</v>
      </c>
      <c r="C338" s="17" t="s">
        <v>3626</v>
      </c>
      <c r="D338" s="17" t="s">
        <v>3627</v>
      </c>
      <c r="E338" s="17" t="s">
        <v>79</v>
      </c>
      <c r="F338" s="17" t="s">
        <v>4204</v>
      </c>
      <c r="G338" s="17" t="s">
        <v>4205</v>
      </c>
      <c r="H338" s="17" t="s">
        <v>4203</v>
      </c>
      <c r="I338" s="8">
        <f t="shared" si="29"/>
        <v>45387.526909722219</v>
      </c>
      <c r="J338" s="8">
        <f>DATEVALUE(MID(H338,29,8))+TIMEVALUE(_xlfn.CONCAT(MID(H338,64,2),":",MID(H338,66,2)))</f>
        <v>45387.526388888888</v>
      </c>
      <c r="K338" s="6" t="str">
        <f t="shared" si="30"/>
        <v>0:00</v>
      </c>
      <c r="L338" s="54" t="str">
        <f t="shared" si="31"/>
        <v>Ukončeno v den propuštění</v>
      </c>
      <c r="M338" s="54" t="str">
        <f>IF(A338-J338&gt;TIME(0,240,0),"Více než  4 hodiny",VLOOKUP(K338,Pásma!$H$4:$I$244,2))</f>
        <v>do 10 ti minut</v>
      </c>
    </row>
    <row r="339" spans="1:13" x14ac:dyDescent="0.25">
      <c r="A339" s="18">
        <v>45387.527245370373</v>
      </c>
      <c r="B339" s="17" t="s">
        <v>3625</v>
      </c>
      <c r="C339" s="17" t="s">
        <v>3626</v>
      </c>
      <c r="D339" s="17" t="s">
        <v>3627</v>
      </c>
      <c r="E339" s="17" t="s">
        <v>79</v>
      </c>
      <c r="F339" s="17" t="s">
        <v>4201</v>
      </c>
      <c r="G339" s="17" t="s">
        <v>4202</v>
      </c>
      <c r="H339" s="17" t="s">
        <v>4203</v>
      </c>
      <c r="I339" s="8">
        <f t="shared" si="29"/>
        <v>45387.527245370373</v>
      </c>
      <c r="J339" s="8">
        <f>DATEVALUE(MID(H339,29,8))+TIMEVALUE(_xlfn.CONCAT(MID(H339,64,2),":",MID(H339,66,2)))</f>
        <v>45387.526388888888</v>
      </c>
      <c r="K339" s="6" t="str">
        <f t="shared" si="30"/>
        <v>0:01</v>
      </c>
      <c r="L339" s="54" t="str">
        <f t="shared" si="31"/>
        <v>Ukončeno v den propuštění</v>
      </c>
      <c r="M339" s="54" t="str">
        <f>IF(A339-J339&gt;TIME(0,240,0),"Více než  4 hodiny",VLOOKUP(K339,Pásma!$H$4:$I$244,2))</f>
        <v>do 10 ti minut</v>
      </c>
    </row>
    <row r="340" spans="1:13" x14ac:dyDescent="0.25">
      <c r="A340" s="18">
        <v>45387.58421296296</v>
      </c>
      <c r="B340" s="17" t="s">
        <v>11</v>
      </c>
      <c r="C340" s="17" t="s">
        <v>21</v>
      </c>
      <c r="D340" s="17" t="s">
        <v>3627</v>
      </c>
      <c r="E340" s="17" t="s">
        <v>10</v>
      </c>
      <c r="F340" s="17" t="s">
        <v>4161</v>
      </c>
      <c r="G340" s="17" t="s">
        <v>4162</v>
      </c>
      <c r="H340" s="17" t="s">
        <v>8792</v>
      </c>
      <c r="I340" s="8">
        <f t="shared" si="29"/>
        <v>45387.58421296296</v>
      </c>
      <c r="J340" s="8">
        <f>DATEVALUE(MID(H340,49,8))+TIMEVALUE(_xlfn.CONCAT(MID(H340,80,2),":",MID(H340,82,2)))</f>
        <v>45387.583333333336</v>
      </c>
      <c r="K340" s="6" t="str">
        <f t="shared" si="30"/>
        <v>0:01</v>
      </c>
      <c r="L340" s="54" t="str">
        <f t="shared" si="31"/>
        <v>Ukončeno v den propuštění</v>
      </c>
      <c r="M340" s="54" t="str">
        <f>IF(A340-J340&gt;TIME(0,240,0),"Více než  4 hodiny",VLOOKUP(K340,Pásma!$H$4:$I$244,2))</f>
        <v>do 10 ti minut</v>
      </c>
    </row>
    <row r="341" spans="1:13" x14ac:dyDescent="0.25">
      <c r="A341" s="18">
        <v>45387.656851851854</v>
      </c>
      <c r="B341" s="17" t="s">
        <v>3625</v>
      </c>
      <c r="C341" s="17" t="s">
        <v>3626</v>
      </c>
      <c r="D341" s="17" t="s">
        <v>3627</v>
      </c>
      <c r="E341" s="17" t="s">
        <v>79</v>
      </c>
      <c r="F341" s="17" t="s">
        <v>4112</v>
      </c>
      <c r="G341" s="17" t="s">
        <v>4199</v>
      </c>
      <c r="H341" s="17" t="s">
        <v>4200</v>
      </c>
      <c r="I341" s="8">
        <f t="shared" si="29"/>
        <v>45387.656851851854</v>
      </c>
      <c r="J341" s="8">
        <f t="shared" ref="J341:J347" si="32">DATEVALUE(MID(H341,29,8))+TIMEVALUE(_xlfn.CONCAT(MID(H341,64,2),":",MID(H341,66,2)))</f>
        <v>45387.645833333336</v>
      </c>
      <c r="K341" s="6" t="str">
        <f t="shared" si="30"/>
        <v>0:15</v>
      </c>
      <c r="L341" s="54" t="str">
        <f t="shared" si="31"/>
        <v>Ukončeno v den propuštění</v>
      </c>
      <c r="M341" s="54" t="str">
        <f>IF(A341-J341&gt;TIME(0,240,0),"Více než  4 hodiny",VLOOKUP(K341,Pásma!$H$4:$I$244,2))</f>
        <v>10-20</v>
      </c>
    </row>
    <row r="342" spans="1:13" x14ac:dyDescent="0.25">
      <c r="A342" s="18">
        <v>45388.528333333335</v>
      </c>
      <c r="B342" s="17" t="s">
        <v>3643</v>
      </c>
      <c r="C342" s="17" t="s">
        <v>3901</v>
      </c>
      <c r="D342" s="17" t="s">
        <v>3627</v>
      </c>
      <c r="E342" s="17" t="s">
        <v>79</v>
      </c>
      <c r="F342" s="17" t="s">
        <v>3661</v>
      </c>
      <c r="G342" s="17" t="s">
        <v>4197</v>
      </c>
      <c r="H342" s="17" t="s">
        <v>4198</v>
      </c>
      <c r="I342" s="8">
        <f t="shared" si="29"/>
        <v>45388.528333333335</v>
      </c>
      <c r="J342" s="8">
        <f t="shared" si="32"/>
        <v>45388.527083333334</v>
      </c>
      <c r="K342" s="6" t="str">
        <f t="shared" si="30"/>
        <v>0:01</v>
      </c>
      <c r="L342" s="54" t="str">
        <f t="shared" si="31"/>
        <v>Ukončeno v den propuštění</v>
      </c>
      <c r="M342" s="54" t="str">
        <f>IF(A342-J342&gt;TIME(0,240,0),"Více než  4 hodiny",VLOOKUP(K342,Pásma!$H$4:$I$244,2))</f>
        <v>do 10 ti minut</v>
      </c>
    </row>
    <row r="343" spans="1:13" x14ac:dyDescent="0.25">
      <c r="A343" s="18">
        <v>45388.528969907406</v>
      </c>
      <c r="B343" s="17" t="s">
        <v>3643</v>
      </c>
      <c r="C343" s="17" t="s">
        <v>3901</v>
      </c>
      <c r="D343" s="17" t="s">
        <v>3627</v>
      </c>
      <c r="E343" s="17" t="s">
        <v>79</v>
      </c>
      <c r="F343" s="17" t="s">
        <v>4194</v>
      </c>
      <c r="G343" s="17" t="s">
        <v>4195</v>
      </c>
      <c r="H343" s="17" t="s">
        <v>4196</v>
      </c>
      <c r="I343" s="8">
        <f t="shared" si="29"/>
        <v>45388.528969907406</v>
      </c>
      <c r="J343" s="8">
        <f t="shared" si="32"/>
        <v>45388.52847222222</v>
      </c>
      <c r="K343" s="6" t="str">
        <f t="shared" si="30"/>
        <v>0:00</v>
      </c>
      <c r="L343" s="54" t="str">
        <f t="shared" si="31"/>
        <v>Ukončeno v den propuštění</v>
      </c>
      <c r="M343" s="54" t="str">
        <f>IF(A343-J343&gt;TIME(0,240,0),"Více než  4 hodiny",VLOOKUP(K343,Pásma!$H$4:$I$244,2))</f>
        <v>do 10 ti minut</v>
      </c>
    </row>
    <row r="344" spans="1:13" x14ac:dyDescent="0.25">
      <c r="A344" s="18">
        <v>45389.580578703702</v>
      </c>
      <c r="B344" s="17" t="s">
        <v>3643</v>
      </c>
      <c r="C344" s="17" t="s">
        <v>3800</v>
      </c>
      <c r="D344" s="17" t="s">
        <v>3627</v>
      </c>
      <c r="E344" s="17" t="s">
        <v>79</v>
      </c>
      <c r="F344" s="17" t="s">
        <v>4191</v>
      </c>
      <c r="G344" s="17" t="s">
        <v>4192</v>
      </c>
      <c r="H344" s="17" t="s">
        <v>4193</v>
      </c>
      <c r="I344" s="8">
        <f t="shared" si="29"/>
        <v>45389.580578703702</v>
      </c>
      <c r="J344" s="8">
        <f t="shared" si="32"/>
        <v>45389.579861111109</v>
      </c>
      <c r="K344" s="6" t="str">
        <f t="shared" si="30"/>
        <v>0:01</v>
      </c>
      <c r="L344" s="54" t="str">
        <f t="shared" si="31"/>
        <v>Ukončeno v den propuštění</v>
      </c>
      <c r="M344" s="54" t="str">
        <f>IF(A344-J344&gt;TIME(0,240,0),"Více než  4 hodiny",VLOOKUP(K344,Pásma!$H$4:$I$244,2))</f>
        <v>do 10 ti minut</v>
      </c>
    </row>
    <row r="345" spans="1:13" x14ac:dyDescent="0.25">
      <c r="A345" s="18">
        <v>45390.547152777777</v>
      </c>
      <c r="B345" s="17" t="s">
        <v>3625</v>
      </c>
      <c r="C345" s="17" t="s">
        <v>3626</v>
      </c>
      <c r="D345" s="17" t="s">
        <v>3627</v>
      </c>
      <c r="E345" s="17" t="s">
        <v>79</v>
      </c>
      <c r="F345" s="17" t="s">
        <v>3926</v>
      </c>
      <c r="G345" s="17" t="s">
        <v>4189</v>
      </c>
      <c r="H345" s="17" t="s">
        <v>4190</v>
      </c>
      <c r="I345" s="8">
        <f t="shared" si="29"/>
        <v>45390.547152777777</v>
      </c>
      <c r="J345" s="8">
        <f t="shared" si="32"/>
        <v>45390.540972222225</v>
      </c>
      <c r="K345" s="6" t="str">
        <f t="shared" si="30"/>
        <v>0:08</v>
      </c>
      <c r="L345" s="54" t="str">
        <f t="shared" si="31"/>
        <v>Ukončeno v den propuštění</v>
      </c>
      <c r="M345" s="54" t="str">
        <f>IF(A345-J345&gt;TIME(0,240,0),"Více než  4 hodiny",VLOOKUP(K345,Pásma!$H$4:$I$244,2))</f>
        <v>do 10 ti minut</v>
      </c>
    </row>
    <row r="346" spans="1:13" x14ac:dyDescent="0.25">
      <c r="A346" s="18">
        <v>45390.554444444446</v>
      </c>
      <c r="B346" s="17" t="s">
        <v>3625</v>
      </c>
      <c r="C346" s="17" t="s">
        <v>3626</v>
      </c>
      <c r="D346" s="17" t="s">
        <v>3627</v>
      </c>
      <c r="E346" s="17" t="s">
        <v>79</v>
      </c>
      <c r="F346" s="17" t="s">
        <v>4186</v>
      </c>
      <c r="G346" s="17" t="s">
        <v>4187</v>
      </c>
      <c r="H346" s="17" t="s">
        <v>4188</v>
      </c>
      <c r="I346" s="8">
        <f t="shared" si="29"/>
        <v>45390.554444444446</v>
      </c>
      <c r="J346" s="8">
        <f t="shared" si="32"/>
        <v>45390.553472222222</v>
      </c>
      <c r="K346" s="6" t="str">
        <f t="shared" si="30"/>
        <v>0:01</v>
      </c>
      <c r="L346" s="54" t="str">
        <f t="shared" si="31"/>
        <v>Ukončeno v den propuštění</v>
      </c>
      <c r="M346" s="54" t="str">
        <f>IF(A346-J346&gt;TIME(0,240,0),"Více než  4 hodiny",VLOOKUP(K346,Pásma!$H$4:$I$244,2))</f>
        <v>do 10 ti minut</v>
      </c>
    </row>
    <row r="347" spans="1:13" x14ac:dyDescent="0.25">
      <c r="A347" s="18">
        <v>45390.555277777778</v>
      </c>
      <c r="B347" s="17" t="s">
        <v>3625</v>
      </c>
      <c r="C347" s="17" t="s">
        <v>3626</v>
      </c>
      <c r="D347" s="17" t="s">
        <v>3627</v>
      </c>
      <c r="E347" s="17" t="s">
        <v>79</v>
      </c>
      <c r="F347" s="17" t="s">
        <v>4183</v>
      </c>
      <c r="G347" s="17" t="s">
        <v>4184</v>
      </c>
      <c r="H347" s="17" t="s">
        <v>4185</v>
      </c>
      <c r="I347" s="8">
        <f t="shared" si="29"/>
        <v>45390.555277777778</v>
      </c>
      <c r="J347" s="8">
        <f t="shared" si="32"/>
        <v>45390.554166666669</v>
      </c>
      <c r="K347" s="6" t="str">
        <f t="shared" si="30"/>
        <v>0:01</v>
      </c>
      <c r="L347" s="54" t="str">
        <f t="shared" si="31"/>
        <v>Ukončeno v den propuštění</v>
      </c>
      <c r="M347" s="54" t="str">
        <f>IF(A347-J347&gt;TIME(0,240,0),"Více než  4 hodiny",VLOOKUP(K347,Pásma!$H$4:$I$244,2))</f>
        <v>do 10 ti minut</v>
      </c>
    </row>
    <row r="348" spans="1:13" x14ac:dyDescent="0.25">
      <c r="A348" s="18">
        <v>45390.610717592594</v>
      </c>
      <c r="B348" s="17" t="s">
        <v>3625</v>
      </c>
      <c r="C348" s="17" t="s">
        <v>4478</v>
      </c>
      <c r="D348" s="17" t="s">
        <v>3627</v>
      </c>
      <c r="E348" s="17" t="s">
        <v>79</v>
      </c>
      <c r="F348" s="17" t="s">
        <v>4060</v>
      </c>
      <c r="G348" s="17" t="s">
        <v>7631</v>
      </c>
      <c r="H348" s="17" t="s">
        <v>7632</v>
      </c>
      <c r="I348" s="8">
        <f t="shared" si="29"/>
        <v>45390.610717592594</v>
      </c>
      <c r="J348" s="8">
        <f>DATEVALUE(MID(H348,63,8))+TIMEVALUE(_xlfn.CONCAT(MID(H348,87,2),":",MID(H348,89,2)))</f>
        <v>45390.609722222223</v>
      </c>
      <c r="K348" s="6" t="str">
        <f t="shared" si="30"/>
        <v>0:01</v>
      </c>
      <c r="L348" s="54" t="str">
        <f t="shared" si="31"/>
        <v>Ukončeno v den propuštění</v>
      </c>
      <c r="M348" s="54" t="str">
        <f>IF(A348-J348&gt;TIME(0,240,0),"Více než  4 hodiny",VLOOKUP(K348,Pásma!$H$4:$I$244,2))</f>
        <v>do 10 ti minut</v>
      </c>
    </row>
    <row r="349" spans="1:13" x14ac:dyDescent="0.25">
      <c r="A349" s="18">
        <v>45390.734143518515</v>
      </c>
      <c r="B349" s="17" t="s">
        <v>11</v>
      </c>
      <c r="C349" s="17" t="s">
        <v>1633</v>
      </c>
      <c r="D349" s="17" t="s">
        <v>3627</v>
      </c>
      <c r="E349" s="17" t="s">
        <v>13</v>
      </c>
      <c r="F349" s="17" t="s">
        <v>4138</v>
      </c>
      <c r="G349" s="17" t="s">
        <v>4139</v>
      </c>
      <c r="H349" s="17" t="s">
        <v>8791</v>
      </c>
      <c r="I349" s="8">
        <f t="shared" si="29"/>
        <v>45390.734143518515</v>
      </c>
      <c r="J349" s="8">
        <f>DATEVALUE(MID(H349,49,8))+TIMEVALUE(_xlfn.CONCAT(MID(H349,80,2),":",MID(H349,82,2)))</f>
        <v>45390.734027777777</v>
      </c>
      <c r="K349" s="6" t="str">
        <f t="shared" si="30"/>
        <v>0:00</v>
      </c>
      <c r="L349" s="54" t="str">
        <f t="shared" si="31"/>
        <v>Ukončeno v den propuštění</v>
      </c>
      <c r="M349" s="54" t="str">
        <f>IF(A349-J349&gt;TIME(0,240,0),"Více než  4 hodiny",VLOOKUP(K349,Pásma!$H$4:$I$244,2))</f>
        <v>do 10 ti minut</v>
      </c>
    </row>
    <row r="350" spans="1:13" x14ac:dyDescent="0.25">
      <c r="A350" s="18">
        <v>45391.550462962965</v>
      </c>
      <c r="B350" s="17" t="s">
        <v>3625</v>
      </c>
      <c r="C350" s="17" t="s">
        <v>3626</v>
      </c>
      <c r="D350" s="17" t="s">
        <v>3627</v>
      </c>
      <c r="E350" s="17" t="s">
        <v>79</v>
      </c>
      <c r="F350" s="17" t="s">
        <v>4048</v>
      </c>
      <c r="G350" s="17" t="s">
        <v>7629</v>
      </c>
      <c r="H350" s="17" t="s">
        <v>7630</v>
      </c>
      <c r="I350" s="8">
        <f t="shared" si="29"/>
        <v>45391.550462962965</v>
      </c>
      <c r="J350" s="8">
        <f>DATEVALUE(MID(H350,63,8))+TIMEVALUE(_xlfn.CONCAT(MID(H350,87,2),":",MID(H350,89,2)))</f>
        <v>45391.55</v>
      </c>
      <c r="K350" s="6" t="str">
        <f t="shared" si="30"/>
        <v>0:00</v>
      </c>
      <c r="L350" s="54" t="str">
        <f t="shared" si="31"/>
        <v>Ukončeno v den propuštění</v>
      </c>
      <c r="M350" s="54" t="str">
        <f>IF(A350-J350&gt;TIME(0,240,0),"Více než  4 hodiny",VLOOKUP(K350,Pásma!$H$4:$I$244,2))</f>
        <v>do 10 ti minut</v>
      </c>
    </row>
    <row r="351" spans="1:13" x14ac:dyDescent="0.25">
      <c r="A351" s="18">
        <v>45391.590115740742</v>
      </c>
      <c r="B351" s="17" t="s">
        <v>3625</v>
      </c>
      <c r="C351" s="17" t="s">
        <v>3626</v>
      </c>
      <c r="D351" s="17" t="s">
        <v>3627</v>
      </c>
      <c r="E351" s="17" t="s">
        <v>79</v>
      </c>
      <c r="F351" s="17" t="s">
        <v>4180</v>
      </c>
      <c r="G351" s="17" t="s">
        <v>4181</v>
      </c>
      <c r="H351" s="17" t="s">
        <v>4182</v>
      </c>
      <c r="I351" s="8">
        <f t="shared" si="29"/>
        <v>45391.590115740742</v>
      </c>
      <c r="J351" s="8">
        <f>DATEVALUE(MID(H351,29,8))+TIMEVALUE(_xlfn.CONCAT(MID(H351,64,2),":",MID(H351,66,2)))</f>
        <v>45391.589583333334</v>
      </c>
      <c r="K351" s="6" t="str">
        <f t="shared" si="30"/>
        <v>0:00</v>
      </c>
      <c r="L351" s="54" t="str">
        <f t="shared" si="31"/>
        <v>Ukončeno v den propuštění</v>
      </c>
      <c r="M351" s="54" t="str">
        <f>IF(A351-J351&gt;TIME(0,240,0),"Více než  4 hodiny",VLOOKUP(K351,Pásma!$H$4:$I$244,2))</f>
        <v>do 10 ti minut</v>
      </c>
    </row>
    <row r="352" spans="1:13" x14ac:dyDescent="0.25">
      <c r="A352" s="18">
        <v>45391.59101851852</v>
      </c>
      <c r="B352" s="17" t="s">
        <v>3625</v>
      </c>
      <c r="C352" s="17" t="s">
        <v>3626</v>
      </c>
      <c r="D352" s="17" t="s">
        <v>3627</v>
      </c>
      <c r="E352" s="17" t="s">
        <v>79</v>
      </c>
      <c r="F352" s="17" t="s">
        <v>4177</v>
      </c>
      <c r="G352" s="17" t="s">
        <v>4178</v>
      </c>
      <c r="H352" s="17" t="s">
        <v>4179</v>
      </c>
      <c r="I352" s="8">
        <f t="shared" si="29"/>
        <v>45391.59101851852</v>
      </c>
      <c r="J352" s="8">
        <f>DATEVALUE(MID(H352,29,8))+TIMEVALUE(_xlfn.CONCAT(MID(H352,64,2),":",MID(H352,66,2)))</f>
        <v>45391.590277777781</v>
      </c>
      <c r="K352" s="6" t="str">
        <f t="shared" si="30"/>
        <v>0:01</v>
      </c>
      <c r="L352" s="54" t="str">
        <f t="shared" si="31"/>
        <v>Ukončeno v den propuštění</v>
      </c>
      <c r="M352" s="54" t="str">
        <f>IF(A352-J352&gt;TIME(0,240,0),"Více než  4 hodiny",VLOOKUP(K352,Pásma!$H$4:$I$244,2))</f>
        <v>do 10 ti minut</v>
      </c>
    </row>
    <row r="353" spans="1:13" x14ac:dyDescent="0.25">
      <c r="A353" s="18">
        <v>45392.544074074074</v>
      </c>
      <c r="B353" s="17" t="s">
        <v>3625</v>
      </c>
      <c r="C353" s="17" t="s">
        <v>3626</v>
      </c>
      <c r="D353" s="17" t="s">
        <v>3627</v>
      </c>
      <c r="E353" s="17" t="s">
        <v>79</v>
      </c>
      <c r="F353" s="17" t="s">
        <v>4174</v>
      </c>
      <c r="G353" s="17" t="s">
        <v>4175</v>
      </c>
      <c r="H353" s="17" t="s">
        <v>4176</v>
      </c>
      <c r="I353" s="8">
        <f t="shared" si="29"/>
        <v>45392.544074074074</v>
      </c>
      <c r="J353" s="8">
        <f>DATEVALUE(MID(H353,29,8))+TIMEVALUE(_xlfn.CONCAT(MID(H353,64,2),":",MID(H353,66,2)))</f>
        <v>45392.543055555558</v>
      </c>
      <c r="K353" s="6" t="str">
        <f t="shared" si="30"/>
        <v>0:01</v>
      </c>
      <c r="L353" s="54" t="str">
        <f t="shared" si="31"/>
        <v>Ukončeno v den propuštění</v>
      </c>
      <c r="M353" s="54" t="str">
        <f>IF(A353-J353&gt;TIME(0,240,0),"Více než  4 hodiny",VLOOKUP(K353,Pásma!$H$4:$I$244,2))</f>
        <v>do 10 ti minut</v>
      </c>
    </row>
    <row r="354" spans="1:13" x14ac:dyDescent="0.25">
      <c r="A354" s="18">
        <v>45392.544525462959</v>
      </c>
      <c r="B354" s="17" t="s">
        <v>3625</v>
      </c>
      <c r="C354" s="17" t="s">
        <v>3626</v>
      </c>
      <c r="D354" s="17" t="s">
        <v>3627</v>
      </c>
      <c r="E354" s="17" t="s">
        <v>79</v>
      </c>
      <c r="F354" s="17" t="s">
        <v>4171</v>
      </c>
      <c r="G354" s="17" t="s">
        <v>4172</v>
      </c>
      <c r="H354" s="17" t="s">
        <v>4173</v>
      </c>
      <c r="I354" s="8">
        <f t="shared" si="29"/>
        <v>45392.544525462959</v>
      </c>
      <c r="J354" s="8">
        <f>DATEVALUE(MID(H354,29,8))+TIMEVALUE(_xlfn.CONCAT(MID(H354,64,2),":",MID(H354,66,2)))</f>
        <v>45392.543749999997</v>
      </c>
      <c r="K354" s="6" t="str">
        <f t="shared" si="30"/>
        <v>0:01</v>
      </c>
      <c r="L354" s="54" t="str">
        <f t="shared" si="31"/>
        <v>Ukončeno v den propuštění</v>
      </c>
      <c r="M354" s="54" t="str">
        <f>IF(A354-J354&gt;TIME(0,240,0),"Více než  4 hodiny",VLOOKUP(K354,Pásma!$H$4:$I$244,2))</f>
        <v>do 10 ti minut</v>
      </c>
    </row>
    <row r="355" spans="1:13" x14ac:dyDescent="0.25">
      <c r="A355" s="18">
        <v>45392.724351851852</v>
      </c>
      <c r="B355" s="17" t="s">
        <v>1694</v>
      </c>
      <c r="C355" s="17" t="s">
        <v>2423</v>
      </c>
      <c r="D355" s="17" t="s">
        <v>3627</v>
      </c>
      <c r="E355" s="17" t="s">
        <v>79</v>
      </c>
      <c r="F355" s="17" t="s">
        <v>4121</v>
      </c>
      <c r="G355" s="17" t="s">
        <v>4122</v>
      </c>
      <c r="H355" s="17" t="s">
        <v>8790</v>
      </c>
      <c r="I355" s="8">
        <f t="shared" si="29"/>
        <v>45392.724351851852</v>
      </c>
      <c r="J355" s="8">
        <f>DATEVALUE(MID(H355,49,8))+TIMEVALUE(_xlfn.CONCAT(MID(H355,80,2),":",MID(H355,82,2)))</f>
        <v>45392.723611111112</v>
      </c>
      <c r="K355" s="6" t="str">
        <f t="shared" si="30"/>
        <v>0:01</v>
      </c>
      <c r="L355" s="54" t="str">
        <f t="shared" si="31"/>
        <v>Ukončeno v den propuštění</v>
      </c>
      <c r="M355" s="54" t="str">
        <f>IF(A355-J355&gt;TIME(0,240,0),"Více než  4 hodiny",VLOOKUP(K355,Pásma!$H$4:$I$244,2))</f>
        <v>do 10 ti minut</v>
      </c>
    </row>
    <row r="356" spans="1:13" x14ac:dyDescent="0.25">
      <c r="A356" s="18">
        <v>45392.761956018519</v>
      </c>
      <c r="B356" s="17" t="s">
        <v>3643</v>
      </c>
      <c r="C356" s="17" t="s">
        <v>4421</v>
      </c>
      <c r="D356" s="17" t="s">
        <v>3627</v>
      </c>
      <c r="E356" s="17" t="s">
        <v>79</v>
      </c>
      <c r="F356" s="17" t="s">
        <v>4130</v>
      </c>
      <c r="G356" s="17" t="s">
        <v>7627</v>
      </c>
      <c r="H356" s="17" t="s">
        <v>7628</v>
      </c>
      <c r="I356" s="8">
        <f t="shared" si="29"/>
        <v>45392.761956018519</v>
      </c>
      <c r="J356" s="8">
        <f>DATEVALUE(MID(H356,63,8))+TIMEVALUE(_xlfn.CONCAT(MID(H356,87,2),":",MID(H356,89,2)))</f>
        <v>45392.761111111111</v>
      </c>
      <c r="K356" s="6" t="str">
        <f t="shared" si="30"/>
        <v>0:01</v>
      </c>
      <c r="L356" s="54" t="str">
        <f t="shared" si="31"/>
        <v>Ukončeno v den propuštění</v>
      </c>
      <c r="M356" s="54" t="str">
        <f>IF(A356-J356&gt;TIME(0,240,0),"Více než  4 hodiny",VLOOKUP(K356,Pásma!$H$4:$I$244,2))</f>
        <v>do 10 ti minut</v>
      </c>
    </row>
    <row r="357" spans="1:13" x14ac:dyDescent="0.25">
      <c r="A357" s="18">
        <v>45393.430601851855</v>
      </c>
      <c r="B357" s="17" t="s">
        <v>3625</v>
      </c>
      <c r="C357" s="17" t="s">
        <v>3626</v>
      </c>
      <c r="D357" s="17" t="s">
        <v>3627</v>
      </c>
      <c r="E357" s="17" t="s">
        <v>79</v>
      </c>
      <c r="F357" s="17" t="s">
        <v>4060</v>
      </c>
      <c r="G357" s="17" t="s">
        <v>4169</v>
      </c>
      <c r="H357" s="17" t="s">
        <v>4170</v>
      </c>
      <c r="I357" s="8">
        <f t="shared" si="29"/>
        <v>45393.430601851855</v>
      </c>
      <c r="J357" s="8">
        <f t="shared" ref="J357:J362" si="33">DATEVALUE(MID(H357,29,8))+TIMEVALUE(_xlfn.CONCAT(MID(H357,64,2),":",MID(H357,66,2)))</f>
        <v>45393.350694444445</v>
      </c>
      <c r="K357" s="6" t="str">
        <f t="shared" si="30"/>
        <v>1:55</v>
      </c>
      <c r="L357" s="54" t="str">
        <f t="shared" si="31"/>
        <v>Ukončeno v den propuštění</v>
      </c>
      <c r="M357" s="54" t="str">
        <f>IF(A357-J357&gt;TIME(0,240,0),"Více než  4 hodiny",VLOOKUP(K357,Pásma!$H$4:$I$244,2))</f>
        <v>110-120</v>
      </c>
    </row>
    <row r="358" spans="1:13" x14ac:dyDescent="0.25">
      <c r="A358" s="18">
        <v>45393.549062500002</v>
      </c>
      <c r="B358" s="17" t="s">
        <v>3625</v>
      </c>
      <c r="C358" s="17" t="s">
        <v>3626</v>
      </c>
      <c r="D358" s="17" t="s">
        <v>3627</v>
      </c>
      <c r="E358" s="17" t="s">
        <v>79</v>
      </c>
      <c r="F358" s="17" t="s">
        <v>4166</v>
      </c>
      <c r="G358" s="17" t="s">
        <v>4167</v>
      </c>
      <c r="H358" s="17" t="s">
        <v>4168</v>
      </c>
      <c r="I358" s="8">
        <f t="shared" si="29"/>
        <v>45393.549062500002</v>
      </c>
      <c r="J358" s="8">
        <f t="shared" si="33"/>
        <v>45393.54791666667</v>
      </c>
      <c r="K358" s="6" t="str">
        <f t="shared" si="30"/>
        <v>0:01</v>
      </c>
      <c r="L358" s="54" t="str">
        <f t="shared" si="31"/>
        <v>Ukončeno v den propuštění</v>
      </c>
      <c r="M358" s="54" t="str">
        <f>IF(A358-J358&gt;TIME(0,240,0),"Více než  4 hodiny",VLOOKUP(K358,Pásma!$H$4:$I$244,2))</f>
        <v>do 10 ti minut</v>
      </c>
    </row>
    <row r="359" spans="1:13" x14ac:dyDescent="0.25">
      <c r="A359" s="18">
        <v>45393.550034722219</v>
      </c>
      <c r="B359" s="17" t="s">
        <v>3625</v>
      </c>
      <c r="C359" s="17" t="s">
        <v>3626</v>
      </c>
      <c r="D359" s="17" t="s">
        <v>3627</v>
      </c>
      <c r="E359" s="17" t="s">
        <v>79</v>
      </c>
      <c r="F359" s="17" t="s">
        <v>3786</v>
      </c>
      <c r="G359" s="17" t="s">
        <v>4164</v>
      </c>
      <c r="H359" s="17" t="s">
        <v>4165</v>
      </c>
      <c r="I359" s="8">
        <f t="shared" si="29"/>
        <v>45393.550034722219</v>
      </c>
      <c r="J359" s="8">
        <f t="shared" si="33"/>
        <v>45393.549305555556</v>
      </c>
      <c r="K359" s="6" t="str">
        <f t="shared" si="30"/>
        <v>0:01</v>
      </c>
      <c r="L359" s="54" t="str">
        <f t="shared" si="31"/>
        <v>Ukončeno v den propuštění</v>
      </c>
      <c r="M359" s="54" t="str">
        <f>IF(A359-J359&gt;TIME(0,240,0),"Více než  4 hodiny",VLOOKUP(K359,Pásma!$H$4:$I$244,2))</f>
        <v>do 10 ti minut</v>
      </c>
    </row>
    <row r="360" spans="1:13" x14ac:dyDescent="0.25">
      <c r="A360" s="18">
        <v>45393.550740740742</v>
      </c>
      <c r="B360" s="17" t="s">
        <v>3625</v>
      </c>
      <c r="C360" s="17" t="s">
        <v>3626</v>
      </c>
      <c r="D360" s="17" t="s">
        <v>3627</v>
      </c>
      <c r="E360" s="17" t="s">
        <v>79</v>
      </c>
      <c r="F360" s="17" t="s">
        <v>4161</v>
      </c>
      <c r="G360" s="17" t="s">
        <v>4162</v>
      </c>
      <c r="H360" s="17" t="s">
        <v>4163</v>
      </c>
      <c r="I360" s="8">
        <f t="shared" si="29"/>
        <v>45393.550740740742</v>
      </c>
      <c r="J360" s="8">
        <f t="shared" si="33"/>
        <v>45393.55</v>
      </c>
      <c r="K360" s="6" t="str">
        <f t="shared" si="30"/>
        <v>0:01</v>
      </c>
      <c r="L360" s="54" t="str">
        <f t="shared" si="31"/>
        <v>Ukončeno v den propuštění</v>
      </c>
      <c r="M360" s="54" t="str">
        <f>IF(A360-J360&gt;TIME(0,240,0),"Více než  4 hodiny",VLOOKUP(K360,Pásma!$H$4:$I$244,2))</f>
        <v>do 10 ti minut</v>
      </c>
    </row>
    <row r="361" spans="1:13" x14ac:dyDescent="0.25">
      <c r="A361" s="18">
        <v>45393.551516203705</v>
      </c>
      <c r="B361" s="17" t="s">
        <v>3625</v>
      </c>
      <c r="C361" s="17" t="s">
        <v>3626</v>
      </c>
      <c r="D361" s="17" t="s">
        <v>3627</v>
      </c>
      <c r="E361" s="17" t="s">
        <v>79</v>
      </c>
      <c r="F361" s="17" t="s">
        <v>4158</v>
      </c>
      <c r="G361" s="17" t="s">
        <v>4159</v>
      </c>
      <c r="H361" s="17" t="s">
        <v>4160</v>
      </c>
      <c r="I361" s="8">
        <f t="shared" si="29"/>
        <v>45393.551516203705</v>
      </c>
      <c r="J361" s="8">
        <f t="shared" si="33"/>
        <v>45393.550694444442</v>
      </c>
      <c r="K361" s="6" t="str">
        <f t="shared" si="30"/>
        <v>0:01</v>
      </c>
      <c r="L361" s="54" t="str">
        <f t="shared" si="31"/>
        <v>Ukončeno v den propuštění</v>
      </c>
      <c r="M361" s="54" t="str">
        <f>IF(A361-J361&gt;TIME(0,240,0),"Více než  4 hodiny",VLOOKUP(K361,Pásma!$H$4:$I$244,2))</f>
        <v>do 10 ti minut</v>
      </c>
    </row>
    <row r="362" spans="1:13" x14ac:dyDescent="0.25">
      <c r="A362" s="18">
        <v>45393.552569444444</v>
      </c>
      <c r="B362" s="17" t="s">
        <v>3625</v>
      </c>
      <c r="C362" s="17" t="s">
        <v>3626</v>
      </c>
      <c r="D362" s="17" t="s">
        <v>3627</v>
      </c>
      <c r="E362" s="17" t="s">
        <v>79</v>
      </c>
      <c r="F362" s="17" t="s">
        <v>3710</v>
      </c>
      <c r="G362" s="17" t="s">
        <v>4156</v>
      </c>
      <c r="H362" s="17" t="s">
        <v>4157</v>
      </c>
      <c r="I362" s="8">
        <f t="shared" si="29"/>
        <v>45393.552569444444</v>
      </c>
      <c r="J362" s="8">
        <f t="shared" si="33"/>
        <v>45393.551388888889</v>
      </c>
      <c r="K362" s="6" t="str">
        <f t="shared" si="30"/>
        <v>0:01</v>
      </c>
      <c r="L362" s="54" t="str">
        <f t="shared" si="31"/>
        <v>Ukončeno v den propuštění</v>
      </c>
      <c r="M362" s="54" t="str">
        <f>IF(A362-J362&gt;TIME(0,240,0),"Více než  4 hodiny",VLOOKUP(K362,Pásma!$H$4:$I$244,2))</f>
        <v>do 10 ti minut</v>
      </c>
    </row>
    <row r="363" spans="1:13" x14ac:dyDescent="0.25">
      <c r="A363" s="18">
        <v>45393.72452546296</v>
      </c>
      <c r="B363" s="17" t="s">
        <v>3625</v>
      </c>
      <c r="C363" s="17" t="s">
        <v>4118</v>
      </c>
      <c r="D363" s="17" t="s">
        <v>3627</v>
      </c>
      <c r="E363" s="17" t="s">
        <v>79</v>
      </c>
      <c r="F363" s="17" t="s">
        <v>4109</v>
      </c>
      <c r="G363" s="17" t="s">
        <v>7625</v>
      </c>
      <c r="H363" s="17" t="s">
        <v>7626</v>
      </c>
      <c r="I363" s="8">
        <f t="shared" si="29"/>
        <v>45393.72452546296</v>
      </c>
      <c r="J363" s="8">
        <f>DATEVALUE(MID(H363,63,8))+TIMEVALUE(_xlfn.CONCAT(MID(H363,87,2),":",MID(H363,89,2)))</f>
        <v>45393.723611111112</v>
      </c>
      <c r="K363" s="6" t="str">
        <f t="shared" si="30"/>
        <v>0:01</v>
      </c>
      <c r="L363" s="54" t="str">
        <f t="shared" si="31"/>
        <v>Ukončeno v den propuštění</v>
      </c>
      <c r="M363" s="54" t="str">
        <f>IF(A363-J363&gt;TIME(0,240,0),"Více než  4 hodiny",VLOOKUP(K363,Pásma!$H$4:$I$244,2))</f>
        <v>do 10 ti minut</v>
      </c>
    </row>
    <row r="364" spans="1:13" x14ac:dyDescent="0.25">
      <c r="A364" s="18">
        <v>45394.434884259259</v>
      </c>
      <c r="B364" s="17" t="s">
        <v>3625</v>
      </c>
      <c r="C364" s="17" t="s">
        <v>3626</v>
      </c>
      <c r="D364" s="17" t="s">
        <v>3627</v>
      </c>
      <c r="E364" s="17" t="s">
        <v>79</v>
      </c>
      <c r="F364" s="17" t="s">
        <v>4130</v>
      </c>
      <c r="G364" s="17" t="s">
        <v>4154</v>
      </c>
      <c r="H364" s="17" t="s">
        <v>4155</v>
      </c>
      <c r="I364" s="8">
        <f t="shared" si="29"/>
        <v>45394.434884259259</v>
      </c>
      <c r="J364" s="8">
        <f t="shared" ref="J364:J371" si="34">DATEVALUE(MID(H364,29,8))+TIMEVALUE(_xlfn.CONCAT(MID(H364,64,2),":",MID(H364,66,2)))</f>
        <v>45394.434027777781</v>
      </c>
      <c r="K364" s="6" t="str">
        <f t="shared" si="30"/>
        <v>0:01</v>
      </c>
      <c r="L364" s="54" t="str">
        <f t="shared" si="31"/>
        <v>Ukončeno v den propuštění</v>
      </c>
      <c r="M364" s="54" t="str">
        <f>IF(A364-J364&gt;TIME(0,240,0),"Více než  4 hodiny",VLOOKUP(K364,Pásma!$H$4:$I$244,2))</f>
        <v>do 10 ti minut</v>
      </c>
    </row>
    <row r="365" spans="1:13" x14ac:dyDescent="0.25">
      <c r="A365" s="18">
        <v>45395.567708333336</v>
      </c>
      <c r="B365" s="17" t="s">
        <v>3625</v>
      </c>
      <c r="C365" s="17" t="s">
        <v>3703</v>
      </c>
      <c r="D365" s="17" t="s">
        <v>3627</v>
      </c>
      <c r="E365" s="17" t="s">
        <v>79</v>
      </c>
      <c r="F365" s="17" t="s">
        <v>4151</v>
      </c>
      <c r="G365" s="17" t="s">
        <v>4152</v>
      </c>
      <c r="H365" s="17" t="s">
        <v>4153</v>
      </c>
      <c r="I365" s="8">
        <f t="shared" si="29"/>
        <v>45395.567708333336</v>
      </c>
      <c r="J365" s="8">
        <f t="shared" si="34"/>
        <v>45395.566666666666</v>
      </c>
      <c r="K365" s="6" t="str">
        <f t="shared" si="30"/>
        <v>0:01</v>
      </c>
      <c r="L365" s="54" t="str">
        <f t="shared" si="31"/>
        <v>Ukončeno v den propuštění</v>
      </c>
      <c r="M365" s="54" t="str">
        <f>IF(A365-J365&gt;TIME(0,240,0),"Více než  4 hodiny",VLOOKUP(K365,Pásma!$H$4:$I$244,2))</f>
        <v>do 10 ti minut</v>
      </c>
    </row>
    <row r="366" spans="1:13" x14ac:dyDescent="0.25">
      <c r="A366" s="18">
        <v>45395.572766203702</v>
      </c>
      <c r="B366" s="17" t="s">
        <v>3643</v>
      </c>
      <c r="C366" s="17" t="s">
        <v>3644</v>
      </c>
      <c r="D366" s="17" t="s">
        <v>3627</v>
      </c>
      <c r="E366" s="17" t="s">
        <v>79</v>
      </c>
      <c r="F366" s="17" t="s">
        <v>4148</v>
      </c>
      <c r="G366" s="17" t="s">
        <v>4149</v>
      </c>
      <c r="H366" s="17" t="s">
        <v>4150</v>
      </c>
      <c r="I366" s="8">
        <f t="shared" si="29"/>
        <v>45395.572766203702</v>
      </c>
      <c r="J366" s="8">
        <f t="shared" si="34"/>
        <v>45395.572222222225</v>
      </c>
      <c r="K366" s="6" t="str">
        <f t="shared" si="30"/>
        <v>0:00</v>
      </c>
      <c r="L366" s="54" t="str">
        <f t="shared" si="31"/>
        <v>Ukončeno v den propuštění</v>
      </c>
      <c r="M366" s="54" t="str">
        <f>IF(A366-J366&gt;TIME(0,240,0),"Více než  4 hodiny",VLOOKUP(K366,Pásma!$H$4:$I$244,2))</f>
        <v>do 10 ti minut</v>
      </c>
    </row>
    <row r="367" spans="1:13" x14ac:dyDescent="0.25">
      <c r="A367" s="18">
        <v>45395.573981481481</v>
      </c>
      <c r="B367" s="17" t="s">
        <v>3643</v>
      </c>
      <c r="C367" s="17" t="s">
        <v>3644</v>
      </c>
      <c r="D367" s="17" t="s">
        <v>3627</v>
      </c>
      <c r="E367" s="17" t="s">
        <v>79</v>
      </c>
      <c r="F367" s="17" t="s">
        <v>4145</v>
      </c>
      <c r="G367" s="17" t="s">
        <v>4146</v>
      </c>
      <c r="H367" s="17" t="s">
        <v>4147</v>
      </c>
      <c r="I367" s="8">
        <f t="shared" si="29"/>
        <v>45395.573981481481</v>
      </c>
      <c r="J367" s="8">
        <f t="shared" si="34"/>
        <v>45395.572916666664</v>
      </c>
      <c r="K367" s="6" t="str">
        <f t="shared" si="30"/>
        <v>0:01</v>
      </c>
      <c r="L367" s="54" t="str">
        <f t="shared" si="31"/>
        <v>Ukončeno v den propuštění</v>
      </c>
      <c r="M367" s="54" t="str">
        <f>IF(A367-J367&gt;TIME(0,240,0),"Více než  4 hodiny",VLOOKUP(K367,Pásma!$H$4:$I$244,2))</f>
        <v>do 10 ti minut</v>
      </c>
    </row>
    <row r="368" spans="1:13" x14ac:dyDescent="0.25">
      <c r="A368" s="18">
        <v>45396.541655092595</v>
      </c>
      <c r="B368" s="17" t="s">
        <v>3625</v>
      </c>
      <c r="C368" s="17" t="s">
        <v>3651</v>
      </c>
      <c r="D368" s="17" t="s">
        <v>3627</v>
      </c>
      <c r="E368" s="17" t="s">
        <v>79</v>
      </c>
      <c r="F368" s="17" t="s">
        <v>4143</v>
      </c>
      <c r="G368" s="17" t="s">
        <v>4144</v>
      </c>
      <c r="H368" s="17" t="s">
        <v>2463</v>
      </c>
      <c r="I368" s="8">
        <f t="shared" si="29"/>
        <v>45396.541655092595</v>
      </c>
      <c r="J368" s="8">
        <f t="shared" si="34"/>
        <v>45396.540972222225</v>
      </c>
      <c r="K368" s="6" t="str">
        <f t="shared" si="30"/>
        <v>0:00</v>
      </c>
      <c r="L368" s="54" t="str">
        <f t="shared" si="31"/>
        <v>Ukončeno v den propuštění</v>
      </c>
      <c r="M368" s="54" t="str">
        <f>IF(A368-J368&gt;TIME(0,240,0),"Více než  4 hodiny",VLOOKUP(K368,Pásma!$H$4:$I$244,2))</f>
        <v>do 10 ti minut</v>
      </c>
    </row>
    <row r="369" spans="1:13" x14ac:dyDescent="0.25">
      <c r="A369" s="18">
        <v>45397.458391203705</v>
      </c>
      <c r="B369" s="17" t="s">
        <v>3625</v>
      </c>
      <c r="C369" s="17" t="s">
        <v>3626</v>
      </c>
      <c r="D369" s="17" t="s">
        <v>3627</v>
      </c>
      <c r="E369" s="17" t="s">
        <v>79</v>
      </c>
      <c r="F369" s="17" t="s">
        <v>4109</v>
      </c>
      <c r="G369" s="17" t="s">
        <v>4141</v>
      </c>
      <c r="H369" s="17" t="s">
        <v>4142</v>
      </c>
      <c r="I369" s="8">
        <f t="shared" si="29"/>
        <v>45397.458391203705</v>
      </c>
      <c r="J369" s="8">
        <f t="shared" si="34"/>
        <v>45397.429166666669</v>
      </c>
      <c r="K369" s="6" t="str">
        <f t="shared" si="30"/>
        <v>0:42</v>
      </c>
      <c r="L369" s="54" t="str">
        <f t="shared" si="31"/>
        <v>Ukončeno v den propuštění</v>
      </c>
      <c r="M369" s="54" t="str">
        <f>IF(A369-J369&gt;TIME(0,240,0),"Více než  4 hodiny",VLOOKUP(K369,Pásma!$H$4:$I$244,2))</f>
        <v>40-50</v>
      </c>
    </row>
    <row r="370" spans="1:13" x14ac:dyDescent="0.25">
      <c r="A370" s="18">
        <v>45397.512418981481</v>
      </c>
      <c r="B370" s="17" t="s">
        <v>3625</v>
      </c>
      <c r="C370" s="17" t="s">
        <v>3626</v>
      </c>
      <c r="D370" s="17" t="s">
        <v>3627</v>
      </c>
      <c r="E370" s="17" t="s">
        <v>79</v>
      </c>
      <c r="F370" s="17" t="s">
        <v>4138</v>
      </c>
      <c r="G370" s="17" t="s">
        <v>4139</v>
      </c>
      <c r="H370" s="17" t="s">
        <v>4140</v>
      </c>
      <c r="I370" s="8">
        <f t="shared" si="29"/>
        <v>45397.512418981481</v>
      </c>
      <c r="J370" s="8">
        <f t="shared" si="34"/>
        <v>45397.511805555558</v>
      </c>
      <c r="K370" s="6" t="str">
        <f t="shared" si="30"/>
        <v>0:00</v>
      </c>
      <c r="L370" s="54" t="str">
        <f t="shared" si="31"/>
        <v>Ukončeno v den propuštění</v>
      </c>
      <c r="M370" s="54" t="str">
        <f>IF(A370-J370&gt;TIME(0,240,0),"Více než  4 hodiny",VLOOKUP(K370,Pásma!$H$4:$I$244,2))</f>
        <v>do 10 ti minut</v>
      </c>
    </row>
    <row r="371" spans="1:13" x14ac:dyDescent="0.25">
      <c r="A371" s="18">
        <v>45397.51295138889</v>
      </c>
      <c r="B371" s="17" t="s">
        <v>3625</v>
      </c>
      <c r="C371" s="17" t="s">
        <v>3626</v>
      </c>
      <c r="D371" s="17" t="s">
        <v>3627</v>
      </c>
      <c r="E371" s="17" t="s">
        <v>79</v>
      </c>
      <c r="F371" s="17" t="s">
        <v>4135</v>
      </c>
      <c r="G371" s="17" t="s">
        <v>4136</v>
      </c>
      <c r="H371" s="17" t="s">
        <v>4137</v>
      </c>
      <c r="I371" s="8">
        <f t="shared" si="29"/>
        <v>45397.51295138889</v>
      </c>
      <c r="J371" s="8">
        <f t="shared" si="34"/>
        <v>45397.512499999997</v>
      </c>
      <c r="K371" s="6" t="str">
        <f t="shared" si="30"/>
        <v>0:00</v>
      </c>
      <c r="L371" s="54" t="str">
        <f t="shared" si="31"/>
        <v>Ukončeno v den propuštění</v>
      </c>
      <c r="M371" s="54" t="str">
        <f>IF(A371-J371&gt;TIME(0,240,0),"Více než  4 hodiny",VLOOKUP(K371,Pásma!$H$4:$I$244,2))</f>
        <v>do 10 ti minut</v>
      </c>
    </row>
    <row r="372" spans="1:13" x14ac:dyDescent="0.25">
      <c r="A372" s="18">
        <v>45397.622557870367</v>
      </c>
      <c r="B372" s="17" t="s">
        <v>3625</v>
      </c>
      <c r="C372" s="17" t="s">
        <v>3636</v>
      </c>
      <c r="D372" s="17" t="s">
        <v>3627</v>
      </c>
      <c r="E372" s="17" t="s">
        <v>79</v>
      </c>
      <c r="F372" s="17" t="s">
        <v>4072</v>
      </c>
      <c r="G372" s="17" t="s">
        <v>7623</v>
      </c>
      <c r="H372" s="17" t="s">
        <v>7624</v>
      </c>
      <c r="I372" s="8">
        <f t="shared" si="29"/>
        <v>45397.622557870367</v>
      </c>
      <c r="J372" s="8">
        <f>DATEVALUE(MID(H372,63,8))+TIMEVALUE(_xlfn.CONCAT(MID(H372,87,2),":",MID(H372,89,2)))</f>
        <v>45397.621527777781</v>
      </c>
      <c r="K372" s="6" t="str">
        <f t="shared" si="30"/>
        <v>0:01</v>
      </c>
      <c r="L372" s="54" t="str">
        <f t="shared" si="31"/>
        <v>Ukončeno v den propuštění</v>
      </c>
      <c r="M372" s="54" t="str">
        <f>IF(A372-J372&gt;TIME(0,240,0),"Více než  4 hodiny",VLOOKUP(K372,Pásma!$H$4:$I$244,2))</f>
        <v>do 10 ti minut</v>
      </c>
    </row>
    <row r="373" spans="1:13" x14ac:dyDescent="0.25">
      <c r="A373" s="18">
        <v>45398.420694444445</v>
      </c>
      <c r="B373" s="17" t="s">
        <v>3625</v>
      </c>
      <c r="C373" s="17" t="s">
        <v>3626</v>
      </c>
      <c r="D373" s="17" t="s">
        <v>3627</v>
      </c>
      <c r="E373" s="17" t="s">
        <v>79</v>
      </c>
      <c r="F373" s="17" t="s">
        <v>4048</v>
      </c>
      <c r="G373" s="17" t="s">
        <v>4133</v>
      </c>
      <c r="H373" s="17" t="s">
        <v>4134</v>
      </c>
      <c r="I373" s="8">
        <f t="shared" si="29"/>
        <v>45398.420694444445</v>
      </c>
      <c r="J373" s="8">
        <f>DATEVALUE(MID(H373,29,8))+TIMEVALUE(_xlfn.CONCAT(MID(H373,64,2),":",MID(H373,66,2)))</f>
        <v>45398.380555555559</v>
      </c>
      <c r="K373" s="6" t="str">
        <f t="shared" si="30"/>
        <v>0:57</v>
      </c>
      <c r="L373" s="54" t="str">
        <f t="shared" si="31"/>
        <v>Ukončeno v den propuštění</v>
      </c>
      <c r="M373" s="54" t="str">
        <f>IF(A373-J373&gt;TIME(0,240,0),"Více než  4 hodiny",VLOOKUP(K373,Pásma!$H$4:$I$244,2))</f>
        <v>50-60</v>
      </c>
    </row>
    <row r="374" spans="1:13" x14ac:dyDescent="0.25">
      <c r="A374" s="18">
        <v>45398.531967592593</v>
      </c>
      <c r="B374" s="17" t="s">
        <v>3625</v>
      </c>
      <c r="C374" s="17" t="s">
        <v>3626</v>
      </c>
      <c r="D374" s="17" t="s">
        <v>3627</v>
      </c>
      <c r="E374" s="17" t="s">
        <v>79</v>
      </c>
      <c r="F374" s="17" t="s">
        <v>4130</v>
      </c>
      <c r="G374" s="17" t="s">
        <v>4131</v>
      </c>
      <c r="H374" s="17" t="s">
        <v>4132</v>
      </c>
      <c r="I374" s="8">
        <f t="shared" si="29"/>
        <v>45398.531967592593</v>
      </c>
      <c r="J374" s="8">
        <f>DATEVALUE(MID(H374,29,8))+TIMEVALUE(_xlfn.CONCAT(MID(H374,64,2),":",MID(H374,66,2)))</f>
        <v>45398.53125</v>
      </c>
      <c r="K374" s="6" t="str">
        <f t="shared" si="30"/>
        <v>0:01</v>
      </c>
      <c r="L374" s="54" t="str">
        <f t="shared" si="31"/>
        <v>Ukončeno v den propuštění</v>
      </c>
      <c r="M374" s="54" t="str">
        <f>IF(A374-J374&gt;TIME(0,240,0),"Více než  4 hodiny",VLOOKUP(K374,Pásma!$H$4:$I$244,2))</f>
        <v>do 10 ti minut</v>
      </c>
    </row>
    <row r="375" spans="1:13" x14ac:dyDescent="0.25">
      <c r="A375" s="18">
        <v>45398.53229166667</v>
      </c>
      <c r="B375" s="17" t="s">
        <v>3625</v>
      </c>
      <c r="C375" s="17" t="s">
        <v>3626</v>
      </c>
      <c r="D375" s="17" t="s">
        <v>3627</v>
      </c>
      <c r="E375" s="17" t="s">
        <v>79</v>
      </c>
      <c r="F375" s="17" t="s">
        <v>4127</v>
      </c>
      <c r="G375" s="17" t="s">
        <v>4128</v>
      </c>
      <c r="H375" s="17" t="s">
        <v>4129</v>
      </c>
      <c r="I375" s="8">
        <f t="shared" si="29"/>
        <v>45398.53229166667</v>
      </c>
      <c r="J375" s="8">
        <f>DATEVALUE(MID(H375,29,8))+TIMEVALUE(_xlfn.CONCAT(MID(H375,64,2),":",MID(H375,66,2)))</f>
        <v>45398.531944444447</v>
      </c>
      <c r="K375" s="6" t="str">
        <f t="shared" si="30"/>
        <v>0:00</v>
      </c>
      <c r="L375" s="54" t="str">
        <f t="shared" si="31"/>
        <v>Ukončeno v den propuštění</v>
      </c>
      <c r="M375" s="54" t="str">
        <f>IF(A375-J375&gt;TIME(0,240,0),"Více než  4 hodiny",VLOOKUP(K375,Pásma!$H$4:$I$244,2))</f>
        <v>do 10 ti minut</v>
      </c>
    </row>
    <row r="376" spans="1:13" x14ac:dyDescent="0.25">
      <c r="A376" s="18">
        <v>45398.624849537038</v>
      </c>
      <c r="B376" s="17" t="s">
        <v>3625</v>
      </c>
      <c r="C376" s="17" t="s">
        <v>3703</v>
      </c>
      <c r="D376" s="17" t="s">
        <v>3627</v>
      </c>
      <c r="E376" s="17" t="s">
        <v>79</v>
      </c>
      <c r="F376" s="17" t="s">
        <v>4032</v>
      </c>
      <c r="G376" s="17" t="s">
        <v>7621</v>
      </c>
      <c r="H376" s="17" t="s">
        <v>7622</v>
      </c>
      <c r="I376" s="8">
        <f t="shared" si="29"/>
        <v>45398.624849537038</v>
      </c>
      <c r="J376" s="8">
        <f>DATEVALUE(MID(H376,63,8))+TIMEVALUE(_xlfn.CONCAT(MID(H376,87,2),":",MID(H376,89,2)))</f>
        <v>45398.623611111114</v>
      </c>
      <c r="K376" s="6" t="str">
        <f t="shared" si="30"/>
        <v>0:01</v>
      </c>
      <c r="L376" s="54" t="str">
        <f t="shared" si="31"/>
        <v>Ukončeno v den propuštění</v>
      </c>
      <c r="M376" s="54" t="str">
        <f>IF(A376-J376&gt;TIME(0,240,0),"Více než  4 hodiny",VLOOKUP(K376,Pásma!$H$4:$I$244,2))</f>
        <v>do 10 ti minut</v>
      </c>
    </row>
    <row r="377" spans="1:13" x14ac:dyDescent="0.25">
      <c r="A377" s="18">
        <v>45399.514884259261</v>
      </c>
      <c r="B377" s="17" t="s">
        <v>3625</v>
      </c>
      <c r="C377" s="17" t="s">
        <v>3626</v>
      </c>
      <c r="D377" s="17" t="s">
        <v>3627</v>
      </c>
      <c r="E377" s="17" t="s">
        <v>79</v>
      </c>
      <c r="F377" s="17" t="s">
        <v>4124</v>
      </c>
      <c r="G377" s="17" t="s">
        <v>4125</v>
      </c>
      <c r="H377" s="17" t="s">
        <v>4126</v>
      </c>
      <c r="I377" s="8">
        <f t="shared" si="29"/>
        <v>45399.514884259261</v>
      </c>
      <c r="J377" s="8">
        <f>DATEVALUE(MID(H377,29,8))+TIMEVALUE(_xlfn.CONCAT(MID(H377,64,2),":",MID(H377,66,2)))</f>
        <v>45399.513888888891</v>
      </c>
      <c r="K377" s="6" t="str">
        <f t="shared" si="30"/>
        <v>0:01</v>
      </c>
      <c r="L377" s="54" t="str">
        <f t="shared" si="31"/>
        <v>Ukončeno v den propuštění</v>
      </c>
      <c r="M377" s="54" t="str">
        <f>IF(A377-J377&gt;TIME(0,240,0),"Více než  4 hodiny",VLOOKUP(K377,Pásma!$H$4:$I$244,2))</f>
        <v>do 10 ti minut</v>
      </c>
    </row>
    <row r="378" spans="1:13" x14ac:dyDescent="0.25">
      <c r="A378" s="18">
        <v>45399.515150462961</v>
      </c>
      <c r="B378" s="17" t="s">
        <v>3625</v>
      </c>
      <c r="C378" s="17" t="s">
        <v>3626</v>
      </c>
      <c r="D378" s="17" t="s">
        <v>3627</v>
      </c>
      <c r="E378" s="17" t="s">
        <v>79</v>
      </c>
      <c r="F378" s="17" t="s">
        <v>4121</v>
      </c>
      <c r="G378" s="17" t="s">
        <v>4122</v>
      </c>
      <c r="H378" s="17" t="s">
        <v>4123</v>
      </c>
      <c r="I378" s="8">
        <f t="shared" si="29"/>
        <v>45399.515150462961</v>
      </c>
      <c r="J378" s="8">
        <f>DATEVALUE(MID(H378,29,8))+TIMEVALUE(_xlfn.CONCAT(MID(H378,64,2),":",MID(H378,66,2)))</f>
        <v>45399.51458333333</v>
      </c>
      <c r="K378" s="6" t="str">
        <f t="shared" si="30"/>
        <v>0:00</v>
      </c>
      <c r="L378" s="54" t="str">
        <f t="shared" si="31"/>
        <v>Ukončeno v den propuštění</v>
      </c>
      <c r="M378" s="54" t="str">
        <f>IF(A378-J378&gt;TIME(0,240,0),"Více než  4 hodiny",VLOOKUP(K378,Pásma!$H$4:$I$244,2))</f>
        <v>do 10 ti minut</v>
      </c>
    </row>
    <row r="379" spans="1:13" x14ac:dyDescent="0.25">
      <c r="A379" s="18">
        <v>45399.51635416667</v>
      </c>
      <c r="B379" s="17" t="s">
        <v>1694</v>
      </c>
      <c r="C379" s="17" t="s">
        <v>1695</v>
      </c>
      <c r="D379" s="17" t="s">
        <v>3627</v>
      </c>
      <c r="E379" s="17" t="s">
        <v>79</v>
      </c>
      <c r="F379" s="17" t="s">
        <v>4090</v>
      </c>
      <c r="G379" s="17" t="s">
        <v>4091</v>
      </c>
      <c r="H379" s="17" t="s">
        <v>8789</v>
      </c>
      <c r="I379" s="8">
        <f t="shared" si="29"/>
        <v>45399.51635416667</v>
      </c>
      <c r="J379" s="8">
        <f>DATEVALUE(MID(H379,49,8))+TIMEVALUE(_xlfn.CONCAT(MID(H379,80,2),":",MID(H379,82,2)))</f>
        <v>45399.515972222223</v>
      </c>
      <c r="K379" s="6" t="str">
        <f t="shared" si="30"/>
        <v>0:00</v>
      </c>
      <c r="L379" s="54" t="str">
        <f t="shared" si="31"/>
        <v>Ukončeno v den propuštění</v>
      </c>
      <c r="M379" s="54" t="str">
        <f>IF(A379-J379&gt;TIME(0,240,0),"Více než  4 hodiny",VLOOKUP(K379,Pásma!$H$4:$I$244,2))</f>
        <v>do 10 ti minut</v>
      </c>
    </row>
    <row r="380" spans="1:13" x14ac:dyDescent="0.25">
      <c r="A380" s="18">
        <v>45399.681574074071</v>
      </c>
      <c r="B380" s="17" t="s">
        <v>3643</v>
      </c>
      <c r="C380" s="17" t="s">
        <v>4118</v>
      </c>
      <c r="D380" s="17" t="s">
        <v>3627</v>
      </c>
      <c r="E380" s="17" t="s">
        <v>79</v>
      </c>
      <c r="F380" s="17" t="s">
        <v>3652</v>
      </c>
      <c r="G380" s="17" t="s">
        <v>4119</v>
      </c>
      <c r="H380" s="17" t="s">
        <v>4120</v>
      </c>
      <c r="I380" s="8">
        <f t="shared" si="29"/>
        <v>45399.681574074071</v>
      </c>
      <c r="J380" s="8">
        <f>DATEVALUE(MID(H380,29,8))+TIMEVALUE(_xlfn.CONCAT(MID(H380,64,2),":",MID(H380,66,2)))</f>
        <v>45399.680555555555</v>
      </c>
      <c r="K380" s="6" t="str">
        <f t="shared" si="30"/>
        <v>0:01</v>
      </c>
      <c r="L380" s="54" t="str">
        <f t="shared" si="31"/>
        <v>Ukončeno v den propuštění</v>
      </c>
      <c r="M380" s="54" t="str">
        <f>IF(A380-J380&gt;TIME(0,240,0),"Více než  4 hodiny",VLOOKUP(K380,Pásma!$H$4:$I$244,2))</f>
        <v>do 10 ti minut</v>
      </c>
    </row>
    <row r="381" spans="1:13" x14ac:dyDescent="0.25">
      <c r="A381" s="18">
        <v>45399.715787037036</v>
      </c>
      <c r="B381" s="17" t="s">
        <v>3625</v>
      </c>
      <c r="C381" s="17" t="s">
        <v>3707</v>
      </c>
      <c r="D381" s="17" t="s">
        <v>3627</v>
      </c>
      <c r="E381" s="17" t="s">
        <v>79</v>
      </c>
      <c r="F381" s="17" t="s">
        <v>3926</v>
      </c>
      <c r="G381" s="17" t="s">
        <v>7619</v>
      </c>
      <c r="H381" s="17" t="s">
        <v>7620</v>
      </c>
      <c r="I381" s="8">
        <f t="shared" si="29"/>
        <v>45399.715787037036</v>
      </c>
      <c r="J381" s="8">
        <f>DATEVALUE(MID(H381,63,8))+TIMEVALUE(_xlfn.CONCAT(MID(H381,87,2),":",MID(H381,89,2)))</f>
        <v>45399.714583333334</v>
      </c>
      <c r="K381" s="6" t="str">
        <f t="shared" si="30"/>
        <v>0:01</v>
      </c>
      <c r="L381" s="54" t="str">
        <f t="shared" si="31"/>
        <v>Ukončeno v den propuštění</v>
      </c>
      <c r="M381" s="54" t="str">
        <f>IF(A381-J381&gt;TIME(0,240,0),"Více než  4 hodiny",VLOOKUP(K381,Pásma!$H$4:$I$244,2))</f>
        <v>do 10 ti minut</v>
      </c>
    </row>
    <row r="382" spans="1:13" x14ac:dyDescent="0.25">
      <c r="A382" s="18">
        <v>45400.498564814814</v>
      </c>
      <c r="B382" s="17" t="s">
        <v>1694</v>
      </c>
      <c r="C382" s="17" t="s">
        <v>1695</v>
      </c>
      <c r="D382" s="17" t="s">
        <v>3627</v>
      </c>
      <c r="E382" s="17" t="s">
        <v>79</v>
      </c>
      <c r="F382" s="17" t="s">
        <v>4075</v>
      </c>
      <c r="G382" s="17" t="s">
        <v>4076</v>
      </c>
      <c r="H382" s="17" t="s">
        <v>8788</v>
      </c>
      <c r="I382" s="8">
        <f t="shared" si="29"/>
        <v>45400.498564814814</v>
      </c>
      <c r="J382" s="8">
        <f>DATEVALUE(MID(H382,49,8))+TIMEVALUE(_xlfn.CONCAT(MID(H382,80,2),":",MID(H382,82,2)))</f>
        <v>45400.497916666667</v>
      </c>
      <c r="K382" s="6" t="str">
        <f t="shared" si="30"/>
        <v>0:00</v>
      </c>
      <c r="L382" s="54" t="str">
        <f t="shared" si="31"/>
        <v>Ukončeno v den propuštění</v>
      </c>
      <c r="M382" s="54" t="str">
        <f>IF(A382-J382&gt;TIME(0,240,0),"Více než  4 hodiny",VLOOKUP(K382,Pásma!$H$4:$I$244,2))</f>
        <v>do 10 ti minut</v>
      </c>
    </row>
    <row r="383" spans="1:13" x14ac:dyDescent="0.25">
      <c r="A383" s="18">
        <v>45400.526736111111</v>
      </c>
      <c r="B383" s="17" t="s">
        <v>3625</v>
      </c>
      <c r="C383" s="17" t="s">
        <v>3703</v>
      </c>
      <c r="D383" s="17" t="s">
        <v>3627</v>
      </c>
      <c r="E383" s="17" t="s">
        <v>79</v>
      </c>
      <c r="F383" s="17" t="s">
        <v>4115</v>
      </c>
      <c r="G383" s="17" t="s">
        <v>4116</v>
      </c>
      <c r="H383" s="17" t="s">
        <v>4117</v>
      </c>
      <c r="I383" s="8">
        <f t="shared" si="29"/>
        <v>45400.526736111111</v>
      </c>
      <c r="J383" s="8">
        <f>DATEVALUE(MID(H383,29,8))+TIMEVALUE(_xlfn.CONCAT(MID(H383,64,2),":",MID(H383,66,2)))</f>
        <v>45400.525694444441</v>
      </c>
      <c r="K383" s="6" t="str">
        <f t="shared" si="30"/>
        <v>0:01</v>
      </c>
      <c r="L383" s="54" t="str">
        <f t="shared" si="31"/>
        <v>Ukončeno v den propuštění</v>
      </c>
      <c r="M383" s="54" t="str">
        <f>IF(A383-J383&gt;TIME(0,240,0),"Více než  4 hodiny",VLOOKUP(K383,Pásma!$H$4:$I$244,2))</f>
        <v>do 10 ti minut</v>
      </c>
    </row>
    <row r="384" spans="1:13" x14ac:dyDescent="0.25">
      <c r="A384" s="18">
        <v>45400.527314814812</v>
      </c>
      <c r="B384" s="17" t="s">
        <v>3625</v>
      </c>
      <c r="C384" s="17" t="s">
        <v>3703</v>
      </c>
      <c r="D384" s="17" t="s">
        <v>3627</v>
      </c>
      <c r="E384" s="17" t="s">
        <v>79</v>
      </c>
      <c r="F384" s="17" t="s">
        <v>4112</v>
      </c>
      <c r="G384" s="17" t="s">
        <v>4113</v>
      </c>
      <c r="H384" s="17" t="s">
        <v>4114</v>
      </c>
      <c r="I384" s="8">
        <f t="shared" si="29"/>
        <v>45400.527314814812</v>
      </c>
      <c r="J384" s="8">
        <f>DATEVALUE(MID(H384,29,8))+TIMEVALUE(_xlfn.CONCAT(MID(H384,64,2),":",MID(H384,66,2)))</f>
        <v>45400.526388888888</v>
      </c>
      <c r="K384" s="6" t="str">
        <f t="shared" si="30"/>
        <v>0:01</v>
      </c>
      <c r="L384" s="54" t="str">
        <f t="shared" si="31"/>
        <v>Ukončeno v den propuštění</v>
      </c>
      <c r="M384" s="54" t="str">
        <f>IF(A384-J384&gt;TIME(0,240,0),"Více než  4 hodiny",VLOOKUP(K384,Pásma!$H$4:$I$244,2))</f>
        <v>do 10 ti minut</v>
      </c>
    </row>
    <row r="385" spans="1:13" x14ac:dyDescent="0.25">
      <c r="A385" s="18">
        <v>45400.527673611112</v>
      </c>
      <c r="B385" s="17" t="s">
        <v>3625</v>
      </c>
      <c r="C385" s="17" t="s">
        <v>3703</v>
      </c>
      <c r="D385" s="17" t="s">
        <v>3627</v>
      </c>
      <c r="E385" s="17" t="s">
        <v>79</v>
      </c>
      <c r="F385" s="17" t="s">
        <v>4109</v>
      </c>
      <c r="G385" s="17" t="s">
        <v>4110</v>
      </c>
      <c r="H385" s="17" t="s">
        <v>4111</v>
      </c>
      <c r="I385" s="8">
        <f t="shared" si="29"/>
        <v>45400.527673611112</v>
      </c>
      <c r="J385" s="8">
        <f>DATEVALUE(MID(H385,29,8))+TIMEVALUE(_xlfn.CONCAT(MID(H385,64,2),":",MID(H385,66,2)))</f>
        <v>45400.527083333334</v>
      </c>
      <c r="K385" s="6" t="str">
        <f t="shared" si="30"/>
        <v>0:00</v>
      </c>
      <c r="L385" s="54" t="str">
        <f t="shared" si="31"/>
        <v>Ukončeno v den propuštění</v>
      </c>
      <c r="M385" s="54" t="str">
        <f>IF(A385-J385&gt;TIME(0,240,0),"Více než  4 hodiny",VLOOKUP(K385,Pásma!$H$4:$I$244,2))</f>
        <v>do 10 ti minut</v>
      </c>
    </row>
    <row r="386" spans="1:13" x14ac:dyDescent="0.25">
      <c r="A386" s="18">
        <v>45400.527951388889</v>
      </c>
      <c r="B386" s="17" t="s">
        <v>3625</v>
      </c>
      <c r="C386" s="17" t="s">
        <v>3703</v>
      </c>
      <c r="D386" s="17" t="s">
        <v>3627</v>
      </c>
      <c r="E386" s="17" t="s">
        <v>79</v>
      </c>
      <c r="F386" s="17" t="s">
        <v>4106</v>
      </c>
      <c r="G386" s="17" t="s">
        <v>4107</v>
      </c>
      <c r="H386" s="17" t="s">
        <v>4108</v>
      </c>
      <c r="I386" s="8">
        <f t="shared" ref="I386:I449" si="35">A386</f>
        <v>45400.527951388889</v>
      </c>
      <c r="J386" s="8">
        <f>DATEVALUE(MID(H386,29,8))+TIMEVALUE(_xlfn.CONCAT(MID(H386,64,2),":",MID(H386,66,2)))</f>
        <v>45400.527777777781</v>
      </c>
      <c r="K386" s="6" t="str">
        <f t="shared" ref="K386:K449" si="36">TEXT(A386-J386,"h:mm")</f>
        <v>0:00</v>
      </c>
      <c r="L386" s="54" t="str">
        <f t="shared" si="31"/>
        <v>Ukončeno v den propuštění</v>
      </c>
      <c r="M386" s="54" t="str">
        <f>IF(A386-J386&gt;TIME(0,240,0),"Více než  4 hodiny",VLOOKUP(K386,Pásma!$H$4:$I$244,2))</f>
        <v>do 10 ti minut</v>
      </c>
    </row>
    <row r="387" spans="1:13" x14ac:dyDescent="0.25">
      <c r="A387" s="18">
        <v>45401.439571759256</v>
      </c>
      <c r="B387" s="17" t="s">
        <v>3625</v>
      </c>
      <c r="C387" s="17" t="s">
        <v>3626</v>
      </c>
      <c r="D387" s="17" t="s">
        <v>3627</v>
      </c>
      <c r="E387" s="17" t="s">
        <v>79</v>
      </c>
      <c r="F387" s="17" t="s">
        <v>3926</v>
      </c>
      <c r="G387" s="17" t="s">
        <v>4104</v>
      </c>
      <c r="H387" s="17" t="s">
        <v>4105</v>
      </c>
      <c r="I387" s="8">
        <f t="shared" si="35"/>
        <v>45401.439571759256</v>
      </c>
      <c r="J387" s="8">
        <f>DATEVALUE(MID(H387,29,8))+TIMEVALUE(_xlfn.CONCAT(MID(H387,64,2),":",MID(H387,66,2)))</f>
        <v>45401.40902777778</v>
      </c>
      <c r="K387" s="6" t="str">
        <f t="shared" si="36"/>
        <v>0:43</v>
      </c>
      <c r="L387" s="54" t="str">
        <f t="shared" ref="L387:L450" si="37">IF(DAY(I387)&lt;&gt;DAY(J387),"Ukončeno o den a více později","Ukončeno v den propuštění")</f>
        <v>Ukončeno v den propuštění</v>
      </c>
      <c r="M387" s="54" t="str">
        <f>IF(A387-J387&gt;TIME(0,240,0),"Více než  4 hodiny",VLOOKUP(K387,Pásma!$H$4:$I$244,2))</f>
        <v>40-50</v>
      </c>
    </row>
    <row r="388" spans="1:13" x14ac:dyDescent="0.25">
      <c r="A388" s="18">
        <v>45401.539942129632</v>
      </c>
      <c r="B388" s="17" t="s">
        <v>1694</v>
      </c>
      <c r="C388" s="17" t="s">
        <v>1695</v>
      </c>
      <c r="D388" s="17" t="s">
        <v>3627</v>
      </c>
      <c r="E388" s="17" t="s">
        <v>79</v>
      </c>
      <c r="F388" s="17" t="s">
        <v>4078</v>
      </c>
      <c r="G388" s="17" t="s">
        <v>4079</v>
      </c>
      <c r="H388" s="17" t="s">
        <v>8787</v>
      </c>
      <c r="I388" s="8">
        <f t="shared" si="35"/>
        <v>45401.539942129632</v>
      </c>
      <c r="J388" s="8">
        <f>DATEVALUE(MID(H388,49,8))+TIMEVALUE(_xlfn.CONCAT(MID(H388,80,2),":",MID(H388,82,2)))</f>
        <v>45401.539583333331</v>
      </c>
      <c r="K388" s="6" t="str">
        <f t="shared" si="36"/>
        <v>0:00</v>
      </c>
      <c r="L388" s="54" t="str">
        <f t="shared" si="37"/>
        <v>Ukončeno v den propuštění</v>
      </c>
      <c r="M388" s="54" t="str">
        <f>IF(A388-J388&gt;TIME(0,240,0),"Více než  4 hodiny",VLOOKUP(K388,Pásma!$H$4:$I$244,2))</f>
        <v>do 10 ti minut</v>
      </c>
    </row>
    <row r="389" spans="1:13" x14ac:dyDescent="0.25">
      <c r="A389" s="18">
        <v>45401.581446759257</v>
      </c>
      <c r="B389" s="17" t="s">
        <v>3625</v>
      </c>
      <c r="C389" s="17" t="s">
        <v>3626</v>
      </c>
      <c r="D389" s="17" t="s">
        <v>3627</v>
      </c>
      <c r="E389" s="17" t="s">
        <v>79</v>
      </c>
      <c r="F389" s="17" t="s">
        <v>4101</v>
      </c>
      <c r="G389" s="17" t="s">
        <v>4102</v>
      </c>
      <c r="H389" s="17" t="s">
        <v>4103</v>
      </c>
      <c r="I389" s="8">
        <f t="shared" si="35"/>
        <v>45401.581446759257</v>
      </c>
      <c r="J389" s="8">
        <f t="shared" ref="J389:J395" si="38">DATEVALUE(MID(H389,29,8))+TIMEVALUE(_xlfn.CONCAT(MID(H389,64,2),":",MID(H389,66,2)))</f>
        <v>45401.580555555556</v>
      </c>
      <c r="K389" s="6" t="str">
        <f t="shared" si="36"/>
        <v>0:01</v>
      </c>
      <c r="L389" s="54" t="str">
        <f t="shared" si="37"/>
        <v>Ukončeno v den propuštění</v>
      </c>
      <c r="M389" s="54" t="str">
        <f>IF(A389-J389&gt;TIME(0,240,0),"Více než  4 hodiny",VLOOKUP(K389,Pásma!$H$4:$I$244,2))</f>
        <v>do 10 ti minut</v>
      </c>
    </row>
    <row r="390" spans="1:13" x14ac:dyDescent="0.25">
      <c r="A390" s="18">
        <v>45401.582800925928</v>
      </c>
      <c r="B390" s="17" t="s">
        <v>3625</v>
      </c>
      <c r="C390" s="17" t="s">
        <v>3626</v>
      </c>
      <c r="D390" s="17" t="s">
        <v>3627</v>
      </c>
      <c r="E390" s="17" t="s">
        <v>79</v>
      </c>
      <c r="F390" s="17" t="s">
        <v>4098</v>
      </c>
      <c r="G390" s="17" t="s">
        <v>4099</v>
      </c>
      <c r="H390" s="17" t="s">
        <v>4100</v>
      </c>
      <c r="I390" s="8">
        <f t="shared" si="35"/>
        <v>45401.582800925928</v>
      </c>
      <c r="J390" s="8">
        <f t="shared" si="38"/>
        <v>45401.581250000003</v>
      </c>
      <c r="K390" s="6" t="str">
        <f t="shared" si="36"/>
        <v>0:02</v>
      </c>
      <c r="L390" s="54" t="str">
        <f t="shared" si="37"/>
        <v>Ukončeno v den propuštění</v>
      </c>
      <c r="M390" s="54" t="str">
        <f>IF(A390-J390&gt;TIME(0,240,0),"Více než  4 hodiny",VLOOKUP(K390,Pásma!$H$4:$I$244,2))</f>
        <v>do 10 ti minut</v>
      </c>
    </row>
    <row r="391" spans="1:13" x14ac:dyDescent="0.25">
      <c r="A391" s="18">
        <v>45401.583379629628</v>
      </c>
      <c r="B391" s="17" t="s">
        <v>3625</v>
      </c>
      <c r="C391" s="17" t="s">
        <v>3626</v>
      </c>
      <c r="D391" s="17" t="s">
        <v>3627</v>
      </c>
      <c r="E391" s="17" t="s">
        <v>79</v>
      </c>
      <c r="F391" s="17" t="s">
        <v>4095</v>
      </c>
      <c r="G391" s="17" t="s">
        <v>4096</v>
      </c>
      <c r="H391" s="17" t="s">
        <v>4097</v>
      </c>
      <c r="I391" s="8">
        <f t="shared" si="35"/>
        <v>45401.583379629628</v>
      </c>
      <c r="J391" s="8">
        <f t="shared" si="38"/>
        <v>45401.582638888889</v>
      </c>
      <c r="K391" s="6" t="str">
        <f t="shared" si="36"/>
        <v>0:01</v>
      </c>
      <c r="L391" s="54" t="str">
        <f t="shared" si="37"/>
        <v>Ukončeno v den propuštění</v>
      </c>
      <c r="M391" s="54" t="str">
        <f>IF(A391-J391&gt;TIME(0,240,0),"Více než  4 hodiny",VLOOKUP(K391,Pásma!$H$4:$I$244,2))</f>
        <v>do 10 ti minut</v>
      </c>
    </row>
    <row r="392" spans="1:13" x14ac:dyDescent="0.25">
      <c r="A392" s="18">
        <v>45402.463391203702</v>
      </c>
      <c r="B392" s="17" t="s">
        <v>3625</v>
      </c>
      <c r="C392" s="17" t="s">
        <v>3618</v>
      </c>
      <c r="D392" s="17" t="s">
        <v>3627</v>
      </c>
      <c r="E392" s="17" t="s">
        <v>79</v>
      </c>
      <c r="F392" s="17" t="s">
        <v>4032</v>
      </c>
      <c r="G392" s="17" t="s">
        <v>4093</v>
      </c>
      <c r="H392" s="17" t="s">
        <v>4094</v>
      </c>
      <c r="I392" s="8">
        <f t="shared" si="35"/>
        <v>45402.463391203702</v>
      </c>
      <c r="J392" s="8">
        <f t="shared" si="38"/>
        <v>45402.460416666669</v>
      </c>
      <c r="K392" s="6" t="str">
        <f t="shared" si="36"/>
        <v>0:04</v>
      </c>
      <c r="L392" s="54" t="str">
        <f t="shared" si="37"/>
        <v>Ukončeno v den propuštění</v>
      </c>
      <c r="M392" s="54" t="str">
        <f>IF(A392-J392&gt;TIME(0,240,0),"Více než  4 hodiny",VLOOKUP(K392,Pásma!$H$4:$I$244,2))</f>
        <v>do 10 ti minut</v>
      </c>
    </row>
    <row r="393" spans="1:13" x14ac:dyDescent="0.25">
      <c r="A393" s="18">
        <v>45402.636018518519</v>
      </c>
      <c r="B393" s="17" t="s">
        <v>3625</v>
      </c>
      <c r="C393" s="17" t="s">
        <v>3694</v>
      </c>
      <c r="D393" s="17" t="s">
        <v>3627</v>
      </c>
      <c r="E393" s="17" t="s">
        <v>79</v>
      </c>
      <c r="F393" s="17" t="s">
        <v>4090</v>
      </c>
      <c r="G393" s="17" t="s">
        <v>4091</v>
      </c>
      <c r="H393" s="17" t="s">
        <v>4092</v>
      </c>
      <c r="I393" s="8">
        <f t="shared" si="35"/>
        <v>45402.636018518519</v>
      </c>
      <c r="J393" s="8">
        <f t="shared" si="38"/>
        <v>45402.635416666664</v>
      </c>
      <c r="K393" s="6" t="str">
        <f t="shared" si="36"/>
        <v>0:00</v>
      </c>
      <c r="L393" s="54" t="str">
        <f t="shared" si="37"/>
        <v>Ukončeno v den propuštění</v>
      </c>
      <c r="M393" s="54" t="str">
        <f>IF(A393-J393&gt;TIME(0,240,0),"Více než  4 hodiny",VLOOKUP(K393,Pásma!$H$4:$I$244,2))</f>
        <v>do 10 ti minut</v>
      </c>
    </row>
    <row r="394" spans="1:13" x14ac:dyDescent="0.25">
      <c r="A394" s="18">
        <v>45402.636574074073</v>
      </c>
      <c r="B394" s="17" t="s">
        <v>3625</v>
      </c>
      <c r="C394" s="17" t="s">
        <v>3694</v>
      </c>
      <c r="D394" s="17" t="s">
        <v>3627</v>
      </c>
      <c r="E394" s="17" t="s">
        <v>79</v>
      </c>
      <c r="F394" s="17" t="s">
        <v>4087</v>
      </c>
      <c r="G394" s="17" t="s">
        <v>4088</v>
      </c>
      <c r="H394" s="17" t="s">
        <v>4089</v>
      </c>
      <c r="I394" s="8">
        <f t="shared" si="35"/>
        <v>45402.636574074073</v>
      </c>
      <c r="J394" s="8">
        <f t="shared" si="38"/>
        <v>45402.636111111111</v>
      </c>
      <c r="K394" s="6" t="str">
        <f t="shared" si="36"/>
        <v>0:00</v>
      </c>
      <c r="L394" s="54" t="str">
        <f t="shared" si="37"/>
        <v>Ukončeno v den propuštění</v>
      </c>
      <c r="M394" s="54" t="str">
        <f>IF(A394-J394&gt;TIME(0,240,0),"Více než  4 hodiny",VLOOKUP(K394,Pásma!$H$4:$I$244,2))</f>
        <v>do 10 ti minut</v>
      </c>
    </row>
    <row r="395" spans="1:13" x14ac:dyDescent="0.25">
      <c r="A395" s="18">
        <v>45403.396944444445</v>
      </c>
      <c r="B395" s="17" t="s">
        <v>682</v>
      </c>
      <c r="C395" s="17" t="s">
        <v>4084</v>
      </c>
      <c r="D395" s="17" t="s">
        <v>3627</v>
      </c>
      <c r="E395" s="17" t="s">
        <v>79</v>
      </c>
      <c r="F395" s="17" t="s">
        <v>4038</v>
      </c>
      <c r="G395" s="17" t="s">
        <v>4085</v>
      </c>
      <c r="H395" s="17" t="s">
        <v>4086</v>
      </c>
      <c r="I395" s="8">
        <f t="shared" si="35"/>
        <v>45403.396944444445</v>
      </c>
      <c r="J395" s="8">
        <f t="shared" si="38"/>
        <v>45403.37777777778</v>
      </c>
      <c r="K395" s="6" t="str">
        <f t="shared" si="36"/>
        <v>0:27</v>
      </c>
      <c r="L395" s="54" t="str">
        <f t="shared" si="37"/>
        <v>Ukončeno v den propuštění</v>
      </c>
      <c r="M395" s="54" t="str">
        <f>IF(A395-J395&gt;TIME(0,240,0),"Více než  4 hodiny",VLOOKUP(K395,Pásma!$H$4:$I$244,2))</f>
        <v>20-30</v>
      </c>
    </row>
    <row r="396" spans="1:13" x14ac:dyDescent="0.25">
      <c r="A396" s="18">
        <v>45403.552812499998</v>
      </c>
      <c r="B396" s="17" t="s">
        <v>3625</v>
      </c>
      <c r="C396" s="17" t="s">
        <v>3703</v>
      </c>
      <c r="D396" s="17" t="s">
        <v>3627</v>
      </c>
      <c r="E396" s="17" t="s">
        <v>79</v>
      </c>
      <c r="F396" s="17" t="s">
        <v>2221</v>
      </c>
      <c r="G396" s="17" t="s">
        <v>7617</v>
      </c>
      <c r="H396" s="17" t="s">
        <v>7618</v>
      </c>
      <c r="I396" s="8">
        <f t="shared" si="35"/>
        <v>45403.552812499998</v>
      </c>
      <c r="J396" s="8">
        <f>DATEVALUE(MID(H396,63,8))+TIMEVALUE(_xlfn.CONCAT(MID(H396,87,2),":",MID(H396,89,2)))</f>
        <v>45403.551388888889</v>
      </c>
      <c r="K396" s="6" t="str">
        <f t="shared" si="36"/>
        <v>0:02</v>
      </c>
      <c r="L396" s="54" t="str">
        <f t="shared" si="37"/>
        <v>Ukončeno v den propuštění</v>
      </c>
      <c r="M396" s="54" t="str">
        <f>IF(A396-J396&gt;TIME(0,240,0),"Více než  4 hodiny",VLOOKUP(K396,Pásma!$H$4:$I$244,2))</f>
        <v>do 10 ti minut</v>
      </c>
    </row>
    <row r="397" spans="1:13" x14ac:dyDescent="0.25">
      <c r="A397" s="18">
        <v>45403.567395833335</v>
      </c>
      <c r="B397" s="17" t="s">
        <v>3643</v>
      </c>
      <c r="C397" s="17" t="s">
        <v>3901</v>
      </c>
      <c r="D397" s="17" t="s">
        <v>3627</v>
      </c>
      <c r="E397" s="17" t="s">
        <v>79</v>
      </c>
      <c r="F397" s="17" t="s">
        <v>4081</v>
      </c>
      <c r="G397" s="17" t="s">
        <v>4082</v>
      </c>
      <c r="H397" s="17" t="s">
        <v>4083</v>
      </c>
      <c r="I397" s="8">
        <f t="shared" si="35"/>
        <v>45403.567395833335</v>
      </c>
      <c r="J397" s="8">
        <f t="shared" ref="J397:J402" si="39">DATEVALUE(MID(H397,29,8))+TIMEVALUE(_xlfn.CONCAT(MID(H397,64,2),":",MID(H397,66,2)))</f>
        <v>45403.565972222219</v>
      </c>
      <c r="K397" s="6" t="str">
        <f t="shared" si="36"/>
        <v>0:02</v>
      </c>
      <c r="L397" s="54" t="str">
        <f t="shared" si="37"/>
        <v>Ukončeno v den propuštění</v>
      </c>
      <c r="M397" s="54" t="str">
        <f>IF(A397-J397&gt;TIME(0,240,0),"Více než  4 hodiny",VLOOKUP(K397,Pásma!$H$4:$I$244,2))</f>
        <v>do 10 ti minut</v>
      </c>
    </row>
    <row r="398" spans="1:13" x14ac:dyDescent="0.25">
      <c r="A398" s="18">
        <v>45403.586469907408</v>
      </c>
      <c r="B398" s="17" t="s">
        <v>3643</v>
      </c>
      <c r="C398" s="17" t="s">
        <v>3901</v>
      </c>
      <c r="D398" s="17" t="s">
        <v>3627</v>
      </c>
      <c r="E398" s="17" t="s">
        <v>79</v>
      </c>
      <c r="F398" s="17" t="s">
        <v>4078</v>
      </c>
      <c r="G398" s="17" t="s">
        <v>4079</v>
      </c>
      <c r="H398" s="17" t="s">
        <v>4080</v>
      </c>
      <c r="I398" s="8">
        <f t="shared" si="35"/>
        <v>45403.586469907408</v>
      </c>
      <c r="J398" s="8">
        <f t="shared" si="39"/>
        <v>45403.585416666669</v>
      </c>
      <c r="K398" s="6" t="str">
        <f t="shared" si="36"/>
        <v>0:01</v>
      </c>
      <c r="L398" s="54" t="str">
        <f t="shared" si="37"/>
        <v>Ukončeno v den propuštění</v>
      </c>
      <c r="M398" s="54" t="str">
        <f>IF(A398-J398&gt;TIME(0,240,0),"Více než  4 hodiny",VLOOKUP(K398,Pásma!$H$4:$I$244,2))</f>
        <v>do 10 ti minut</v>
      </c>
    </row>
    <row r="399" spans="1:13" x14ac:dyDescent="0.25">
      <c r="A399" s="18">
        <v>45403.597442129627</v>
      </c>
      <c r="B399" s="17" t="s">
        <v>3625</v>
      </c>
      <c r="C399" s="17" t="s">
        <v>3703</v>
      </c>
      <c r="D399" s="17" t="s">
        <v>3627</v>
      </c>
      <c r="E399" s="17" t="s">
        <v>79</v>
      </c>
      <c r="F399" s="17" t="s">
        <v>4075</v>
      </c>
      <c r="G399" s="17" t="s">
        <v>4076</v>
      </c>
      <c r="H399" s="17" t="s">
        <v>4077</v>
      </c>
      <c r="I399" s="8">
        <f t="shared" si="35"/>
        <v>45403.597442129627</v>
      </c>
      <c r="J399" s="8">
        <f t="shared" si="39"/>
        <v>45403.59652777778</v>
      </c>
      <c r="K399" s="6" t="str">
        <f t="shared" si="36"/>
        <v>0:01</v>
      </c>
      <c r="L399" s="54" t="str">
        <f t="shared" si="37"/>
        <v>Ukončeno v den propuštění</v>
      </c>
      <c r="M399" s="54" t="str">
        <f>IF(A399-J399&gt;TIME(0,240,0),"Více než  4 hodiny",VLOOKUP(K399,Pásma!$H$4:$I$244,2))</f>
        <v>do 10 ti minut</v>
      </c>
    </row>
    <row r="400" spans="1:13" x14ac:dyDescent="0.25">
      <c r="A400" s="18">
        <v>45403.597638888888</v>
      </c>
      <c r="B400" s="17" t="s">
        <v>3625</v>
      </c>
      <c r="C400" s="17" t="s">
        <v>3703</v>
      </c>
      <c r="D400" s="17" t="s">
        <v>3627</v>
      </c>
      <c r="E400" s="17" t="s">
        <v>79</v>
      </c>
      <c r="F400" s="17" t="s">
        <v>4072</v>
      </c>
      <c r="G400" s="17" t="s">
        <v>4073</v>
      </c>
      <c r="H400" s="17" t="s">
        <v>4074</v>
      </c>
      <c r="I400" s="8">
        <f t="shared" si="35"/>
        <v>45403.597638888888</v>
      </c>
      <c r="J400" s="8">
        <f t="shared" si="39"/>
        <v>45403.587500000001</v>
      </c>
      <c r="K400" s="6" t="str">
        <f t="shared" si="36"/>
        <v>0:14</v>
      </c>
      <c r="L400" s="54" t="str">
        <f t="shared" si="37"/>
        <v>Ukončeno v den propuštění</v>
      </c>
      <c r="M400" s="54" t="str">
        <f>IF(A400-J400&gt;TIME(0,240,0),"Více než  4 hodiny",VLOOKUP(K400,Pásma!$H$4:$I$244,2))</f>
        <v>10-20</v>
      </c>
    </row>
    <row r="401" spans="1:13" x14ac:dyDescent="0.25">
      <c r="A401" s="18">
        <v>45403.758217592593</v>
      </c>
      <c r="B401" s="17" t="s">
        <v>3643</v>
      </c>
      <c r="C401" s="17" t="s">
        <v>3901</v>
      </c>
      <c r="D401" s="17" t="s">
        <v>3627</v>
      </c>
      <c r="E401" s="17" t="s">
        <v>79</v>
      </c>
      <c r="F401" s="17" t="s">
        <v>4069</v>
      </c>
      <c r="G401" s="17" t="s">
        <v>4070</v>
      </c>
      <c r="H401" s="17" t="s">
        <v>4071</v>
      </c>
      <c r="I401" s="8">
        <f t="shared" si="35"/>
        <v>45403.758217592593</v>
      </c>
      <c r="J401" s="8">
        <f t="shared" si="39"/>
        <v>45403.756249999999</v>
      </c>
      <c r="K401" s="6" t="str">
        <f t="shared" si="36"/>
        <v>0:02</v>
      </c>
      <c r="L401" s="54" t="str">
        <f t="shared" si="37"/>
        <v>Ukončeno v den propuštění</v>
      </c>
      <c r="M401" s="54" t="str">
        <f>IF(A401-J401&gt;TIME(0,240,0),"Více než  4 hodiny",VLOOKUP(K401,Pásma!$H$4:$I$244,2))</f>
        <v>do 10 ti minut</v>
      </c>
    </row>
    <row r="402" spans="1:13" x14ac:dyDescent="0.25">
      <c r="A402" s="18">
        <v>45404.407824074071</v>
      </c>
      <c r="B402" s="17" t="s">
        <v>3625</v>
      </c>
      <c r="C402" s="17" t="s">
        <v>3626</v>
      </c>
      <c r="D402" s="17" t="s">
        <v>3627</v>
      </c>
      <c r="E402" s="17" t="s">
        <v>79</v>
      </c>
      <c r="F402" s="17" t="s">
        <v>4066</v>
      </c>
      <c r="G402" s="17" t="s">
        <v>4067</v>
      </c>
      <c r="H402" s="17" t="s">
        <v>4068</v>
      </c>
      <c r="I402" s="8">
        <f t="shared" si="35"/>
        <v>45404.407824074071</v>
      </c>
      <c r="J402" s="8">
        <f t="shared" si="39"/>
        <v>45404.406944444447</v>
      </c>
      <c r="K402" s="6" t="str">
        <f t="shared" si="36"/>
        <v>0:01</v>
      </c>
      <c r="L402" s="54" t="str">
        <f t="shared" si="37"/>
        <v>Ukončeno v den propuštění</v>
      </c>
      <c r="M402" s="54" t="str">
        <f>IF(A402-J402&gt;TIME(0,240,0),"Více než  4 hodiny",VLOOKUP(K402,Pásma!$H$4:$I$244,2))</f>
        <v>do 10 ti minut</v>
      </c>
    </row>
    <row r="403" spans="1:13" x14ac:dyDescent="0.25">
      <c r="A403" s="18">
        <v>45404.502256944441</v>
      </c>
      <c r="B403" s="17" t="s">
        <v>11</v>
      </c>
      <c r="C403" s="17" t="s">
        <v>21</v>
      </c>
      <c r="D403" s="17" t="s">
        <v>3627</v>
      </c>
      <c r="E403" s="17" t="s">
        <v>10</v>
      </c>
      <c r="F403" s="17" t="s">
        <v>4072</v>
      </c>
      <c r="G403" s="17" t="s">
        <v>7275</v>
      </c>
      <c r="H403" s="17" t="s">
        <v>8786</v>
      </c>
      <c r="I403" s="8">
        <f t="shared" si="35"/>
        <v>45404.502256944441</v>
      </c>
      <c r="J403" s="8">
        <f>DATEVALUE(MID(H403,49,8))+TIMEVALUE(_xlfn.CONCAT(MID(H403,80,2),":",MID(H403,82,2)))</f>
        <v>45404.502083333333</v>
      </c>
      <c r="K403" s="6" t="str">
        <f t="shared" si="36"/>
        <v>0:00</v>
      </c>
      <c r="L403" s="54" t="str">
        <f t="shared" si="37"/>
        <v>Ukončeno v den propuštění</v>
      </c>
      <c r="M403" s="54" t="str">
        <f>IF(A403-J403&gt;TIME(0,240,0),"Více než  4 hodiny",VLOOKUP(K403,Pásma!$H$4:$I$244,2))</f>
        <v>do 10 ti minut</v>
      </c>
    </row>
    <row r="404" spans="1:13" x14ac:dyDescent="0.25">
      <c r="A404" s="18">
        <v>45404.540081018517</v>
      </c>
      <c r="B404" s="17" t="s">
        <v>3625</v>
      </c>
      <c r="C404" s="17" t="s">
        <v>3626</v>
      </c>
      <c r="D404" s="17" t="s">
        <v>3627</v>
      </c>
      <c r="E404" s="17" t="s">
        <v>79</v>
      </c>
      <c r="F404" s="17" t="s">
        <v>4063</v>
      </c>
      <c r="G404" s="17" t="s">
        <v>4064</v>
      </c>
      <c r="H404" s="17" t="s">
        <v>4065</v>
      </c>
      <c r="I404" s="8">
        <f t="shared" si="35"/>
        <v>45404.540081018517</v>
      </c>
      <c r="J404" s="8">
        <f>DATEVALUE(MID(H404,29,8))+TIMEVALUE(_xlfn.CONCAT(MID(H404,64,2),":",MID(H404,66,2)))</f>
        <v>45404.539583333331</v>
      </c>
      <c r="K404" s="6" t="str">
        <f t="shared" si="36"/>
        <v>0:00</v>
      </c>
      <c r="L404" s="54" t="str">
        <f t="shared" si="37"/>
        <v>Ukončeno v den propuštění</v>
      </c>
      <c r="M404" s="54" t="str">
        <f>IF(A404-J404&gt;TIME(0,240,0),"Více než  4 hodiny",VLOOKUP(K404,Pásma!$H$4:$I$244,2))</f>
        <v>do 10 ti minut</v>
      </c>
    </row>
    <row r="405" spans="1:13" x14ac:dyDescent="0.25">
      <c r="A405" s="18">
        <v>45404.571597222224</v>
      </c>
      <c r="B405" s="17" t="s">
        <v>11</v>
      </c>
      <c r="C405" s="17" t="s">
        <v>21</v>
      </c>
      <c r="D405" s="17" t="s">
        <v>3627</v>
      </c>
      <c r="E405" s="17" t="s">
        <v>10</v>
      </c>
      <c r="F405" s="17" t="s">
        <v>3997</v>
      </c>
      <c r="G405" s="17" t="s">
        <v>3998</v>
      </c>
      <c r="H405" s="17" t="s">
        <v>8785</v>
      </c>
      <c r="I405" s="8">
        <f t="shared" si="35"/>
        <v>45404.571597222224</v>
      </c>
      <c r="J405" s="8">
        <f>DATEVALUE(MID(H405,49,8))+TIMEVALUE(_xlfn.CONCAT(MID(H405,80,2),":",MID(H405,82,2)))</f>
        <v>45404.571527777778</v>
      </c>
      <c r="K405" s="6" t="str">
        <f t="shared" si="36"/>
        <v>0:00</v>
      </c>
      <c r="L405" s="54" t="str">
        <f t="shared" si="37"/>
        <v>Ukončeno v den propuštění</v>
      </c>
      <c r="M405" s="54" t="str">
        <f>IF(A405-J405&gt;TIME(0,240,0),"Více než  4 hodiny",VLOOKUP(K405,Pásma!$H$4:$I$244,2))</f>
        <v>do 10 ti minut</v>
      </c>
    </row>
    <row r="406" spans="1:13" x14ac:dyDescent="0.25">
      <c r="A406" s="18">
        <v>45404.674664351849</v>
      </c>
      <c r="B406" s="17" t="s">
        <v>3625</v>
      </c>
      <c r="C406" s="17" t="s">
        <v>3707</v>
      </c>
      <c r="D406" s="17" t="s">
        <v>3627</v>
      </c>
      <c r="E406" s="17" t="s">
        <v>79</v>
      </c>
      <c r="F406" s="17" t="s">
        <v>4060</v>
      </c>
      <c r="G406" s="17" t="s">
        <v>4061</v>
      </c>
      <c r="H406" s="17" t="s">
        <v>4062</v>
      </c>
      <c r="I406" s="8">
        <f t="shared" si="35"/>
        <v>45404.674664351849</v>
      </c>
      <c r="J406" s="8">
        <f>DATEVALUE(MID(H406,29,8))+TIMEVALUE(_xlfn.CONCAT(MID(H406,64,2),":",MID(H406,66,2)))</f>
        <v>45404.672222222223</v>
      </c>
      <c r="K406" s="6" t="str">
        <f t="shared" si="36"/>
        <v>0:03</v>
      </c>
      <c r="L406" s="54" t="str">
        <f t="shared" si="37"/>
        <v>Ukončeno v den propuštění</v>
      </c>
      <c r="M406" s="54" t="str">
        <f>IF(A406-J406&gt;TIME(0,240,0),"Více než  4 hodiny",VLOOKUP(K406,Pásma!$H$4:$I$244,2))</f>
        <v>do 10 ti minut</v>
      </c>
    </row>
    <row r="407" spans="1:13" x14ac:dyDescent="0.25">
      <c r="A407" s="18">
        <v>45405.087442129632</v>
      </c>
      <c r="B407" s="17" t="s">
        <v>8783</v>
      </c>
      <c r="C407" s="17" t="s">
        <v>8</v>
      </c>
      <c r="D407" s="17" t="s">
        <v>3627</v>
      </c>
      <c r="E407" s="17" t="s">
        <v>10</v>
      </c>
      <c r="F407" s="17" t="s">
        <v>4008</v>
      </c>
      <c r="G407" s="17" t="s">
        <v>4009</v>
      </c>
      <c r="H407" s="17" t="s">
        <v>8784</v>
      </c>
      <c r="I407" s="8">
        <f t="shared" si="35"/>
        <v>45405.087442129632</v>
      </c>
      <c r="J407" s="8">
        <f>DATEVALUE(MID(H407,49,8))+TIMEVALUE(_xlfn.CONCAT(MID(H407,80,2),":",MID(H407,82,2)))</f>
        <v>45405.086805555555</v>
      </c>
      <c r="K407" s="6" t="str">
        <f t="shared" si="36"/>
        <v>0:00</v>
      </c>
      <c r="L407" s="54" t="str">
        <f t="shared" si="37"/>
        <v>Ukončeno v den propuštění</v>
      </c>
      <c r="M407" s="54" t="str">
        <f>IF(A407-J407&gt;TIME(0,240,0),"Více než  4 hodiny",VLOOKUP(K407,Pásma!$H$4:$I$244,2))</f>
        <v>do 10 ti minut</v>
      </c>
    </row>
    <row r="408" spans="1:13" x14ac:dyDescent="0.25">
      <c r="A408" s="18">
        <v>45405.549513888887</v>
      </c>
      <c r="B408" s="17" t="s">
        <v>3625</v>
      </c>
      <c r="C408" s="17" t="s">
        <v>3626</v>
      </c>
      <c r="D408" s="17" t="s">
        <v>3627</v>
      </c>
      <c r="E408" s="17" t="s">
        <v>79</v>
      </c>
      <c r="F408" s="17" t="s">
        <v>4057</v>
      </c>
      <c r="G408" s="17" t="s">
        <v>4058</v>
      </c>
      <c r="H408" s="17" t="s">
        <v>4059</v>
      </c>
      <c r="I408" s="8">
        <f t="shared" si="35"/>
        <v>45405.549513888887</v>
      </c>
      <c r="J408" s="8">
        <f>DATEVALUE(MID(H408,29,8))+TIMEVALUE(_xlfn.CONCAT(MID(H408,64,2),":",MID(H408,66,2)))</f>
        <v>45405.548611111109</v>
      </c>
      <c r="K408" s="6" t="str">
        <f t="shared" si="36"/>
        <v>0:01</v>
      </c>
      <c r="L408" s="54" t="str">
        <f t="shared" si="37"/>
        <v>Ukončeno v den propuštění</v>
      </c>
      <c r="M408" s="54" t="str">
        <f>IF(A408-J408&gt;TIME(0,240,0),"Více než  4 hodiny",VLOOKUP(K408,Pásma!$H$4:$I$244,2))</f>
        <v>do 10 ti minut</v>
      </c>
    </row>
    <row r="409" spans="1:13" x14ac:dyDescent="0.25">
      <c r="A409" s="18">
        <v>45405.55027777778</v>
      </c>
      <c r="B409" s="17" t="s">
        <v>3625</v>
      </c>
      <c r="C409" s="17" t="s">
        <v>3626</v>
      </c>
      <c r="D409" s="17" t="s">
        <v>3627</v>
      </c>
      <c r="E409" s="17" t="s">
        <v>79</v>
      </c>
      <c r="F409" s="17" t="s">
        <v>4054</v>
      </c>
      <c r="G409" s="17" t="s">
        <v>4055</v>
      </c>
      <c r="H409" s="17" t="s">
        <v>4056</v>
      </c>
      <c r="I409" s="8">
        <f t="shared" si="35"/>
        <v>45405.55027777778</v>
      </c>
      <c r="J409" s="8">
        <f>DATEVALUE(MID(H409,29,8))+TIMEVALUE(_xlfn.CONCAT(MID(H409,64,2),":",MID(H409,66,2)))</f>
        <v>45405.549305555556</v>
      </c>
      <c r="K409" s="6" t="str">
        <f t="shared" si="36"/>
        <v>0:01</v>
      </c>
      <c r="L409" s="54" t="str">
        <f t="shared" si="37"/>
        <v>Ukončeno v den propuštění</v>
      </c>
      <c r="M409" s="54" t="str">
        <f>IF(A409-J409&gt;TIME(0,240,0),"Více než  4 hodiny",VLOOKUP(K409,Pásma!$H$4:$I$244,2))</f>
        <v>do 10 ti minut</v>
      </c>
    </row>
    <row r="410" spans="1:13" x14ac:dyDescent="0.25">
      <c r="A410" s="18">
        <v>45406.521203703705</v>
      </c>
      <c r="B410" s="17" t="s">
        <v>3625</v>
      </c>
      <c r="C410" s="17" t="s">
        <v>3626</v>
      </c>
      <c r="D410" s="17" t="s">
        <v>3627</v>
      </c>
      <c r="E410" s="17" t="s">
        <v>79</v>
      </c>
      <c r="F410" s="17" t="s">
        <v>4051</v>
      </c>
      <c r="G410" s="17" t="s">
        <v>4052</v>
      </c>
      <c r="H410" s="17" t="s">
        <v>4053</v>
      </c>
      <c r="I410" s="8">
        <f t="shared" si="35"/>
        <v>45406.521203703705</v>
      </c>
      <c r="J410" s="8">
        <f>DATEVALUE(MID(H410,29,8))+TIMEVALUE(_xlfn.CONCAT(MID(H410,64,2),":",MID(H410,66,2)))</f>
        <v>45406.520833333336</v>
      </c>
      <c r="K410" s="6" t="str">
        <f t="shared" si="36"/>
        <v>0:00</v>
      </c>
      <c r="L410" s="54" t="str">
        <f t="shared" si="37"/>
        <v>Ukončeno v den propuštění</v>
      </c>
      <c r="M410" s="54" t="str">
        <f>IF(A410-J410&gt;TIME(0,240,0),"Více než  4 hodiny",VLOOKUP(K410,Pásma!$H$4:$I$244,2))</f>
        <v>do 10 ti minut</v>
      </c>
    </row>
    <row r="411" spans="1:13" x14ac:dyDescent="0.25">
      <c r="A411" s="18">
        <v>45406.521817129629</v>
      </c>
      <c r="B411" s="17" t="s">
        <v>3625</v>
      </c>
      <c r="C411" s="17" t="s">
        <v>3626</v>
      </c>
      <c r="D411" s="17" t="s">
        <v>3627</v>
      </c>
      <c r="E411" s="17" t="s">
        <v>79</v>
      </c>
      <c r="F411" s="17" t="s">
        <v>4048</v>
      </c>
      <c r="G411" s="17" t="s">
        <v>4049</v>
      </c>
      <c r="H411" s="17" t="s">
        <v>4050</v>
      </c>
      <c r="I411" s="8">
        <f t="shared" si="35"/>
        <v>45406.521817129629</v>
      </c>
      <c r="J411" s="8">
        <f>DATEVALUE(MID(H411,29,8))+TIMEVALUE(_xlfn.CONCAT(MID(H411,64,2),":",MID(H411,66,2)))</f>
        <v>45406.520833333336</v>
      </c>
      <c r="K411" s="6" t="str">
        <f t="shared" si="36"/>
        <v>0:01</v>
      </c>
      <c r="L411" s="54" t="str">
        <f t="shared" si="37"/>
        <v>Ukončeno v den propuštění</v>
      </c>
      <c r="M411" s="54" t="str">
        <f>IF(A411-J411&gt;TIME(0,240,0),"Více než  4 hodiny",VLOOKUP(K411,Pásma!$H$4:$I$244,2))</f>
        <v>do 10 ti minut</v>
      </c>
    </row>
    <row r="412" spans="1:13" x14ac:dyDescent="0.25">
      <c r="A412" s="18">
        <v>45406.523032407407</v>
      </c>
      <c r="B412" s="17" t="s">
        <v>3625</v>
      </c>
      <c r="C412" s="17" t="s">
        <v>3626</v>
      </c>
      <c r="D412" s="17" t="s">
        <v>3627</v>
      </c>
      <c r="E412" s="17" t="s">
        <v>79</v>
      </c>
      <c r="F412" s="17" t="s">
        <v>1342</v>
      </c>
      <c r="G412" s="17" t="s">
        <v>4046</v>
      </c>
      <c r="H412" s="17" t="s">
        <v>4047</v>
      </c>
      <c r="I412" s="8">
        <f t="shared" si="35"/>
        <v>45406.523032407407</v>
      </c>
      <c r="J412" s="8">
        <f>DATEVALUE(MID(H412,29,8))+TIMEVALUE(_xlfn.CONCAT(MID(H412,64,2),":",MID(H412,66,2)))</f>
        <v>45406.521527777775</v>
      </c>
      <c r="K412" s="6" t="str">
        <f t="shared" si="36"/>
        <v>0:02</v>
      </c>
      <c r="L412" s="54" t="str">
        <f t="shared" si="37"/>
        <v>Ukončeno v den propuštění</v>
      </c>
      <c r="M412" s="54" t="str">
        <f>IF(A412-J412&gt;TIME(0,240,0),"Více než  4 hodiny",VLOOKUP(K412,Pásma!$H$4:$I$244,2))</f>
        <v>do 10 ti minut</v>
      </c>
    </row>
    <row r="413" spans="1:13" x14ac:dyDescent="0.25">
      <c r="A413" s="18">
        <v>45406.558449074073</v>
      </c>
      <c r="B413" s="17" t="s">
        <v>3643</v>
      </c>
      <c r="C413" s="17" t="s">
        <v>3651</v>
      </c>
      <c r="D413" s="17" t="s">
        <v>3627</v>
      </c>
      <c r="E413" s="17" t="s">
        <v>79</v>
      </c>
      <c r="F413" s="17" t="s">
        <v>4020</v>
      </c>
      <c r="G413" s="17" t="s">
        <v>7615</v>
      </c>
      <c r="H413" s="17" t="s">
        <v>7616</v>
      </c>
      <c r="I413" s="8">
        <f t="shared" si="35"/>
        <v>45406.558449074073</v>
      </c>
      <c r="J413" s="8">
        <f>DATEVALUE(MID(H413,63,8))+TIMEVALUE(_xlfn.CONCAT(MID(H413,87,2),":",MID(H413,89,2)))</f>
        <v>45406.557638888888</v>
      </c>
      <c r="K413" s="6" t="str">
        <f t="shared" si="36"/>
        <v>0:01</v>
      </c>
      <c r="L413" s="54" t="str">
        <f t="shared" si="37"/>
        <v>Ukončeno v den propuštění</v>
      </c>
      <c r="M413" s="54" t="str">
        <f>IF(A413-J413&gt;TIME(0,240,0),"Více než  4 hodiny",VLOOKUP(K413,Pásma!$H$4:$I$244,2))</f>
        <v>do 10 ti minut</v>
      </c>
    </row>
    <row r="414" spans="1:13" x14ac:dyDescent="0.25">
      <c r="A414" s="18">
        <v>45407.42895833333</v>
      </c>
      <c r="B414" s="17" t="s">
        <v>3625</v>
      </c>
      <c r="C414" s="17" t="s">
        <v>3626</v>
      </c>
      <c r="D414" s="17" t="s">
        <v>3627</v>
      </c>
      <c r="E414" s="17" t="s">
        <v>79</v>
      </c>
      <c r="F414" s="17" t="s">
        <v>4020</v>
      </c>
      <c r="G414" s="17" t="s">
        <v>4044</v>
      </c>
      <c r="H414" s="17" t="s">
        <v>4045</v>
      </c>
      <c r="I414" s="8">
        <f t="shared" si="35"/>
        <v>45407.42895833333</v>
      </c>
      <c r="J414" s="8">
        <f>DATEVALUE(MID(H414,29,8))+TIMEVALUE(_xlfn.CONCAT(MID(H414,64,2),":",MID(H414,66,2)))</f>
        <v>45407.427083333336</v>
      </c>
      <c r="K414" s="6" t="str">
        <f t="shared" si="36"/>
        <v>0:02</v>
      </c>
      <c r="L414" s="54" t="str">
        <f t="shared" si="37"/>
        <v>Ukončeno v den propuštění</v>
      </c>
      <c r="M414" s="54" t="str">
        <f>IF(A414-J414&gt;TIME(0,240,0),"Více než  4 hodiny",VLOOKUP(K414,Pásma!$H$4:$I$244,2))</f>
        <v>do 10 ti minut</v>
      </c>
    </row>
    <row r="415" spans="1:13" x14ac:dyDescent="0.25">
      <c r="A415" s="18">
        <v>45407.473020833335</v>
      </c>
      <c r="B415" s="17" t="s">
        <v>3643</v>
      </c>
      <c r="C415" s="17" t="s">
        <v>3901</v>
      </c>
      <c r="D415" s="17" t="s">
        <v>3627</v>
      </c>
      <c r="E415" s="17" t="s">
        <v>79</v>
      </c>
      <c r="F415" s="17" t="s">
        <v>7612</v>
      </c>
      <c r="G415" s="17" t="s">
        <v>7613</v>
      </c>
      <c r="H415" s="17" t="s">
        <v>7614</v>
      </c>
      <c r="I415" s="8">
        <f t="shared" si="35"/>
        <v>45407.473020833335</v>
      </c>
      <c r="J415" s="8">
        <f>DATEVALUE(MID(H415,63,8))+TIMEVALUE(_xlfn.CONCAT(MID(H415,87,2),":",MID(H415,89,2)))</f>
        <v>45407.47152777778</v>
      </c>
      <c r="K415" s="6" t="str">
        <f t="shared" si="36"/>
        <v>0:02</v>
      </c>
      <c r="L415" s="54" t="str">
        <f t="shared" si="37"/>
        <v>Ukončeno v den propuštění</v>
      </c>
      <c r="M415" s="54" t="str">
        <f>IF(A415-J415&gt;TIME(0,240,0),"Více než  4 hodiny",VLOOKUP(K415,Pásma!$H$4:$I$244,2))</f>
        <v>do 10 ti minut</v>
      </c>
    </row>
    <row r="416" spans="1:13" x14ac:dyDescent="0.25">
      <c r="A416" s="18">
        <v>45407.50712962963</v>
      </c>
      <c r="B416" s="17" t="s">
        <v>3625</v>
      </c>
      <c r="C416" s="17" t="s">
        <v>3626</v>
      </c>
      <c r="D416" s="17" t="s">
        <v>3627</v>
      </c>
      <c r="E416" s="17" t="s">
        <v>79</v>
      </c>
      <c r="F416" s="17" t="s">
        <v>4041</v>
      </c>
      <c r="G416" s="17" t="s">
        <v>4042</v>
      </c>
      <c r="H416" s="17" t="s">
        <v>4043</v>
      </c>
      <c r="I416" s="8">
        <f t="shared" si="35"/>
        <v>45407.50712962963</v>
      </c>
      <c r="J416" s="8">
        <f>DATEVALUE(MID(H416,29,8))+TIMEVALUE(_xlfn.CONCAT(MID(H416,64,2),":",MID(H416,66,2)))</f>
        <v>45407.506249999999</v>
      </c>
      <c r="K416" s="6" t="str">
        <f t="shared" si="36"/>
        <v>0:01</v>
      </c>
      <c r="L416" s="54" t="str">
        <f t="shared" si="37"/>
        <v>Ukončeno v den propuštění</v>
      </c>
      <c r="M416" s="54" t="str">
        <f>IF(A416-J416&gt;TIME(0,240,0),"Více než  4 hodiny",VLOOKUP(K416,Pásma!$H$4:$I$244,2))</f>
        <v>do 10 ti minut</v>
      </c>
    </row>
    <row r="417" spans="1:13" x14ac:dyDescent="0.25">
      <c r="A417" s="18">
        <v>45407.516805555555</v>
      </c>
      <c r="B417" s="17" t="s">
        <v>3625</v>
      </c>
      <c r="C417" s="17" t="s">
        <v>3626</v>
      </c>
      <c r="D417" s="17" t="s">
        <v>3627</v>
      </c>
      <c r="E417" s="17" t="s">
        <v>79</v>
      </c>
      <c r="F417" s="17" t="s">
        <v>4038</v>
      </c>
      <c r="G417" s="17" t="s">
        <v>4039</v>
      </c>
      <c r="H417" s="17" t="s">
        <v>4040</v>
      </c>
      <c r="I417" s="8">
        <f t="shared" si="35"/>
        <v>45407.516805555555</v>
      </c>
      <c r="J417" s="8">
        <f>DATEVALUE(MID(H417,29,8))+TIMEVALUE(_xlfn.CONCAT(MID(H417,64,2),":",MID(H417,66,2)))</f>
        <v>45407.515972222223</v>
      </c>
      <c r="K417" s="6" t="str">
        <f t="shared" si="36"/>
        <v>0:01</v>
      </c>
      <c r="L417" s="54" t="str">
        <f t="shared" si="37"/>
        <v>Ukončeno v den propuštění</v>
      </c>
      <c r="M417" s="54" t="str">
        <f>IF(A417-J417&gt;TIME(0,240,0),"Více než  4 hodiny",VLOOKUP(K417,Pásma!$H$4:$I$244,2))</f>
        <v>do 10 ti minut</v>
      </c>
    </row>
    <row r="418" spans="1:13" x14ac:dyDescent="0.25">
      <c r="A418" s="18">
        <v>45407.561979166669</v>
      </c>
      <c r="B418" s="17" t="s">
        <v>44</v>
      </c>
      <c r="C418" s="17" t="s">
        <v>8401</v>
      </c>
      <c r="D418" s="17" t="s">
        <v>3627</v>
      </c>
      <c r="E418" s="17" t="s">
        <v>10</v>
      </c>
      <c r="F418" s="17" t="s">
        <v>3992</v>
      </c>
      <c r="G418" s="17" t="s">
        <v>3993</v>
      </c>
      <c r="H418" s="17" t="s">
        <v>8782</v>
      </c>
      <c r="I418" s="8">
        <f t="shared" si="35"/>
        <v>45407.561979166669</v>
      </c>
      <c r="J418" s="8">
        <f>DATEVALUE(MID(H418,49,8))+TIMEVALUE(_xlfn.CONCAT(MID(H418,80,2),":",MID(H418,82,2)))</f>
        <v>45407.561805555553</v>
      </c>
      <c r="K418" s="6" t="str">
        <f t="shared" si="36"/>
        <v>0:00</v>
      </c>
      <c r="L418" s="54" t="str">
        <f t="shared" si="37"/>
        <v>Ukončeno v den propuštění</v>
      </c>
      <c r="M418" s="54" t="str">
        <f>IF(A418-J418&gt;TIME(0,240,0),"Více než  4 hodiny",VLOOKUP(K418,Pásma!$H$4:$I$244,2))</f>
        <v>do 10 ti minut</v>
      </c>
    </row>
    <row r="419" spans="1:13" x14ac:dyDescent="0.25">
      <c r="A419" s="18">
        <v>45407.579768518517</v>
      </c>
      <c r="B419" s="17" t="s">
        <v>1928</v>
      </c>
      <c r="C419" s="17" t="s">
        <v>1695</v>
      </c>
      <c r="D419" s="17" t="s">
        <v>3627</v>
      </c>
      <c r="E419" s="17" t="s">
        <v>79</v>
      </c>
      <c r="F419" s="17" t="s">
        <v>4000</v>
      </c>
      <c r="G419" s="17" t="s">
        <v>4001</v>
      </c>
      <c r="H419" s="17" t="s">
        <v>8781</v>
      </c>
      <c r="I419" s="8">
        <f t="shared" si="35"/>
        <v>45407.579768518517</v>
      </c>
      <c r="J419" s="8">
        <f>DATEVALUE(MID(H419,49,8))+TIMEVALUE(_xlfn.CONCAT(MID(H419,80,2),":",MID(H419,82,2)))</f>
        <v>45407.57916666667</v>
      </c>
      <c r="K419" s="6" t="str">
        <f t="shared" si="36"/>
        <v>0:00</v>
      </c>
      <c r="L419" s="54" t="str">
        <f t="shared" si="37"/>
        <v>Ukončeno v den propuštění</v>
      </c>
      <c r="M419" s="54" t="str">
        <f>IF(A419-J419&gt;TIME(0,240,0),"Více než  4 hodiny",VLOOKUP(K419,Pásma!$H$4:$I$244,2))</f>
        <v>do 10 ti minut</v>
      </c>
    </row>
    <row r="420" spans="1:13" x14ac:dyDescent="0.25">
      <c r="A420" s="18">
        <v>45407.582129629627</v>
      </c>
      <c r="B420" s="17" t="s">
        <v>3625</v>
      </c>
      <c r="C420" s="17" t="s">
        <v>3626</v>
      </c>
      <c r="D420" s="17" t="s">
        <v>3627</v>
      </c>
      <c r="E420" s="17" t="s">
        <v>79</v>
      </c>
      <c r="F420" s="17" t="s">
        <v>3907</v>
      </c>
      <c r="G420" s="17" t="s">
        <v>7610</v>
      </c>
      <c r="H420" s="17" t="s">
        <v>7611</v>
      </c>
      <c r="I420" s="8">
        <f t="shared" si="35"/>
        <v>45407.582129629627</v>
      </c>
      <c r="J420" s="8">
        <f>DATEVALUE(MID(H420,63,8))+TIMEVALUE(_xlfn.CONCAT(MID(H420,87,2),":",MID(H420,89,2)))</f>
        <v>45407.581250000003</v>
      </c>
      <c r="K420" s="6" t="str">
        <f t="shared" si="36"/>
        <v>0:01</v>
      </c>
      <c r="L420" s="54" t="str">
        <f t="shared" si="37"/>
        <v>Ukončeno v den propuštění</v>
      </c>
      <c r="M420" s="54" t="str">
        <f>IF(A420-J420&gt;TIME(0,240,0),"Více než  4 hodiny",VLOOKUP(K420,Pásma!$H$4:$I$244,2))</f>
        <v>do 10 ti minut</v>
      </c>
    </row>
    <row r="421" spans="1:13" x14ac:dyDescent="0.25">
      <c r="A421" s="18">
        <v>45408.383935185186</v>
      </c>
      <c r="B421" s="17" t="s">
        <v>3625</v>
      </c>
      <c r="C421" s="17" t="s">
        <v>3626</v>
      </c>
      <c r="D421" s="17" t="s">
        <v>3627</v>
      </c>
      <c r="E421" s="17" t="s">
        <v>79</v>
      </c>
      <c r="F421" s="17" t="s">
        <v>7607</v>
      </c>
      <c r="G421" s="17" t="s">
        <v>7608</v>
      </c>
      <c r="H421" s="17" t="s">
        <v>7609</v>
      </c>
      <c r="I421" s="8">
        <f t="shared" si="35"/>
        <v>45408.383935185186</v>
      </c>
      <c r="J421" s="8">
        <f>DATEVALUE(MID(H421,63,8))+TIMEVALUE(_xlfn.CONCAT(MID(H421,87,2),":",MID(H421,89,2)))</f>
        <v>45408.382638888892</v>
      </c>
      <c r="K421" s="6" t="str">
        <f t="shared" si="36"/>
        <v>0:01</v>
      </c>
      <c r="L421" s="54" t="str">
        <f t="shared" si="37"/>
        <v>Ukončeno v den propuštění</v>
      </c>
      <c r="M421" s="54" t="str">
        <f>IF(A421-J421&gt;TIME(0,240,0),"Více než  4 hodiny",VLOOKUP(K421,Pásma!$H$4:$I$244,2))</f>
        <v>do 10 ti minut</v>
      </c>
    </row>
    <row r="422" spans="1:13" x14ac:dyDescent="0.25">
      <c r="A422" s="18">
        <v>45408.477534722224</v>
      </c>
      <c r="B422" s="17" t="s">
        <v>1694</v>
      </c>
      <c r="C422" s="17" t="s">
        <v>1695</v>
      </c>
      <c r="D422" s="17" t="s">
        <v>3627</v>
      </c>
      <c r="E422" s="17" t="s">
        <v>79</v>
      </c>
      <c r="F422" s="17" t="s">
        <v>4005</v>
      </c>
      <c r="G422" s="17" t="s">
        <v>4006</v>
      </c>
      <c r="H422" s="17" t="s">
        <v>8780</v>
      </c>
      <c r="I422" s="8">
        <f t="shared" si="35"/>
        <v>45408.477534722224</v>
      </c>
      <c r="J422" s="8">
        <f>DATEVALUE(MID(H422,49,8))+TIMEVALUE(_xlfn.CONCAT(MID(H422,80,2),":",MID(H422,82,2)))</f>
        <v>45408.477083333331</v>
      </c>
      <c r="K422" s="6" t="str">
        <f t="shared" si="36"/>
        <v>0:00</v>
      </c>
      <c r="L422" s="54" t="str">
        <f t="shared" si="37"/>
        <v>Ukončeno v den propuštění</v>
      </c>
      <c r="M422" s="54" t="str">
        <f>IF(A422-J422&gt;TIME(0,240,0),"Více než  4 hodiny",VLOOKUP(K422,Pásma!$H$4:$I$244,2))</f>
        <v>do 10 ti minut</v>
      </c>
    </row>
    <row r="423" spans="1:13" x14ac:dyDescent="0.25">
      <c r="A423" s="18">
        <v>45408.577152777776</v>
      </c>
      <c r="B423" s="17" t="s">
        <v>3625</v>
      </c>
      <c r="C423" s="17" t="s">
        <v>3626</v>
      </c>
      <c r="D423" s="17" t="s">
        <v>3627</v>
      </c>
      <c r="E423" s="17" t="s">
        <v>79</v>
      </c>
      <c r="F423" s="17" t="s">
        <v>4035</v>
      </c>
      <c r="G423" s="17" t="s">
        <v>4036</v>
      </c>
      <c r="H423" s="17" t="s">
        <v>4037</v>
      </c>
      <c r="I423" s="8">
        <f t="shared" si="35"/>
        <v>45408.577152777776</v>
      </c>
      <c r="J423" s="8">
        <f t="shared" ref="J423:J431" si="40">DATEVALUE(MID(H423,29,8))+TIMEVALUE(_xlfn.CONCAT(MID(H423,64,2),":",MID(H423,66,2)))</f>
        <v>45408.576388888891</v>
      </c>
      <c r="K423" s="6" t="str">
        <f t="shared" si="36"/>
        <v>0:01</v>
      </c>
      <c r="L423" s="54" t="str">
        <f t="shared" si="37"/>
        <v>Ukončeno v den propuštění</v>
      </c>
      <c r="M423" s="54" t="str">
        <f>IF(A423-J423&gt;TIME(0,240,0),"Více než  4 hodiny",VLOOKUP(K423,Pásma!$H$4:$I$244,2))</f>
        <v>do 10 ti minut</v>
      </c>
    </row>
    <row r="424" spans="1:13" x14ac:dyDescent="0.25">
      <c r="A424" s="18">
        <v>45409.579768518517</v>
      </c>
      <c r="B424" s="17" t="s">
        <v>3643</v>
      </c>
      <c r="C424" s="17" t="s">
        <v>4023</v>
      </c>
      <c r="D424" s="17" t="s">
        <v>3627</v>
      </c>
      <c r="E424" s="17" t="s">
        <v>79</v>
      </c>
      <c r="F424" s="17" t="s">
        <v>4032</v>
      </c>
      <c r="G424" s="17" t="s">
        <v>4033</v>
      </c>
      <c r="H424" s="17" t="s">
        <v>4034</v>
      </c>
      <c r="I424" s="8">
        <f t="shared" si="35"/>
        <v>45409.579768518517</v>
      </c>
      <c r="J424" s="8">
        <f t="shared" si="40"/>
        <v>45409.576388888891</v>
      </c>
      <c r="K424" s="6" t="str">
        <f t="shared" si="36"/>
        <v>0:04</v>
      </c>
      <c r="L424" s="54" t="str">
        <f t="shared" si="37"/>
        <v>Ukončeno v den propuštění</v>
      </c>
      <c r="M424" s="54" t="str">
        <f>IF(A424-J424&gt;TIME(0,240,0),"Více než  4 hodiny",VLOOKUP(K424,Pásma!$H$4:$I$244,2))</f>
        <v>do 10 ti minut</v>
      </c>
    </row>
    <row r="425" spans="1:13" x14ac:dyDescent="0.25">
      <c r="A425" s="18">
        <v>45409.580543981479</v>
      </c>
      <c r="B425" s="17" t="s">
        <v>3643</v>
      </c>
      <c r="C425" s="17" t="s">
        <v>4023</v>
      </c>
      <c r="D425" s="17" t="s">
        <v>3627</v>
      </c>
      <c r="E425" s="17" t="s">
        <v>79</v>
      </c>
      <c r="F425" s="17" t="s">
        <v>4029</v>
      </c>
      <c r="G425" s="17" t="s">
        <v>4030</v>
      </c>
      <c r="H425" s="17" t="s">
        <v>4031</v>
      </c>
      <c r="I425" s="8">
        <f t="shared" si="35"/>
        <v>45409.580543981479</v>
      </c>
      <c r="J425" s="8">
        <f t="shared" si="40"/>
        <v>45409.579861111109</v>
      </c>
      <c r="K425" s="6" t="str">
        <f t="shared" si="36"/>
        <v>0:00</v>
      </c>
      <c r="L425" s="54" t="str">
        <f t="shared" si="37"/>
        <v>Ukončeno v den propuštění</v>
      </c>
      <c r="M425" s="54" t="str">
        <f>IF(A425-J425&gt;TIME(0,240,0),"Více než  4 hodiny",VLOOKUP(K425,Pásma!$H$4:$I$244,2))</f>
        <v>do 10 ti minut</v>
      </c>
    </row>
    <row r="426" spans="1:13" x14ac:dyDescent="0.25">
      <c r="A426" s="18">
        <v>45409.58079861111</v>
      </c>
      <c r="B426" s="17" t="s">
        <v>3643</v>
      </c>
      <c r="C426" s="17" t="s">
        <v>4023</v>
      </c>
      <c r="D426" s="17" t="s">
        <v>3627</v>
      </c>
      <c r="E426" s="17" t="s">
        <v>79</v>
      </c>
      <c r="F426" s="17" t="s">
        <v>4027</v>
      </c>
      <c r="G426" s="17" t="s">
        <v>4028</v>
      </c>
      <c r="H426" s="17" t="s">
        <v>4026</v>
      </c>
      <c r="I426" s="8">
        <f t="shared" si="35"/>
        <v>45409.58079861111</v>
      </c>
      <c r="J426" s="8">
        <f t="shared" si="40"/>
        <v>45409.580555555556</v>
      </c>
      <c r="K426" s="6" t="str">
        <f t="shared" si="36"/>
        <v>0:00</v>
      </c>
      <c r="L426" s="54" t="str">
        <f t="shared" si="37"/>
        <v>Ukončeno v den propuštění</v>
      </c>
      <c r="M426" s="54" t="str">
        <f>IF(A426-J426&gt;TIME(0,240,0),"Více než  4 hodiny",VLOOKUP(K426,Pásma!$H$4:$I$244,2))</f>
        <v>do 10 ti minut</v>
      </c>
    </row>
    <row r="427" spans="1:13" x14ac:dyDescent="0.25">
      <c r="A427" s="18">
        <v>45409.581435185188</v>
      </c>
      <c r="B427" s="17" t="s">
        <v>3643</v>
      </c>
      <c r="C427" s="17" t="s">
        <v>4023</v>
      </c>
      <c r="D427" s="17" t="s">
        <v>3627</v>
      </c>
      <c r="E427" s="17" t="s">
        <v>79</v>
      </c>
      <c r="F427" s="17" t="s">
        <v>4024</v>
      </c>
      <c r="G427" s="17" t="s">
        <v>4025</v>
      </c>
      <c r="H427" s="17" t="s">
        <v>4026</v>
      </c>
      <c r="I427" s="8">
        <f t="shared" si="35"/>
        <v>45409.581435185188</v>
      </c>
      <c r="J427" s="8">
        <f t="shared" si="40"/>
        <v>45409.580555555556</v>
      </c>
      <c r="K427" s="6" t="str">
        <f t="shared" si="36"/>
        <v>0:01</v>
      </c>
      <c r="L427" s="54" t="str">
        <f t="shared" si="37"/>
        <v>Ukončeno v den propuštění</v>
      </c>
      <c r="M427" s="54" t="str">
        <f>IF(A427-J427&gt;TIME(0,240,0),"Více než  4 hodiny",VLOOKUP(K427,Pásma!$H$4:$I$244,2))</f>
        <v>do 10 ti minut</v>
      </c>
    </row>
    <row r="428" spans="1:13" x14ac:dyDescent="0.25">
      <c r="A428" s="18">
        <v>45410.759594907409</v>
      </c>
      <c r="B428" s="17" t="s">
        <v>3643</v>
      </c>
      <c r="C428" s="17" t="s">
        <v>4019</v>
      </c>
      <c r="D428" s="17" t="s">
        <v>3627</v>
      </c>
      <c r="E428" s="17" t="s">
        <v>79</v>
      </c>
      <c r="F428" s="17" t="s">
        <v>4020</v>
      </c>
      <c r="G428" s="17" t="s">
        <v>4021</v>
      </c>
      <c r="H428" s="17" t="s">
        <v>4022</v>
      </c>
      <c r="I428" s="8">
        <f t="shared" si="35"/>
        <v>45410.759594907409</v>
      </c>
      <c r="J428" s="8">
        <f t="shared" si="40"/>
        <v>45410.758333333331</v>
      </c>
      <c r="K428" s="6" t="str">
        <f t="shared" si="36"/>
        <v>0:01</v>
      </c>
      <c r="L428" s="54" t="str">
        <f t="shared" si="37"/>
        <v>Ukončeno v den propuštění</v>
      </c>
      <c r="M428" s="54" t="str">
        <f>IF(A428-J428&gt;TIME(0,240,0),"Více než  4 hodiny",VLOOKUP(K428,Pásma!$H$4:$I$244,2))</f>
        <v>do 10 ti minut</v>
      </c>
    </row>
    <row r="429" spans="1:13" x14ac:dyDescent="0.25">
      <c r="A429" s="18">
        <v>45410.893263888887</v>
      </c>
      <c r="B429" s="17" t="s">
        <v>3625</v>
      </c>
      <c r="C429" s="17" t="s">
        <v>3651</v>
      </c>
      <c r="D429" s="17" t="s">
        <v>3627</v>
      </c>
      <c r="E429" s="17" t="s">
        <v>79</v>
      </c>
      <c r="F429" s="17" t="s">
        <v>4016</v>
      </c>
      <c r="G429" s="17" t="s">
        <v>4017</v>
      </c>
      <c r="H429" s="17" t="s">
        <v>4018</v>
      </c>
      <c r="I429" s="8">
        <f t="shared" si="35"/>
        <v>45410.893263888887</v>
      </c>
      <c r="J429" s="8">
        <f t="shared" si="40"/>
        <v>45410.89166666667</v>
      </c>
      <c r="K429" s="6" t="str">
        <f t="shared" si="36"/>
        <v>0:02</v>
      </c>
      <c r="L429" s="54" t="str">
        <f t="shared" si="37"/>
        <v>Ukončeno v den propuštění</v>
      </c>
      <c r="M429" s="54" t="str">
        <f>IF(A429-J429&gt;TIME(0,240,0),"Více než  4 hodiny",VLOOKUP(K429,Pásma!$H$4:$I$244,2))</f>
        <v>do 10 ti minut</v>
      </c>
    </row>
    <row r="430" spans="1:13" x14ac:dyDescent="0.25">
      <c r="A430" s="18">
        <v>45410.992430555554</v>
      </c>
      <c r="B430" s="17" t="s">
        <v>3625</v>
      </c>
      <c r="C430" s="17" t="s">
        <v>3651</v>
      </c>
      <c r="D430" s="17" t="s">
        <v>3627</v>
      </c>
      <c r="E430" s="17" t="s">
        <v>79</v>
      </c>
      <c r="F430" s="17" t="s">
        <v>4013</v>
      </c>
      <c r="G430" s="17" t="s">
        <v>4014</v>
      </c>
      <c r="H430" s="17" t="s">
        <v>4015</v>
      </c>
      <c r="I430" s="8">
        <f t="shared" si="35"/>
        <v>45410.992430555554</v>
      </c>
      <c r="J430" s="8">
        <f t="shared" si="40"/>
        <v>45410.991666666669</v>
      </c>
      <c r="K430" s="6" t="str">
        <f t="shared" si="36"/>
        <v>0:01</v>
      </c>
      <c r="L430" s="54" t="str">
        <f t="shared" si="37"/>
        <v>Ukončeno v den propuštění</v>
      </c>
      <c r="M430" s="54" t="str">
        <f>IF(A430-J430&gt;TIME(0,240,0),"Více než  4 hodiny",VLOOKUP(K430,Pásma!$H$4:$I$244,2))</f>
        <v>do 10 ti minut</v>
      </c>
    </row>
    <row r="431" spans="1:13" x14ac:dyDescent="0.25">
      <c r="A431" s="18">
        <v>45411.408483796295</v>
      </c>
      <c r="B431" s="17" t="s">
        <v>3625</v>
      </c>
      <c r="C431" s="17" t="s">
        <v>3626</v>
      </c>
      <c r="D431" s="17" t="s">
        <v>3627</v>
      </c>
      <c r="E431" s="17" t="s">
        <v>79</v>
      </c>
      <c r="F431" s="17" t="s">
        <v>3907</v>
      </c>
      <c r="G431" s="17" t="s">
        <v>4011</v>
      </c>
      <c r="H431" s="17" t="s">
        <v>4012</v>
      </c>
      <c r="I431" s="8">
        <f t="shared" si="35"/>
        <v>45411.408483796295</v>
      </c>
      <c r="J431" s="8">
        <f t="shared" si="40"/>
        <v>45411.373611111114</v>
      </c>
      <c r="K431" s="6" t="str">
        <f t="shared" si="36"/>
        <v>0:50</v>
      </c>
      <c r="L431" s="54" t="str">
        <f t="shared" si="37"/>
        <v>Ukončeno v den propuštění</v>
      </c>
      <c r="M431" s="54" t="str">
        <f>IF(A431-J431&gt;TIME(0,240,0),"Více než  4 hodiny",VLOOKUP(K431,Pásma!$H$4:$I$244,2))</f>
        <v>50-60</v>
      </c>
    </row>
    <row r="432" spans="1:13" x14ac:dyDescent="0.25">
      <c r="A432" s="18">
        <v>45411.542395833334</v>
      </c>
      <c r="B432" s="17" t="s">
        <v>3625</v>
      </c>
      <c r="C432" s="17" t="s">
        <v>3626</v>
      </c>
      <c r="D432" s="17" t="s">
        <v>3627</v>
      </c>
      <c r="E432" s="17" t="s">
        <v>79</v>
      </c>
      <c r="F432" s="17" t="s">
        <v>3932</v>
      </c>
      <c r="G432" s="17" t="s">
        <v>7605</v>
      </c>
      <c r="H432" s="17" t="s">
        <v>7606</v>
      </c>
      <c r="I432" s="8">
        <f t="shared" si="35"/>
        <v>45411.542395833334</v>
      </c>
      <c r="J432" s="8">
        <f>DATEVALUE(MID(H432,63,8))+TIMEVALUE(_xlfn.CONCAT(MID(H432,87,2),":",MID(H432,89,2)))</f>
        <v>45411.541666666664</v>
      </c>
      <c r="K432" s="6" t="str">
        <f t="shared" si="36"/>
        <v>0:01</v>
      </c>
      <c r="L432" s="54" t="str">
        <f t="shared" si="37"/>
        <v>Ukončeno v den propuštění</v>
      </c>
      <c r="M432" s="54" t="str">
        <f>IF(A432-J432&gt;TIME(0,240,0),"Více než  4 hodiny",VLOOKUP(K432,Pásma!$H$4:$I$244,2))</f>
        <v>do 10 ti minut</v>
      </c>
    </row>
    <row r="433" spans="1:13" x14ac:dyDescent="0.25">
      <c r="A433" s="18">
        <v>45411.551435185182</v>
      </c>
      <c r="B433" s="17" t="s">
        <v>3625</v>
      </c>
      <c r="C433" s="17" t="s">
        <v>3626</v>
      </c>
      <c r="D433" s="17" t="s">
        <v>3627</v>
      </c>
      <c r="E433" s="17" t="s">
        <v>79</v>
      </c>
      <c r="F433" s="17" t="s">
        <v>4008</v>
      </c>
      <c r="G433" s="17" t="s">
        <v>4009</v>
      </c>
      <c r="H433" s="17" t="s">
        <v>4010</v>
      </c>
      <c r="I433" s="8">
        <f t="shared" si="35"/>
        <v>45411.551435185182</v>
      </c>
      <c r="J433" s="8">
        <f>DATEVALUE(MID(H433,29,8))+TIMEVALUE(_xlfn.CONCAT(MID(H433,64,2),":",MID(H433,66,2)))</f>
        <v>45411.55</v>
      </c>
      <c r="K433" s="6" t="str">
        <f t="shared" si="36"/>
        <v>0:02</v>
      </c>
      <c r="L433" s="54" t="str">
        <f t="shared" si="37"/>
        <v>Ukončeno v den propuštění</v>
      </c>
      <c r="M433" s="54" t="str">
        <f>IF(A433-J433&gt;TIME(0,240,0),"Více než  4 hodiny",VLOOKUP(K433,Pásma!$H$4:$I$244,2))</f>
        <v>do 10 ti minut</v>
      </c>
    </row>
    <row r="434" spans="1:13" x14ac:dyDescent="0.25">
      <c r="A434" s="18">
        <v>45411.551840277774</v>
      </c>
      <c r="B434" s="17" t="s">
        <v>3625</v>
      </c>
      <c r="C434" s="17" t="s">
        <v>3626</v>
      </c>
      <c r="D434" s="17" t="s">
        <v>3627</v>
      </c>
      <c r="E434" s="17" t="s">
        <v>79</v>
      </c>
      <c r="F434" s="17" t="s">
        <v>4005</v>
      </c>
      <c r="G434" s="17" t="s">
        <v>4006</v>
      </c>
      <c r="H434" s="17" t="s">
        <v>4007</v>
      </c>
      <c r="I434" s="8">
        <f t="shared" si="35"/>
        <v>45411.551840277774</v>
      </c>
      <c r="J434" s="8">
        <f>DATEVALUE(MID(H434,29,8))+TIMEVALUE(_xlfn.CONCAT(MID(H434,64,2),":",MID(H434,66,2)))</f>
        <v>45411.551388888889</v>
      </c>
      <c r="K434" s="6" t="str">
        <f t="shared" si="36"/>
        <v>0:00</v>
      </c>
      <c r="L434" s="54" t="str">
        <f t="shared" si="37"/>
        <v>Ukončeno v den propuštění</v>
      </c>
      <c r="M434" s="54" t="str">
        <f>IF(A434-J434&gt;TIME(0,240,0),"Více než  4 hodiny",VLOOKUP(K434,Pásma!$H$4:$I$244,2))</f>
        <v>do 10 ti minut</v>
      </c>
    </row>
    <row r="435" spans="1:13" x14ac:dyDescent="0.25">
      <c r="A435" s="18">
        <v>45412.479189814818</v>
      </c>
      <c r="B435" s="17" t="s">
        <v>3625</v>
      </c>
      <c r="C435" s="17" t="s">
        <v>3626</v>
      </c>
      <c r="D435" s="17" t="s">
        <v>3627</v>
      </c>
      <c r="E435" s="17" t="s">
        <v>79</v>
      </c>
      <c r="F435" s="17" t="s">
        <v>3926</v>
      </c>
      <c r="G435" s="17" t="s">
        <v>4003</v>
      </c>
      <c r="H435" s="17" t="s">
        <v>4004</v>
      </c>
      <c r="I435" s="8">
        <f t="shared" si="35"/>
        <v>45412.479189814818</v>
      </c>
      <c r="J435" s="8">
        <f>DATEVALUE(MID(H435,29,8))+TIMEVALUE(_xlfn.CONCAT(MID(H435,64,2),":",MID(H435,66,2)))</f>
        <v>45412.478472222225</v>
      </c>
      <c r="K435" s="6" t="str">
        <f t="shared" si="36"/>
        <v>0:01</v>
      </c>
      <c r="L435" s="54" t="str">
        <f t="shared" si="37"/>
        <v>Ukončeno v den propuštění</v>
      </c>
      <c r="M435" s="54" t="str">
        <f>IF(A435-J435&gt;TIME(0,240,0),"Více než  4 hodiny",VLOOKUP(K435,Pásma!$H$4:$I$244,2))</f>
        <v>do 10 ti minut</v>
      </c>
    </row>
    <row r="436" spans="1:13" x14ac:dyDescent="0.25">
      <c r="A436" s="18">
        <v>45412.546712962961</v>
      </c>
      <c r="B436" s="17" t="s">
        <v>3625</v>
      </c>
      <c r="C436" s="17" t="s">
        <v>3626</v>
      </c>
      <c r="D436" s="17" t="s">
        <v>3627</v>
      </c>
      <c r="E436" s="17" t="s">
        <v>79</v>
      </c>
      <c r="F436" s="17" t="s">
        <v>4000</v>
      </c>
      <c r="G436" s="17" t="s">
        <v>4001</v>
      </c>
      <c r="H436" s="17" t="s">
        <v>4002</v>
      </c>
      <c r="I436" s="8">
        <f t="shared" si="35"/>
        <v>45412.546712962961</v>
      </c>
      <c r="J436" s="8">
        <f>DATEVALUE(MID(H436,29,8))+TIMEVALUE(_xlfn.CONCAT(MID(H436,64,2),":",MID(H436,66,2)))</f>
        <v>45412.54583333333</v>
      </c>
      <c r="K436" s="6" t="str">
        <f t="shared" si="36"/>
        <v>0:01</v>
      </c>
      <c r="L436" s="54" t="str">
        <f t="shared" si="37"/>
        <v>Ukončeno v den propuštění</v>
      </c>
      <c r="M436" s="54" t="str">
        <f>IF(A436-J436&gt;TIME(0,240,0),"Více než  4 hodiny",VLOOKUP(K436,Pásma!$H$4:$I$244,2))</f>
        <v>do 10 ti minut</v>
      </c>
    </row>
    <row r="437" spans="1:13" x14ac:dyDescent="0.25">
      <c r="A437" s="18">
        <v>45412.5471875</v>
      </c>
      <c r="B437" s="17" t="s">
        <v>3625</v>
      </c>
      <c r="C437" s="17" t="s">
        <v>3626</v>
      </c>
      <c r="D437" s="17" t="s">
        <v>3627</v>
      </c>
      <c r="E437" s="17" t="s">
        <v>79</v>
      </c>
      <c r="F437" s="17" t="s">
        <v>3997</v>
      </c>
      <c r="G437" s="17" t="s">
        <v>3998</v>
      </c>
      <c r="H437" s="17" t="s">
        <v>3999</v>
      </c>
      <c r="I437" s="8">
        <f t="shared" si="35"/>
        <v>45412.5471875</v>
      </c>
      <c r="J437" s="8">
        <f>DATEVALUE(MID(H437,29,8))+TIMEVALUE(_xlfn.CONCAT(MID(H437,64,2),":",MID(H437,66,2)))</f>
        <v>45412.546527777777</v>
      </c>
      <c r="K437" s="6" t="str">
        <f t="shared" si="36"/>
        <v>0:00</v>
      </c>
      <c r="L437" s="54" t="str">
        <f t="shared" si="37"/>
        <v>Ukončeno v den propuštění</v>
      </c>
      <c r="M437" s="54" t="str">
        <f>IF(A437-J437&gt;TIME(0,240,0),"Více než  4 hodiny",VLOOKUP(K437,Pásma!$H$4:$I$244,2))</f>
        <v>do 10 ti minut</v>
      </c>
    </row>
    <row r="438" spans="1:13" x14ac:dyDescent="0.25">
      <c r="A438" s="18">
        <v>45412.556145833332</v>
      </c>
      <c r="B438" s="17" t="s">
        <v>3643</v>
      </c>
      <c r="C438" s="17" t="s">
        <v>4118</v>
      </c>
      <c r="D438" s="17" t="s">
        <v>3627</v>
      </c>
      <c r="E438" s="17" t="s">
        <v>79</v>
      </c>
      <c r="F438" s="17" t="s">
        <v>3719</v>
      </c>
      <c r="G438" s="17" t="s">
        <v>7603</v>
      </c>
      <c r="H438" s="17" t="s">
        <v>7604</v>
      </c>
      <c r="I438" s="8">
        <f t="shared" si="35"/>
        <v>45412.556145833332</v>
      </c>
      <c r="J438" s="8">
        <f>DATEVALUE(MID(H438,63,8))+TIMEVALUE(_xlfn.CONCAT(MID(H438,87,2),":",MID(H438,89,2)))</f>
        <v>45412.554861111108</v>
      </c>
      <c r="K438" s="6" t="str">
        <f t="shared" si="36"/>
        <v>0:01</v>
      </c>
      <c r="L438" s="54" t="str">
        <f t="shared" si="37"/>
        <v>Ukončeno v den propuštění</v>
      </c>
      <c r="M438" s="54" t="str">
        <f>IF(A438-J438&gt;TIME(0,240,0),"Více než  4 hodiny",VLOOKUP(K438,Pásma!$H$4:$I$244,2))</f>
        <v>do 10 ti minut</v>
      </c>
    </row>
    <row r="439" spans="1:13" x14ac:dyDescent="0.25">
      <c r="A439" s="18">
        <v>45412.648310185185</v>
      </c>
      <c r="B439" s="17" t="s">
        <v>11</v>
      </c>
      <c r="C439" s="17" t="s">
        <v>8395</v>
      </c>
      <c r="D439" s="17" t="s">
        <v>3627</v>
      </c>
      <c r="E439" s="17" t="s">
        <v>10</v>
      </c>
      <c r="F439" s="17" t="s">
        <v>3952</v>
      </c>
      <c r="G439" s="17" t="s">
        <v>3953</v>
      </c>
      <c r="H439" s="17" t="s">
        <v>8779</v>
      </c>
      <c r="I439" s="8">
        <f t="shared" si="35"/>
        <v>45412.648310185185</v>
      </c>
      <c r="J439" s="8">
        <f>DATEVALUE(MID(H439,49,8))+TIMEVALUE(_xlfn.CONCAT(MID(H439,80,2),":",MID(H439,82,2)))</f>
        <v>45412.647916666669</v>
      </c>
      <c r="K439" s="6" t="str">
        <f t="shared" si="36"/>
        <v>0:00</v>
      </c>
      <c r="L439" s="54" t="str">
        <f t="shared" si="37"/>
        <v>Ukončeno v den propuštění</v>
      </c>
      <c r="M439" s="54" t="str">
        <f>IF(A439-J439&gt;TIME(0,240,0),"Více než  4 hodiny",VLOOKUP(K439,Pásma!$H$4:$I$244,2))</f>
        <v>do 10 ti minut</v>
      </c>
    </row>
    <row r="440" spans="1:13" x14ac:dyDescent="0.25">
      <c r="A440" s="18">
        <v>45413.416412037041</v>
      </c>
      <c r="B440" s="17" t="s">
        <v>3625</v>
      </c>
      <c r="C440" s="17" t="s">
        <v>3707</v>
      </c>
      <c r="D440" s="17" t="s">
        <v>3627</v>
      </c>
      <c r="E440" s="17" t="s">
        <v>79</v>
      </c>
      <c r="F440" s="17" t="s">
        <v>3850</v>
      </c>
      <c r="G440" s="17" t="s">
        <v>3995</v>
      </c>
      <c r="H440" s="17" t="s">
        <v>3996</v>
      </c>
      <c r="I440" s="8">
        <f t="shared" si="35"/>
        <v>45413.416412037041</v>
      </c>
      <c r="J440" s="8">
        <f>DATEVALUE(MID(H440,29,8))+TIMEVALUE(_xlfn.CONCAT(MID(H440,64,2),":",MID(H440,66,2)))</f>
        <v>45413.415277777778</v>
      </c>
      <c r="K440" s="6" t="str">
        <f t="shared" si="36"/>
        <v>0:01</v>
      </c>
      <c r="L440" s="54" t="str">
        <f t="shared" si="37"/>
        <v>Ukončeno v den propuštění</v>
      </c>
      <c r="M440" s="54" t="str">
        <f>IF(A440-J440&gt;TIME(0,240,0),"Více než  4 hodiny",VLOOKUP(K440,Pásma!$H$4:$I$244,2))</f>
        <v>do 10 ti minut</v>
      </c>
    </row>
    <row r="441" spans="1:13" x14ac:dyDescent="0.25">
      <c r="A441" s="18">
        <v>45413.634293981479</v>
      </c>
      <c r="B441" s="17" t="s">
        <v>3625</v>
      </c>
      <c r="C441" s="17" t="s">
        <v>3707</v>
      </c>
      <c r="D441" s="17" t="s">
        <v>3627</v>
      </c>
      <c r="E441" s="17" t="s">
        <v>79</v>
      </c>
      <c r="F441" s="17" t="s">
        <v>3992</v>
      </c>
      <c r="G441" s="17" t="s">
        <v>3993</v>
      </c>
      <c r="H441" s="17" t="s">
        <v>3994</v>
      </c>
      <c r="I441" s="8">
        <f t="shared" si="35"/>
        <v>45413.634293981479</v>
      </c>
      <c r="J441" s="8">
        <f>DATEVALUE(MID(H441,29,8))+TIMEVALUE(_xlfn.CONCAT(MID(H441,64,2),":",MID(H441,66,2)))</f>
        <v>45413.633333333331</v>
      </c>
      <c r="K441" s="6" t="str">
        <f t="shared" si="36"/>
        <v>0:01</v>
      </c>
      <c r="L441" s="54" t="str">
        <f t="shared" si="37"/>
        <v>Ukončeno v den propuštění</v>
      </c>
      <c r="M441" s="54" t="str">
        <f>IF(A441-J441&gt;TIME(0,240,0),"Více než  4 hodiny",VLOOKUP(K441,Pásma!$H$4:$I$244,2))</f>
        <v>do 10 ti minut</v>
      </c>
    </row>
    <row r="442" spans="1:13" x14ac:dyDescent="0.25">
      <c r="A442" s="18">
        <v>45414.422326388885</v>
      </c>
      <c r="B442" s="17" t="s">
        <v>3625</v>
      </c>
      <c r="C442" s="17" t="s">
        <v>3626</v>
      </c>
      <c r="D442" s="17" t="s">
        <v>3627</v>
      </c>
      <c r="E442" s="17" t="s">
        <v>79</v>
      </c>
      <c r="F442" s="17" t="s">
        <v>3719</v>
      </c>
      <c r="G442" s="17" t="s">
        <v>3990</v>
      </c>
      <c r="H442" s="17" t="s">
        <v>3991</v>
      </c>
      <c r="I442" s="8">
        <f t="shared" si="35"/>
        <v>45414.422326388885</v>
      </c>
      <c r="J442" s="8">
        <f>DATEVALUE(MID(H442,29,8))+TIMEVALUE(_xlfn.CONCAT(MID(H442,64,2),":",MID(H442,66,2)))</f>
        <v>45414.370833333334</v>
      </c>
      <c r="K442" s="6" t="str">
        <f t="shared" si="36"/>
        <v>1:14</v>
      </c>
      <c r="L442" s="54" t="str">
        <f t="shared" si="37"/>
        <v>Ukončeno v den propuštění</v>
      </c>
      <c r="M442" s="54" t="str">
        <f>IF(A442-J442&gt;TIME(0,240,0),"Více než  4 hodiny",VLOOKUP(K442,Pásma!$H$4:$I$244,2))</f>
        <v>70-80</v>
      </c>
    </row>
    <row r="443" spans="1:13" x14ac:dyDescent="0.25">
      <c r="A443" s="18">
        <v>45414.460115740738</v>
      </c>
      <c r="B443" s="17" t="s">
        <v>3625</v>
      </c>
      <c r="C443" s="17" t="s">
        <v>3626</v>
      </c>
      <c r="D443" s="17" t="s">
        <v>3627</v>
      </c>
      <c r="E443" s="17" t="s">
        <v>79</v>
      </c>
      <c r="F443" s="17" t="s">
        <v>3932</v>
      </c>
      <c r="G443" s="17" t="s">
        <v>3988</v>
      </c>
      <c r="H443" s="17" t="s">
        <v>3989</v>
      </c>
      <c r="I443" s="8">
        <f t="shared" si="35"/>
        <v>45414.460115740738</v>
      </c>
      <c r="J443" s="8">
        <f>DATEVALUE(MID(H443,29,8))+TIMEVALUE(_xlfn.CONCAT(MID(H443,64,2),":",MID(H443,66,2)))</f>
        <v>45414.438888888886</v>
      </c>
      <c r="K443" s="6" t="str">
        <f t="shared" si="36"/>
        <v>0:30</v>
      </c>
      <c r="L443" s="54" t="str">
        <f t="shared" si="37"/>
        <v>Ukončeno v den propuštění</v>
      </c>
      <c r="M443" s="54" t="str">
        <f>IF(A443-J443&gt;TIME(0,240,0),"Více než  4 hodiny",VLOOKUP(K443,Pásma!$H$4:$I$244,2))</f>
        <v>30-40</v>
      </c>
    </row>
    <row r="444" spans="1:13" x14ac:dyDescent="0.25">
      <c r="A444" s="18">
        <v>45414.534085648149</v>
      </c>
      <c r="B444" s="17" t="s">
        <v>11</v>
      </c>
      <c r="C444" s="17" t="s">
        <v>21</v>
      </c>
      <c r="D444" s="17" t="s">
        <v>3627</v>
      </c>
      <c r="E444" s="17" t="s">
        <v>10</v>
      </c>
      <c r="F444" s="17" t="s">
        <v>3958</v>
      </c>
      <c r="G444" s="17" t="s">
        <v>3959</v>
      </c>
      <c r="H444" s="17" t="s">
        <v>8778</v>
      </c>
      <c r="I444" s="8">
        <f t="shared" si="35"/>
        <v>45414.534085648149</v>
      </c>
      <c r="J444" s="8">
        <f>DATEVALUE(MID(H444,49,8))+TIMEVALUE(_xlfn.CONCAT(MID(H444,80,2),":",MID(H444,82,2)))</f>
        <v>45414.533333333333</v>
      </c>
      <c r="K444" s="6" t="str">
        <f t="shared" si="36"/>
        <v>0:01</v>
      </c>
      <c r="L444" s="54" t="str">
        <f t="shared" si="37"/>
        <v>Ukončeno v den propuštění</v>
      </c>
      <c r="M444" s="54" t="str">
        <f>IF(A444-J444&gt;TIME(0,240,0),"Více než  4 hodiny",VLOOKUP(K444,Pásma!$H$4:$I$244,2))</f>
        <v>do 10 ti minut</v>
      </c>
    </row>
    <row r="445" spans="1:13" x14ac:dyDescent="0.25">
      <c r="A445" s="18">
        <v>45414.546168981484</v>
      </c>
      <c r="B445" s="17" t="s">
        <v>3625</v>
      </c>
      <c r="C445" s="17" t="s">
        <v>3626</v>
      </c>
      <c r="D445" s="17" t="s">
        <v>3627</v>
      </c>
      <c r="E445" s="17" t="s">
        <v>79</v>
      </c>
      <c r="F445" s="17" t="s">
        <v>3985</v>
      </c>
      <c r="G445" s="17" t="s">
        <v>3986</v>
      </c>
      <c r="H445" s="17" t="s">
        <v>3987</v>
      </c>
      <c r="I445" s="8">
        <f t="shared" si="35"/>
        <v>45414.546168981484</v>
      </c>
      <c r="J445" s="8">
        <f>DATEVALUE(MID(H445,29,8))+TIMEVALUE(_xlfn.CONCAT(MID(H445,64,2),":",MID(H445,66,2)))</f>
        <v>45414.545138888891</v>
      </c>
      <c r="K445" s="6" t="str">
        <f t="shared" si="36"/>
        <v>0:01</v>
      </c>
      <c r="L445" s="54" t="str">
        <f t="shared" si="37"/>
        <v>Ukončeno v den propuštění</v>
      </c>
      <c r="M445" s="54" t="str">
        <f>IF(A445-J445&gt;TIME(0,240,0),"Více než  4 hodiny",VLOOKUP(K445,Pásma!$H$4:$I$244,2))</f>
        <v>do 10 ti minut</v>
      </c>
    </row>
    <row r="446" spans="1:13" x14ac:dyDescent="0.25">
      <c r="A446" s="18">
        <v>45414.552835648145</v>
      </c>
      <c r="B446" s="17" t="s">
        <v>3625</v>
      </c>
      <c r="C446" s="17" t="s">
        <v>3626</v>
      </c>
      <c r="D446" s="17" t="s">
        <v>3627</v>
      </c>
      <c r="E446" s="17" t="s">
        <v>79</v>
      </c>
      <c r="F446" s="17" t="s">
        <v>37</v>
      </c>
      <c r="G446" s="17" t="s">
        <v>7601</v>
      </c>
      <c r="H446" s="17" t="s">
        <v>7602</v>
      </c>
      <c r="I446" s="8">
        <f t="shared" si="35"/>
        <v>45414.552835648145</v>
      </c>
      <c r="J446" s="8">
        <f>DATEVALUE(MID(H446,63,8))+TIMEVALUE(_xlfn.CONCAT(MID(H446,87,2),":",MID(H446,89,2)))</f>
        <v>45414.552083333336</v>
      </c>
      <c r="K446" s="6" t="str">
        <f t="shared" si="36"/>
        <v>0:01</v>
      </c>
      <c r="L446" s="54" t="str">
        <f t="shared" si="37"/>
        <v>Ukončeno v den propuštění</v>
      </c>
      <c r="M446" s="54" t="str">
        <f>IF(A446-J446&gt;TIME(0,240,0),"Více než  4 hodiny",VLOOKUP(K446,Pásma!$H$4:$I$244,2))</f>
        <v>do 10 ti minut</v>
      </c>
    </row>
    <row r="447" spans="1:13" x14ac:dyDescent="0.25">
      <c r="A447" s="18">
        <v>45414.583981481483</v>
      </c>
      <c r="B447" s="17" t="s">
        <v>11</v>
      </c>
      <c r="C447" s="17" t="s">
        <v>21</v>
      </c>
      <c r="D447" s="17" t="s">
        <v>3627</v>
      </c>
      <c r="E447" s="17" t="s">
        <v>10</v>
      </c>
      <c r="F447" s="17" t="s">
        <v>3955</v>
      </c>
      <c r="G447" s="17" t="s">
        <v>3956</v>
      </c>
      <c r="H447" s="17" t="s">
        <v>8777</v>
      </c>
      <c r="I447" s="8">
        <f t="shared" si="35"/>
        <v>45414.583981481483</v>
      </c>
      <c r="J447" s="8">
        <f>DATEVALUE(MID(H447,49,8))+TIMEVALUE(_xlfn.CONCAT(MID(H447,80,2),":",MID(H447,82,2)))</f>
        <v>45414.583333333336</v>
      </c>
      <c r="K447" s="6" t="str">
        <f t="shared" si="36"/>
        <v>0:00</v>
      </c>
      <c r="L447" s="54" t="str">
        <f t="shared" si="37"/>
        <v>Ukončeno v den propuštění</v>
      </c>
      <c r="M447" s="54" t="str">
        <f>IF(A447-J447&gt;TIME(0,240,0),"Více než  4 hodiny",VLOOKUP(K447,Pásma!$H$4:$I$244,2))</f>
        <v>do 10 ti minut</v>
      </c>
    </row>
    <row r="448" spans="1:13" x14ac:dyDescent="0.25">
      <c r="A448" s="18">
        <v>45415.453923611109</v>
      </c>
      <c r="B448" s="17" t="s">
        <v>11</v>
      </c>
      <c r="C448" s="17" t="s">
        <v>21</v>
      </c>
      <c r="D448" s="17" t="s">
        <v>3627</v>
      </c>
      <c r="E448" s="17" t="s">
        <v>10</v>
      </c>
      <c r="F448" s="17" t="s">
        <v>3907</v>
      </c>
      <c r="G448" s="17" t="s">
        <v>3908</v>
      </c>
      <c r="H448" s="17" t="s">
        <v>8776</v>
      </c>
      <c r="I448" s="8">
        <f t="shared" si="35"/>
        <v>45415.453923611109</v>
      </c>
      <c r="J448" s="8">
        <f>DATEVALUE(MID(H448,49,8))+TIMEVALUE(_xlfn.CONCAT(MID(H448,80,2),":",MID(H448,82,2)))</f>
        <v>45415.453472222223</v>
      </c>
      <c r="K448" s="6" t="str">
        <f t="shared" si="36"/>
        <v>0:00</v>
      </c>
      <c r="L448" s="54" t="str">
        <f t="shared" si="37"/>
        <v>Ukončeno v den propuštění</v>
      </c>
      <c r="M448" s="54" t="str">
        <f>IF(A448-J448&gt;TIME(0,240,0),"Více než  4 hodiny",VLOOKUP(K448,Pásma!$H$4:$I$244,2))</f>
        <v>do 10 ti minut</v>
      </c>
    </row>
    <row r="449" spans="1:13" x14ac:dyDescent="0.25">
      <c r="A449" s="18">
        <v>45415.537442129629</v>
      </c>
      <c r="B449" s="17" t="s">
        <v>3625</v>
      </c>
      <c r="C449" s="17" t="s">
        <v>3626</v>
      </c>
      <c r="D449" s="17" t="s">
        <v>3627</v>
      </c>
      <c r="E449" s="17" t="s">
        <v>79</v>
      </c>
      <c r="F449" s="17" t="s">
        <v>3982</v>
      </c>
      <c r="G449" s="17" t="s">
        <v>3983</v>
      </c>
      <c r="H449" s="17" t="s">
        <v>3984</v>
      </c>
      <c r="I449" s="8">
        <f t="shared" si="35"/>
        <v>45415.537442129629</v>
      </c>
      <c r="J449" s="8">
        <f>DATEVALUE(MID(H449,29,8))+TIMEVALUE(_xlfn.CONCAT(MID(H449,64,2),":",MID(H449,66,2)))</f>
        <v>45415.536805555559</v>
      </c>
      <c r="K449" s="6" t="str">
        <f t="shared" si="36"/>
        <v>0:00</v>
      </c>
      <c r="L449" s="54" t="str">
        <f t="shared" si="37"/>
        <v>Ukončeno v den propuštění</v>
      </c>
      <c r="M449" s="54" t="str">
        <f>IF(A449-J449&gt;TIME(0,240,0),"Více než  4 hodiny",VLOOKUP(K449,Pásma!$H$4:$I$244,2))</f>
        <v>do 10 ti minut</v>
      </c>
    </row>
    <row r="450" spans="1:13" x14ac:dyDescent="0.25">
      <c r="A450" s="18">
        <v>45416.461446759262</v>
      </c>
      <c r="B450" s="17" t="s">
        <v>3643</v>
      </c>
      <c r="C450" s="17" t="s">
        <v>3694</v>
      </c>
      <c r="D450" s="17" t="s">
        <v>3627</v>
      </c>
      <c r="E450" s="17" t="s">
        <v>79</v>
      </c>
      <c r="F450" s="17" t="s">
        <v>3979</v>
      </c>
      <c r="G450" s="17" t="s">
        <v>3980</v>
      </c>
      <c r="H450" s="17" t="s">
        <v>3981</v>
      </c>
      <c r="I450" s="8">
        <f t="shared" ref="I450:I513" si="41">A450</f>
        <v>45416.461446759262</v>
      </c>
      <c r="J450" s="8">
        <f>DATEVALUE(MID(H450,29,8))+TIMEVALUE(_xlfn.CONCAT(MID(H450,64,2),":",MID(H450,66,2)))</f>
        <v>45416.460416666669</v>
      </c>
      <c r="K450" s="6" t="str">
        <f t="shared" ref="K450:K513" si="42">TEXT(A450-J450,"h:mm")</f>
        <v>0:01</v>
      </c>
      <c r="L450" s="54" t="str">
        <f t="shared" si="37"/>
        <v>Ukončeno v den propuštění</v>
      </c>
      <c r="M450" s="54" t="str">
        <f>IF(A450-J450&gt;TIME(0,240,0),"Více než  4 hodiny",VLOOKUP(K450,Pásma!$H$4:$I$244,2))</f>
        <v>do 10 ti minut</v>
      </c>
    </row>
    <row r="451" spans="1:13" x14ac:dyDescent="0.25">
      <c r="A451" s="18">
        <v>45416.461875000001</v>
      </c>
      <c r="B451" s="17" t="s">
        <v>3643</v>
      </c>
      <c r="C451" s="17" t="s">
        <v>3694</v>
      </c>
      <c r="D451" s="17" t="s">
        <v>3627</v>
      </c>
      <c r="E451" s="17" t="s">
        <v>79</v>
      </c>
      <c r="F451" s="17" t="s">
        <v>3976</v>
      </c>
      <c r="G451" s="17" t="s">
        <v>3977</v>
      </c>
      <c r="H451" s="17" t="s">
        <v>3978</v>
      </c>
      <c r="I451" s="8">
        <f t="shared" si="41"/>
        <v>45416.461875000001</v>
      </c>
      <c r="J451" s="8">
        <f>DATEVALUE(MID(H451,29,8))+TIMEVALUE(_xlfn.CONCAT(MID(H451,64,2),":",MID(H451,66,2)))</f>
        <v>45416.461111111108</v>
      </c>
      <c r="K451" s="6" t="str">
        <f t="shared" si="42"/>
        <v>0:01</v>
      </c>
      <c r="L451" s="54" t="str">
        <f t="shared" ref="L451:L514" si="43">IF(DAY(I451)&lt;&gt;DAY(J451),"Ukončeno o den a více později","Ukončeno v den propuštění")</f>
        <v>Ukončeno v den propuštění</v>
      </c>
      <c r="M451" s="54" t="str">
        <f>IF(A451-J451&gt;TIME(0,240,0),"Více než  4 hodiny",VLOOKUP(K451,Pásma!$H$4:$I$244,2))</f>
        <v>do 10 ti minut</v>
      </c>
    </row>
    <row r="452" spans="1:13" x14ac:dyDescent="0.25">
      <c r="A452" s="18">
        <v>45417.422546296293</v>
      </c>
      <c r="B452" s="17" t="s">
        <v>3625</v>
      </c>
      <c r="C452" s="17" t="s">
        <v>3703</v>
      </c>
      <c r="D452" s="17" t="s">
        <v>3627</v>
      </c>
      <c r="E452" s="17" t="s">
        <v>79</v>
      </c>
      <c r="F452" s="17" t="s">
        <v>3973</v>
      </c>
      <c r="G452" s="17" t="s">
        <v>3974</v>
      </c>
      <c r="H452" s="17" t="s">
        <v>3975</v>
      </c>
      <c r="I452" s="8">
        <f t="shared" si="41"/>
        <v>45417.422546296293</v>
      </c>
      <c r="J452" s="8">
        <f>DATEVALUE(MID(H452,29,8))+TIMEVALUE(_xlfn.CONCAT(MID(H452,64,2),":",MID(H452,66,2)))</f>
        <v>45417.421527777777</v>
      </c>
      <c r="K452" s="6" t="str">
        <f t="shared" si="42"/>
        <v>0:01</v>
      </c>
      <c r="L452" s="54" t="str">
        <f t="shared" si="43"/>
        <v>Ukončeno v den propuštění</v>
      </c>
      <c r="M452" s="54" t="str">
        <f>IF(A452-J452&gt;TIME(0,240,0),"Více než  4 hodiny",VLOOKUP(K452,Pásma!$H$4:$I$244,2))</f>
        <v>do 10 ti minut</v>
      </c>
    </row>
    <row r="453" spans="1:13" x14ac:dyDescent="0.25">
      <c r="A453" s="18">
        <v>45417.427337962959</v>
      </c>
      <c r="B453" s="17" t="s">
        <v>3625</v>
      </c>
      <c r="C453" s="17" t="s">
        <v>3703</v>
      </c>
      <c r="D453" s="17" t="s">
        <v>3627</v>
      </c>
      <c r="E453" s="17" t="s">
        <v>79</v>
      </c>
      <c r="F453" s="17" t="s">
        <v>3970</v>
      </c>
      <c r="G453" s="17" t="s">
        <v>3971</v>
      </c>
      <c r="H453" s="17" t="s">
        <v>3972</v>
      </c>
      <c r="I453" s="8">
        <f t="shared" si="41"/>
        <v>45417.427337962959</v>
      </c>
      <c r="J453" s="8">
        <f>DATEVALUE(MID(H453,29,8))+TIMEVALUE(_xlfn.CONCAT(MID(H453,64,2),":",MID(H453,66,2)))</f>
        <v>45417.427083333336</v>
      </c>
      <c r="K453" s="6" t="str">
        <f t="shared" si="42"/>
        <v>0:00</v>
      </c>
      <c r="L453" s="54" t="str">
        <f t="shared" si="43"/>
        <v>Ukončeno v den propuštění</v>
      </c>
      <c r="M453" s="54" t="str">
        <f>IF(A453-J453&gt;TIME(0,240,0),"Více než  4 hodiny",VLOOKUP(K453,Pásma!$H$4:$I$244,2))</f>
        <v>do 10 ti minut</v>
      </c>
    </row>
    <row r="454" spans="1:13" x14ac:dyDescent="0.25">
      <c r="A454" s="18">
        <v>45418.465416666666</v>
      </c>
      <c r="B454" s="17" t="s">
        <v>1694</v>
      </c>
      <c r="C454" s="17" t="s">
        <v>1929</v>
      </c>
      <c r="D454" s="17" t="s">
        <v>3627</v>
      </c>
      <c r="E454" s="17" t="s">
        <v>79</v>
      </c>
      <c r="F454" s="17" t="s">
        <v>3921</v>
      </c>
      <c r="G454" s="17" t="s">
        <v>3922</v>
      </c>
      <c r="H454" s="17" t="s">
        <v>8775</v>
      </c>
      <c r="I454" s="8">
        <f t="shared" si="41"/>
        <v>45418.465416666666</v>
      </c>
      <c r="J454" s="8">
        <f>DATEVALUE(MID(H454,49,8))+TIMEVALUE(_xlfn.CONCAT(MID(H454,80,2),":",MID(H454,82,2)))</f>
        <v>45418.465277777781</v>
      </c>
      <c r="K454" s="6" t="str">
        <f t="shared" si="42"/>
        <v>0:00</v>
      </c>
      <c r="L454" s="54" t="str">
        <f t="shared" si="43"/>
        <v>Ukončeno v den propuštění</v>
      </c>
      <c r="M454" s="54" t="str">
        <f>IF(A454-J454&gt;TIME(0,240,0),"Více než  4 hodiny",VLOOKUP(K454,Pásma!$H$4:$I$244,2))</f>
        <v>do 10 ti minut</v>
      </c>
    </row>
    <row r="455" spans="1:13" x14ac:dyDescent="0.25">
      <c r="A455" s="36">
        <v>45418.471782407411</v>
      </c>
      <c r="B455" s="35" t="s">
        <v>3625</v>
      </c>
      <c r="C455" s="35" t="s">
        <v>3626</v>
      </c>
      <c r="D455" s="35" t="s">
        <v>3627</v>
      </c>
      <c r="E455" s="35" t="s">
        <v>79</v>
      </c>
      <c r="F455" s="35" t="s">
        <v>37</v>
      </c>
      <c r="G455" s="35" t="s">
        <v>3968</v>
      </c>
      <c r="H455" s="35" t="s">
        <v>3969</v>
      </c>
      <c r="I455" s="8">
        <f t="shared" si="41"/>
        <v>45418.471782407411</v>
      </c>
      <c r="J455" s="8">
        <f>DATEVALUE(MID(H455,29,8))+TIMEVALUE(_xlfn.CONCAT(MID(H455,64,2),":",MID(H455,66,2)))</f>
        <v>45418.466666666667</v>
      </c>
      <c r="K455" s="6" t="str">
        <f t="shared" si="42"/>
        <v>0:07</v>
      </c>
      <c r="L455" s="54" t="str">
        <f t="shared" si="43"/>
        <v>Ukončeno v den propuštění</v>
      </c>
      <c r="M455" s="54" t="str">
        <f>IF(A455-J455&gt;TIME(0,240,0),"Více než  4 hodiny",VLOOKUP(K455,Pásma!$H$4:$I$244,2))</f>
        <v>do 10 ti minut</v>
      </c>
    </row>
    <row r="456" spans="1:13" x14ac:dyDescent="0.25">
      <c r="A456" s="36">
        <v>45418.546886574077</v>
      </c>
      <c r="B456" s="35" t="s">
        <v>3625</v>
      </c>
      <c r="C456" s="35" t="s">
        <v>3626</v>
      </c>
      <c r="D456" s="35" t="s">
        <v>3627</v>
      </c>
      <c r="E456" s="35" t="s">
        <v>79</v>
      </c>
      <c r="F456" s="35" t="s">
        <v>3965</v>
      </c>
      <c r="G456" s="35" t="s">
        <v>3966</v>
      </c>
      <c r="H456" s="35" t="s">
        <v>3967</v>
      </c>
      <c r="I456" s="8">
        <f t="shared" si="41"/>
        <v>45418.546886574077</v>
      </c>
      <c r="J456" s="8">
        <f>DATEVALUE(MID(H456,29,8))+TIMEVALUE(_xlfn.CONCAT(MID(H456,64,2),":",MID(H456,66,2)))</f>
        <v>45418.54583333333</v>
      </c>
      <c r="K456" s="6" t="str">
        <f t="shared" si="42"/>
        <v>0:01</v>
      </c>
      <c r="L456" s="54" t="str">
        <f t="shared" si="43"/>
        <v>Ukončeno v den propuštění</v>
      </c>
      <c r="M456" s="54" t="str">
        <f>IF(A456-J456&gt;TIME(0,240,0),"Více než  4 hodiny",VLOOKUP(K456,Pásma!$H$4:$I$244,2))</f>
        <v>do 10 ti minut</v>
      </c>
    </row>
    <row r="457" spans="1:13" x14ac:dyDescent="0.25">
      <c r="A457" s="36">
        <v>45418.547534722224</v>
      </c>
      <c r="B457" s="35" t="s">
        <v>3625</v>
      </c>
      <c r="C457" s="35" t="s">
        <v>3626</v>
      </c>
      <c r="D457" s="35" t="s">
        <v>3627</v>
      </c>
      <c r="E457" s="35" t="s">
        <v>79</v>
      </c>
      <c r="F457" s="35" t="s">
        <v>3040</v>
      </c>
      <c r="G457" s="35" t="s">
        <v>3963</v>
      </c>
      <c r="H457" s="35" t="s">
        <v>3964</v>
      </c>
      <c r="I457" s="8">
        <f t="shared" si="41"/>
        <v>45418.547534722224</v>
      </c>
      <c r="J457" s="8">
        <f>DATEVALUE(MID(H457,29,8))+TIMEVALUE(_xlfn.CONCAT(MID(H457,64,2),":",MID(H457,66,2)))</f>
        <v>45418.546527777777</v>
      </c>
      <c r="K457" s="6" t="str">
        <f t="shared" si="42"/>
        <v>0:01</v>
      </c>
      <c r="L457" s="54" t="str">
        <f t="shared" si="43"/>
        <v>Ukončeno v den propuštění</v>
      </c>
      <c r="M457" s="54" t="str">
        <f>IF(A457-J457&gt;TIME(0,240,0),"Více než  4 hodiny",VLOOKUP(K457,Pásma!$H$4:$I$244,2))</f>
        <v>do 10 ti minut</v>
      </c>
    </row>
    <row r="458" spans="1:13" x14ac:dyDescent="0.25">
      <c r="A458" s="36">
        <v>45418.548692129632</v>
      </c>
      <c r="B458" s="35" t="s">
        <v>3625</v>
      </c>
      <c r="C458" s="35" t="s">
        <v>3626</v>
      </c>
      <c r="D458" s="35" t="s">
        <v>3627</v>
      </c>
      <c r="E458" s="35" t="s">
        <v>79</v>
      </c>
      <c r="F458" s="35" t="s">
        <v>3856</v>
      </c>
      <c r="G458" s="35" t="s">
        <v>7599</v>
      </c>
      <c r="H458" s="35" t="s">
        <v>7600</v>
      </c>
      <c r="I458" s="8">
        <f t="shared" si="41"/>
        <v>45418.548692129632</v>
      </c>
      <c r="J458" s="8">
        <f>DATEVALUE(MID(H458,63,8))+TIMEVALUE(_xlfn.CONCAT(MID(H458,87,2),":",MID(H458,89,2)))</f>
        <v>45418.54791666667</v>
      </c>
      <c r="K458" s="6" t="str">
        <f t="shared" si="42"/>
        <v>0:01</v>
      </c>
      <c r="L458" s="54" t="str">
        <f t="shared" si="43"/>
        <v>Ukončeno v den propuštění</v>
      </c>
      <c r="M458" s="54" t="str">
        <f>IF(A458-J458&gt;TIME(0,240,0),"Více než  4 hodiny",VLOOKUP(K458,Pásma!$H$4:$I$244,2))</f>
        <v>do 10 ti minut</v>
      </c>
    </row>
    <row r="459" spans="1:13" x14ac:dyDescent="0.25">
      <c r="A459" s="36">
        <v>45419.427303240744</v>
      </c>
      <c r="B459" s="35" t="s">
        <v>3625</v>
      </c>
      <c r="C459" s="35" t="s">
        <v>3626</v>
      </c>
      <c r="D459" s="35" t="s">
        <v>3627</v>
      </c>
      <c r="E459" s="35" t="s">
        <v>79</v>
      </c>
      <c r="F459" s="35" t="s">
        <v>3719</v>
      </c>
      <c r="G459" s="35" t="s">
        <v>3961</v>
      </c>
      <c r="H459" s="35" t="s">
        <v>3962</v>
      </c>
      <c r="I459" s="8">
        <f t="shared" si="41"/>
        <v>45419.427303240744</v>
      </c>
      <c r="J459" s="8">
        <f t="shared" ref="J459:J467" si="44">DATEVALUE(MID(H459,29,8))+TIMEVALUE(_xlfn.CONCAT(MID(H459,64,2),":",MID(H459,66,2)))</f>
        <v>45419.426388888889</v>
      </c>
      <c r="K459" s="6" t="str">
        <f t="shared" si="42"/>
        <v>0:01</v>
      </c>
      <c r="L459" s="54" t="str">
        <f t="shared" si="43"/>
        <v>Ukončeno v den propuštění</v>
      </c>
      <c r="M459" s="54" t="str">
        <f>IF(A459-J459&gt;TIME(0,240,0),"Více než  4 hodiny",VLOOKUP(K459,Pásma!$H$4:$I$244,2))</f>
        <v>do 10 ti minut</v>
      </c>
    </row>
    <row r="460" spans="1:13" x14ac:dyDescent="0.25">
      <c r="A460" s="36">
        <v>45419.519479166665</v>
      </c>
      <c r="B460" s="35" t="s">
        <v>3625</v>
      </c>
      <c r="C460" s="35" t="s">
        <v>3626</v>
      </c>
      <c r="D460" s="35" t="s">
        <v>3627</v>
      </c>
      <c r="E460" s="35" t="s">
        <v>79</v>
      </c>
      <c r="F460" s="35" t="s">
        <v>3958</v>
      </c>
      <c r="G460" s="35" t="s">
        <v>3959</v>
      </c>
      <c r="H460" s="35" t="s">
        <v>3960</v>
      </c>
      <c r="I460" s="8">
        <f t="shared" si="41"/>
        <v>45419.519479166665</v>
      </c>
      <c r="J460" s="8">
        <f t="shared" si="44"/>
        <v>45419.518750000003</v>
      </c>
      <c r="K460" s="6" t="str">
        <f t="shared" si="42"/>
        <v>0:01</v>
      </c>
      <c r="L460" s="54" t="str">
        <f t="shared" si="43"/>
        <v>Ukončeno v den propuštění</v>
      </c>
      <c r="M460" s="54" t="str">
        <f>IF(A460-J460&gt;TIME(0,240,0),"Více než  4 hodiny",VLOOKUP(K460,Pásma!$H$4:$I$244,2))</f>
        <v>do 10 ti minut</v>
      </c>
    </row>
    <row r="461" spans="1:13" x14ac:dyDescent="0.25">
      <c r="A461" s="36">
        <v>45419.519791666666</v>
      </c>
      <c r="B461" s="35" t="s">
        <v>3625</v>
      </c>
      <c r="C461" s="35" t="s">
        <v>3626</v>
      </c>
      <c r="D461" s="35" t="s">
        <v>3627</v>
      </c>
      <c r="E461" s="35" t="s">
        <v>79</v>
      </c>
      <c r="F461" s="35" t="s">
        <v>3955</v>
      </c>
      <c r="G461" s="35" t="s">
        <v>3956</v>
      </c>
      <c r="H461" s="35" t="s">
        <v>3957</v>
      </c>
      <c r="I461" s="8">
        <f t="shared" si="41"/>
        <v>45419.519791666666</v>
      </c>
      <c r="J461" s="8">
        <f t="shared" si="44"/>
        <v>45419.519444444442</v>
      </c>
      <c r="K461" s="6" t="str">
        <f t="shared" si="42"/>
        <v>0:00</v>
      </c>
      <c r="L461" s="54" t="str">
        <f t="shared" si="43"/>
        <v>Ukončeno v den propuštění</v>
      </c>
      <c r="M461" s="54" t="str">
        <f>IF(A461-J461&gt;TIME(0,240,0),"Více než  4 hodiny",VLOOKUP(K461,Pásma!$H$4:$I$244,2))</f>
        <v>do 10 ti minut</v>
      </c>
    </row>
    <row r="462" spans="1:13" x14ac:dyDescent="0.25">
      <c r="A462" s="36">
        <v>45419.520185185182</v>
      </c>
      <c r="B462" s="35" t="s">
        <v>3625</v>
      </c>
      <c r="C462" s="35" t="s">
        <v>3626</v>
      </c>
      <c r="D462" s="35" t="s">
        <v>3627</v>
      </c>
      <c r="E462" s="35" t="s">
        <v>79</v>
      </c>
      <c r="F462" s="35" t="s">
        <v>3952</v>
      </c>
      <c r="G462" s="35" t="s">
        <v>3953</v>
      </c>
      <c r="H462" s="35" t="s">
        <v>3954</v>
      </c>
      <c r="I462" s="8">
        <f t="shared" si="41"/>
        <v>45419.520185185182</v>
      </c>
      <c r="J462" s="8">
        <f t="shared" si="44"/>
        <v>45419.519444444442</v>
      </c>
      <c r="K462" s="6" t="str">
        <f t="shared" si="42"/>
        <v>0:01</v>
      </c>
      <c r="L462" s="54" t="str">
        <f t="shared" si="43"/>
        <v>Ukončeno v den propuštění</v>
      </c>
      <c r="M462" s="54" t="str">
        <f>IF(A462-J462&gt;TIME(0,240,0),"Více než  4 hodiny",VLOOKUP(K462,Pásma!$H$4:$I$244,2))</f>
        <v>do 10 ti minut</v>
      </c>
    </row>
    <row r="463" spans="1:13" x14ac:dyDescent="0.25">
      <c r="A463" s="36">
        <v>45419.582557870373</v>
      </c>
      <c r="B463" s="35" t="s">
        <v>3625</v>
      </c>
      <c r="C463" s="35" t="s">
        <v>3626</v>
      </c>
      <c r="D463" s="35" t="s">
        <v>3627</v>
      </c>
      <c r="E463" s="35" t="s">
        <v>79</v>
      </c>
      <c r="F463" s="35" t="s">
        <v>3949</v>
      </c>
      <c r="G463" s="35" t="s">
        <v>3950</v>
      </c>
      <c r="H463" s="35" t="s">
        <v>3951</v>
      </c>
      <c r="I463" s="8">
        <f t="shared" si="41"/>
        <v>45419.582557870373</v>
      </c>
      <c r="J463" s="8">
        <f t="shared" si="44"/>
        <v>45419.581944444442</v>
      </c>
      <c r="K463" s="6" t="str">
        <f t="shared" si="42"/>
        <v>0:00</v>
      </c>
      <c r="L463" s="54" t="str">
        <f t="shared" si="43"/>
        <v>Ukončeno v den propuštění</v>
      </c>
      <c r="M463" s="54" t="str">
        <f>IF(A463-J463&gt;TIME(0,240,0),"Více než  4 hodiny",VLOOKUP(K463,Pásma!$H$4:$I$244,2))</f>
        <v>do 10 ti minut</v>
      </c>
    </row>
    <row r="464" spans="1:13" x14ac:dyDescent="0.25">
      <c r="A464" s="36">
        <v>45420.602962962963</v>
      </c>
      <c r="B464" s="35" t="s">
        <v>3625</v>
      </c>
      <c r="C464" s="35" t="s">
        <v>3651</v>
      </c>
      <c r="D464" s="35" t="s">
        <v>3627</v>
      </c>
      <c r="E464" s="35" t="s">
        <v>79</v>
      </c>
      <c r="F464" s="35" t="s">
        <v>3946</v>
      </c>
      <c r="G464" s="35" t="s">
        <v>3947</v>
      </c>
      <c r="H464" s="35" t="s">
        <v>3948</v>
      </c>
      <c r="I464" s="8">
        <f t="shared" si="41"/>
        <v>45420.602962962963</v>
      </c>
      <c r="J464" s="8">
        <f t="shared" si="44"/>
        <v>45420.601388888892</v>
      </c>
      <c r="K464" s="6" t="str">
        <f t="shared" si="42"/>
        <v>0:02</v>
      </c>
      <c r="L464" s="54" t="str">
        <f t="shared" si="43"/>
        <v>Ukončeno v den propuštění</v>
      </c>
      <c r="M464" s="54" t="str">
        <f>IF(A464-J464&gt;TIME(0,240,0),"Více než  4 hodiny",VLOOKUP(K464,Pásma!$H$4:$I$244,2))</f>
        <v>do 10 ti minut</v>
      </c>
    </row>
    <row r="465" spans="1:13" x14ac:dyDescent="0.25">
      <c r="A465" s="36">
        <v>45420.603379629632</v>
      </c>
      <c r="B465" s="35" t="s">
        <v>3625</v>
      </c>
      <c r="C465" s="35" t="s">
        <v>3651</v>
      </c>
      <c r="D465" s="35" t="s">
        <v>3627</v>
      </c>
      <c r="E465" s="35" t="s">
        <v>79</v>
      </c>
      <c r="F465" s="35" t="s">
        <v>3943</v>
      </c>
      <c r="G465" s="35" t="s">
        <v>3944</v>
      </c>
      <c r="H465" s="35" t="s">
        <v>3945</v>
      </c>
      <c r="I465" s="8">
        <f t="shared" si="41"/>
        <v>45420.603379629632</v>
      </c>
      <c r="J465" s="8">
        <f t="shared" si="44"/>
        <v>45420.602777777778</v>
      </c>
      <c r="K465" s="6" t="str">
        <f t="shared" si="42"/>
        <v>0:00</v>
      </c>
      <c r="L465" s="54" t="str">
        <f t="shared" si="43"/>
        <v>Ukončeno v den propuštění</v>
      </c>
      <c r="M465" s="54" t="str">
        <f>IF(A465-J465&gt;TIME(0,240,0),"Více než  4 hodiny",VLOOKUP(K465,Pásma!$H$4:$I$244,2))</f>
        <v>do 10 ti minut</v>
      </c>
    </row>
    <row r="466" spans="1:13" x14ac:dyDescent="0.25">
      <c r="A466" s="36">
        <v>45420.604166666664</v>
      </c>
      <c r="B466" s="35" t="s">
        <v>3625</v>
      </c>
      <c r="C466" s="35" t="s">
        <v>3651</v>
      </c>
      <c r="D466" s="35" t="s">
        <v>3627</v>
      </c>
      <c r="E466" s="35" t="s">
        <v>79</v>
      </c>
      <c r="F466" s="35" t="s">
        <v>3940</v>
      </c>
      <c r="G466" s="35" t="s">
        <v>3941</v>
      </c>
      <c r="H466" s="35" t="s">
        <v>3942</v>
      </c>
      <c r="I466" s="8">
        <f t="shared" si="41"/>
        <v>45420.604166666664</v>
      </c>
      <c r="J466" s="8">
        <f t="shared" si="44"/>
        <v>45420.603472222225</v>
      </c>
      <c r="K466" s="6" t="str">
        <f t="shared" si="42"/>
        <v>0:01</v>
      </c>
      <c r="L466" s="54" t="str">
        <f t="shared" si="43"/>
        <v>Ukončeno v den propuštění</v>
      </c>
      <c r="M466" s="54" t="str">
        <f>IF(A466-J466&gt;TIME(0,240,0),"Více než  4 hodiny",VLOOKUP(K466,Pásma!$H$4:$I$244,2))</f>
        <v>do 10 ti minut</v>
      </c>
    </row>
    <row r="467" spans="1:13" x14ac:dyDescent="0.25">
      <c r="A467" s="36">
        <v>45421.426770833335</v>
      </c>
      <c r="B467" s="35" t="s">
        <v>3625</v>
      </c>
      <c r="C467" s="35" t="s">
        <v>3626</v>
      </c>
      <c r="D467" s="35" t="s">
        <v>3627</v>
      </c>
      <c r="E467" s="35" t="s">
        <v>79</v>
      </c>
      <c r="F467" s="35" t="s">
        <v>3856</v>
      </c>
      <c r="G467" s="35" t="s">
        <v>3938</v>
      </c>
      <c r="H467" s="35" t="s">
        <v>3939</v>
      </c>
      <c r="I467" s="8">
        <f t="shared" si="41"/>
        <v>45421.426770833335</v>
      </c>
      <c r="J467" s="8">
        <f t="shared" si="44"/>
        <v>45421.423611111109</v>
      </c>
      <c r="K467" s="6" t="str">
        <f t="shared" si="42"/>
        <v>0:04</v>
      </c>
      <c r="L467" s="54" t="str">
        <f t="shared" si="43"/>
        <v>Ukončeno v den propuštění</v>
      </c>
      <c r="M467" s="54" t="str">
        <f>IF(A467-J467&gt;TIME(0,240,0),"Více než  4 hodiny",VLOOKUP(K467,Pásma!$H$4:$I$244,2))</f>
        <v>do 10 ti minut</v>
      </c>
    </row>
    <row r="468" spans="1:13" x14ac:dyDescent="0.25">
      <c r="A468" s="36">
        <v>45421.464826388888</v>
      </c>
      <c r="B468" s="35" t="s">
        <v>3625</v>
      </c>
      <c r="C468" s="35" t="s">
        <v>3626</v>
      </c>
      <c r="D468" s="35" t="s">
        <v>3627</v>
      </c>
      <c r="E468" s="35" t="s">
        <v>79</v>
      </c>
      <c r="F468" s="35" t="s">
        <v>37</v>
      </c>
      <c r="G468" s="35" t="s">
        <v>7270</v>
      </c>
      <c r="H468" s="35" t="s">
        <v>8774</v>
      </c>
      <c r="I468" s="8">
        <f t="shared" si="41"/>
        <v>45421.464826388888</v>
      </c>
      <c r="J468" s="8">
        <f>DATEVALUE(MID(H468,49,8))+TIMEVALUE(_xlfn.CONCAT(MID(H468,80,2),":",MID(H468,82,2)))</f>
        <v>45421.464583333334</v>
      </c>
      <c r="K468" s="6" t="str">
        <f t="shared" si="42"/>
        <v>0:00</v>
      </c>
      <c r="L468" s="54" t="str">
        <f t="shared" si="43"/>
        <v>Ukončeno v den propuštění</v>
      </c>
      <c r="M468" s="54" t="str">
        <f>IF(A468-J468&gt;TIME(0,240,0),"Více než  4 hodiny",VLOOKUP(K468,Pásma!$H$4:$I$244,2))</f>
        <v>do 10 ti minut</v>
      </c>
    </row>
    <row r="469" spans="1:13" x14ac:dyDescent="0.25">
      <c r="A469" s="36">
        <v>45421.549560185187</v>
      </c>
      <c r="B469" s="35" t="s">
        <v>3625</v>
      </c>
      <c r="C469" s="35" t="s">
        <v>3626</v>
      </c>
      <c r="D469" s="35" t="s">
        <v>3627</v>
      </c>
      <c r="E469" s="35" t="s">
        <v>79</v>
      </c>
      <c r="F469" s="35" t="s">
        <v>3935</v>
      </c>
      <c r="G469" s="35" t="s">
        <v>3936</v>
      </c>
      <c r="H469" s="35" t="s">
        <v>3937</v>
      </c>
      <c r="I469" s="8">
        <f t="shared" si="41"/>
        <v>45421.549560185187</v>
      </c>
      <c r="J469" s="8">
        <f>DATEVALUE(MID(H469,29,8))+TIMEVALUE(_xlfn.CONCAT(MID(H469,64,2),":",MID(H469,66,2)))</f>
        <v>45421.549305555556</v>
      </c>
      <c r="K469" s="6" t="str">
        <f t="shared" si="42"/>
        <v>0:00</v>
      </c>
      <c r="L469" s="54" t="str">
        <f t="shared" si="43"/>
        <v>Ukončeno v den propuštění</v>
      </c>
      <c r="M469" s="54" t="str">
        <f>IF(A469-J469&gt;TIME(0,240,0),"Více než  4 hodiny",VLOOKUP(K469,Pásma!$H$4:$I$244,2))</f>
        <v>do 10 ti minut</v>
      </c>
    </row>
    <row r="470" spans="1:13" x14ac:dyDescent="0.25">
      <c r="A470" s="36">
        <v>45421.550046296295</v>
      </c>
      <c r="B470" s="35" t="s">
        <v>3625</v>
      </c>
      <c r="C470" s="35" t="s">
        <v>3626</v>
      </c>
      <c r="D470" s="35" t="s">
        <v>3627</v>
      </c>
      <c r="E470" s="35" t="s">
        <v>79</v>
      </c>
      <c r="F470" s="35" t="s">
        <v>3932</v>
      </c>
      <c r="G470" s="35" t="s">
        <v>3933</v>
      </c>
      <c r="H470" s="35" t="s">
        <v>3934</v>
      </c>
      <c r="I470" s="8">
        <f t="shared" si="41"/>
        <v>45421.550046296295</v>
      </c>
      <c r="J470" s="8">
        <f>DATEVALUE(MID(H470,29,8))+TIMEVALUE(_xlfn.CONCAT(MID(H470,64,2),":",MID(H470,66,2)))</f>
        <v>45421.549305555556</v>
      </c>
      <c r="K470" s="6" t="str">
        <f t="shared" si="42"/>
        <v>0:01</v>
      </c>
      <c r="L470" s="54" t="str">
        <f t="shared" si="43"/>
        <v>Ukončeno v den propuštění</v>
      </c>
      <c r="M470" s="54" t="str">
        <f>IF(A470-J470&gt;TIME(0,240,0),"Více než  4 hodiny",VLOOKUP(K470,Pásma!$H$4:$I$244,2))</f>
        <v>do 10 ti minut</v>
      </c>
    </row>
    <row r="471" spans="1:13" x14ac:dyDescent="0.25">
      <c r="A471" s="36">
        <v>45421.550474537034</v>
      </c>
      <c r="B471" s="35" t="s">
        <v>3625</v>
      </c>
      <c r="C471" s="35" t="s">
        <v>3626</v>
      </c>
      <c r="D471" s="35" t="s">
        <v>3627</v>
      </c>
      <c r="E471" s="35" t="s">
        <v>79</v>
      </c>
      <c r="F471" s="35" t="s">
        <v>3929</v>
      </c>
      <c r="G471" s="35" t="s">
        <v>3930</v>
      </c>
      <c r="H471" s="35" t="s">
        <v>3931</v>
      </c>
      <c r="I471" s="8">
        <f t="shared" si="41"/>
        <v>45421.550474537034</v>
      </c>
      <c r="J471" s="8">
        <f>DATEVALUE(MID(H471,29,8))+TIMEVALUE(_xlfn.CONCAT(MID(H471,64,2),":",MID(H471,66,2)))</f>
        <v>45421.55</v>
      </c>
      <c r="K471" s="6" t="str">
        <f t="shared" si="42"/>
        <v>0:00</v>
      </c>
      <c r="L471" s="54" t="str">
        <f t="shared" si="43"/>
        <v>Ukončeno v den propuštění</v>
      </c>
      <c r="M471" s="54" t="str">
        <f>IF(A471-J471&gt;TIME(0,240,0),"Více než  4 hodiny",VLOOKUP(K471,Pásma!$H$4:$I$244,2))</f>
        <v>do 10 ti minut</v>
      </c>
    </row>
    <row r="472" spans="1:13" x14ac:dyDescent="0.25">
      <c r="A472" s="36">
        <v>45421.630115740743</v>
      </c>
      <c r="B472" s="35" t="s">
        <v>3625</v>
      </c>
      <c r="C472" s="35" t="s">
        <v>3694</v>
      </c>
      <c r="D472" s="35" t="s">
        <v>3627</v>
      </c>
      <c r="E472" s="35" t="s">
        <v>79</v>
      </c>
      <c r="F472" s="35" t="s">
        <v>3853</v>
      </c>
      <c r="G472" s="35" t="s">
        <v>7597</v>
      </c>
      <c r="H472" s="35" t="s">
        <v>7598</v>
      </c>
      <c r="I472" s="8">
        <f t="shared" si="41"/>
        <v>45421.630115740743</v>
      </c>
      <c r="J472" s="8">
        <f>DATEVALUE(MID(H472,63,8))+TIMEVALUE(_xlfn.CONCAT(MID(H472,87,2),":",MID(H472,89,2)))</f>
        <v>45421.629166666666</v>
      </c>
      <c r="K472" s="6" t="str">
        <f t="shared" si="42"/>
        <v>0:01</v>
      </c>
      <c r="L472" s="54" t="str">
        <f t="shared" si="43"/>
        <v>Ukončeno v den propuštění</v>
      </c>
      <c r="M472" s="54" t="str">
        <f>IF(A472-J472&gt;TIME(0,240,0),"Více než  4 hodiny",VLOOKUP(K472,Pásma!$H$4:$I$244,2))</f>
        <v>do 10 ti minut</v>
      </c>
    </row>
    <row r="473" spans="1:13" x14ac:dyDescent="0.25">
      <c r="A473" s="36">
        <v>45422.523090277777</v>
      </c>
      <c r="B473" s="35" t="s">
        <v>3625</v>
      </c>
      <c r="C473" s="35" t="s">
        <v>3626</v>
      </c>
      <c r="D473" s="35" t="s">
        <v>3627</v>
      </c>
      <c r="E473" s="35" t="s">
        <v>79</v>
      </c>
      <c r="F473" s="35" t="s">
        <v>3926</v>
      </c>
      <c r="G473" s="35" t="s">
        <v>3927</v>
      </c>
      <c r="H473" s="35" t="s">
        <v>3928</v>
      </c>
      <c r="I473" s="8">
        <f t="shared" si="41"/>
        <v>45422.523090277777</v>
      </c>
      <c r="J473" s="8">
        <f t="shared" ref="J473:J481" si="45">DATEVALUE(MID(H473,29,8))+TIMEVALUE(_xlfn.CONCAT(MID(H473,64,2),":",MID(H473,66,2)))</f>
        <v>45422.522222222222</v>
      </c>
      <c r="K473" s="6" t="str">
        <f t="shared" si="42"/>
        <v>0:01</v>
      </c>
      <c r="L473" s="54" t="str">
        <f t="shared" si="43"/>
        <v>Ukončeno v den propuštění</v>
      </c>
      <c r="M473" s="54" t="str">
        <f>IF(A473-J473&gt;TIME(0,240,0),"Více než  4 hodiny",VLOOKUP(K473,Pásma!$H$4:$I$244,2))</f>
        <v>do 10 ti minut</v>
      </c>
    </row>
    <row r="474" spans="1:13" x14ac:dyDescent="0.25">
      <c r="A474" s="36">
        <v>45422.52380787037</v>
      </c>
      <c r="B474" s="35" t="s">
        <v>3625</v>
      </c>
      <c r="C474" s="35" t="s">
        <v>3626</v>
      </c>
      <c r="D474" s="35" t="s">
        <v>3627</v>
      </c>
      <c r="E474" s="35" t="s">
        <v>79</v>
      </c>
      <c r="F474" s="35" t="s">
        <v>3832</v>
      </c>
      <c r="G474" s="35" t="s">
        <v>3924</v>
      </c>
      <c r="H474" s="35" t="s">
        <v>3925</v>
      </c>
      <c r="I474" s="8">
        <f t="shared" si="41"/>
        <v>45422.52380787037</v>
      </c>
      <c r="J474" s="8">
        <f t="shared" si="45"/>
        <v>45422.522916666669</v>
      </c>
      <c r="K474" s="6" t="str">
        <f t="shared" si="42"/>
        <v>0:01</v>
      </c>
      <c r="L474" s="54" t="str">
        <f t="shared" si="43"/>
        <v>Ukončeno v den propuštění</v>
      </c>
      <c r="M474" s="54" t="str">
        <f>IF(A474-J474&gt;TIME(0,240,0),"Více než  4 hodiny",VLOOKUP(K474,Pásma!$H$4:$I$244,2))</f>
        <v>do 10 ti minut</v>
      </c>
    </row>
    <row r="475" spans="1:13" x14ac:dyDescent="0.25">
      <c r="A475" s="36">
        <v>45422.524189814816</v>
      </c>
      <c r="B475" s="35" t="s">
        <v>3625</v>
      </c>
      <c r="C475" s="35" t="s">
        <v>3626</v>
      </c>
      <c r="D475" s="35" t="s">
        <v>3627</v>
      </c>
      <c r="E475" s="35" t="s">
        <v>79</v>
      </c>
      <c r="F475" s="35" t="s">
        <v>3921</v>
      </c>
      <c r="G475" s="35" t="s">
        <v>3922</v>
      </c>
      <c r="H475" s="35" t="s">
        <v>3923</v>
      </c>
      <c r="I475" s="8">
        <f t="shared" si="41"/>
        <v>45422.524189814816</v>
      </c>
      <c r="J475" s="8">
        <f t="shared" si="45"/>
        <v>45422.523611111108</v>
      </c>
      <c r="K475" s="6" t="str">
        <f t="shared" si="42"/>
        <v>0:00</v>
      </c>
      <c r="L475" s="54" t="str">
        <f t="shared" si="43"/>
        <v>Ukončeno v den propuštění</v>
      </c>
      <c r="M475" s="54" t="str">
        <f>IF(A475-J475&gt;TIME(0,240,0),"Více než  4 hodiny",VLOOKUP(K475,Pásma!$H$4:$I$244,2))</f>
        <v>do 10 ti minut</v>
      </c>
    </row>
    <row r="476" spans="1:13" x14ac:dyDescent="0.25">
      <c r="A476" s="36">
        <v>45423.468622685185</v>
      </c>
      <c r="B476" s="35" t="s">
        <v>3625</v>
      </c>
      <c r="C476" s="35" t="s">
        <v>3651</v>
      </c>
      <c r="D476" s="35" t="s">
        <v>3627</v>
      </c>
      <c r="E476" s="35" t="s">
        <v>79</v>
      </c>
      <c r="F476" s="35" t="s">
        <v>3919</v>
      </c>
      <c r="G476" s="35" t="s">
        <v>3920</v>
      </c>
      <c r="H476" s="35" t="s">
        <v>3918</v>
      </c>
      <c r="I476" s="8">
        <f t="shared" si="41"/>
        <v>45423.468622685185</v>
      </c>
      <c r="J476" s="8">
        <f t="shared" si="45"/>
        <v>45423.468055555553</v>
      </c>
      <c r="K476" s="6" t="str">
        <f t="shared" si="42"/>
        <v>0:00</v>
      </c>
      <c r="L476" s="54" t="str">
        <f t="shared" si="43"/>
        <v>Ukončeno v den propuštění</v>
      </c>
      <c r="M476" s="54" t="str">
        <f>IF(A476-J476&gt;TIME(0,240,0),"Více než  4 hodiny",VLOOKUP(K476,Pásma!$H$4:$I$244,2))</f>
        <v>do 10 ti minut</v>
      </c>
    </row>
    <row r="477" spans="1:13" x14ac:dyDescent="0.25">
      <c r="A477" s="36">
        <v>45423.469074074077</v>
      </c>
      <c r="B477" s="35" t="s">
        <v>3625</v>
      </c>
      <c r="C477" s="35" t="s">
        <v>3651</v>
      </c>
      <c r="D477" s="35" t="s">
        <v>3627</v>
      </c>
      <c r="E477" s="35" t="s">
        <v>79</v>
      </c>
      <c r="F477" s="35" t="s">
        <v>3916</v>
      </c>
      <c r="G477" s="35" t="s">
        <v>3917</v>
      </c>
      <c r="H477" s="35" t="s">
        <v>3918</v>
      </c>
      <c r="I477" s="8">
        <f t="shared" si="41"/>
        <v>45423.469074074077</v>
      </c>
      <c r="J477" s="8">
        <f t="shared" si="45"/>
        <v>45423.468055555553</v>
      </c>
      <c r="K477" s="6" t="str">
        <f t="shared" si="42"/>
        <v>0:01</v>
      </c>
      <c r="L477" s="54" t="str">
        <f t="shared" si="43"/>
        <v>Ukončeno v den propuštění</v>
      </c>
      <c r="M477" s="54" t="str">
        <f>IF(A477-J477&gt;TIME(0,240,0),"Více než  4 hodiny",VLOOKUP(K477,Pásma!$H$4:$I$244,2))</f>
        <v>do 10 ti minut</v>
      </c>
    </row>
    <row r="478" spans="1:13" x14ac:dyDescent="0.25">
      <c r="A478" s="36">
        <v>45423.469895833332</v>
      </c>
      <c r="B478" s="35" t="s">
        <v>3625</v>
      </c>
      <c r="C478" s="35" t="s">
        <v>3651</v>
      </c>
      <c r="D478" s="35" t="s">
        <v>3627</v>
      </c>
      <c r="E478" s="35" t="s">
        <v>79</v>
      </c>
      <c r="F478" s="35" t="s">
        <v>3913</v>
      </c>
      <c r="G478" s="35" t="s">
        <v>3914</v>
      </c>
      <c r="H478" s="35" t="s">
        <v>3915</v>
      </c>
      <c r="I478" s="8">
        <f t="shared" si="41"/>
        <v>45423.469895833332</v>
      </c>
      <c r="J478" s="8">
        <f t="shared" si="45"/>
        <v>45423.46875</v>
      </c>
      <c r="K478" s="6" t="str">
        <f t="shared" si="42"/>
        <v>0:01</v>
      </c>
      <c r="L478" s="54" t="str">
        <f t="shared" si="43"/>
        <v>Ukončeno v den propuštění</v>
      </c>
      <c r="M478" s="54" t="str">
        <f>IF(A478-J478&gt;TIME(0,240,0),"Více než  4 hodiny",VLOOKUP(K478,Pásma!$H$4:$I$244,2))</f>
        <v>do 10 ti minut</v>
      </c>
    </row>
    <row r="479" spans="1:13" x14ac:dyDescent="0.25">
      <c r="A479" s="36">
        <v>45423.470231481479</v>
      </c>
      <c r="B479" s="35" t="s">
        <v>3625</v>
      </c>
      <c r="C479" s="35" t="s">
        <v>3651</v>
      </c>
      <c r="D479" s="35" t="s">
        <v>3627</v>
      </c>
      <c r="E479" s="35" t="s">
        <v>79</v>
      </c>
      <c r="F479" s="35" t="s">
        <v>3910</v>
      </c>
      <c r="G479" s="35" t="s">
        <v>3911</v>
      </c>
      <c r="H479" s="35" t="s">
        <v>3912</v>
      </c>
      <c r="I479" s="8">
        <f t="shared" si="41"/>
        <v>45423.470231481479</v>
      </c>
      <c r="J479" s="8">
        <f t="shared" si="45"/>
        <v>45423.469444444447</v>
      </c>
      <c r="K479" s="6" t="str">
        <f t="shared" si="42"/>
        <v>0:01</v>
      </c>
      <c r="L479" s="54" t="str">
        <f t="shared" si="43"/>
        <v>Ukončeno v den propuštění</v>
      </c>
      <c r="M479" s="54" t="str">
        <f>IF(A479-J479&gt;TIME(0,240,0),"Více než  4 hodiny",VLOOKUP(K479,Pásma!$H$4:$I$244,2))</f>
        <v>do 10 ti minut</v>
      </c>
    </row>
    <row r="480" spans="1:13" x14ac:dyDescent="0.25">
      <c r="A480" s="36">
        <v>45423.470902777779</v>
      </c>
      <c r="B480" s="35" t="s">
        <v>3625</v>
      </c>
      <c r="C480" s="35" t="s">
        <v>3651</v>
      </c>
      <c r="D480" s="35" t="s">
        <v>3627</v>
      </c>
      <c r="E480" s="35" t="s">
        <v>79</v>
      </c>
      <c r="F480" s="35" t="s">
        <v>3907</v>
      </c>
      <c r="G480" s="35" t="s">
        <v>3908</v>
      </c>
      <c r="H480" s="35" t="s">
        <v>3909</v>
      </c>
      <c r="I480" s="8">
        <f t="shared" si="41"/>
        <v>45423.470902777779</v>
      </c>
      <c r="J480" s="8">
        <f t="shared" si="45"/>
        <v>45423.470138888886</v>
      </c>
      <c r="K480" s="6" t="str">
        <f t="shared" si="42"/>
        <v>0:01</v>
      </c>
      <c r="L480" s="54" t="str">
        <f t="shared" si="43"/>
        <v>Ukončeno v den propuštění</v>
      </c>
      <c r="M480" s="54" t="str">
        <f>IF(A480-J480&gt;TIME(0,240,0),"Více než  4 hodiny",VLOOKUP(K480,Pásma!$H$4:$I$244,2))</f>
        <v>do 10 ti minut</v>
      </c>
    </row>
    <row r="481" spans="1:13" x14ac:dyDescent="0.25">
      <c r="A481" s="36">
        <v>45423.488298611112</v>
      </c>
      <c r="B481" s="35" t="s">
        <v>3625</v>
      </c>
      <c r="C481" s="35" t="s">
        <v>3651</v>
      </c>
      <c r="D481" s="35" t="s">
        <v>3627</v>
      </c>
      <c r="E481" s="35" t="s">
        <v>79</v>
      </c>
      <c r="F481" s="35" t="s">
        <v>3853</v>
      </c>
      <c r="G481" s="35" t="s">
        <v>3905</v>
      </c>
      <c r="H481" s="35" t="s">
        <v>3906</v>
      </c>
      <c r="I481" s="8">
        <f t="shared" si="41"/>
        <v>45423.488298611112</v>
      </c>
      <c r="J481" s="8">
        <f t="shared" si="45"/>
        <v>45423.479166666664</v>
      </c>
      <c r="K481" s="6" t="str">
        <f t="shared" si="42"/>
        <v>0:13</v>
      </c>
      <c r="L481" s="54" t="str">
        <f t="shared" si="43"/>
        <v>Ukončeno v den propuštění</v>
      </c>
      <c r="M481" s="54" t="str">
        <f>IF(A481-J481&gt;TIME(0,240,0),"Více než  4 hodiny",VLOOKUP(K481,Pásma!$H$4:$I$244,2))</f>
        <v>10-20</v>
      </c>
    </row>
    <row r="482" spans="1:13" x14ac:dyDescent="0.25">
      <c r="A482" s="36">
        <v>45423.601678240739</v>
      </c>
      <c r="B482" s="35" t="s">
        <v>11</v>
      </c>
      <c r="C482" s="35" t="s">
        <v>17</v>
      </c>
      <c r="D482" s="35" t="s">
        <v>3627</v>
      </c>
      <c r="E482" s="35" t="s">
        <v>10</v>
      </c>
      <c r="F482" s="35" t="s">
        <v>3859</v>
      </c>
      <c r="G482" s="35" t="s">
        <v>3860</v>
      </c>
      <c r="H482" s="35" t="s">
        <v>8773</v>
      </c>
      <c r="I482" s="8">
        <f t="shared" si="41"/>
        <v>45423.601678240739</v>
      </c>
      <c r="J482" s="8">
        <f>DATEVALUE(MID(H482,49,8))+TIMEVALUE(_xlfn.CONCAT(MID(H482,80,2),":",MID(H482,82,2)))</f>
        <v>45423.601388888892</v>
      </c>
      <c r="K482" s="6" t="str">
        <f t="shared" si="42"/>
        <v>0:00</v>
      </c>
      <c r="L482" s="54" t="str">
        <f t="shared" si="43"/>
        <v>Ukončeno v den propuštění</v>
      </c>
      <c r="M482" s="54" t="str">
        <f>IF(A482-J482&gt;TIME(0,240,0),"Více než  4 hodiny",VLOOKUP(K482,Pásma!$H$4:$I$244,2))</f>
        <v>do 10 ti minut</v>
      </c>
    </row>
    <row r="483" spans="1:13" x14ac:dyDescent="0.25">
      <c r="A483" s="36">
        <v>45424.677268518521</v>
      </c>
      <c r="B483" s="35" t="s">
        <v>3643</v>
      </c>
      <c r="C483" s="35" t="s">
        <v>3901</v>
      </c>
      <c r="D483" s="35" t="s">
        <v>3627</v>
      </c>
      <c r="E483" s="35" t="s">
        <v>79</v>
      </c>
      <c r="F483" s="35" t="s">
        <v>3902</v>
      </c>
      <c r="G483" s="35" t="s">
        <v>3903</v>
      </c>
      <c r="H483" s="35" t="s">
        <v>3904</v>
      </c>
      <c r="I483" s="8">
        <f t="shared" si="41"/>
        <v>45424.677268518521</v>
      </c>
      <c r="J483" s="8">
        <f>DATEVALUE(MID(H483,29,8))+TIMEVALUE(_xlfn.CONCAT(MID(H483,64,2),":",MID(H483,66,2)))</f>
        <v>45424.675694444442</v>
      </c>
      <c r="K483" s="6" t="str">
        <f t="shared" si="42"/>
        <v>0:02</v>
      </c>
      <c r="L483" s="54" t="str">
        <f t="shared" si="43"/>
        <v>Ukončeno v den propuštění</v>
      </c>
      <c r="M483" s="54" t="str">
        <f>IF(A483-J483&gt;TIME(0,240,0),"Více než  4 hodiny",VLOOKUP(K483,Pásma!$H$4:$I$244,2))</f>
        <v>do 10 ti minut</v>
      </c>
    </row>
    <row r="484" spans="1:13" x14ac:dyDescent="0.25">
      <c r="A484" s="36">
        <v>45425.364999999998</v>
      </c>
      <c r="B484" s="35" t="s">
        <v>682</v>
      </c>
      <c r="C484" s="35" t="s">
        <v>683</v>
      </c>
      <c r="D484" s="35" t="s">
        <v>3627</v>
      </c>
      <c r="E484" s="35" t="s">
        <v>79</v>
      </c>
      <c r="F484" s="35" t="s">
        <v>3844</v>
      </c>
      <c r="G484" s="35" t="s">
        <v>3899</v>
      </c>
      <c r="H484" s="35" t="s">
        <v>3900</v>
      </c>
      <c r="I484" s="8">
        <f t="shared" si="41"/>
        <v>45425.364999999998</v>
      </c>
      <c r="J484" s="8">
        <f>DATEVALUE(MID(H484,29,8))+TIMEVALUE(_xlfn.CONCAT(MID(H484,64,2),":",MID(H484,66,2)))</f>
        <v>45425.357638888891</v>
      </c>
      <c r="K484" s="6" t="str">
        <f t="shared" si="42"/>
        <v>0:10</v>
      </c>
      <c r="L484" s="54" t="str">
        <f t="shared" si="43"/>
        <v>Ukončeno v den propuštění</v>
      </c>
      <c r="M484" s="54" t="str">
        <f>IF(A484-J484&gt;TIME(0,240,0),"Více než  4 hodiny",VLOOKUP(K484,Pásma!$H$4:$I$244,2))</f>
        <v>10-20</v>
      </c>
    </row>
    <row r="485" spans="1:13" x14ac:dyDescent="0.25">
      <c r="A485" s="36">
        <v>45425.502939814818</v>
      </c>
      <c r="B485" s="35" t="s">
        <v>3625</v>
      </c>
      <c r="C485" s="35" t="s">
        <v>3626</v>
      </c>
      <c r="D485" s="35" t="s">
        <v>3627</v>
      </c>
      <c r="E485" s="35" t="s">
        <v>79</v>
      </c>
      <c r="F485" s="35" t="s">
        <v>34</v>
      </c>
      <c r="G485" s="35" t="s">
        <v>7595</v>
      </c>
      <c r="H485" s="35" t="s">
        <v>7596</v>
      </c>
      <c r="I485" s="8">
        <f t="shared" si="41"/>
        <v>45425.502939814818</v>
      </c>
      <c r="J485" s="8">
        <f>DATEVALUE(MID(H485,63,8))+TIMEVALUE(_xlfn.CONCAT(MID(H485,87,2),":",MID(H485,89,2)))</f>
        <v>45425.502083333333</v>
      </c>
      <c r="K485" s="6" t="str">
        <f t="shared" si="42"/>
        <v>0:01</v>
      </c>
      <c r="L485" s="54" t="str">
        <f t="shared" si="43"/>
        <v>Ukončeno v den propuštění</v>
      </c>
      <c r="M485" s="54" t="str">
        <f>IF(A485-J485&gt;TIME(0,240,0),"Více než  4 hodiny",VLOOKUP(K485,Pásma!$H$4:$I$244,2))</f>
        <v>do 10 ti minut</v>
      </c>
    </row>
    <row r="486" spans="1:13" x14ac:dyDescent="0.25">
      <c r="A486" s="36">
        <v>45425.503807870373</v>
      </c>
      <c r="B486" s="35" t="s">
        <v>3625</v>
      </c>
      <c r="C486" s="35" t="s">
        <v>3626</v>
      </c>
      <c r="D486" s="35" t="s">
        <v>3627</v>
      </c>
      <c r="E486" s="35" t="s">
        <v>79</v>
      </c>
      <c r="F486" s="35" t="s">
        <v>3896</v>
      </c>
      <c r="G486" s="35" t="s">
        <v>3897</v>
      </c>
      <c r="H486" s="35" t="s">
        <v>3898</v>
      </c>
      <c r="I486" s="8">
        <f t="shared" si="41"/>
        <v>45425.503807870373</v>
      </c>
      <c r="J486" s="8">
        <f>DATEVALUE(MID(H486,29,8))+TIMEVALUE(_xlfn.CONCAT(MID(H486,64,2),":",MID(H486,66,2)))</f>
        <v>45425.50277777778</v>
      </c>
      <c r="K486" s="6" t="str">
        <f t="shared" si="42"/>
        <v>0:01</v>
      </c>
      <c r="L486" s="54" t="str">
        <f t="shared" si="43"/>
        <v>Ukončeno v den propuštění</v>
      </c>
      <c r="M486" s="54" t="str">
        <f>IF(A486-J486&gt;TIME(0,240,0),"Více než  4 hodiny",VLOOKUP(K486,Pásma!$H$4:$I$244,2))</f>
        <v>do 10 ti minut</v>
      </c>
    </row>
    <row r="487" spans="1:13" x14ac:dyDescent="0.25">
      <c r="A487" s="36">
        <v>45426.452233796299</v>
      </c>
      <c r="B487" s="35" t="s">
        <v>1694</v>
      </c>
      <c r="C487" s="35" t="s">
        <v>1695</v>
      </c>
      <c r="D487" s="35" t="s">
        <v>3627</v>
      </c>
      <c r="E487" s="35" t="s">
        <v>79</v>
      </c>
      <c r="F487" s="35" t="s">
        <v>3867</v>
      </c>
      <c r="G487" s="35" t="s">
        <v>3868</v>
      </c>
      <c r="H487" s="35" t="s">
        <v>8772</v>
      </c>
      <c r="I487" s="8">
        <f t="shared" si="41"/>
        <v>45426.452233796299</v>
      </c>
      <c r="J487" s="8">
        <f>DATEVALUE(MID(H487,49,8))+TIMEVALUE(_xlfn.CONCAT(MID(H487,80,2),":",MID(H487,82,2)))</f>
        <v>45426.45208333333</v>
      </c>
      <c r="K487" s="6" t="str">
        <f t="shared" si="42"/>
        <v>0:00</v>
      </c>
      <c r="L487" s="54" t="str">
        <f t="shared" si="43"/>
        <v>Ukončeno v den propuštění</v>
      </c>
      <c r="M487" s="54" t="str">
        <f>IF(A487-J487&gt;TIME(0,240,0),"Více než  4 hodiny",VLOOKUP(K487,Pásma!$H$4:$I$244,2))</f>
        <v>do 10 ti minut</v>
      </c>
    </row>
    <row r="488" spans="1:13" x14ac:dyDescent="0.25">
      <c r="A488" s="36">
        <v>45426.481840277775</v>
      </c>
      <c r="B488" s="35" t="s">
        <v>11</v>
      </c>
      <c r="C488" s="35" t="s">
        <v>12</v>
      </c>
      <c r="D488" s="35" t="s">
        <v>3627</v>
      </c>
      <c r="E488" s="35" t="s">
        <v>10</v>
      </c>
      <c r="F488" s="35" t="s">
        <v>3844</v>
      </c>
      <c r="G488" s="35" t="s">
        <v>3845</v>
      </c>
      <c r="H488" s="35" t="s">
        <v>8771</v>
      </c>
      <c r="I488" s="8">
        <f t="shared" si="41"/>
        <v>45426.481840277775</v>
      </c>
      <c r="J488" s="8">
        <f>DATEVALUE(MID(H488,49,8))+TIMEVALUE(_xlfn.CONCAT(MID(H488,80,2),":",MID(H488,82,2)))</f>
        <v>45426.480555555558</v>
      </c>
      <c r="K488" s="6" t="str">
        <f t="shared" si="42"/>
        <v>0:01</v>
      </c>
      <c r="L488" s="54" t="str">
        <f t="shared" si="43"/>
        <v>Ukončeno v den propuštění</v>
      </c>
      <c r="M488" s="54" t="str">
        <f>IF(A488-J488&gt;TIME(0,240,0),"Více než  4 hodiny",VLOOKUP(K488,Pásma!$H$4:$I$244,2))</f>
        <v>do 10 ti minut</v>
      </c>
    </row>
    <row r="489" spans="1:13" x14ac:dyDescent="0.25">
      <c r="A489" s="36">
        <v>45426.561655092592</v>
      </c>
      <c r="B489" s="35" t="s">
        <v>3625</v>
      </c>
      <c r="C489" s="35" t="s">
        <v>3626</v>
      </c>
      <c r="D489" s="35" t="s">
        <v>3627</v>
      </c>
      <c r="E489" s="35" t="s">
        <v>79</v>
      </c>
      <c r="F489" s="35" t="s">
        <v>3893</v>
      </c>
      <c r="G489" s="35" t="s">
        <v>3894</v>
      </c>
      <c r="H489" s="35" t="s">
        <v>3895</v>
      </c>
      <c r="I489" s="8">
        <f t="shared" si="41"/>
        <v>45426.561655092592</v>
      </c>
      <c r="J489" s="8">
        <f>DATEVALUE(MID(H489,29,8))+TIMEVALUE(_xlfn.CONCAT(MID(H489,64,2),":",MID(H489,66,2)))</f>
        <v>45426.561111111114</v>
      </c>
      <c r="K489" s="6" t="str">
        <f t="shared" si="42"/>
        <v>0:00</v>
      </c>
      <c r="L489" s="54" t="str">
        <f t="shared" si="43"/>
        <v>Ukončeno v den propuštění</v>
      </c>
      <c r="M489" s="54" t="str">
        <f>IF(A489-J489&gt;TIME(0,240,0),"Více než  4 hodiny",VLOOKUP(K489,Pásma!$H$4:$I$244,2))</f>
        <v>do 10 ti minut</v>
      </c>
    </row>
    <row r="490" spans="1:13" x14ac:dyDescent="0.25">
      <c r="A490" s="36">
        <v>45426.872025462966</v>
      </c>
      <c r="B490" s="35" t="s">
        <v>3625</v>
      </c>
      <c r="C490" s="35" t="s">
        <v>3707</v>
      </c>
      <c r="D490" s="35" t="s">
        <v>3627</v>
      </c>
      <c r="E490" s="35" t="s">
        <v>79</v>
      </c>
      <c r="F490" s="35" t="s">
        <v>3890</v>
      </c>
      <c r="G490" s="35" t="s">
        <v>3891</v>
      </c>
      <c r="H490" s="35" t="s">
        <v>3892</v>
      </c>
      <c r="I490" s="8">
        <f t="shared" si="41"/>
        <v>45426.872025462966</v>
      </c>
      <c r="J490" s="8">
        <f>DATEVALUE(MID(H490,29,8))+TIMEVALUE(_xlfn.CONCAT(MID(H490,64,2),":",MID(H490,66,2)))</f>
        <v>45426.870138888888</v>
      </c>
      <c r="K490" s="6" t="str">
        <f t="shared" si="42"/>
        <v>0:02</v>
      </c>
      <c r="L490" s="54" t="str">
        <f t="shared" si="43"/>
        <v>Ukončeno v den propuštění</v>
      </c>
      <c r="M490" s="54" t="str">
        <f>IF(A490-J490&gt;TIME(0,240,0),"Více než  4 hodiny",VLOOKUP(K490,Pásma!$H$4:$I$244,2))</f>
        <v>do 10 ti minut</v>
      </c>
    </row>
    <row r="491" spans="1:13" x14ac:dyDescent="0.25">
      <c r="A491" s="36">
        <v>45427.509548611109</v>
      </c>
      <c r="B491" s="35" t="s">
        <v>3625</v>
      </c>
      <c r="C491" s="35" t="s">
        <v>3626</v>
      </c>
      <c r="D491" s="35" t="s">
        <v>3627</v>
      </c>
      <c r="E491" s="35" t="s">
        <v>79</v>
      </c>
      <c r="F491" s="35" t="s">
        <v>2221</v>
      </c>
      <c r="G491" s="35" t="s">
        <v>3888</v>
      </c>
      <c r="H491" s="35" t="s">
        <v>3889</v>
      </c>
      <c r="I491" s="8">
        <f t="shared" si="41"/>
        <v>45427.509548611109</v>
      </c>
      <c r="J491" s="8">
        <f>DATEVALUE(MID(H491,29,8))+TIMEVALUE(_xlfn.CONCAT(MID(H491,64,2),":",MID(H491,66,2)))</f>
        <v>45427.509027777778</v>
      </c>
      <c r="K491" s="6" t="str">
        <f t="shared" si="42"/>
        <v>0:00</v>
      </c>
      <c r="L491" s="54" t="str">
        <f t="shared" si="43"/>
        <v>Ukončeno v den propuštění</v>
      </c>
      <c r="M491" s="54" t="str">
        <f>IF(A491-J491&gt;TIME(0,240,0),"Více než  4 hodiny",VLOOKUP(K491,Pásma!$H$4:$I$244,2))</f>
        <v>do 10 ti minut</v>
      </c>
    </row>
    <row r="492" spans="1:13" x14ac:dyDescent="0.25">
      <c r="A492" s="36">
        <v>45427.514930555553</v>
      </c>
      <c r="B492" s="35" t="s">
        <v>3625</v>
      </c>
      <c r="C492" s="35" t="s">
        <v>3626</v>
      </c>
      <c r="D492" s="35" t="s">
        <v>3627</v>
      </c>
      <c r="E492" s="35" t="s">
        <v>79</v>
      </c>
      <c r="F492" s="35" t="s">
        <v>3885</v>
      </c>
      <c r="G492" s="35" t="s">
        <v>3886</v>
      </c>
      <c r="H492" s="35" t="s">
        <v>3887</v>
      </c>
      <c r="I492" s="8">
        <f t="shared" si="41"/>
        <v>45427.514930555553</v>
      </c>
      <c r="J492" s="8">
        <f>DATEVALUE(MID(H492,29,8))+TIMEVALUE(_xlfn.CONCAT(MID(H492,64,2),":",MID(H492,66,2)))</f>
        <v>45427.489583333336</v>
      </c>
      <c r="K492" s="6" t="str">
        <f t="shared" si="42"/>
        <v>0:36</v>
      </c>
      <c r="L492" s="54" t="str">
        <f t="shared" si="43"/>
        <v>Ukončeno v den propuštění</v>
      </c>
      <c r="M492" s="54" t="str">
        <f>IF(A492-J492&gt;TIME(0,240,0),"Více než  4 hodiny",VLOOKUP(K492,Pásma!$H$4:$I$244,2))</f>
        <v>30-40</v>
      </c>
    </row>
    <row r="493" spans="1:13" x14ac:dyDescent="0.25">
      <c r="A493" s="36">
        <v>45427.536608796298</v>
      </c>
      <c r="B493" s="35" t="s">
        <v>1694</v>
      </c>
      <c r="C493" s="35" t="s">
        <v>1695</v>
      </c>
      <c r="D493" s="35" t="s">
        <v>3627</v>
      </c>
      <c r="E493" s="35" t="s">
        <v>79</v>
      </c>
      <c r="F493" s="35" t="s">
        <v>3786</v>
      </c>
      <c r="G493" s="35" t="s">
        <v>3787</v>
      </c>
      <c r="H493" s="35" t="s">
        <v>8770</v>
      </c>
      <c r="I493" s="8">
        <f t="shared" si="41"/>
        <v>45427.536608796298</v>
      </c>
      <c r="J493" s="8">
        <f>DATEVALUE(MID(H493,49,8))+TIMEVALUE(_xlfn.CONCAT(MID(H493,80,2),":",MID(H493,82,2)))</f>
        <v>45427.536111111112</v>
      </c>
      <c r="K493" s="6" t="str">
        <f t="shared" si="42"/>
        <v>0:00</v>
      </c>
      <c r="L493" s="54" t="str">
        <f t="shared" si="43"/>
        <v>Ukončeno v den propuštění</v>
      </c>
      <c r="M493" s="54" t="str">
        <f>IF(A493-J493&gt;TIME(0,240,0),"Více než  4 hodiny",VLOOKUP(K493,Pásma!$H$4:$I$244,2))</f>
        <v>do 10 ti minut</v>
      </c>
    </row>
    <row r="494" spans="1:13" x14ac:dyDescent="0.25">
      <c r="A494" s="36">
        <v>45427.715578703705</v>
      </c>
      <c r="B494" s="35" t="s">
        <v>3881</v>
      </c>
      <c r="C494" s="35" t="s">
        <v>3651</v>
      </c>
      <c r="D494" s="35" t="s">
        <v>3627</v>
      </c>
      <c r="E494" s="35" t="s">
        <v>79</v>
      </c>
      <c r="F494" s="35" t="s">
        <v>3882</v>
      </c>
      <c r="G494" s="35" t="s">
        <v>3883</v>
      </c>
      <c r="H494" s="35" t="s">
        <v>3884</v>
      </c>
      <c r="I494" s="8">
        <f t="shared" si="41"/>
        <v>45427.715578703705</v>
      </c>
      <c r="J494" s="8">
        <f>DATEVALUE(MID(H494,29,8))+TIMEVALUE(_xlfn.CONCAT(MID(H494,64,2),":",MID(H494,66,2)))</f>
        <v>45427.714583333334</v>
      </c>
      <c r="K494" s="6" t="str">
        <f t="shared" si="42"/>
        <v>0:01</v>
      </c>
      <c r="L494" s="54" t="str">
        <f t="shared" si="43"/>
        <v>Ukončeno v den propuštění</v>
      </c>
      <c r="M494" s="54" t="str">
        <f>IF(A494-J494&gt;TIME(0,240,0),"Více než  4 hodiny",VLOOKUP(K494,Pásma!$H$4:$I$244,2))</f>
        <v>do 10 ti minut</v>
      </c>
    </row>
    <row r="495" spans="1:13" x14ac:dyDescent="0.25">
      <c r="A495" s="36">
        <v>45428.673414351855</v>
      </c>
      <c r="B495" s="35" t="s">
        <v>3881</v>
      </c>
      <c r="C495" s="35" t="s">
        <v>3707</v>
      </c>
      <c r="D495" s="35" t="s">
        <v>3627</v>
      </c>
      <c r="E495" s="35" t="s">
        <v>79</v>
      </c>
      <c r="F495" s="35" t="s">
        <v>3740</v>
      </c>
      <c r="G495" s="35" t="s">
        <v>7593</v>
      </c>
      <c r="H495" s="35" t="s">
        <v>7594</v>
      </c>
      <c r="I495" s="8">
        <f t="shared" si="41"/>
        <v>45428.673414351855</v>
      </c>
      <c r="J495" s="8">
        <f>DATEVALUE(MID(H495,63,8))+TIMEVALUE(_xlfn.CONCAT(MID(H495,87,2),":",MID(H495,89,2)))</f>
        <v>45428.672222222223</v>
      </c>
      <c r="K495" s="6" t="str">
        <f t="shared" si="42"/>
        <v>0:01</v>
      </c>
      <c r="L495" s="54" t="str">
        <f t="shared" si="43"/>
        <v>Ukončeno v den propuštění</v>
      </c>
      <c r="M495" s="54" t="str">
        <f>IF(A495-J495&gt;TIME(0,240,0),"Více než  4 hodiny",VLOOKUP(K495,Pásma!$H$4:$I$244,2))</f>
        <v>do 10 ti minut</v>
      </c>
    </row>
    <row r="496" spans="1:13" x14ac:dyDescent="0.25">
      <c r="A496" s="36">
        <v>45429.525011574071</v>
      </c>
      <c r="B496" s="35" t="s">
        <v>3625</v>
      </c>
      <c r="C496" s="35" t="s">
        <v>3626</v>
      </c>
      <c r="D496" s="35" t="s">
        <v>3627</v>
      </c>
      <c r="E496" s="35" t="s">
        <v>79</v>
      </c>
      <c r="F496" s="35" t="s">
        <v>3878</v>
      </c>
      <c r="G496" s="35" t="s">
        <v>3879</v>
      </c>
      <c r="H496" s="35" t="s">
        <v>3880</v>
      </c>
      <c r="I496" s="8">
        <f t="shared" si="41"/>
        <v>45429.525011574071</v>
      </c>
      <c r="J496" s="8">
        <f t="shared" ref="J496:J501" si="46">DATEVALUE(MID(H496,29,8))+TIMEVALUE(_xlfn.CONCAT(MID(H496,64,2),":",MID(H496,66,2)))</f>
        <v>45429.524305555555</v>
      </c>
      <c r="K496" s="6" t="str">
        <f t="shared" si="42"/>
        <v>0:01</v>
      </c>
      <c r="L496" s="54" t="str">
        <f t="shared" si="43"/>
        <v>Ukončeno v den propuštění</v>
      </c>
      <c r="M496" s="54" t="str">
        <f>IF(A496-J496&gt;TIME(0,240,0),"Více než  4 hodiny",VLOOKUP(K496,Pásma!$H$4:$I$244,2))</f>
        <v>do 10 ti minut</v>
      </c>
    </row>
    <row r="497" spans="1:13" x14ac:dyDescent="0.25">
      <c r="A497" s="36">
        <v>45429.525254629632</v>
      </c>
      <c r="B497" s="35" t="s">
        <v>3625</v>
      </c>
      <c r="C497" s="35" t="s">
        <v>3626</v>
      </c>
      <c r="D497" s="35" t="s">
        <v>3627</v>
      </c>
      <c r="E497" s="35" t="s">
        <v>79</v>
      </c>
      <c r="F497" s="35" t="s">
        <v>3875</v>
      </c>
      <c r="G497" s="35" t="s">
        <v>3876</v>
      </c>
      <c r="H497" s="35" t="s">
        <v>3877</v>
      </c>
      <c r="I497" s="8">
        <f t="shared" si="41"/>
        <v>45429.525254629632</v>
      </c>
      <c r="J497" s="8">
        <f t="shared" si="46"/>
        <v>45429.525000000001</v>
      </c>
      <c r="K497" s="6" t="str">
        <f t="shared" si="42"/>
        <v>0:00</v>
      </c>
      <c r="L497" s="54" t="str">
        <f t="shared" si="43"/>
        <v>Ukončeno v den propuštění</v>
      </c>
      <c r="M497" s="54" t="str">
        <f>IF(A497-J497&gt;TIME(0,240,0),"Více než  4 hodiny",VLOOKUP(K497,Pásma!$H$4:$I$244,2))</f>
        <v>do 10 ti minut</v>
      </c>
    </row>
    <row r="498" spans="1:13" x14ac:dyDescent="0.25">
      <c r="A498" s="36">
        <v>45430.61791666667</v>
      </c>
      <c r="B498" s="35" t="s">
        <v>3625</v>
      </c>
      <c r="C498" s="35" t="s">
        <v>3636</v>
      </c>
      <c r="D498" s="35" t="s">
        <v>3627</v>
      </c>
      <c r="E498" s="35" t="s">
        <v>79</v>
      </c>
      <c r="F498" s="35" t="s">
        <v>3873</v>
      </c>
      <c r="G498" s="35" t="s">
        <v>3874</v>
      </c>
      <c r="H498" s="35" t="s">
        <v>3872</v>
      </c>
      <c r="I498" s="8">
        <f t="shared" si="41"/>
        <v>45430.61791666667</v>
      </c>
      <c r="J498" s="8">
        <f t="shared" si="46"/>
        <v>45430.617361111108</v>
      </c>
      <c r="K498" s="6" t="str">
        <f t="shared" si="42"/>
        <v>0:00</v>
      </c>
      <c r="L498" s="54" t="str">
        <f t="shared" si="43"/>
        <v>Ukončeno v den propuštění</v>
      </c>
      <c r="M498" s="54" t="str">
        <f>IF(A498-J498&gt;TIME(0,240,0),"Více než  4 hodiny",VLOOKUP(K498,Pásma!$H$4:$I$244,2))</f>
        <v>do 10 ti minut</v>
      </c>
    </row>
    <row r="499" spans="1:13" x14ac:dyDescent="0.25">
      <c r="A499" s="36">
        <v>45430.618298611109</v>
      </c>
      <c r="B499" s="35" t="s">
        <v>3625</v>
      </c>
      <c r="C499" s="35" t="s">
        <v>3636</v>
      </c>
      <c r="D499" s="35" t="s">
        <v>3627</v>
      </c>
      <c r="E499" s="35" t="s">
        <v>79</v>
      </c>
      <c r="F499" s="35" t="s">
        <v>3870</v>
      </c>
      <c r="G499" s="35" t="s">
        <v>3871</v>
      </c>
      <c r="H499" s="35" t="s">
        <v>3872</v>
      </c>
      <c r="I499" s="8">
        <f t="shared" si="41"/>
        <v>45430.618298611109</v>
      </c>
      <c r="J499" s="8">
        <f t="shared" si="46"/>
        <v>45430.617361111108</v>
      </c>
      <c r="K499" s="6" t="str">
        <f t="shared" si="42"/>
        <v>0:01</v>
      </c>
      <c r="L499" s="54" t="str">
        <f t="shared" si="43"/>
        <v>Ukončeno v den propuštění</v>
      </c>
      <c r="M499" s="54" t="str">
        <f>IF(A499-J499&gt;TIME(0,240,0),"Více než  4 hodiny",VLOOKUP(K499,Pásma!$H$4:$I$244,2))</f>
        <v>do 10 ti minut</v>
      </c>
    </row>
    <row r="500" spans="1:13" x14ac:dyDescent="0.25">
      <c r="A500" s="36">
        <v>45430.618726851855</v>
      </c>
      <c r="B500" s="35" t="s">
        <v>3625</v>
      </c>
      <c r="C500" s="35" t="s">
        <v>3636</v>
      </c>
      <c r="D500" s="35" t="s">
        <v>3627</v>
      </c>
      <c r="E500" s="35" t="s">
        <v>79</v>
      </c>
      <c r="F500" s="35" t="s">
        <v>3867</v>
      </c>
      <c r="G500" s="35" t="s">
        <v>3868</v>
      </c>
      <c r="H500" s="35" t="s">
        <v>3869</v>
      </c>
      <c r="I500" s="8">
        <f t="shared" si="41"/>
        <v>45430.618726851855</v>
      </c>
      <c r="J500" s="8">
        <f t="shared" si="46"/>
        <v>45430.618055555555</v>
      </c>
      <c r="K500" s="6" t="str">
        <f t="shared" si="42"/>
        <v>0:00</v>
      </c>
      <c r="L500" s="54" t="str">
        <f t="shared" si="43"/>
        <v>Ukončeno v den propuštění</v>
      </c>
      <c r="M500" s="54" t="str">
        <f>IF(A500-J500&gt;TIME(0,240,0),"Více než  4 hodiny",VLOOKUP(K500,Pásma!$H$4:$I$244,2))</f>
        <v>do 10 ti minut</v>
      </c>
    </row>
    <row r="501" spans="1:13" x14ac:dyDescent="0.25">
      <c r="A501" s="36">
        <v>45431.449560185189</v>
      </c>
      <c r="B501" s="35" t="s">
        <v>3625</v>
      </c>
      <c r="C501" s="35" t="s">
        <v>3694</v>
      </c>
      <c r="D501" s="35" t="s">
        <v>3627</v>
      </c>
      <c r="E501" s="35" t="s">
        <v>79</v>
      </c>
      <c r="F501" s="35" t="s">
        <v>3864</v>
      </c>
      <c r="G501" s="35" t="s">
        <v>3865</v>
      </c>
      <c r="H501" s="35" t="s">
        <v>3866</v>
      </c>
      <c r="I501" s="8">
        <f t="shared" si="41"/>
        <v>45431.449560185189</v>
      </c>
      <c r="J501" s="8">
        <f t="shared" si="46"/>
        <v>45431.448611111111</v>
      </c>
      <c r="K501" s="6" t="str">
        <f t="shared" si="42"/>
        <v>0:01</v>
      </c>
      <c r="L501" s="54" t="str">
        <f t="shared" si="43"/>
        <v>Ukončeno v den propuštění</v>
      </c>
      <c r="M501" s="54" t="str">
        <f>IF(A501-J501&gt;TIME(0,240,0),"Více než  4 hodiny",VLOOKUP(K501,Pásma!$H$4:$I$244,2))</f>
        <v>do 10 ti minut</v>
      </c>
    </row>
    <row r="502" spans="1:13" x14ac:dyDescent="0.25">
      <c r="A502" s="36">
        <v>45431.547013888892</v>
      </c>
      <c r="B502" s="35" t="s">
        <v>11</v>
      </c>
      <c r="C502" s="35" t="s">
        <v>52</v>
      </c>
      <c r="D502" s="35" t="s">
        <v>3627</v>
      </c>
      <c r="E502" s="35" t="s">
        <v>10</v>
      </c>
      <c r="F502" s="35" t="s">
        <v>3795</v>
      </c>
      <c r="G502" s="35" t="s">
        <v>3796</v>
      </c>
      <c r="H502" s="35" t="s">
        <v>8769</v>
      </c>
      <c r="I502" s="8">
        <f t="shared" si="41"/>
        <v>45431.547013888892</v>
      </c>
      <c r="J502" s="8">
        <f>DATEVALUE(MID(H502,49,8))+TIMEVALUE(_xlfn.CONCAT(MID(H502,80,2),":",MID(H502,82,2)))</f>
        <v>45431.546527777777</v>
      </c>
      <c r="K502" s="6" t="str">
        <f t="shared" si="42"/>
        <v>0:00</v>
      </c>
      <c r="L502" s="54" t="str">
        <f t="shared" si="43"/>
        <v>Ukončeno v den propuštění</v>
      </c>
      <c r="M502" s="54" t="str">
        <f>IF(A502-J502&gt;TIME(0,240,0),"Více než  4 hodiny",VLOOKUP(K502,Pásma!$H$4:$I$244,2))</f>
        <v>do 10 ti minut</v>
      </c>
    </row>
    <row r="503" spans="1:13" x14ac:dyDescent="0.25">
      <c r="A503" s="36">
        <v>45432.470868055556</v>
      </c>
      <c r="B503" s="35" t="s">
        <v>3625</v>
      </c>
      <c r="C503" s="35" t="s">
        <v>3626</v>
      </c>
      <c r="D503" s="35" t="s">
        <v>3627</v>
      </c>
      <c r="E503" s="35" t="s">
        <v>79</v>
      </c>
      <c r="F503" s="35" t="s">
        <v>3740</v>
      </c>
      <c r="G503" s="35" t="s">
        <v>3862</v>
      </c>
      <c r="H503" s="35" t="s">
        <v>3863</v>
      </c>
      <c r="I503" s="8">
        <f t="shared" si="41"/>
        <v>45432.470868055556</v>
      </c>
      <c r="J503" s="8">
        <f t="shared" ref="J503:J508" si="47">DATEVALUE(MID(H503,29,8))+TIMEVALUE(_xlfn.CONCAT(MID(H503,64,2),":",MID(H503,66,2)))</f>
        <v>45432.469444444447</v>
      </c>
      <c r="K503" s="6" t="str">
        <f t="shared" si="42"/>
        <v>0:02</v>
      </c>
      <c r="L503" s="54" t="str">
        <f t="shared" si="43"/>
        <v>Ukončeno v den propuštění</v>
      </c>
      <c r="M503" s="54" t="str">
        <f>IF(A503-J503&gt;TIME(0,240,0),"Více než  4 hodiny",VLOOKUP(K503,Pásma!$H$4:$I$244,2))</f>
        <v>do 10 ti minut</v>
      </c>
    </row>
    <row r="504" spans="1:13" x14ac:dyDescent="0.25">
      <c r="A504" s="36">
        <v>45432.526203703703</v>
      </c>
      <c r="B504" s="35" t="s">
        <v>3625</v>
      </c>
      <c r="C504" s="35" t="s">
        <v>3626</v>
      </c>
      <c r="D504" s="35" t="s">
        <v>3627</v>
      </c>
      <c r="E504" s="35" t="s">
        <v>79</v>
      </c>
      <c r="F504" s="35" t="s">
        <v>3859</v>
      </c>
      <c r="G504" s="35" t="s">
        <v>3860</v>
      </c>
      <c r="H504" s="35" t="s">
        <v>3861</v>
      </c>
      <c r="I504" s="8">
        <f t="shared" si="41"/>
        <v>45432.526203703703</v>
      </c>
      <c r="J504" s="8">
        <f t="shared" si="47"/>
        <v>45432.525000000001</v>
      </c>
      <c r="K504" s="6" t="str">
        <f t="shared" si="42"/>
        <v>0:01</v>
      </c>
      <c r="L504" s="54" t="str">
        <f t="shared" si="43"/>
        <v>Ukončeno v den propuštění</v>
      </c>
      <c r="M504" s="54" t="str">
        <f>IF(A504-J504&gt;TIME(0,240,0),"Více než  4 hodiny",VLOOKUP(K504,Pásma!$H$4:$I$244,2))</f>
        <v>do 10 ti minut</v>
      </c>
    </row>
    <row r="505" spans="1:13" x14ac:dyDescent="0.25">
      <c r="A505" s="36">
        <v>45433.43818287037</v>
      </c>
      <c r="B505" s="35" t="s">
        <v>3625</v>
      </c>
      <c r="C505" s="35" t="s">
        <v>3626</v>
      </c>
      <c r="D505" s="35" t="s">
        <v>3627</v>
      </c>
      <c r="E505" s="35" t="s">
        <v>79</v>
      </c>
      <c r="F505" s="35" t="s">
        <v>3856</v>
      </c>
      <c r="G505" s="35" t="s">
        <v>3857</v>
      </c>
      <c r="H505" s="35" t="s">
        <v>3858</v>
      </c>
      <c r="I505" s="8">
        <f t="shared" si="41"/>
        <v>45433.43818287037</v>
      </c>
      <c r="J505" s="8">
        <f t="shared" si="47"/>
        <v>45433.4375</v>
      </c>
      <c r="K505" s="6" t="str">
        <f t="shared" si="42"/>
        <v>0:00</v>
      </c>
      <c r="L505" s="54" t="str">
        <f t="shared" si="43"/>
        <v>Ukončeno v den propuštění</v>
      </c>
      <c r="M505" s="54" t="str">
        <f>IF(A505-J505&gt;TIME(0,240,0),"Více než  4 hodiny",VLOOKUP(K505,Pásma!$H$4:$I$244,2))</f>
        <v>do 10 ti minut</v>
      </c>
    </row>
    <row r="506" spans="1:13" x14ac:dyDescent="0.25">
      <c r="A506" s="36">
        <v>45433.471435185187</v>
      </c>
      <c r="B506" s="35" t="s">
        <v>3625</v>
      </c>
      <c r="C506" s="35" t="s">
        <v>3626</v>
      </c>
      <c r="D506" s="35" t="s">
        <v>3627</v>
      </c>
      <c r="E506" s="35" t="s">
        <v>79</v>
      </c>
      <c r="F506" s="35" t="s">
        <v>3853</v>
      </c>
      <c r="G506" s="35" t="s">
        <v>3854</v>
      </c>
      <c r="H506" s="35" t="s">
        <v>3855</v>
      </c>
      <c r="I506" s="8">
        <f t="shared" si="41"/>
        <v>45433.471435185187</v>
      </c>
      <c r="J506" s="8">
        <f t="shared" si="47"/>
        <v>45433.470138888886</v>
      </c>
      <c r="K506" s="6" t="str">
        <f t="shared" si="42"/>
        <v>0:01</v>
      </c>
      <c r="L506" s="54" t="str">
        <f t="shared" si="43"/>
        <v>Ukončeno v den propuštění</v>
      </c>
      <c r="M506" s="54" t="str">
        <f>IF(A506-J506&gt;TIME(0,240,0),"Více než  4 hodiny",VLOOKUP(K506,Pásma!$H$4:$I$244,2))</f>
        <v>do 10 ti minut</v>
      </c>
    </row>
    <row r="507" spans="1:13" x14ac:dyDescent="0.25">
      <c r="A507" s="36">
        <v>45433.472488425927</v>
      </c>
      <c r="B507" s="35" t="s">
        <v>3625</v>
      </c>
      <c r="C507" s="35" t="s">
        <v>3626</v>
      </c>
      <c r="D507" s="35" t="s">
        <v>3627</v>
      </c>
      <c r="E507" s="35" t="s">
        <v>79</v>
      </c>
      <c r="F507" s="35" t="s">
        <v>3850</v>
      </c>
      <c r="G507" s="35" t="s">
        <v>3851</v>
      </c>
      <c r="H507" s="35" t="s">
        <v>3852</v>
      </c>
      <c r="I507" s="8">
        <f t="shared" si="41"/>
        <v>45433.472488425927</v>
      </c>
      <c r="J507" s="8">
        <f t="shared" si="47"/>
        <v>45433.47152777778</v>
      </c>
      <c r="K507" s="6" t="str">
        <f t="shared" si="42"/>
        <v>0:01</v>
      </c>
      <c r="L507" s="54" t="str">
        <f t="shared" si="43"/>
        <v>Ukončeno v den propuštění</v>
      </c>
      <c r="M507" s="54" t="str">
        <f>IF(A507-J507&gt;TIME(0,240,0),"Více než  4 hodiny",VLOOKUP(K507,Pásma!$H$4:$I$244,2))</f>
        <v>do 10 ti minut</v>
      </c>
    </row>
    <row r="508" spans="1:13" x14ac:dyDescent="0.25">
      <c r="A508" s="36">
        <v>45433.524826388886</v>
      </c>
      <c r="B508" s="35" t="s">
        <v>3625</v>
      </c>
      <c r="C508" s="35" t="s">
        <v>3626</v>
      </c>
      <c r="D508" s="35" t="s">
        <v>3627</v>
      </c>
      <c r="E508" s="35" t="s">
        <v>79</v>
      </c>
      <c r="F508" s="35" t="s">
        <v>3847</v>
      </c>
      <c r="G508" s="35" t="s">
        <v>3848</v>
      </c>
      <c r="H508" s="35" t="s">
        <v>3849</v>
      </c>
      <c r="I508" s="8">
        <f t="shared" si="41"/>
        <v>45433.524826388886</v>
      </c>
      <c r="J508" s="8">
        <f t="shared" si="47"/>
        <v>45433.523611111108</v>
      </c>
      <c r="K508" s="6" t="str">
        <f t="shared" si="42"/>
        <v>0:01</v>
      </c>
      <c r="L508" s="54" t="str">
        <f t="shared" si="43"/>
        <v>Ukončeno v den propuštění</v>
      </c>
      <c r="M508" s="54" t="str">
        <f>IF(A508-J508&gt;TIME(0,240,0),"Více než  4 hodiny",VLOOKUP(K508,Pásma!$H$4:$I$244,2))</f>
        <v>do 10 ti minut</v>
      </c>
    </row>
    <row r="509" spans="1:13" x14ac:dyDescent="0.25">
      <c r="A509" s="36">
        <v>45433.595393518517</v>
      </c>
      <c r="B509" s="35" t="s">
        <v>3625</v>
      </c>
      <c r="C509" s="35" t="s">
        <v>3694</v>
      </c>
      <c r="D509" s="35" t="s">
        <v>3627</v>
      </c>
      <c r="E509" s="35" t="s">
        <v>79</v>
      </c>
      <c r="F509" s="35" t="s">
        <v>3792</v>
      </c>
      <c r="G509" s="35" t="s">
        <v>7591</v>
      </c>
      <c r="H509" s="35" t="s">
        <v>7592</v>
      </c>
      <c r="I509" s="8">
        <f t="shared" si="41"/>
        <v>45433.595393518517</v>
      </c>
      <c r="J509" s="8">
        <f>DATEVALUE(MID(H509,63,8))+TIMEVALUE(_xlfn.CONCAT(MID(H509,87,2),":",MID(H509,89,2)))</f>
        <v>45433.594444444447</v>
      </c>
      <c r="K509" s="6" t="str">
        <f t="shared" si="42"/>
        <v>0:01</v>
      </c>
      <c r="L509" s="54" t="str">
        <f t="shared" si="43"/>
        <v>Ukončeno v den propuštění</v>
      </c>
      <c r="M509" s="54" t="str">
        <f>IF(A509-J509&gt;TIME(0,240,0),"Více než  4 hodiny",VLOOKUP(K509,Pásma!$H$4:$I$244,2))</f>
        <v>do 10 ti minut</v>
      </c>
    </row>
    <row r="510" spans="1:13" x14ac:dyDescent="0.25">
      <c r="A510" s="36">
        <v>45434.523194444446</v>
      </c>
      <c r="B510" s="35" t="s">
        <v>3625</v>
      </c>
      <c r="C510" s="35" t="s">
        <v>3626</v>
      </c>
      <c r="D510" s="35" t="s">
        <v>3627</v>
      </c>
      <c r="E510" s="35" t="s">
        <v>79</v>
      </c>
      <c r="F510" s="35" t="s">
        <v>3844</v>
      </c>
      <c r="G510" s="35" t="s">
        <v>3845</v>
      </c>
      <c r="H510" s="35" t="s">
        <v>3846</v>
      </c>
      <c r="I510" s="8">
        <f t="shared" si="41"/>
        <v>45434.523194444446</v>
      </c>
      <c r="J510" s="8">
        <f>DATEVALUE(MID(H510,29,8))+TIMEVALUE(_xlfn.CONCAT(MID(H510,64,2),":",MID(H510,66,2)))</f>
        <v>45434.522222222222</v>
      </c>
      <c r="K510" s="6" t="str">
        <f t="shared" si="42"/>
        <v>0:01</v>
      </c>
      <c r="L510" s="54" t="str">
        <f t="shared" si="43"/>
        <v>Ukončeno v den propuštění</v>
      </c>
      <c r="M510" s="54" t="str">
        <f>IF(A510-J510&gt;TIME(0,240,0),"Více než  4 hodiny",VLOOKUP(K510,Pásma!$H$4:$I$244,2))</f>
        <v>do 10 ti minut</v>
      </c>
    </row>
    <row r="511" spans="1:13" x14ac:dyDescent="0.25">
      <c r="A511" s="36">
        <v>45434.523981481485</v>
      </c>
      <c r="B511" s="35" t="s">
        <v>3625</v>
      </c>
      <c r="C511" s="35" t="s">
        <v>3626</v>
      </c>
      <c r="D511" s="35" t="s">
        <v>3627</v>
      </c>
      <c r="E511" s="35" t="s">
        <v>79</v>
      </c>
      <c r="F511" s="35" t="s">
        <v>3841</v>
      </c>
      <c r="G511" s="35" t="s">
        <v>3842</v>
      </c>
      <c r="H511" s="35" t="s">
        <v>3843</v>
      </c>
      <c r="I511" s="8">
        <f t="shared" si="41"/>
        <v>45434.523981481485</v>
      </c>
      <c r="J511" s="8">
        <f>DATEVALUE(MID(H511,29,8))+TIMEVALUE(_xlfn.CONCAT(MID(H511,64,2),":",MID(H511,66,2)))</f>
        <v>45434.522916666669</v>
      </c>
      <c r="K511" s="6" t="str">
        <f t="shared" si="42"/>
        <v>0:01</v>
      </c>
      <c r="L511" s="54" t="str">
        <f t="shared" si="43"/>
        <v>Ukončeno v den propuštění</v>
      </c>
      <c r="M511" s="54" t="str">
        <f>IF(A511-J511&gt;TIME(0,240,0),"Více než  4 hodiny",VLOOKUP(K511,Pásma!$H$4:$I$244,2))</f>
        <v>do 10 ti minut</v>
      </c>
    </row>
    <row r="512" spans="1:13" x14ac:dyDescent="0.25">
      <c r="A512" s="36">
        <v>45434.524699074071</v>
      </c>
      <c r="B512" s="35" t="s">
        <v>3625</v>
      </c>
      <c r="C512" s="35" t="s">
        <v>3626</v>
      </c>
      <c r="D512" s="35" t="s">
        <v>3627</v>
      </c>
      <c r="E512" s="35" t="s">
        <v>79</v>
      </c>
      <c r="F512" s="35" t="s">
        <v>3838</v>
      </c>
      <c r="G512" s="35" t="s">
        <v>3839</v>
      </c>
      <c r="H512" s="35" t="s">
        <v>3840</v>
      </c>
      <c r="I512" s="8">
        <f t="shared" si="41"/>
        <v>45434.524699074071</v>
      </c>
      <c r="J512" s="8">
        <f>DATEVALUE(MID(H512,29,8))+TIMEVALUE(_xlfn.CONCAT(MID(H512,64,2),":",MID(H512,66,2)))</f>
        <v>45434.523611111108</v>
      </c>
      <c r="K512" s="6" t="str">
        <f t="shared" si="42"/>
        <v>0:01</v>
      </c>
      <c r="L512" s="54" t="str">
        <f t="shared" si="43"/>
        <v>Ukončeno v den propuštění</v>
      </c>
      <c r="M512" s="54" t="str">
        <f>IF(A512-J512&gt;TIME(0,240,0),"Více než  4 hodiny",VLOOKUP(K512,Pásma!$H$4:$I$244,2))</f>
        <v>do 10 ti minut</v>
      </c>
    </row>
    <row r="513" spans="1:13" x14ac:dyDescent="0.25">
      <c r="A513" s="36">
        <v>45434.525381944448</v>
      </c>
      <c r="B513" s="35" t="s">
        <v>3625</v>
      </c>
      <c r="C513" s="35" t="s">
        <v>3626</v>
      </c>
      <c r="D513" s="35" t="s">
        <v>3627</v>
      </c>
      <c r="E513" s="35" t="s">
        <v>79</v>
      </c>
      <c r="F513" s="35" t="s">
        <v>3835</v>
      </c>
      <c r="G513" s="35" t="s">
        <v>3836</v>
      </c>
      <c r="H513" s="35" t="s">
        <v>3837</v>
      </c>
      <c r="I513" s="8">
        <f t="shared" si="41"/>
        <v>45434.525381944448</v>
      </c>
      <c r="J513" s="8">
        <f>DATEVALUE(MID(H513,29,8))+TIMEVALUE(_xlfn.CONCAT(MID(H513,64,2),":",MID(H513,66,2)))</f>
        <v>45434.524305555555</v>
      </c>
      <c r="K513" s="6" t="str">
        <f t="shared" si="42"/>
        <v>0:01</v>
      </c>
      <c r="L513" s="54" t="str">
        <f t="shared" si="43"/>
        <v>Ukončeno v den propuštění</v>
      </c>
      <c r="M513" s="54" t="str">
        <f>IF(A513-J513&gt;TIME(0,240,0),"Více než  4 hodiny",VLOOKUP(K513,Pásma!$H$4:$I$244,2))</f>
        <v>do 10 ti minut</v>
      </c>
    </row>
    <row r="514" spans="1:13" x14ac:dyDescent="0.25">
      <c r="A514" s="36">
        <v>45434.525868055556</v>
      </c>
      <c r="B514" s="35" t="s">
        <v>3625</v>
      </c>
      <c r="C514" s="35" t="s">
        <v>3626</v>
      </c>
      <c r="D514" s="35" t="s">
        <v>3627</v>
      </c>
      <c r="E514" s="35" t="s">
        <v>79</v>
      </c>
      <c r="F514" s="35" t="s">
        <v>3832</v>
      </c>
      <c r="G514" s="35" t="s">
        <v>3833</v>
      </c>
      <c r="H514" s="35" t="s">
        <v>3834</v>
      </c>
      <c r="I514" s="8">
        <f t="shared" ref="I514:I577" si="48">A514</f>
        <v>45434.525868055556</v>
      </c>
      <c r="J514" s="8">
        <f>DATEVALUE(MID(H514,29,8))+TIMEVALUE(_xlfn.CONCAT(MID(H514,64,2),":",MID(H514,66,2)))</f>
        <v>45434.525000000001</v>
      </c>
      <c r="K514" s="6" t="str">
        <f t="shared" ref="K514:K577" si="49">TEXT(A514-J514,"h:mm")</f>
        <v>0:01</v>
      </c>
      <c r="L514" s="54" t="str">
        <f t="shared" si="43"/>
        <v>Ukončeno v den propuštění</v>
      </c>
      <c r="M514" s="54" t="str">
        <f>IF(A514-J514&gt;TIME(0,240,0),"Více než  4 hodiny",VLOOKUP(K514,Pásma!$H$4:$I$244,2))</f>
        <v>do 10 ti minut</v>
      </c>
    </row>
    <row r="515" spans="1:13" x14ac:dyDescent="0.25">
      <c r="A515" s="36">
        <v>45434.798356481479</v>
      </c>
      <c r="B515" s="35" t="s">
        <v>3625</v>
      </c>
      <c r="C515" s="35" t="s">
        <v>3694</v>
      </c>
      <c r="D515" s="35" t="s">
        <v>3627</v>
      </c>
      <c r="E515" s="35" t="s">
        <v>79</v>
      </c>
      <c r="F515" s="35" t="s">
        <v>3783</v>
      </c>
      <c r="G515" s="35" t="s">
        <v>7589</v>
      </c>
      <c r="H515" s="35" t="s">
        <v>7590</v>
      </c>
      <c r="I515" s="8">
        <f t="shared" si="48"/>
        <v>45434.798356481479</v>
      </c>
      <c r="J515" s="8">
        <f>DATEVALUE(MID(H515,63,8))+TIMEVALUE(_xlfn.CONCAT(MID(H515,87,2),":",MID(H515,89,2)))</f>
        <v>45434.797222222223</v>
      </c>
      <c r="K515" s="6" t="str">
        <f t="shared" si="49"/>
        <v>0:01</v>
      </c>
      <c r="L515" s="54" t="str">
        <f t="shared" ref="L515:L578" si="50">IF(DAY(I515)&lt;&gt;DAY(J515),"Ukončeno o den a více později","Ukončeno v den propuštění")</f>
        <v>Ukončeno v den propuštění</v>
      </c>
      <c r="M515" s="54" t="str">
        <f>IF(A515-J515&gt;TIME(0,240,0),"Více než  4 hodiny",VLOOKUP(K515,Pásma!$H$4:$I$244,2))</f>
        <v>do 10 ti minut</v>
      </c>
    </row>
    <row r="516" spans="1:13" x14ac:dyDescent="0.25">
      <c r="A516" s="36">
        <v>45435.398599537039</v>
      </c>
      <c r="B516" s="35" t="s">
        <v>3625</v>
      </c>
      <c r="C516" s="35" t="s">
        <v>3626</v>
      </c>
      <c r="D516" s="35" t="s">
        <v>3627</v>
      </c>
      <c r="E516" s="35" t="s">
        <v>79</v>
      </c>
      <c r="F516" s="35" t="s">
        <v>3783</v>
      </c>
      <c r="G516" s="35" t="s">
        <v>3830</v>
      </c>
      <c r="H516" s="35" t="s">
        <v>3831</v>
      </c>
      <c r="I516" s="8">
        <f t="shared" si="48"/>
        <v>45435.398599537039</v>
      </c>
      <c r="J516" s="8">
        <f>DATEVALUE(MID(H516,29,8))+TIMEVALUE(_xlfn.CONCAT(MID(H516,64,2),":",MID(H516,66,2)))</f>
        <v>45435.352083333331</v>
      </c>
      <c r="K516" s="6" t="str">
        <f t="shared" si="49"/>
        <v>1:06</v>
      </c>
      <c r="L516" s="54" t="str">
        <f t="shared" si="50"/>
        <v>Ukončeno v den propuštění</v>
      </c>
      <c r="M516" s="54" t="str">
        <f>IF(A516-J516&gt;TIME(0,240,0),"Více než  4 hodiny",VLOOKUP(K516,Pásma!$H$4:$I$244,2))</f>
        <v>60-70</v>
      </c>
    </row>
    <row r="517" spans="1:13" x14ac:dyDescent="0.25">
      <c r="A517" s="36">
        <v>45435.492777777778</v>
      </c>
      <c r="B517" s="35" t="s">
        <v>3643</v>
      </c>
      <c r="C517" s="35" t="s">
        <v>3901</v>
      </c>
      <c r="D517" s="35" t="s">
        <v>3627</v>
      </c>
      <c r="E517" s="35" t="s">
        <v>79</v>
      </c>
      <c r="F517" s="35" t="s">
        <v>3732</v>
      </c>
      <c r="G517" s="35" t="s">
        <v>7587</v>
      </c>
      <c r="H517" s="35" t="s">
        <v>7588</v>
      </c>
      <c r="I517" s="8">
        <f t="shared" si="48"/>
        <v>45435.492777777778</v>
      </c>
      <c r="J517" s="8">
        <f>DATEVALUE(MID(H517,63,8))+TIMEVALUE(_xlfn.CONCAT(MID(H517,87,2),":",MID(H517,89,2)))</f>
        <v>45435.491666666669</v>
      </c>
      <c r="K517" s="6" t="str">
        <f t="shared" si="49"/>
        <v>0:01</v>
      </c>
      <c r="L517" s="54" t="str">
        <f t="shared" si="50"/>
        <v>Ukončeno v den propuštění</v>
      </c>
      <c r="M517" s="54" t="str">
        <f>IF(A517-J517&gt;TIME(0,240,0),"Více než  4 hodiny",VLOOKUP(K517,Pásma!$H$4:$I$244,2))</f>
        <v>do 10 ti minut</v>
      </c>
    </row>
    <row r="518" spans="1:13" x14ac:dyDescent="0.25">
      <c r="A518" s="36">
        <v>45435.551087962966</v>
      </c>
      <c r="B518" s="35" t="s">
        <v>3625</v>
      </c>
      <c r="C518" s="35" t="s">
        <v>3626</v>
      </c>
      <c r="D518" s="35" t="s">
        <v>3627</v>
      </c>
      <c r="E518" s="35" t="s">
        <v>79</v>
      </c>
      <c r="F518" s="35" t="s">
        <v>3827</v>
      </c>
      <c r="G518" s="35" t="s">
        <v>3828</v>
      </c>
      <c r="H518" s="35" t="s">
        <v>3829</v>
      </c>
      <c r="I518" s="8">
        <f t="shared" si="48"/>
        <v>45435.551087962966</v>
      </c>
      <c r="J518" s="8">
        <f>DATEVALUE(MID(H518,29,8))+TIMEVALUE(_xlfn.CONCAT(MID(H518,64,2),":",MID(H518,66,2)))</f>
        <v>45435.55</v>
      </c>
      <c r="K518" s="6" t="str">
        <f t="shared" si="49"/>
        <v>0:01</v>
      </c>
      <c r="L518" s="54" t="str">
        <f t="shared" si="50"/>
        <v>Ukončeno v den propuštění</v>
      </c>
      <c r="M518" s="54" t="str">
        <f>IF(A518-J518&gt;TIME(0,240,0),"Více než  4 hodiny",VLOOKUP(K518,Pásma!$H$4:$I$244,2))</f>
        <v>do 10 ti minut</v>
      </c>
    </row>
    <row r="519" spans="1:13" x14ac:dyDescent="0.25">
      <c r="A519" s="36">
        <v>45435.551458333335</v>
      </c>
      <c r="B519" s="35" t="s">
        <v>3625</v>
      </c>
      <c r="C519" s="35" t="s">
        <v>3626</v>
      </c>
      <c r="D519" s="35" t="s">
        <v>3627</v>
      </c>
      <c r="E519" s="35" t="s">
        <v>79</v>
      </c>
      <c r="F519" s="35" t="s">
        <v>3824</v>
      </c>
      <c r="G519" s="35" t="s">
        <v>3825</v>
      </c>
      <c r="H519" s="35" t="s">
        <v>3826</v>
      </c>
      <c r="I519" s="8">
        <f t="shared" si="48"/>
        <v>45435.551458333335</v>
      </c>
      <c r="J519" s="8">
        <f>DATEVALUE(MID(H519,29,8))+TIMEVALUE(_xlfn.CONCAT(MID(H519,64,2),":",MID(H519,66,2)))</f>
        <v>45435.550694444442</v>
      </c>
      <c r="K519" s="6" t="str">
        <f t="shared" si="49"/>
        <v>0:01</v>
      </c>
      <c r="L519" s="54" t="str">
        <f t="shared" si="50"/>
        <v>Ukončeno v den propuštění</v>
      </c>
      <c r="M519" s="54" t="str">
        <f>IF(A519-J519&gt;TIME(0,240,0),"Více než  4 hodiny",VLOOKUP(K519,Pásma!$H$4:$I$244,2))</f>
        <v>do 10 ti minut</v>
      </c>
    </row>
    <row r="520" spans="1:13" x14ac:dyDescent="0.25">
      <c r="A520" s="36">
        <v>45435.699062500003</v>
      </c>
      <c r="B520" s="35" t="s">
        <v>3643</v>
      </c>
      <c r="C520" s="35" t="s">
        <v>3901</v>
      </c>
      <c r="D520" s="35" t="s">
        <v>3627</v>
      </c>
      <c r="E520" s="35" t="s">
        <v>79</v>
      </c>
      <c r="F520" s="35" t="s">
        <v>3789</v>
      </c>
      <c r="G520" s="35" t="s">
        <v>7585</v>
      </c>
      <c r="H520" s="35" t="s">
        <v>7586</v>
      </c>
      <c r="I520" s="8">
        <f t="shared" si="48"/>
        <v>45435.699062500003</v>
      </c>
      <c r="J520" s="8">
        <f>DATEVALUE(MID(H520,63,8))+TIMEVALUE(_xlfn.CONCAT(MID(H520,87,2),":",MID(H520,89,2)))</f>
        <v>45435.697916666664</v>
      </c>
      <c r="K520" s="6" t="str">
        <f t="shared" si="49"/>
        <v>0:01</v>
      </c>
      <c r="L520" s="54" t="str">
        <f t="shared" si="50"/>
        <v>Ukončeno v den propuštění</v>
      </c>
      <c r="M520" s="54" t="str">
        <f>IF(A520-J520&gt;TIME(0,240,0),"Více než  4 hodiny",VLOOKUP(K520,Pásma!$H$4:$I$244,2))</f>
        <v>do 10 ti minut</v>
      </c>
    </row>
    <row r="521" spans="1:13" x14ac:dyDescent="0.25">
      <c r="A521" s="36">
        <v>45436.405578703707</v>
      </c>
      <c r="B521" s="35" t="s">
        <v>3625</v>
      </c>
      <c r="C521" s="35" t="s">
        <v>3626</v>
      </c>
      <c r="D521" s="35" t="s">
        <v>3627</v>
      </c>
      <c r="E521" s="35" t="s">
        <v>79</v>
      </c>
      <c r="F521" s="35" t="s">
        <v>3789</v>
      </c>
      <c r="G521" s="35" t="s">
        <v>3822</v>
      </c>
      <c r="H521" s="35" t="s">
        <v>3823</v>
      </c>
      <c r="I521" s="8">
        <f t="shared" si="48"/>
        <v>45436.405578703707</v>
      </c>
      <c r="J521" s="8">
        <f t="shared" ref="J521:J529" si="51">DATEVALUE(MID(H521,29,8))+TIMEVALUE(_xlfn.CONCAT(MID(H521,64,2),":",MID(H521,66,2)))</f>
        <v>45436.356249999997</v>
      </c>
      <c r="K521" s="6" t="str">
        <f t="shared" si="49"/>
        <v>1:11</v>
      </c>
      <c r="L521" s="54" t="str">
        <f t="shared" si="50"/>
        <v>Ukončeno v den propuštění</v>
      </c>
      <c r="M521" s="54" t="str">
        <f>IF(A521-J521&gt;TIME(0,240,0),"Více než  4 hodiny",VLOOKUP(K521,Pásma!$H$4:$I$244,2))</f>
        <v>70-80</v>
      </c>
    </row>
    <row r="522" spans="1:13" x14ac:dyDescent="0.25">
      <c r="A522" s="36">
        <v>45436.538807870369</v>
      </c>
      <c r="B522" s="35" t="s">
        <v>3625</v>
      </c>
      <c r="C522" s="35" t="s">
        <v>3626</v>
      </c>
      <c r="D522" s="35" t="s">
        <v>3627</v>
      </c>
      <c r="E522" s="35" t="s">
        <v>79</v>
      </c>
      <c r="F522" s="35" t="s">
        <v>3819</v>
      </c>
      <c r="G522" s="35" t="s">
        <v>3820</v>
      </c>
      <c r="H522" s="35" t="s">
        <v>3821</v>
      </c>
      <c r="I522" s="8">
        <f t="shared" si="48"/>
        <v>45436.538807870369</v>
      </c>
      <c r="J522" s="8">
        <f t="shared" si="51"/>
        <v>45436.538194444445</v>
      </c>
      <c r="K522" s="6" t="str">
        <f t="shared" si="49"/>
        <v>0:00</v>
      </c>
      <c r="L522" s="54" t="str">
        <f t="shared" si="50"/>
        <v>Ukončeno v den propuštění</v>
      </c>
      <c r="M522" s="54" t="str">
        <f>IF(A522-J522&gt;TIME(0,240,0),"Více než  4 hodiny",VLOOKUP(K522,Pásma!$H$4:$I$244,2))</f>
        <v>do 10 ti minut</v>
      </c>
    </row>
    <row r="523" spans="1:13" x14ac:dyDescent="0.25">
      <c r="A523" s="36">
        <v>45436.539155092592</v>
      </c>
      <c r="B523" s="35" t="s">
        <v>3625</v>
      </c>
      <c r="C523" s="35" t="s">
        <v>3626</v>
      </c>
      <c r="D523" s="35" t="s">
        <v>3627</v>
      </c>
      <c r="E523" s="35" t="s">
        <v>79</v>
      </c>
      <c r="F523" s="35" t="s">
        <v>3817</v>
      </c>
      <c r="G523" s="35" t="s">
        <v>3818</v>
      </c>
      <c r="H523" s="35" t="s">
        <v>3816</v>
      </c>
      <c r="I523" s="8">
        <f t="shared" si="48"/>
        <v>45436.539155092592</v>
      </c>
      <c r="J523" s="8">
        <f t="shared" si="51"/>
        <v>45436.538888888892</v>
      </c>
      <c r="K523" s="6" t="str">
        <f t="shared" si="49"/>
        <v>0:00</v>
      </c>
      <c r="L523" s="54" t="str">
        <f t="shared" si="50"/>
        <v>Ukončeno v den propuštění</v>
      </c>
      <c r="M523" s="54" t="str">
        <f>IF(A523-J523&gt;TIME(0,240,0),"Více než  4 hodiny",VLOOKUP(K523,Pásma!$H$4:$I$244,2))</f>
        <v>do 10 ti minut</v>
      </c>
    </row>
    <row r="524" spans="1:13" x14ac:dyDescent="0.25">
      <c r="A524" s="36">
        <v>45436.539548611108</v>
      </c>
      <c r="B524" s="35" t="s">
        <v>3625</v>
      </c>
      <c r="C524" s="35" t="s">
        <v>3626</v>
      </c>
      <c r="D524" s="35" t="s">
        <v>3627</v>
      </c>
      <c r="E524" s="35" t="s">
        <v>79</v>
      </c>
      <c r="F524" s="35" t="s">
        <v>3814</v>
      </c>
      <c r="G524" s="35" t="s">
        <v>3815</v>
      </c>
      <c r="H524" s="35" t="s">
        <v>3816</v>
      </c>
      <c r="I524" s="8">
        <f t="shared" si="48"/>
        <v>45436.539548611108</v>
      </c>
      <c r="J524" s="8">
        <f t="shared" si="51"/>
        <v>45436.538888888892</v>
      </c>
      <c r="K524" s="6" t="str">
        <f t="shared" si="49"/>
        <v>0:00</v>
      </c>
      <c r="L524" s="54" t="str">
        <f t="shared" si="50"/>
        <v>Ukončeno v den propuštění</v>
      </c>
      <c r="M524" s="54" t="str">
        <f>IF(A524-J524&gt;TIME(0,240,0),"Více než  4 hodiny",VLOOKUP(K524,Pásma!$H$4:$I$244,2))</f>
        <v>do 10 ti minut</v>
      </c>
    </row>
    <row r="525" spans="1:13" x14ac:dyDescent="0.25">
      <c r="A525" s="36">
        <v>45437.477916666663</v>
      </c>
      <c r="B525" s="35" t="s">
        <v>3625</v>
      </c>
      <c r="C525" s="35" t="s">
        <v>3707</v>
      </c>
      <c r="D525" s="35" t="s">
        <v>3627</v>
      </c>
      <c r="E525" s="35" t="s">
        <v>79</v>
      </c>
      <c r="F525" s="35" t="s">
        <v>3732</v>
      </c>
      <c r="G525" s="35" t="s">
        <v>3812</v>
      </c>
      <c r="H525" s="35" t="s">
        <v>3813</v>
      </c>
      <c r="I525" s="8">
        <f t="shared" si="48"/>
        <v>45437.477916666663</v>
      </c>
      <c r="J525" s="8">
        <f t="shared" si="51"/>
        <v>45437.447222222225</v>
      </c>
      <c r="K525" s="6" t="str">
        <f t="shared" si="49"/>
        <v>0:44</v>
      </c>
      <c r="L525" s="54" t="str">
        <f t="shared" si="50"/>
        <v>Ukončeno v den propuštění</v>
      </c>
      <c r="M525" s="54" t="str">
        <f>IF(A525-J525&gt;TIME(0,240,0),"Více než  4 hodiny",VLOOKUP(K525,Pásma!$H$4:$I$244,2))</f>
        <v>40-50</v>
      </c>
    </row>
    <row r="526" spans="1:13" x14ac:dyDescent="0.25">
      <c r="A526" s="36">
        <v>45437.671493055554</v>
      </c>
      <c r="B526" s="35" t="s">
        <v>3643</v>
      </c>
      <c r="C526" s="35" t="s">
        <v>3703</v>
      </c>
      <c r="D526" s="35" t="s">
        <v>3627</v>
      </c>
      <c r="E526" s="35" t="s">
        <v>79</v>
      </c>
      <c r="F526" s="35" t="s">
        <v>34</v>
      </c>
      <c r="G526" s="35" t="s">
        <v>3810</v>
      </c>
      <c r="H526" s="35" t="s">
        <v>3811</v>
      </c>
      <c r="I526" s="8">
        <f t="shared" si="48"/>
        <v>45437.671493055554</v>
      </c>
      <c r="J526" s="8">
        <f t="shared" si="51"/>
        <v>45437.670138888891</v>
      </c>
      <c r="K526" s="6" t="str">
        <f t="shared" si="49"/>
        <v>0:01</v>
      </c>
      <c r="L526" s="54" t="str">
        <f t="shared" si="50"/>
        <v>Ukončeno v den propuštění</v>
      </c>
      <c r="M526" s="54" t="str">
        <f>IF(A526-J526&gt;TIME(0,240,0),"Více než  4 hodiny",VLOOKUP(K526,Pásma!$H$4:$I$244,2))</f>
        <v>do 10 ti minut</v>
      </c>
    </row>
    <row r="527" spans="1:13" x14ac:dyDescent="0.25">
      <c r="A527" s="36">
        <v>45437.672013888892</v>
      </c>
      <c r="B527" s="35" t="s">
        <v>3643</v>
      </c>
      <c r="C527" s="35" t="s">
        <v>3703</v>
      </c>
      <c r="D527" s="35" t="s">
        <v>3627</v>
      </c>
      <c r="E527" s="35" t="s">
        <v>79</v>
      </c>
      <c r="F527" s="35" t="s">
        <v>3807</v>
      </c>
      <c r="G527" s="35" t="s">
        <v>3808</v>
      </c>
      <c r="H527" s="35" t="s">
        <v>3809</v>
      </c>
      <c r="I527" s="8">
        <f t="shared" si="48"/>
        <v>45437.672013888892</v>
      </c>
      <c r="J527" s="8">
        <f t="shared" si="51"/>
        <v>45437.671527777777</v>
      </c>
      <c r="K527" s="6" t="str">
        <f t="shared" si="49"/>
        <v>0:00</v>
      </c>
      <c r="L527" s="54" t="str">
        <f t="shared" si="50"/>
        <v>Ukončeno v den propuštění</v>
      </c>
      <c r="M527" s="54" t="str">
        <f>IF(A527-J527&gt;TIME(0,240,0),"Více než  4 hodiny",VLOOKUP(K527,Pásma!$H$4:$I$244,2))</f>
        <v>do 10 ti minut</v>
      </c>
    </row>
    <row r="528" spans="1:13" x14ac:dyDescent="0.25">
      <c r="A528" s="36">
        <v>45438.533518518518</v>
      </c>
      <c r="B528" s="35" t="s">
        <v>3625</v>
      </c>
      <c r="C528" s="35" t="s">
        <v>3800</v>
      </c>
      <c r="D528" s="35" t="s">
        <v>3627</v>
      </c>
      <c r="E528" s="35" t="s">
        <v>79</v>
      </c>
      <c r="F528" s="35" t="s">
        <v>3804</v>
      </c>
      <c r="G528" s="35" t="s">
        <v>3805</v>
      </c>
      <c r="H528" s="35" t="s">
        <v>3806</v>
      </c>
      <c r="I528" s="8">
        <f t="shared" si="48"/>
        <v>45438.533518518518</v>
      </c>
      <c r="J528" s="8">
        <f t="shared" si="51"/>
        <v>45438.532638888886</v>
      </c>
      <c r="K528" s="6" t="str">
        <f t="shared" si="49"/>
        <v>0:01</v>
      </c>
      <c r="L528" s="54" t="str">
        <f t="shared" si="50"/>
        <v>Ukončeno v den propuštění</v>
      </c>
      <c r="M528" s="54" t="str">
        <f>IF(A528-J528&gt;TIME(0,240,0),"Více než  4 hodiny",VLOOKUP(K528,Pásma!$H$4:$I$244,2))</f>
        <v>do 10 ti minut</v>
      </c>
    </row>
    <row r="529" spans="1:13" x14ac:dyDescent="0.25">
      <c r="A529" s="36">
        <v>45438.533900462964</v>
      </c>
      <c r="B529" s="35" t="s">
        <v>3625</v>
      </c>
      <c r="C529" s="35" t="s">
        <v>3800</v>
      </c>
      <c r="D529" s="35" t="s">
        <v>3627</v>
      </c>
      <c r="E529" s="35" t="s">
        <v>79</v>
      </c>
      <c r="F529" s="35" t="s">
        <v>3801</v>
      </c>
      <c r="G529" s="35" t="s">
        <v>3802</v>
      </c>
      <c r="H529" s="35" t="s">
        <v>3803</v>
      </c>
      <c r="I529" s="8">
        <f t="shared" si="48"/>
        <v>45438.533900462964</v>
      </c>
      <c r="J529" s="8">
        <f t="shared" si="51"/>
        <v>45438.533333333333</v>
      </c>
      <c r="K529" s="6" t="str">
        <f t="shared" si="49"/>
        <v>0:00</v>
      </c>
      <c r="L529" s="54" t="str">
        <f t="shared" si="50"/>
        <v>Ukončeno v den propuštění</v>
      </c>
      <c r="M529" s="54" t="str">
        <f>IF(A529-J529&gt;TIME(0,240,0),"Více než  4 hodiny",VLOOKUP(K529,Pásma!$H$4:$I$244,2))</f>
        <v>do 10 ti minut</v>
      </c>
    </row>
    <row r="530" spans="1:13" x14ac:dyDescent="0.25">
      <c r="A530" s="36">
        <v>45439.388194444444</v>
      </c>
      <c r="B530" s="35" t="s">
        <v>3625</v>
      </c>
      <c r="C530" s="35" t="s">
        <v>3626</v>
      </c>
      <c r="D530" s="35" t="s">
        <v>3627</v>
      </c>
      <c r="E530" s="35" t="s">
        <v>79</v>
      </c>
      <c r="F530" s="35" t="s">
        <v>3885</v>
      </c>
      <c r="G530" s="35" t="s">
        <v>7583</v>
      </c>
      <c r="H530" s="35" t="s">
        <v>7584</v>
      </c>
      <c r="I530" s="8">
        <f t="shared" si="48"/>
        <v>45439.388194444444</v>
      </c>
      <c r="J530" s="8">
        <f>DATEVALUE(MID(H530,63,8))+TIMEVALUE(_xlfn.CONCAT(MID(H530,87,2),":",MID(H530,89,2)))</f>
        <v>45439.387499999997</v>
      </c>
      <c r="K530" s="6" t="str">
        <f t="shared" si="49"/>
        <v>0:01</v>
      </c>
      <c r="L530" s="54" t="str">
        <f t="shared" si="50"/>
        <v>Ukončeno v den propuštění</v>
      </c>
      <c r="M530" s="54" t="str">
        <f>IF(A530-J530&gt;TIME(0,240,0),"Více než  4 hodiny",VLOOKUP(K530,Pásma!$H$4:$I$244,2))</f>
        <v>do 10 ti minut</v>
      </c>
    </row>
    <row r="531" spans="1:13" x14ac:dyDescent="0.25">
      <c r="A531" s="36">
        <v>45439.5078587963</v>
      </c>
      <c r="B531" s="35" t="s">
        <v>3625</v>
      </c>
      <c r="C531" s="35" t="s">
        <v>3626</v>
      </c>
      <c r="D531" s="35" t="s">
        <v>3627</v>
      </c>
      <c r="E531" s="35" t="s">
        <v>79</v>
      </c>
      <c r="F531" s="35" t="s">
        <v>37</v>
      </c>
      <c r="G531" s="35" t="s">
        <v>3798</v>
      </c>
      <c r="H531" s="35" t="s">
        <v>3799</v>
      </c>
      <c r="I531" s="8">
        <f t="shared" si="48"/>
        <v>45439.5078587963</v>
      </c>
      <c r="J531" s="8">
        <f>DATEVALUE(MID(H531,29,8))+TIMEVALUE(_xlfn.CONCAT(MID(H531,64,2),":",MID(H531,66,2)))</f>
        <v>45439.506944444445</v>
      </c>
      <c r="K531" s="6" t="str">
        <f t="shared" si="49"/>
        <v>0:01</v>
      </c>
      <c r="L531" s="54" t="str">
        <f t="shared" si="50"/>
        <v>Ukončeno v den propuštění</v>
      </c>
      <c r="M531" s="54" t="str">
        <f>IF(A531-J531&gt;TIME(0,240,0),"Více než  4 hodiny",VLOOKUP(K531,Pásma!$H$4:$I$244,2))</f>
        <v>do 10 ti minut</v>
      </c>
    </row>
    <row r="532" spans="1:13" x14ac:dyDescent="0.25">
      <c r="A532" s="36">
        <v>45439.50849537037</v>
      </c>
      <c r="B532" s="35" t="s">
        <v>3625</v>
      </c>
      <c r="C532" s="35" t="s">
        <v>3626</v>
      </c>
      <c r="D532" s="35" t="s">
        <v>3627</v>
      </c>
      <c r="E532" s="35" t="s">
        <v>79</v>
      </c>
      <c r="F532" s="35" t="s">
        <v>3795</v>
      </c>
      <c r="G532" s="35" t="s">
        <v>3796</v>
      </c>
      <c r="H532" s="35" t="s">
        <v>3797</v>
      </c>
      <c r="I532" s="8">
        <f t="shared" si="48"/>
        <v>45439.50849537037</v>
      </c>
      <c r="J532" s="8">
        <f>DATEVALUE(MID(H532,29,8))+TIMEVALUE(_xlfn.CONCAT(MID(H532,64,2),":",MID(H532,66,2)))</f>
        <v>45439.507638888892</v>
      </c>
      <c r="K532" s="6" t="str">
        <f t="shared" si="49"/>
        <v>0:01</v>
      </c>
      <c r="L532" s="54" t="str">
        <f t="shared" si="50"/>
        <v>Ukončeno v den propuštění</v>
      </c>
      <c r="M532" s="54" t="str">
        <f>IF(A532-J532&gt;TIME(0,240,0),"Více než  4 hodiny",VLOOKUP(K532,Pásma!$H$4:$I$244,2))</f>
        <v>do 10 ti minut</v>
      </c>
    </row>
    <row r="533" spans="1:13" x14ac:dyDescent="0.25">
      <c r="A533" s="36">
        <v>45439.639594907407</v>
      </c>
      <c r="B533" s="35" t="s">
        <v>3625</v>
      </c>
      <c r="C533" s="35" t="s">
        <v>3694</v>
      </c>
      <c r="D533" s="35" t="s">
        <v>3627</v>
      </c>
      <c r="E533" s="35" t="s">
        <v>79</v>
      </c>
      <c r="F533" s="35" t="s">
        <v>3729</v>
      </c>
      <c r="G533" s="35" t="s">
        <v>7581</v>
      </c>
      <c r="H533" s="35" t="s">
        <v>7582</v>
      </c>
      <c r="I533" s="8">
        <f t="shared" si="48"/>
        <v>45439.639594907407</v>
      </c>
      <c r="J533" s="8">
        <f>DATEVALUE(MID(H533,63,8))+TIMEVALUE(_xlfn.CONCAT(MID(H533,87,2),":",MID(H533,89,2)))</f>
        <v>45439.638888888891</v>
      </c>
      <c r="K533" s="6" t="str">
        <f t="shared" si="49"/>
        <v>0:01</v>
      </c>
      <c r="L533" s="54" t="str">
        <f t="shared" si="50"/>
        <v>Ukončeno v den propuštění</v>
      </c>
      <c r="M533" s="54" t="str">
        <f>IF(A533-J533&gt;TIME(0,240,0),"Více než  4 hodiny",VLOOKUP(K533,Pásma!$H$4:$I$244,2))</f>
        <v>do 10 ti minut</v>
      </c>
    </row>
    <row r="534" spans="1:13" x14ac:dyDescent="0.25">
      <c r="A534" s="36">
        <v>45440.44667824074</v>
      </c>
      <c r="B534" s="35" t="s">
        <v>3625</v>
      </c>
      <c r="C534" s="35" t="s">
        <v>3626</v>
      </c>
      <c r="D534" s="35" t="s">
        <v>3627</v>
      </c>
      <c r="E534" s="35" t="s">
        <v>79</v>
      </c>
      <c r="F534" s="35" t="s">
        <v>3792</v>
      </c>
      <c r="G534" s="35" t="s">
        <v>3793</v>
      </c>
      <c r="H534" s="35" t="s">
        <v>3794</v>
      </c>
      <c r="I534" s="8">
        <f t="shared" si="48"/>
        <v>45440.44667824074</v>
      </c>
      <c r="J534" s="8">
        <f>DATEVALUE(MID(H534,29,8))+TIMEVALUE(_xlfn.CONCAT(MID(H534,64,2),":",MID(H534,66,2)))</f>
        <v>45440.434027777781</v>
      </c>
      <c r="K534" s="6" t="str">
        <f t="shared" si="49"/>
        <v>0:18</v>
      </c>
      <c r="L534" s="54" t="str">
        <f t="shared" si="50"/>
        <v>Ukončeno v den propuštění</v>
      </c>
      <c r="M534" s="54" t="str">
        <f>IF(A534-J534&gt;TIME(0,240,0),"Více než  4 hodiny",VLOOKUP(K534,Pásma!$H$4:$I$244,2))</f>
        <v>10-20</v>
      </c>
    </row>
    <row r="535" spans="1:13" x14ac:dyDescent="0.25">
      <c r="A535" s="36">
        <v>45440.490289351852</v>
      </c>
      <c r="B535" s="35" t="s">
        <v>11</v>
      </c>
      <c r="C535" s="35" t="s">
        <v>21</v>
      </c>
      <c r="D535" s="35" t="s">
        <v>3627</v>
      </c>
      <c r="E535" s="35" t="s">
        <v>10</v>
      </c>
      <c r="F535" s="35" t="s">
        <v>3738</v>
      </c>
      <c r="G535" s="35" t="s">
        <v>3739</v>
      </c>
      <c r="H535" s="35" t="s">
        <v>8768</v>
      </c>
      <c r="I535" s="8">
        <f t="shared" si="48"/>
        <v>45440.490289351852</v>
      </c>
      <c r="J535" s="8">
        <f>DATEVALUE(MID(H535,49,8))+TIMEVALUE(_xlfn.CONCAT(MID(H535,80,2),":",MID(H535,82,2)))</f>
        <v>45440.489583333336</v>
      </c>
      <c r="K535" s="6" t="str">
        <f t="shared" si="49"/>
        <v>0:01</v>
      </c>
      <c r="L535" s="54" t="str">
        <f t="shared" si="50"/>
        <v>Ukončeno v den propuštění</v>
      </c>
      <c r="M535" s="54" t="str">
        <f>IF(A535-J535&gt;TIME(0,240,0),"Více než  4 hodiny",VLOOKUP(K535,Pásma!$H$4:$I$244,2))</f>
        <v>do 10 ti minut</v>
      </c>
    </row>
    <row r="536" spans="1:13" x14ac:dyDescent="0.25">
      <c r="A536" s="36">
        <v>45440.567430555559</v>
      </c>
      <c r="B536" s="35" t="s">
        <v>3625</v>
      </c>
      <c r="C536" s="35" t="s">
        <v>3626</v>
      </c>
      <c r="D536" s="35" t="s">
        <v>3627</v>
      </c>
      <c r="E536" s="35" t="s">
        <v>79</v>
      </c>
      <c r="F536" s="35" t="s">
        <v>3789</v>
      </c>
      <c r="G536" s="35" t="s">
        <v>3790</v>
      </c>
      <c r="H536" s="35" t="s">
        <v>3791</v>
      </c>
      <c r="I536" s="8">
        <f t="shared" si="48"/>
        <v>45440.567430555559</v>
      </c>
      <c r="J536" s="8">
        <f t="shared" ref="J536:J541" si="52">DATEVALUE(MID(H536,29,8))+TIMEVALUE(_xlfn.CONCAT(MID(H536,64,2),":",MID(H536,66,2)))</f>
        <v>45440.566666666666</v>
      </c>
      <c r="K536" s="6" t="str">
        <f t="shared" si="49"/>
        <v>0:01</v>
      </c>
      <c r="L536" s="54" t="str">
        <f t="shared" si="50"/>
        <v>Ukončeno v den propuštění</v>
      </c>
      <c r="M536" s="54" t="str">
        <f>IF(A536-J536&gt;TIME(0,240,0),"Více než  4 hodiny",VLOOKUP(K536,Pásma!$H$4:$I$244,2))</f>
        <v>do 10 ti minut</v>
      </c>
    </row>
    <row r="537" spans="1:13" x14ac:dyDescent="0.25">
      <c r="A537" s="36">
        <v>45440.567824074074</v>
      </c>
      <c r="B537" s="35" t="s">
        <v>3625</v>
      </c>
      <c r="C537" s="35" t="s">
        <v>3626</v>
      </c>
      <c r="D537" s="35" t="s">
        <v>3627</v>
      </c>
      <c r="E537" s="35" t="s">
        <v>79</v>
      </c>
      <c r="F537" s="35" t="s">
        <v>3786</v>
      </c>
      <c r="G537" s="35" t="s">
        <v>3787</v>
      </c>
      <c r="H537" s="35" t="s">
        <v>3788</v>
      </c>
      <c r="I537" s="8">
        <f t="shared" si="48"/>
        <v>45440.567824074074</v>
      </c>
      <c r="J537" s="8">
        <f t="shared" si="52"/>
        <v>45440.567361111112</v>
      </c>
      <c r="K537" s="6" t="str">
        <f t="shared" si="49"/>
        <v>0:00</v>
      </c>
      <c r="L537" s="54" t="str">
        <f t="shared" si="50"/>
        <v>Ukončeno v den propuštění</v>
      </c>
      <c r="M537" s="54" t="str">
        <f>IF(A537-J537&gt;TIME(0,240,0),"Více než  4 hodiny",VLOOKUP(K537,Pásma!$H$4:$I$244,2))</f>
        <v>do 10 ti minut</v>
      </c>
    </row>
    <row r="538" spans="1:13" x14ac:dyDescent="0.25">
      <c r="A538" s="48">
        <v>45440.722708333335</v>
      </c>
      <c r="B538" s="47" t="s">
        <v>3625</v>
      </c>
      <c r="C538" s="47" t="s">
        <v>3636</v>
      </c>
      <c r="D538" s="47" t="s">
        <v>3627</v>
      </c>
      <c r="E538" s="47" t="s">
        <v>79</v>
      </c>
      <c r="F538" s="47" t="s">
        <v>3783</v>
      </c>
      <c r="G538" s="47" t="s">
        <v>3784</v>
      </c>
      <c r="H538" s="47" t="s">
        <v>3785</v>
      </c>
      <c r="I538" s="8">
        <f t="shared" si="48"/>
        <v>45440.722708333335</v>
      </c>
      <c r="J538" s="8">
        <f t="shared" si="52"/>
        <v>45440.72152777778</v>
      </c>
      <c r="K538" s="6" t="str">
        <f t="shared" si="49"/>
        <v>0:01</v>
      </c>
      <c r="L538" s="54" t="str">
        <f t="shared" si="50"/>
        <v>Ukončeno v den propuštění</v>
      </c>
      <c r="M538" s="54" t="str">
        <f>IF(A538-J538&gt;TIME(0,240,0),"Více než  4 hodiny",VLOOKUP(K538,Pásma!$H$4:$I$244,2))</f>
        <v>do 10 ti minut</v>
      </c>
    </row>
    <row r="539" spans="1:13" x14ac:dyDescent="0.25">
      <c r="A539" s="48">
        <v>45441.47420138889</v>
      </c>
      <c r="B539" s="47" t="s">
        <v>3625</v>
      </c>
      <c r="C539" s="47" t="s">
        <v>3626</v>
      </c>
      <c r="D539" s="47" t="s">
        <v>3627</v>
      </c>
      <c r="E539" s="47" t="s">
        <v>79</v>
      </c>
      <c r="F539" s="47" t="s">
        <v>3729</v>
      </c>
      <c r="G539" s="47" t="s">
        <v>3781</v>
      </c>
      <c r="H539" s="47" t="s">
        <v>3782</v>
      </c>
      <c r="I539" s="8">
        <f t="shared" si="48"/>
        <v>45441.47420138889</v>
      </c>
      <c r="J539" s="8">
        <f t="shared" si="52"/>
        <v>45441.46875</v>
      </c>
      <c r="K539" s="6" t="str">
        <f t="shared" si="49"/>
        <v>0:07</v>
      </c>
      <c r="L539" s="54" t="str">
        <f t="shared" si="50"/>
        <v>Ukončeno v den propuštění</v>
      </c>
      <c r="M539" s="54" t="str">
        <f>IF(A539-J539&gt;TIME(0,240,0),"Více než  4 hodiny",VLOOKUP(K539,Pásma!$H$4:$I$244,2))</f>
        <v>do 10 ti minut</v>
      </c>
    </row>
    <row r="540" spans="1:13" x14ac:dyDescent="0.25">
      <c r="A540" s="48">
        <v>45441.508194444446</v>
      </c>
      <c r="B540" s="47" t="s">
        <v>3625</v>
      </c>
      <c r="C540" s="47" t="s">
        <v>3626</v>
      </c>
      <c r="D540" s="47" t="s">
        <v>3627</v>
      </c>
      <c r="E540" s="47" t="s">
        <v>79</v>
      </c>
      <c r="F540" s="47" t="s">
        <v>3778</v>
      </c>
      <c r="G540" s="47" t="s">
        <v>3779</v>
      </c>
      <c r="H540" s="47" t="s">
        <v>3780</v>
      </c>
      <c r="I540" s="8">
        <f t="shared" si="48"/>
        <v>45441.508194444446</v>
      </c>
      <c r="J540" s="8">
        <f t="shared" si="52"/>
        <v>45441.507638888892</v>
      </c>
      <c r="K540" s="6" t="str">
        <f t="shared" si="49"/>
        <v>0:00</v>
      </c>
      <c r="L540" s="54" t="str">
        <f t="shared" si="50"/>
        <v>Ukončeno v den propuštění</v>
      </c>
      <c r="M540" s="54" t="str">
        <f>IF(A540-J540&gt;TIME(0,240,0),"Více než  4 hodiny",VLOOKUP(K540,Pásma!$H$4:$I$244,2))</f>
        <v>do 10 ti minut</v>
      </c>
    </row>
    <row r="541" spans="1:13" x14ac:dyDescent="0.25">
      <c r="A541" s="48">
        <v>45441.508796296293</v>
      </c>
      <c r="B541" s="47" t="s">
        <v>3625</v>
      </c>
      <c r="C541" s="47" t="s">
        <v>3626</v>
      </c>
      <c r="D541" s="47" t="s">
        <v>3627</v>
      </c>
      <c r="E541" s="47" t="s">
        <v>79</v>
      </c>
      <c r="F541" s="47" t="s">
        <v>3775</v>
      </c>
      <c r="G541" s="47" t="s">
        <v>3776</v>
      </c>
      <c r="H541" s="47" t="s">
        <v>3777</v>
      </c>
      <c r="I541" s="8">
        <f t="shared" si="48"/>
        <v>45441.508796296293</v>
      </c>
      <c r="J541" s="8">
        <f t="shared" si="52"/>
        <v>45441.508333333331</v>
      </c>
      <c r="K541" s="6" t="str">
        <f t="shared" si="49"/>
        <v>0:00</v>
      </c>
      <c r="L541" s="54" t="str">
        <f t="shared" si="50"/>
        <v>Ukončeno v den propuštění</v>
      </c>
      <c r="M541" s="54" t="str">
        <f>IF(A541-J541&gt;TIME(0,240,0),"Více než  4 hodiny",VLOOKUP(K541,Pásma!$H$4:$I$244,2))</f>
        <v>do 10 ti minut</v>
      </c>
    </row>
    <row r="542" spans="1:13" x14ac:dyDescent="0.25">
      <c r="A542" s="48">
        <v>45442.453553240739</v>
      </c>
      <c r="B542" s="47" t="s">
        <v>11</v>
      </c>
      <c r="C542" s="47" t="s">
        <v>12</v>
      </c>
      <c r="D542" s="47" t="s">
        <v>3627</v>
      </c>
      <c r="E542" s="47" t="s">
        <v>10</v>
      </c>
      <c r="F542" s="47" t="s">
        <v>3764</v>
      </c>
      <c r="G542" s="47" t="s">
        <v>3765</v>
      </c>
      <c r="H542" s="47" t="s">
        <v>8767</v>
      </c>
      <c r="I542" s="8">
        <f t="shared" si="48"/>
        <v>45442.453553240739</v>
      </c>
      <c r="J542" s="8">
        <f>DATEVALUE(MID(H542,49,8))+TIMEVALUE(_xlfn.CONCAT(MID(H542,80,2),":",MID(H542,82,2)))</f>
        <v>45442.45208333333</v>
      </c>
      <c r="K542" s="6" t="str">
        <f t="shared" si="49"/>
        <v>0:02</v>
      </c>
      <c r="L542" s="54" t="str">
        <f t="shared" si="50"/>
        <v>Ukončeno v den propuštění</v>
      </c>
      <c r="M542" s="54" t="str">
        <f>IF(A542-J542&gt;TIME(0,240,0),"Více než  4 hodiny",VLOOKUP(K542,Pásma!$H$4:$I$244,2))</f>
        <v>do 10 ti minut</v>
      </c>
    </row>
    <row r="543" spans="1:13" x14ac:dyDescent="0.25">
      <c r="A543" s="48">
        <v>45442.58116898148</v>
      </c>
      <c r="B543" s="47" t="s">
        <v>3625</v>
      </c>
      <c r="C543" s="47" t="s">
        <v>3626</v>
      </c>
      <c r="D543" s="47" t="s">
        <v>3627</v>
      </c>
      <c r="E543" s="47" t="s">
        <v>79</v>
      </c>
      <c r="F543" s="47" t="s">
        <v>3772</v>
      </c>
      <c r="G543" s="47" t="s">
        <v>3773</v>
      </c>
      <c r="H543" s="47" t="s">
        <v>3774</v>
      </c>
      <c r="I543" s="8">
        <f t="shared" si="48"/>
        <v>45442.58116898148</v>
      </c>
      <c r="J543" s="8">
        <f>DATEVALUE(MID(H543,29,8))+TIMEVALUE(_xlfn.CONCAT(MID(H543,64,2),":",MID(H543,66,2)))</f>
        <v>45442.580555555556</v>
      </c>
      <c r="K543" s="6" t="str">
        <f t="shared" si="49"/>
        <v>0:00</v>
      </c>
      <c r="L543" s="54" t="str">
        <f t="shared" si="50"/>
        <v>Ukončeno v den propuštění</v>
      </c>
      <c r="M543" s="54" t="str">
        <f>IF(A543-J543&gt;TIME(0,240,0),"Více než  4 hodiny",VLOOKUP(K543,Pásma!$H$4:$I$244,2))</f>
        <v>do 10 ti minut</v>
      </c>
    </row>
    <row r="544" spans="1:13" x14ac:dyDescent="0.25">
      <c r="A544" s="48">
        <v>45442.696875000001</v>
      </c>
      <c r="B544" s="47" t="s">
        <v>3643</v>
      </c>
      <c r="C544" s="47" t="s">
        <v>3618</v>
      </c>
      <c r="D544" s="47" t="s">
        <v>3627</v>
      </c>
      <c r="E544" s="47" t="s">
        <v>79</v>
      </c>
      <c r="F544" s="47" t="s">
        <v>3689</v>
      </c>
      <c r="G544" s="47" t="s">
        <v>7579</v>
      </c>
      <c r="H544" s="47" t="s">
        <v>7580</v>
      </c>
      <c r="I544" s="8">
        <f t="shared" si="48"/>
        <v>45442.696875000001</v>
      </c>
      <c r="J544" s="8">
        <f>DATEVALUE(MID(H544,63,8))+TIMEVALUE(_xlfn.CONCAT(MID(H544,87,2),":",MID(H544,89,2)))</f>
        <v>45442.695833333331</v>
      </c>
      <c r="K544" s="6" t="str">
        <f t="shared" si="49"/>
        <v>0:01</v>
      </c>
      <c r="L544" s="54" t="str">
        <f t="shared" si="50"/>
        <v>Ukončeno v den propuštění</v>
      </c>
      <c r="M544" s="54" t="str">
        <f>IF(A544-J544&gt;TIME(0,240,0),"Více než  4 hodiny",VLOOKUP(K544,Pásma!$H$4:$I$244,2))</f>
        <v>do 10 ti minut</v>
      </c>
    </row>
    <row r="545" spans="1:13" x14ac:dyDescent="0.25">
      <c r="A545" s="48">
        <v>45443.417430555557</v>
      </c>
      <c r="B545" s="47" t="s">
        <v>3625</v>
      </c>
      <c r="C545" s="47" t="s">
        <v>3626</v>
      </c>
      <c r="D545" s="47" t="s">
        <v>3627</v>
      </c>
      <c r="E545" s="47" t="s">
        <v>79</v>
      </c>
      <c r="F545" s="47" t="s">
        <v>3663</v>
      </c>
      <c r="G545" s="47" t="s">
        <v>3770</v>
      </c>
      <c r="H545" s="47" t="s">
        <v>3771</v>
      </c>
      <c r="I545" s="8">
        <f t="shared" si="48"/>
        <v>45443.417430555557</v>
      </c>
      <c r="J545" s="8">
        <f>DATEVALUE(MID(H545,29,8))+TIMEVALUE(_xlfn.CONCAT(MID(H545,64,2),":",MID(H545,66,2)))</f>
        <v>45443.350694444445</v>
      </c>
      <c r="K545" s="6" t="str">
        <f t="shared" si="49"/>
        <v>1:36</v>
      </c>
      <c r="L545" s="54" t="str">
        <f t="shared" si="50"/>
        <v>Ukončeno v den propuštění</v>
      </c>
      <c r="M545" s="54" t="str">
        <f>IF(A545-J545&gt;TIME(0,240,0),"Více než  4 hodiny",VLOOKUP(K545,Pásma!$H$4:$I$244,2))</f>
        <v>90-100</v>
      </c>
    </row>
    <row r="546" spans="1:13" x14ac:dyDescent="0.25">
      <c r="A546" s="48">
        <v>45443.510127314818</v>
      </c>
      <c r="B546" s="47" t="s">
        <v>3625</v>
      </c>
      <c r="C546" s="47" t="s">
        <v>3626</v>
      </c>
      <c r="D546" s="47" t="s">
        <v>3627</v>
      </c>
      <c r="E546" s="47" t="s">
        <v>79</v>
      </c>
      <c r="F546" s="47" t="s">
        <v>3767</v>
      </c>
      <c r="G546" s="47" t="s">
        <v>3768</v>
      </c>
      <c r="H546" s="47" t="s">
        <v>3769</v>
      </c>
      <c r="I546" s="8">
        <f t="shared" si="48"/>
        <v>45443.510127314818</v>
      </c>
      <c r="J546" s="8">
        <f>DATEVALUE(MID(H546,29,8))+TIMEVALUE(_xlfn.CONCAT(MID(H546,64,2),":",MID(H546,66,2)))</f>
        <v>45443.509722222225</v>
      </c>
      <c r="K546" s="6" t="str">
        <f t="shared" si="49"/>
        <v>0:00</v>
      </c>
      <c r="L546" s="54" t="str">
        <f t="shared" si="50"/>
        <v>Ukončeno v den propuštění</v>
      </c>
      <c r="M546" s="54" t="str">
        <f>IF(A546-J546&gt;TIME(0,240,0),"Více než  4 hodiny",VLOOKUP(K546,Pásma!$H$4:$I$244,2))</f>
        <v>do 10 ti minut</v>
      </c>
    </row>
    <row r="547" spans="1:13" x14ac:dyDescent="0.25">
      <c r="A547" s="48">
        <v>45443.605624999997</v>
      </c>
      <c r="B547" s="47" t="s">
        <v>3625</v>
      </c>
      <c r="C547" s="47" t="s">
        <v>3800</v>
      </c>
      <c r="D547" s="47" t="s">
        <v>3627</v>
      </c>
      <c r="E547" s="47" t="s">
        <v>79</v>
      </c>
      <c r="F547" s="47" t="s">
        <v>3704</v>
      </c>
      <c r="G547" s="47" t="s">
        <v>7577</v>
      </c>
      <c r="H547" s="47" t="s">
        <v>7578</v>
      </c>
      <c r="I547" s="8">
        <f t="shared" si="48"/>
        <v>45443.605624999997</v>
      </c>
      <c r="J547" s="8">
        <f>DATEVALUE(MID(H547,63,8))+TIMEVALUE(_xlfn.CONCAT(MID(H547,87,2),":",MID(H547,89,2)))</f>
        <v>45443.604861111111</v>
      </c>
      <c r="K547" s="6" t="str">
        <f t="shared" si="49"/>
        <v>0:01</v>
      </c>
      <c r="L547" s="54" t="str">
        <f t="shared" si="50"/>
        <v>Ukončeno v den propuštění</v>
      </c>
      <c r="M547" s="54" t="str">
        <f>IF(A547-J547&gt;TIME(0,240,0),"Více než  4 hodiny",VLOOKUP(K547,Pásma!$H$4:$I$244,2))</f>
        <v>do 10 ti minut</v>
      </c>
    </row>
    <row r="548" spans="1:13" x14ac:dyDescent="0.25">
      <c r="A548" s="48">
        <v>45444.686342592591</v>
      </c>
      <c r="B548" s="47" t="s">
        <v>3625</v>
      </c>
      <c r="C548" s="47" t="s">
        <v>557</v>
      </c>
      <c r="D548" s="47" t="s">
        <v>3627</v>
      </c>
      <c r="E548" s="47" t="s">
        <v>10</v>
      </c>
      <c r="F548" s="47" t="s">
        <v>3764</v>
      </c>
      <c r="G548" s="47" t="s">
        <v>3765</v>
      </c>
      <c r="H548" s="47" t="s">
        <v>3766</v>
      </c>
      <c r="I548" s="8">
        <f t="shared" si="48"/>
        <v>45444.686342592591</v>
      </c>
      <c r="J548" s="8">
        <f>DATEVALUE(MID(H548,29,8))+TIMEVALUE(_xlfn.CONCAT(MID(H548,64,2),":",MID(H548,66,2)))</f>
        <v>45444.685416666667</v>
      </c>
      <c r="K548" s="6" t="str">
        <f t="shared" si="49"/>
        <v>0:01</v>
      </c>
      <c r="L548" s="54" t="str">
        <f t="shared" si="50"/>
        <v>Ukončeno v den propuštění</v>
      </c>
      <c r="M548" s="54" t="str">
        <f>IF(A548-J548&gt;TIME(0,240,0),"Více než  4 hodiny",VLOOKUP(K548,Pásma!$H$4:$I$244,2))</f>
        <v>do 10 ti minut</v>
      </c>
    </row>
    <row r="549" spans="1:13" x14ac:dyDescent="0.25">
      <c r="A549" s="48">
        <v>45444.68681712963</v>
      </c>
      <c r="B549" s="47" t="s">
        <v>3625</v>
      </c>
      <c r="C549" s="47" t="s">
        <v>557</v>
      </c>
      <c r="D549" s="47" t="s">
        <v>3627</v>
      </c>
      <c r="E549" s="47" t="s">
        <v>10</v>
      </c>
      <c r="F549" s="47" t="s">
        <v>3761</v>
      </c>
      <c r="G549" s="47" t="s">
        <v>3762</v>
      </c>
      <c r="H549" s="47" t="s">
        <v>3763</v>
      </c>
      <c r="I549" s="8">
        <f t="shared" si="48"/>
        <v>45444.68681712963</v>
      </c>
      <c r="J549" s="8">
        <f>DATEVALUE(MID(H549,29,8))+TIMEVALUE(_xlfn.CONCAT(MID(H549,64,2),":",MID(H549,66,2)))</f>
        <v>45444.686111111114</v>
      </c>
      <c r="K549" s="6" t="str">
        <f t="shared" si="49"/>
        <v>0:01</v>
      </c>
      <c r="L549" s="54" t="str">
        <f t="shared" si="50"/>
        <v>Ukončeno v den propuštění</v>
      </c>
      <c r="M549" s="54" t="str">
        <f>IF(A549-J549&gt;TIME(0,240,0),"Více než  4 hodiny",VLOOKUP(K549,Pásma!$H$4:$I$244,2))</f>
        <v>do 10 ti minut</v>
      </c>
    </row>
    <row r="550" spans="1:13" x14ac:dyDescent="0.25">
      <c r="A550" s="48">
        <v>45444.687581018516</v>
      </c>
      <c r="B550" s="47" t="s">
        <v>3625</v>
      </c>
      <c r="C550" s="47" t="s">
        <v>557</v>
      </c>
      <c r="D550" s="47" t="s">
        <v>3627</v>
      </c>
      <c r="E550" s="47" t="s">
        <v>10</v>
      </c>
      <c r="F550" s="47" t="s">
        <v>3758</v>
      </c>
      <c r="G550" s="47" t="s">
        <v>3759</v>
      </c>
      <c r="H550" s="47" t="s">
        <v>3760</v>
      </c>
      <c r="I550" s="8">
        <f t="shared" si="48"/>
        <v>45444.687581018516</v>
      </c>
      <c r="J550" s="8">
        <f>DATEVALUE(MID(H550,29,8))+TIMEVALUE(_xlfn.CONCAT(MID(H550,64,2),":",MID(H550,66,2)))</f>
        <v>45444.686805555553</v>
      </c>
      <c r="K550" s="6" t="str">
        <f t="shared" si="49"/>
        <v>0:01</v>
      </c>
      <c r="L550" s="54" t="str">
        <f t="shared" si="50"/>
        <v>Ukončeno v den propuštění</v>
      </c>
      <c r="M550" s="54" t="str">
        <f>IF(A550-J550&gt;TIME(0,240,0),"Více než  4 hodiny",VLOOKUP(K550,Pásma!$H$4:$I$244,2))</f>
        <v>do 10 ti minut</v>
      </c>
    </row>
    <row r="551" spans="1:13" x14ac:dyDescent="0.25">
      <c r="A551" s="48">
        <v>45445.502418981479</v>
      </c>
      <c r="B551" s="47" t="s">
        <v>3625</v>
      </c>
      <c r="C551" s="47" t="s">
        <v>3703</v>
      </c>
      <c r="D551" s="47" t="s">
        <v>3627</v>
      </c>
      <c r="E551" s="47" t="s">
        <v>79</v>
      </c>
      <c r="F551" s="47" t="s">
        <v>3756</v>
      </c>
      <c r="G551" s="47" t="s">
        <v>3757</v>
      </c>
      <c r="H551" s="47" t="s">
        <v>3755</v>
      </c>
      <c r="I551" s="8">
        <f t="shared" si="48"/>
        <v>45445.502418981479</v>
      </c>
      <c r="J551" s="8">
        <f>DATEVALUE(MID(H551,29,8))+TIMEVALUE(_xlfn.CONCAT(MID(H551,64,2),":",MID(H551,66,2)))</f>
        <v>45445.502083333333</v>
      </c>
      <c r="K551" s="6" t="str">
        <f t="shared" si="49"/>
        <v>0:00</v>
      </c>
      <c r="L551" s="54" t="str">
        <f t="shared" si="50"/>
        <v>Ukončeno v den propuštění</v>
      </c>
      <c r="M551" s="54" t="str">
        <f>IF(A551-J551&gt;TIME(0,240,0),"Více než  4 hodiny",VLOOKUP(K551,Pásma!$H$4:$I$244,2))</f>
        <v>do 10 ti minut</v>
      </c>
    </row>
    <row r="552" spans="1:13" x14ac:dyDescent="0.25">
      <c r="A552" s="48">
        <v>45445.502916666665</v>
      </c>
      <c r="B552" s="47" t="s">
        <v>3625</v>
      </c>
      <c r="C552" s="47" t="s">
        <v>3703</v>
      </c>
      <c r="D552" s="47" t="s">
        <v>3627</v>
      </c>
      <c r="E552" s="47" t="s">
        <v>79</v>
      </c>
      <c r="F552" s="47" t="s">
        <v>3753</v>
      </c>
      <c r="G552" s="47" t="s">
        <v>3754</v>
      </c>
      <c r="H552" s="47" t="s">
        <v>3755</v>
      </c>
      <c r="I552" s="8">
        <f t="shared" si="48"/>
        <v>45445.502916666665</v>
      </c>
      <c r="J552" s="8">
        <f>DATEVALUE(MID(H552,29,8))+TIMEVALUE(_xlfn.CONCAT(MID(H552,64,2),":",MID(H552,66,2)))</f>
        <v>45445.502083333333</v>
      </c>
      <c r="K552" s="6" t="str">
        <f t="shared" si="49"/>
        <v>0:01</v>
      </c>
      <c r="L552" s="54" t="str">
        <f t="shared" si="50"/>
        <v>Ukončeno v den propuštění</v>
      </c>
      <c r="M552" s="54" t="str">
        <f>IF(A552-J552&gt;TIME(0,240,0),"Více než  4 hodiny",VLOOKUP(K552,Pásma!$H$4:$I$244,2))</f>
        <v>do 10 ti minut</v>
      </c>
    </row>
    <row r="553" spans="1:13" x14ac:dyDescent="0.25">
      <c r="A553" s="48">
        <v>45445.523946759262</v>
      </c>
      <c r="B553" s="47" t="s">
        <v>7260</v>
      </c>
      <c r="C553" s="47" t="s">
        <v>8036</v>
      </c>
      <c r="D553" s="47" t="s">
        <v>3627</v>
      </c>
      <c r="E553" s="47" t="s">
        <v>10</v>
      </c>
      <c r="F553" s="47" t="s">
        <v>3792</v>
      </c>
      <c r="G553" s="47" t="s">
        <v>7989</v>
      </c>
      <c r="H553" s="47" t="s">
        <v>8766</v>
      </c>
      <c r="I553" s="8">
        <f t="shared" si="48"/>
        <v>45445.523946759262</v>
      </c>
      <c r="J553" s="8">
        <f>DATEVALUE(MID(H553,49,8))+TIMEVALUE(_xlfn.CONCAT(MID(H553,80,2),":",MID(H553,82,2)))</f>
        <v>45445.523611111108</v>
      </c>
      <c r="K553" s="6" t="str">
        <f t="shared" si="49"/>
        <v>0:00</v>
      </c>
      <c r="L553" s="54" t="str">
        <f t="shared" si="50"/>
        <v>Ukončeno v den propuštění</v>
      </c>
      <c r="M553" s="54" t="str">
        <f>IF(A553-J553&gt;TIME(0,240,0),"Více než  4 hodiny",VLOOKUP(K553,Pásma!$H$4:$I$244,2))</f>
        <v>do 10 ti minut</v>
      </c>
    </row>
    <row r="554" spans="1:13" x14ac:dyDescent="0.25">
      <c r="A554" s="48">
        <v>45445.579212962963</v>
      </c>
      <c r="B554" s="47" t="s">
        <v>3625</v>
      </c>
      <c r="C554" s="47" t="s">
        <v>3651</v>
      </c>
      <c r="D554" s="47" t="s">
        <v>3627</v>
      </c>
      <c r="E554" s="47" t="s">
        <v>79</v>
      </c>
      <c r="F554" s="47" t="s">
        <v>3704</v>
      </c>
      <c r="G554" s="47" t="s">
        <v>3751</v>
      </c>
      <c r="H554" s="47" t="s">
        <v>3752</v>
      </c>
      <c r="I554" s="8">
        <f t="shared" si="48"/>
        <v>45445.579212962963</v>
      </c>
      <c r="J554" s="8">
        <f>DATEVALUE(MID(H554,29,8))+TIMEVALUE(_xlfn.CONCAT(MID(H554,64,2),":",MID(H554,66,2)))</f>
        <v>45445.489583333336</v>
      </c>
      <c r="K554" s="6" t="str">
        <f t="shared" si="49"/>
        <v>2:09</v>
      </c>
      <c r="L554" s="54" t="str">
        <f t="shared" si="50"/>
        <v>Ukončeno v den propuštění</v>
      </c>
      <c r="M554" s="54" t="str">
        <f>IF(A554-J554&gt;TIME(0,240,0),"Více než  4 hodiny",VLOOKUP(K554,Pásma!$H$4:$I$244,2))</f>
        <v>120-130</v>
      </c>
    </row>
    <row r="555" spans="1:13" x14ac:dyDescent="0.25">
      <c r="A555" s="48">
        <v>45446.419803240744</v>
      </c>
      <c r="B555" s="47" t="s">
        <v>3643</v>
      </c>
      <c r="C555" s="47" t="s">
        <v>21</v>
      </c>
      <c r="D555" s="47" t="s">
        <v>3627</v>
      </c>
      <c r="E555" s="47" t="s">
        <v>10</v>
      </c>
      <c r="F555" s="47" t="s">
        <v>3689</v>
      </c>
      <c r="G555" s="47" t="s">
        <v>3749</v>
      </c>
      <c r="H555" s="47" t="s">
        <v>3750</v>
      </c>
      <c r="I555" s="8">
        <f t="shared" si="48"/>
        <v>45446.419803240744</v>
      </c>
      <c r="J555" s="8">
        <f>DATEVALUE(MID(H555,29,8))+TIMEVALUE(_xlfn.CONCAT(MID(H555,64,2),":",MID(H555,66,2)))</f>
        <v>45446.418749999997</v>
      </c>
      <c r="K555" s="6" t="str">
        <f t="shared" si="49"/>
        <v>0:01</v>
      </c>
      <c r="L555" s="54" t="str">
        <f t="shared" si="50"/>
        <v>Ukončeno v den propuštění</v>
      </c>
      <c r="M555" s="54" t="str">
        <f>IF(A555-J555&gt;TIME(0,240,0),"Více než  4 hodiny",VLOOKUP(K555,Pásma!$H$4:$I$244,2))</f>
        <v>do 10 ti minut</v>
      </c>
    </row>
    <row r="556" spans="1:13" x14ac:dyDescent="0.25">
      <c r="A556" s="48">
        <v>45446.45684027778</v>
      </c>
      <c r="B556" s="47" t="s">
        <v>11</v>
      </c>
      <c r="C556" s="47" t="s">
        <v>12</v>
      </c>
      <c r="D556" s="47" t="s">
        <v>3627</v>
      </c>
      <c r="E556" s="47" t="s">
        <v>10</v>
      </c>
      <c r="F556" s="47" t="s">
        <v>3719</v>
      </c>
      <c r="G556" s="47" t="s">
        <v>3720</v>
      </c>
      <c r="H556" s="47" t="s">
        <v>8765</v>
      </c>
      <c r="I556" s="8">
        <f t="shared" si="48"/>
        <v>45446.45684027778</v>
      </c>
      <c r="J556" s="8">
        <f>DATEVALUE(MID(H556,49,8))+TIMEVALUE(_xlfn.CONCAT(MID(H556,80,2),":",MID(H556,82,2)))</f>
        <v>45446.456250000003</v>
      </c>
      <c r="K556" s="6" t="str">
        <f t="shared" si="49"/>
        <v>0:00</v>
      </c>
      <c r="L556" s="54" t="str">
        <f t="shared" si="50"/>
        <v>Ukončeno v den propuštění</v>
      </c>
      <c r="M556" s="54" t="str">
        <f>IF(A556-J556&gt;TIME(0,240,0),"Více než  4 hodiny",VLOOKUP(K556,Pásma!$H$4:$I$244,2))</f>
        <v>do 10 ti minut</v>
      </c>
    </row>
    <row r="557" spans="1:13" x14ac:dyDescent="0.25">
      <c r="A557" s="48">
        <v>45446.550844907404</v>
      </c>
      <c r="B557" s="47" t="s">
        <v>3625</v>
      </c>
      <c r="C557" s="47" t="s">
        <v>3626</v>
      </c>
      <c r="D557" s="47" t="s">
        <v>3627</v>
      </c>
      <c r="E557" s="47" t="s">
        <v>79</v>
      </c>
      <c r="F557" s="47" t="s">
        <v>3746</v>
      </c>
      <c r="G557" s="47" t="s">
        <v>3747</v>
      </c>
      <c r="H557" s="47" t="s">
        <v>3748</v>
      </c>
      <c r="I557" s="8">
        <f t="shared" si="48"/>
        <v>45446.550844907404</v>
      </c>
      <c r="J557" s="8">
        <f>DATEVALUE(MID(H557,29,8))+TIMEVALUE(_xlfn.CONCAT(MID(H557,64,2),":",MID(H557,66,2)))</f>
        <v>45446.550694444442</v>
      </c>
      <c r="K557" s="6" t="str">
        <f t="shared" si="49"/>
        <v>0:00</v>
      </c>
      <c r="L557" s="54" t="str">
        <f t="shared" si="50"/>
        <v>Ukončeno v den propuštění</v>
      </c>
      <c r="M557" s="54" t="str">
        <f>IF(A557-J557&gt;TIME(0,240,0),"Více než  4 hodiny",VLOOKUP(K557,Pásma!$H$4:$I$244,2))</f>
        <v>do 10 ti minut</v>
      </c>
    </row>
    <row r="558" spans="1:13" x14ac:dyDescent="0.25">
      <c r="A558" s="48">
        <v>45446.553159722222</v>
      </c>
      <c r="B558" s="47" t="s">
        <v>3625</v>
      </c>
      <c r="C558" s="47" t="s">
        <v>3626</v>
      </c>
      <c r="D558" s="47" t="s">
        <v>3627</v>
      </c>
      <c r="E558" s="47" t="s">
        <v>79</v>
      </c>
      <c r="F558" s="47" t="s">
        <v>3743</v>
      </c>
      <c r="G558" s="47" t="s">
        <v>3744</v>
      </c>
      <c r="H558" s="47" t="s">
        <v>3745</v>
      </c>
      <c r="I558" s="8">
        <f t="shared" si="48"/>
        <v>45446.553159722222</v>
      </c>
      <c r="J558" s="8">
        <f>DATEVALUE(MID(H558,29,8))+TIMEVALUE(_xlfn.CONCAT(MID(H558,64,2),":",MID(H558,66,2)))</f>
        <v>45446.552083333336</v>
      </c>
      <c r="K558" s="6" t="str">
        <f t="shared" si="49"/>
        <v>0:01</v>
      </c>
      <c r="L558" s="54" t="str">
        <f t="shared" si="50"/>
        <v>Ukončeno v den propuštění</v>
      </c>
      <c r="M558" s="54" t="str">
        <f>IF(A558-J558&gt;TIME(0,240,0),"Více než  4 hodiny",VLOOKUP(K558,Pásma!$H$4:$I$244,2))</f>
        <v>do 10 ti minut</v>
      </c>
    </row>
    <row r="559" spans="1:13" x14ac:dyDescent="0.25">
      <c r="A559" s="48">
        <v>45447.490972222222</v>
      </c>
      <c r="B559" s="47" t="s">
        <v>3625</v>
      </c>
      <c r="C559" s="47" t="s">
        <v>3626</v>
      </c>
      <c r="D559" s="47" t="s">
        <v>3627</v>
      </c>
      <c r="E559" s="47" t="s">
        <v>79</v>
      </c>
      <c r="F559" s="47" t="s">
        <v>1807</v>
      </c>
      <c r="G559" s="47" t="s">
        <v>7575</v>
      </c>
      <c r="H559" s="47" t="s">
        <v>7576</v>
      </c>
      <c r="I559" s="8">
        <f t="shared" si="48"/>
        <v>45447.490972222222</v>
      </c>
      <c r="J559" s="8">
        <f>DATEVALUE(MID(H559,63,8))+TIMEVALUE(_xlfn.CONCAT(MID(H559,87,2),":",MID(H559,89,2)))</f>
        <v>45447.490277777775</v>
      </c>
      <c r="K559" s="6" t="str">
        <f t="shared" si="49"/>
        <v>0:01</v>
      </c>
      <c r="L559" s="54" t="str">
        <f t="shared" si="50"/>
        <v>Ukončeno v den propuštění</v>
      </c>
      <c r="M559" s="54" t="str">
        <f>IF(A559-J559&gt;TIME(0,240,0),"Více než  4 hodiny",VLOOKUP(K559,Pásma!$H$4:$I$244,2))</f>
        <v>do 10 ti minut</v>
      </c>
    </row>
    <row r="560" spans="1:13" x14ac:dyDescent="0.25">
      <c r="A560" s="48">
        <v>45447.552974537037</v>
      </c>
      <c r="B560" s="47" t="s">
        <v>3625</v>
      </c>
      <c r="C560" s="47" t="s">
        <v>3626</v>
      </c>
      <c r="D560" s="47" t="s">
        <v>3627</v>
      </c>
      <c r="E560" s="47" t="s">
        <v>79</v>
      </c>
      <c r="F560" s="47" t="s">
        <v>3740</v>
      </c>
      <c r="G560" s="47" t="s">
        <v>3741</v>
      </c>
      <c r="H560" s="47" t="s">
        <v>3742</v>
      </c>
      <c r="I560" s="8">
        <f t="shared" si="48"/>
        <v>45447.552974537037</v>
      </c>
      <c r="J560" s="8">
        <f t="shared" ref="J560:J567" si="53">DATEVALUE(MID(H560,29,8))+TIMEVALUE(_xlfn.CONCAT(MID(H560,64,2),":",MID(H560,66,2)))</f>
        <v>45447.552083333336</v>
      </c>
      <c r="K560" s="6" t="str">
        <f t="shared" si="49"/>
        <v>0:01</v>
      </c>
      <c r="L560" s="54" t="str">
        <f t="shared" si="50"/>
        <v>Ukončeno v den propuštění</v>
      </c>
      <c r="M560" s="54" t="str">
        <f>IF(A560-J560&gt;TIME(0,240,0),"Více než  4 hodiny",VLOOKUP(K560,Pásma!$H$4:$I$244,2))</f>
        <v>do 10 ti minut</v>
      </c>
    </row>
    <row r="561" spans="1:13" x14ac:dyDescent="0.25">
      <c r="A561" s="48">
        <v>45447.553194444445</v>
      </c>
      <c r="B561" s="47" t="s">
        <v>3625</v>
      </c>
      <c r="C561" s="47" t="s">
        <v>3626</v>
      </c>
      <c r="D561" s="47" t="s">
        <v>3627</v>
      </c>
      <c r="E561" s="47" t="s">
        <v>79</v>
      </c>
      <c r="F561" s="47" t="s">
        <v>3738</v>
      </c>
      <c r="G561" s="47" t="s">
        <v>3739</v>
      </c>
      <c r="H561" s="47" t="s">
        <v>3737</v>
      </c>
      <c r="I561" s="8">
        <f t="shared" si="48"/>
        <v>45447.553194444445</v>
      </c>
      <c r="J561" s="8">
        <f t="shared" si="53"/>
        <v>45447.552777777775</v>
      </c>
      <c r="K561" s="6" t="str">
        <f t="shared" si="49"/>
        <v>0:00</v>
      </c>
      <c r="L561" s="54" t="str">
        <f t="shared" si="50"/>
        <v>Ukončeno v den propuštění</v>
      </c>
      <c r="M561" s="54" t="str">
        <f>IF(A561-J561&gt;TIME(0,240,0),"Více než  4 hodiny",VLOOKUP(K561,Pásma!$H$4:$I$244,2))</f>
        <v>do 10 ti minut</v>
      </c>
    </row>
    <row r="562" spans="1:13" x14ac:dyDescent="0.25">
      <c r="A562" s="48">
        <v>45447.553472222222</v>
      </c>
      <c r="B562" s="47" t="s">
        <v>3625</v>
      </c>
      <c r="C562" s="47" t="s">
        <v>3626</v>
      </c>
      <c r="D562" s="47" t="s">
        <v>3627</v>
      </c>
      <c r="E562" s="47" t="s">
        <v>79</v>
      </c>
      <c r="F562" s="47" t="s">
        <v>3735</v>
      </c>
      <c r="G562" s="47" t="s">
        <v>3736</v>
      </c>
      <c r="H562" s="47" t="s">
        <v>3737</v>
      </c>
      <c r="I562" s="8">
        <f t="shared" si="48"/>
        <v>45447.553472222222</v>
      </c>
      <c r="J562" s="8">
        <f t="shared" si="53"/>
        <v>45447.552777777775</v>
      </c>
      <c r="K562" s="6" t="str">
        <f t="shared" si="49"/>
        <v>0:01</v>
      </c>
      <c r="L562" s="54" t="str">
        <f t="shared" si="50"/>
        <v>Ukončeno v den propuštění</v>
      </c>
      <c r="M562" s="54" t="str">
        <f>IF(A562-J562&gt;TIME(0,240,0),"Více než  4 hodiny",VLOOKUP(K562,Pásma!$H$4:$I$244,2))</f>
        <v>do 10 ti minut</v>
      </c>
    </row>
    <row r="563" spans="1:13" x14ac:dyDescent="0.25">
      <c r="A563" s="48">
        <v>45448.406597222223</v>
      </c>
      <c r="B563" s="47" t="s">
        <v>3625</v>
      </c>
      <c r="C563" s="47" t="s">
        <v>3626</v>
      </c>
      <c r="D563" s="47" t="s">
        <v>3627</v>
      </c>
      <c r="E563" s="47" t="s">
        <v>79</v>
      </c>
      <c r="F563" s="47" t="s">
        <v>3732</v>
      </c>
      <c r="G563" s="47" t="s">
        <v>3733</v>
      </c>
      <c r="H563" s="47" t="s">
        <v>3734</v>
      </c>
      <c r="I563" s="8">
        <f t="shared" si="48"/>
        <v>45448.406597222223</v>
      </c>
      <c r="J563" s="8">
        <f t="shared" si="53"/>
        <v>45448.405555555553</v>
      </c>
      <c r="K563" s="6" t="str">
        <f t="shared" si="49"/>
        <v>0:01</v>
      </c>
      <c r="L563" s="54" t="str">
        <f t="shared" si="50"/>
        <v>Ukončeno v den propuštění</v>
      </c>
      <c r="M563" s="54" t="str">
        <f>IF(A563-J563&gt;TIME(0,240,0),"Více než  4 hodiny",VLOOKUP(K563,Pásma!$H$4:$I$244,2))</f>
        <v>do 10 ti minut</v>
      </c>
    </row>
    <row r="564" spans="1:13" x14ac:dyDescent="0.25">
      <c r="A564" s="48">
        <v>45448.510208333333</v>
      </c>
      <c r="B564" s="47" t="s">
        <v>3625</v>
      </c>
      <c r="C564" s="47" t="s">
        <v>3626</v>
      </c>
      <c r="D564" s="47" t="s">
        <v>3627</v>
      </c>
      <c r="E564" s="47" t="s">
        <v>79</v>
      </c>
      <c r="F564" s="47" t="s">
        <v>3729</v>
      </c>
      <c r="G564" s="47" t="s">
        <v>3730</v>
      </c>
      <c r="H564" s="47" t="s">
        <v>3731</v>
      </c>
      <c r="I564" s="8">
        <f t="shared" si="48"/>
        <v>45448.510208333333</v>
      </c>
      <c r="J564" s="8">
        <f t="shared" si="53"/>
        <v>45448.509722222225</v>
      </c>
      <c r="K564" s="6" t="str">
        <f t="shared" si="49"/>
        <v>0:00</v>
      </c>
      <c r="L564" s="54" t="str">
        <f t="shared" si="50"/>
        <v>Ukončeno v den propuštění</v>
      </c>
      <c r="M564" s="54" t="str">
        <f>IF(A564-J564&gt;TIME(0,240,0),"Více než  4 hodiny",VLOOKUP(K564,Pásma!$H$4:$I$244,2))</f>
        <v>do 10 ti minut</v>
      </c>
    </row>
    <row r="565" spans="1:13" x14ac:dyDescent="0.25">
      <c r="A565" s="48">
        <v>45448.510613425926</v>
      </c>
      <c r="B565" s="47" t="s">
        <v>3625</v>
      </c>
      <c r="C565" s="47" t="s">
        <v>3626</v>
      </c>
      <c r="D565" s="47" t="s">
        <v>3627</v>
      </c>
      <c r="E565" s="47" t="s">
        <v>79</v>
      </c>
      <c r="F565" s="47" t="s">
        <v>3726</v>
      </c>
      <c r="G565" s="47" t="s">
        <v>3727</v>
      </c>
      <c r="H565" s="47" t="s">
        <v>3728</v>
      </c>
      <c r="I565" s="8">
        <f t="shared" si="48"/>
        <v>45448.510613425926</v>
      </c>
      <c r="J565" s="8">
        <f t="shared" si="53"/>
        <v>45448.510416666664</v>
      </c>
      <c r="K565" s="6" t="str">
        <f t="shared" si="49"/>
        <v>0:00</v>
      </c>
      <c r="L565" s="54" t="str">
        <f t="shared" si="50"/>
        <v>Ukončeno v den propuštění</v>
      </c>
      <c r="M565" s="54" t="str">
        <f>IF(A565-J565&gt;TIME(0,240,0),"Více než  4 hodiny",VLOOKUP(K565,Pásma!$H$4:$I$244,2))</f>
        <v>do 10 ti minut</v>
      </c>
    </row>
    <row r="566" spans="1:13" x14ac:dyDescent="0.25">
      <c r="A566" s="48">
        <v>45448.511458333334</v>
      </c>
      <c r="B566" s="47" t="s">
        <v>3625</v>
      </c>
      <c r="C566" s="47" t="s">
        <v>3626</v>
      </c>
      <c r="D566" s="47" t="s">
        <v>3627</v>
      </c>
      <c r="E566" s="47" t="s">
        <v>79</v>
      </c>
      <c r="F566" s="47" t="s">
        <v>3724</v>
      </c>
      <c r="G566" s="47" t="s">
        <v>3725</v>
      </c>
      <c r="H566" s="47" t="s">
        <v>3723</v>
      </c>
      <c r="I566" s="8">
        <f t="shared" si="48"/>
        <v>45448.511458333334</v>
      </c>
      <c r="J566" s="8">
        <f t="shared" si="53"/>
        <v>45448.511111111111</v>
      </c>
      <c r="K566" s="6" t="str">
        <f t="shared" si="49"/>
        <v>0:00</v>
      </c>
      <c r="L566" s="54" t="str">
        <f t="shared" si="50"/>
        <v>Ukončeno v den propuštění</v>
      </c>
      <c r="M566" s="54" t="str">
        <f>IF(A566-J566&gt;TIME(0,240,0),"Více než  4 hodiny",VLOOKUP(K566,Pásma!$H$4:$I$244,2))</f>
        <v>do 10 ti minut</v>
      </c>
    </row>
    <row r="567" spans="1:13" x14ac:dyDescent="0.25">
      <c r="A567" s="48">
        <v>45448.51185185185</v>
      </c>
      <c r="B567" s="47" t="s">
        <v>3625</v>
      </c>
      <c r="C567" s="47" t="s">
        <v>3626</v>
      </c>
      <c r="D567" s="47" t="s">
        <v>3627</v>
      </c>
      <c r="E567" s="47" t="s">
        <v>79</v>
      </c>
      <c r="F567" s="47" t="s">
        <v>3721</v>
      </c>
      <c r="G567" s="47" t="s">
        <v>3722</v>
      </c>
      <c r="H567" s="47" t="s">
        <v>3723</v>
      </c>
      <c r="I567" s="8">
        <f t="shared" si="48"/>
        <v>45448.51185185185</v>
      </c>
      <c r="J567" s="8">
        <f t="shared" si="53"/>
        <v>45448.511111111111</v>
      </c>
      <c r="K567" s="6" t="str">
        <f t="shared" si="49"/>
        <v>0:01</v>
      </c>
      <c r="L567" s="54" t="str">
        <f t="shared" si="50"/>
        <v>Ukončeno v den propuštění</v>
      </c>
      <c r="M567" s="54" t="str">
        <f>IF(A567-J567&gt;TIME(0,240,0),"Více než  4 hodiny",VLOOKUP(K567,Pásma!$H$4:$I$244,2))</f>
        <v>do 10 ti minut</v>
      </c>
    </row>
    <row r="568" spans="1:13" x14ac:dyDescent="0.25">
      <c r="A568" s="48">
        <v>45448.761724537035</v>
      </c>
      <c r="B568" s="47" t="s">
        <v>11</v>
      </c>
      <c r="C568" s="47" t="s">
        <v>8441</v>
      </c>
      <c r="D568" s="47" t="s">
        <v>3627</v>
      </c>
      <c r="E568" s="47" t="s">
        <v>10</v>
      </c>
      <c r="F568" s="47" t="s">
        <v>3686</v>
      </c>
      <c r="G568" s="47" t="s">
        <v>3687</v>
      </c>
      <c r="H568" s="47" t="s">
        <v>8764</v>
      </c>
      <c r="I568" s="8">
        <f t="shared" si="48"/>
        <v>45448.761724537035</v>
      </c>
      <c r="J568" s="8">
        <f>DATEVALUE(MID(H568,49,8))+TIMEVALUE(_xlfn.CONCAT(MID(H568,80,2),":",MID(H568,82,2)))</f>
        <v>45448.761111111111</v>
      </c>
      <c r="K568" s="6" t="str">
        <f t="shared" si="49"/>
        <v>0:00</v>
      </c>
      <c r="L568" s="54" t="str">
        <f t="shared" si="50"/>
        <v>Ukončeno v den propuštění</v>
      </c>
      <c r="M568" s="54" t="str">
        <f>IF(A568-J568&gt;TIME(0,240,0),"Více než  4 hodiny",VLOOKUP(K568,Pásma!$H$4:$I$244,2))</f>
        <v>do 10 ti minut</v>
      </c>
    </row>
    <row r="569" spans="1:13" x14ac:dyDescent="0.25">
      <c r="A569" s="48">
        <v>45449.510636574072</v>
      </c>
      <c r="B569" s="47" t="s">
        <v>3643</v>
      </c>
      <c r="C569" s="47" t="s">
        <v>4023</v>
      </c>
      <c r="D569" s="47" t="s">
        <v>3627</v>
      </c>
      <c r="E569" s="47" t="s">
        <v>79</v>
      </c>
      <c r="F569" s="47" t="s">
        <v>3680</v>
      </c>
      <c r="G569" s="47" t="s">
        <v>7573</v>
      </c>
      <c r="H569" s="47" t="s">
        <v>7574</v>
      </c>
      <c r="I569" s="8">
        <f t="shared" si="48"/>
        <v>45449.510636574072</v>
      </c>
      <c r="J569" s="8">
        <f>DATEVALUE(MID(H569,63,8))+TIMEVALUE(_xlfn.CONCAT(MID(H569,87,2),":",MID(H569,89,2)))</f>
        <v>45449.509722222225</v>
      </c>
      <c r="K569" s="6" t="str">
        <f t="shared" si="49"/>
        <v>0:01</v>
      </c>
      <c r="L569" s="54" t="str">
        <f t="shared" si="50"/>
        <v>Ukončeno v den propuštění</v>
      </c>
      <c r="M569" s="54" t="str">
        <f>IF(A569-J569&gt;TIME(0,240,0),"Více než  4 hodiny",VLOOKUP(K569,Pásma!$H$4:$I$244,2))</f>
        <v>do 10 ti minut</v>
      </c>
    </row>
    <row r="570" spans="1:13" x14ac:dyDescent="0.25">
      <c r="A570" s="48">
        <v>45450.515717592592</v>
      </c>
      <c r="B570" s="47" t="s">
        <v>3625</v>
      </c>
      <c r="C570" s="47" t="s">
        <v>3626</v>
      </c>
      <c r="D570" s="47" t="s">
        <v>3627</v>
      </c>
      <c r="E570" s="47" t="s">
        <v>79</v>
      </c>
      <c r="F570" s="47" t="s">
        <v>3719</v>
      </c>
      <c r="G570" s="47" t="s">
        <v>3720</v>
      </c>
      <c r="H570" s="47" t="s">
        <v>3718</v>
      </c>
      <c r="I570" s="8">
        <f t="shared" si="48"/>
        <v>45450.515717592592</v>
      </c>
      <c r="J570" s="8">
        <f t="shared" ref="J570:J578" si="54">DATEVALUE(MID(H570,29,8))+TIMEVALUE(_xlfn.CONCAT(MID(H570,64,2),":",MID(H570,66,2)))</f>
        <v>45450.515277777777</v>
      </c>
      <c r="K570" s="6" t="str">
        <f t="shared" si="49"/>
        <v>0:00</v>
      </c>
      <c r="L570" s="54" t="str">
        <f t="shared" si="50"/>
        <v>Ukončeno v den propuštění</v>
      </c>
      <c r="M570" s="54" t="str">
        <f>IF(A570-J570&gt;TIME(0,240,0),"Více než  4 hodiny",VLOOKUP(K570,Pásma!$H$4:$I$244,2))</f>
        <v>do 10 ti minut</v>
      </c>
    </row>
    <row r="571" spans="1:13" x14ac:dyDescent="0.25">
      <c r="A571" s="48">
        <v>45450.51635416667</v>
      </c>
      <c r="B571" s="47" t="s">
        <v>3625</v>
      </c>
      <c r="C571" s="47" t="s">
        <v>3626</v>
      </c>
      <c r="D571" s="47" t="s">
        <v>3627</v>
      </c>
      <c r="E571" s="47" t="s">
        <v>79</v>
      </c>
      <c r="F571" s="47" t="s">
        <v>3716</v>
      </c>
      <c r="G571" s="47" t="s">
        <v>3717</v>
      </c>
      <c r="H571" s="47" t="s">
        <v>3718</v>
      </c>
      <c r="I571" s="8">
        <f t="shared" si="48"/>
        <v>45450.51635416667</v>
      </c>
      <c r="J571" s="8">
        <f t="shared" si="54"/>
        <v>45450.515277777777</v>
      </c>
      <c r="K571" s="6" t="str">
        <f t="shared" si="49"/>
        <v>0:01</v>
      </c>
      <c r="L571" s="54" t="str">
        <f t="shared" si="50"/>
        <v>Ukončeno v den propuštění</v>
      </c>
      <c r="M571" s="54" t="str">
        <f>IF(A571-J571&gt;TIME(0,240,0),"Více než  4 hodiny",VLOOKUP(K571,Pásma!$H$4:$I$244,2))</f>
        <v>do 10 ti minut</v>
      </c>
    </row>
    <row r="572" spans="1:13" x14ac:dyDescent="0.25">
      <c r="A572" s="48">
        <v>45450.516736111109</v>
      </c>
      <c r="B572" s="47" t="s">
        <v>3625</v>
      </c>
      <c r="C572" s="47" t="s">
        <v>3626</v>
      </c>
      <c r="D572" s="47" t="s">
        <v>3627</v>
      </c>
      <c r="E572" s="47" t="s">
        <v>79</v>
      </c>
      <c r="F572" s="47" t="s">
        <v>3713</v>
      </c>
      <c r="G572" s="47" t="s">
        <v>3714</v>
      </c>
      <c r="H572" s="47" t="s">
        <v>3715</v>
      </c>
      <c r="I572" s="8">
        <f t="shared" si="48"/>
        <v>45450.516736111109</v>
      </c>
      <c r="J572" s="8">
        <f t="shared" si="54"/>
        <v>45450.515972222223</v>
      </c>
      <c r="K572" s="6" t="str">
        <f t="shared" si="49"/>
        <v>0:01</v>
      </c>
      <c r="L572" s="54" t="str">
        <f t="shared" si="50"/>
        <v>Ukončeno v den propuštění</v>
      </c>
      <c r="M572" s="54" t="str">
        <f>IF(A572-J572&gt;TIME(0,240,0),"Více než  4 hodiny",VLOOKUP(K572,Pásma!$H$4:$I$244,2))</f>
        <v>do 10 ti minut</v>
      </c>
    </row>
    <row r="573" spans="1:13" x14ac:dyDescent="0.25">
      <c r="A573" s="48">
        <v>45450.517870370371</v>
      </c>
      <c r="B573" s="47" t="s">
        <v>3625</v>
      </c>
      <c r="C573" s="47" t="s">
        <v>3626</v>
      </c>
      <c r="D573" s="47" t="s">
        <v>3627</v>
      </c>
      <c r="E573" s="47" t="s">
        <v>79</v>
      </c>
      <c r="F573" s="47" t="s">
        <v>3710</v>
      </c>
      <c r="G573" s="47" t="s">
        <v>3711</v>
      </c>
      <c r="H573" s="47" t="s">
        <v>3712</v>
      </c>
      <c r="I573" s="8">
        <f t="shared" si="48"/>
        <v>45450.517870370371</v>
      </c>
      <c r="J573" s="8">
        <f t="shared" si="54"/>
        <v>45450.51666666667</v>
      </c>
      <c r="K573" s="6" t="str">
        <f t="shared" si="49"/>
        <v>0:01</v>
      </c>
      <c r="L573" s="54" t="str">
        <f t="shared" si="50"/>
        <v>Ukončeno v den propuštění</v>
      </c>
      <c r="M573" s="54" t="str">
        <f>IF(A573-J573&gt;TIME(0,240,0),"Více než  4 hodiny",VLOOKUP(K573,Pásma!$H$4:$I$244,2))</f>
        <v>do 10 ti minut</v>
      </c>
    </row>
    <row r="574" spans="1:13" x14ac:dyDescent="0.25">
      <c r="A574" s="48">
        <v>45450.845555555556</v>
      </c>
      <c r="B574" s="47" t="s">
        <v>3625</v>
      </c>
      <c r="C574" s="47" t="s">
        <v>3707</v>
      </c>
      <c r="D574" s="47" t="s">
        <v>3627</v>
      </c>
      <c r="E574" s="47" t="s">
        <v>79</v>
      </c>
      <c r="F574" s="47" t="s">
        <v>3661</v>
      </c>
      <c r="G574" s="47" t="s">
        <v>3708</v>
      </c>
      <c r="H574" s="47" t="s">
        <v>3709</v>
      </c>
      <c r="I574" s="8">
        <f t="shared" si="48"/>
        <v>45450.845555555556</v>
      </c>
      <c r="J574" s="8">
        <f t="shared" si="54"/>
        <v>45450.845138888886</v>
      </c>
      <c r="K574" s="6" t="str">
        <f t="shared" si="49"/>
        <v>0:00</v>
      </c>
      <c r="L574" s="54" t="str">
        <f t="shared" si="50"/>
        <v>Ukončeno v den propuštění</v>
      </c>
      <c r="M574" s="54" t="str">
        <f>IF(A574-J574&gt;TIME(0,240,0),"Více než  4 hodiny",VLOOKUP(K574,Pásma!$H$4:$I$244,2))</f>
        <v>do 10 ti minut</v>
      </c>
    </row>
    <row r="575" spans="1:13" x14ac:dyDescent="0.25">
      <c r="A575" s="48">
        <v>45451.530960648146</v>
      </c>
      <c r="B575" s="47" t="s">
        <v>3625</v>
      </c>
      <c r="C575" s="47" t="s">
        <v>3703</v>
      </c>
      <c r="D575" s="47" t="s">
        <v>3627</v>
      </c>
      <c r="E575" s="47" t="s">
        <v>79</v>
      </c>
      <c r="F575" s="47" t="s">
        <v>3704</v>
      </c>
      <c r="G575" s="47" t="s">
        <v>3705</v>
      </c>
      <c r="H575" s="47" t="s">
        <v>3706</v>
      </c>
      <c r="I575" s="8">
        <f t="shared" si="48"/>
        <v>45451.530960648146</v>
      </c>
      <c r="J575" s="8">
        <f t="shared" si="54"/>
        <v>45451.529861111114</v>
      </c>
      <c r="K575" s="6" t="str">
        <f t="shared" si="49"/>
        <v>0:01</v>
      </c>
      <c r="L575" s="54" t="str">
        <f t="shared" si="50"/>
        <v>Ukončeno v den propuštění</v>
      </c>
      <c r="M575" s="54" t="str">
        <f>IF(A575-J575&gt;TIME(0,240,0),"Více než  4 hodiny",VLOOKUP(K575,Pásma!$H$4:$I$244,2))</f>
        <v>do 10 ti minut</v>
      </c>
    </row>
    <row r="576" spans="1:13" x14ac:dyDescent="0.25">
      <c r="A576" s="48">
        <v>45452.474004629628</v>
      </c>
      <c r="B576" s="47" t="s">
        <v>3625</v>
      </c>
      <c r="C576" s="47" t="s">
        <v>3694</v>
      </c>
      <c r="D576" s="47" t="s">
        <v>3627</v>
      </c>
      <c r="E576" s="47" t="s">
        <v>79</v>
      </c>
      <c r="F576" s="47" t="s">
        <v>3680</v>
      </c>
      <c r="G576" s="47" t="s">
        <v>3701</v>
      </c>
      <c r="H576" s="47" t="s">
        <v>3702</v>
      </c>
      <c r="I576" s="8">
        <f t="shared" si="48"/>
        <v>45452.474004629628</v>
      </c>
      <c r="J576" s="8">
        <f t="shared" si="54"/>
        <v>45452.433333333334</v>
      </c>
      <c r="K576" s="6" t="str">
        <f t="shared" si="49"/>
        <v>0:58</v>
      </c>
      <c r="L576" s="54" t="str">
        <f t="shared" si="50"/>
        <v>Ukončeno v den propuštění</v>
      </c>
      <c r="M576" s="54" t="str">
        <f>IF(A576-J576&gt;TIME(0,240,0),"Více než  4 hodiny",VLOOKUP(K576,Pásma!$H$4:$I$244,2))</f>
        <v>50-60</v>
      </c>
    </row>
    <row r="577" spans="1:13" x14ac:dyDescent="0.25">
      <c r="A577" s="48">
        <v>45452.55568287037</v>
      </c>
      <c r="B577" s="47" t="s">
        <v>3625</v>
      </c>
      <c r="C577" s="47" t="s">
        <v>3694</v>
      </c>
      <c r="D577" s="47" t="s">
        <v>3627</v>
      </c>
      <c r="E577" s="47" t="s">
        <v>79</v>
      </c>
      <c r="F577" s="47" t="s">
        <v>3698</v>
      </c>
      <c r="G577" s="47" t="s">
        <v>3699</v>
      </c>
      <c r="H577" s="47" t="s">
        <v>3700</v>
      </c>
      <c r="I577" s="8">
        <f t="shared" si="48"/>
        <v>45452.55568287037</v>
      </c>
      <c r="J577" s="8">
        <f t="shared" si="54"/>
        <v>45452.554861111108</v>
      </c>
      <c r="K577" s="6" t="str">
        <f t="shared" si="49"/>
        <v>0:01</v>
      </c>
      <c r="L577" s="54" t="str">
        <f t="shared" si="50"/>
        <v>Ukončeno v den propuštění</v>
      </c>
      <c r="M577" s="54" t="str">
        <f>IF(A577-J577&gt;TIME(0,240,0),"Více než  4 hodiny",VLOOKUP(K577,Pásma!$H$4:$I$244,2))</f>
        <v>do 10 ti minut</v>
      </c>
    </row>
    <row r="578" spans="1:13" x14ac:dyDescent="0.25">
      <c r="A578" s="48">
        <v>45452.571481481478</v>
      </c>
      <c r="B578" s="47" t="s">
        <v>3625</v>
      </c>
      <c r="C578" s="47" t="s">
        <v>3694</v>
      </c>
      <c r="D578" s="47" t="s">
        <v>3627</v>
      </c>
      <c r="E578" s="47" t="s">
        <v>79</v>
      </c>
      <c r="F578" s="47" t="s">
        <v>3695</v>
      </c>
      <c r="G578" s="47" t="s">
        <v>3696</v>
      </c>
      <c r="H578" s="47" t="s">
        <v>3697</v>
      </c>
      <c r="I578" s="8">
        <f t="shared" ref="I578:I611" si="55">A578</f>
        <v>45452.571481481478</v>
      </c>
      <c r="J578" s="8">
        <f t="shared" si="54"/>
        <v>45452.570833333331</v>
      </c>
      <c r="K578" s="6" t="str">
        <f t="shared" ref="K578:K611" si="56">TEXT(A578-J578,"h:mm")</f>
        <v>0:00</v>
      </c>
      <c r="L578" s="54" t="str">
        <f t="shared" si="50"/>
        <v>Ukončeno v den propuštění</v>
      </c>
      <c r="M578" s="54" t="str">
        <f>IF(A578-J578&gt;TIME(0,240,0),"Více než  4 hodiny",VLOOKUP(K578,Pásma!$H$4:$I$244,2))</f>
        <v>do 10 ti minut</v>
      </c>
    </row>
    <row r="579" spans="1:13" x14ac:dyDescent="0.25">
      <c r="A579" s="48">
        <v>45453.466168981482</v>
      </c>
      <c r="B579" s="47" t="s">
        <v>3625</v>
      </c>
      <c r="C579" s="47" t="s">
        <v>3626</v>
      </c>
      <c r="D579" s="47" t="s">
        <v>3627</v>
      </c>
      <c r="E579" s="47" t="s">
        <v>79</v>
      </c>
      <c r="F579" s="47" t="s">
        <v>3683</v>
      </c>
      <c r="G579" s="47" t="s">
        <v>7571</v>
      </c>
      <c r="H579" s="47" t="s">
        <v>7572</v>
      </c>
      <c r="I579" s="8">
        <f t="shared" si="55"/>
        <v>45453.466168981482</v>
      </c>
      <c r="J579" s="8">
        <f>DATEVALUE(MID(H579,63,8))+TIMEVALUE(_xlfn.CONCAT(MID(H579,87,2),":",MID(H579,89,2)))</f>
        <v>45453.465277777781</v>
      </c>
      <c r="K579" s="6" t="str">
        <f t="shared" si="56"/>
        <v>0:01</v>
      </c>
      <c r="L579" s="54" t="str">
        <f t="shared" ref="L579:L611" si="57">IF(DAY(I579)&lt;&gt;DAY(J579),"Ukončeno o den a více později","Ukončeno v den propuštění")</f>
        <v>Ukončeno v den propuštění</v>
      </c>
      <c r="M579" s="54" t="str">
        <f>IF(A579-J579&gt;TIME(0,240,0),"Více než  4 hodiny",VLOOKUP(K579,Pásma!$H$4:$I$244,2))</f>
        <v>do 10 ti minut</v>
      </c>
    </row>
    <row r="580" spans="1:13" x14ac:dyDescent="0.25">
      <c r="A580" s="48">
        <v>45453.511747685188</v>
      </c>
      <c r="B580" s="47" t="s">
        <v>3625</v>
      </c>
      <c r="C580" s="47" t="s">
        <v>3626</v>
      </c>
      <c r="D580" s="47" t="s">
        <v>3627</v>
      </c>
      <c r="E580" s="47" t="s">
        <v>79</v>
      </c>
      <c r="F580" s="47" t="s">
        <v>3692</v>
      </c>
      <c r="G580" s="47" t="s">
        <v>3693</v>
      </c>
      <c r="H580" s="47" t="s">
        <v>1813</v>
      </c>
      <c r="I580" s="8">
        <f t="shared" si="55"/>
        <v>45453.511747685188</v>
      </c>
      <c r="J580" s="8">
        <f>DATEVALUE(MID(H580,29,8))+TIMEVALUE(_xlfn.CONCAT(MID(H580,64,2),":",MID(H580,66,2)))</f>
        <v>45453.511111111111</v>
      </c>
      <c r="K580" s="6" t="str">
        <f t="shared" si="56"/>
        <v>0:00</v>
      </c>
      <c r="L580" s="54" t="str">
        <f t="shared" si="57"/>
        <v>Ukončeno v den propuštění</v>
      </c>
      <c r="M580" s="54" t="str">
        <f>IF(A580-J580&gt;TIME(0,240,0),"Více než  4 hodiny",VLOOKUP(K580,Pásma!$H$4:$I$244,2))</f>
        <v>do 10 ti minut</v>
      </c>
    </row>
    <row r="581" spans="1:13" x14ac:dyDescent="0.25">
      <c r="A581" s="48">
        <v>45453.532060185185</v>
      </c>
      <c r="B581" s="47" t="s">
        <v>3643</v>
      </c>
      <c r="C581" s="47" t="s">
        <v>3626</v>
      </c>
      <c r="D581" s="47" t="s">
        <v>3627</v>
      </c>
      <c r="E581" s="47" t="s">
        <v>79</v>
      </c>
      <c r="F581" s="47" t="s">
        <v>3633</v>
      </c>
      <c r="G581" s="47" t="s">
        <v>7569</v>
      </c>
      <c r="H581" s="47" t="s">
        <v>7570</v>
      </c>
      <c r="I581" s="8">
        <f t="shared" si="55"/>
        <v>45453.532060185185</v>
      </c>
      <c r="J581" s="8">
        <f>DATEVALUE(MID(H581,63,8))+TIMEVALUE(_xlfn.CONCAT(MID(H581,87,2),":",MID(H581,89,2)))</f>
        <v>45453.53125</v>
      </c>
      <c r="K581" s="6" t="str">
        <f t="shared" si="56"/>
        <v>0:01</v>
      </c>
      <c r="L581" s="54" t="str">
        <f t="shared" si="57"/>
        <v>Ukončeno v den propuštění</v>
      </c>
      <c r="M581" s="54" t="str">
        <f>IF(A581-J581&gt;TIME(0,240,0),"Více než  4 hodiny",VLOOKUP(K581,Pásma!$H$4:$I$244,2))</f>
        <v>do 10 ti minut</v>
      </c>
    </row>
    <row r="582" spans="1:13" x14ac:dyDescent="0.25">
      <c r="A582" s="48">
        <v>45454.551342592589</v>
      </c>
      <c r="B582" s="47" t="s">
        <v>3625</v>
      </c>
      <c r="C582" s="47" t="s">
        <v>3626</v>
      </c>
      <c r="D582" s="47" t="s">
        <v>3627</v>
      </c>
      <c r="E582" s="47" t="s">
        <v>79</v>
      </c>
      <c r="F582" s="47" t="s">
        <v>3689</v>
      </c>
      <c r="G582" s="47" t="s">
        <v>3690</v>
      </c>
      <c r="H582" s="47" t="s">
        <v>3691</v>
      </c>
      <c r="I582" s="8">
        <f t="shared" si="55"/>
        <v>45454.551342592589</v>
      </c>
      <c r="J582" s="8">
        <f>DATEVALUE(MID(H582,29,8))+TIMEVALUE(_xlfn.CONCAT(MID(H582,64,2),":",MID(H582,66,2)))</f>
        <v>45454.550694444442</v>
      </c>
      <c r="K582" s="6" t="str">
        <f t="shared" si="56"/>
        <v>0:00</v>
      </c>
      <c r="L582" s="54" t="str">
        <f t="shared" si="57"/>
        <v>Ukončeno v den propuštění</v>
      </c>
      <c r="M582" s="54" t="str">
        <f>IF(A582-J582&gt;TIME(0,240,0),"Více než  4 hodiny",VLOOKUP(K582,Pásma!$H$4:$I$244,2))</f>
        <v>do 10 ti minut</v>
      </c>
    </row>
    <row r="583" spans="1:13" x14ac:dyDescent="0.25">
      <c r="A583" s="48">
        <v>45454.551921296297</v>
      </c>
      <c r="B583" s="47" t="s">
        <v>3625</v>
      </c>
      <c r="C583" s="47" t="s">
        <v>3626</v>
      </c>
      <c r="D583" s="47" t="s">
        <v>3627</v>
      </c>
      <c r="E583" s="47" t="s">
        <v>79</v>
      </c>
      <c r="F583" s="47" t="s">
        <v>3686</v>
      </c>
      <c r="G583" s="47" t="s">
        <v>3687</v>
      </c>
      <c r="H583" s="47" t="s">
        <v>3688</v>
      </c>
      <c r="I583" s="8">
        <f t="shared" si="55"/>
        <v>45454.551921296297</v>
      </c>
      <c r="J583" s="8">
        <f>DATEVALUE(MID(H583,29,8))+TIMEVALUE(_xlfn.CONCAT(MID(H583,64,2),":",MID(H583,66,2)))</f>
        <v>45454.551388888889</v>
      </c>
      <c r="K583" s="6" t="str">
        <f t="shared" si="56"/>
        <v>0:00</v>
      </c>
      <c r="L583" s="54" t="str">
        <f t="shared" si="57"/>
        <v>Ukončeno v den propuštění</v>
      </c>
      <c r="M583" s="54" t="str">
        <f>IF(A583-J583&gt;TIME(0,240,0),"Více než  4 hodiny",VLOOKUP(K583,Pásma!$H$4:$I$244,2))</f>
        <v>do 10 ti minut</v>
      </c>
    </row>
    <row r="584" spans="1:13" x14ac:dyDescent="0.25">
      <c r="A584" s="48">
        <v>45454.692314814813</v>
      </c>
      <c r="B584" s="47" t="s">
        <v>11</v>
      </c>
      <c r="C584" s="47" t="s">
        <v>12</v>
      </c>
      <c r="D584" s="47" t="s">
        <v>3627</v>
      </c>
      <c r="E584" s="47" t="s">
        <v>10</v>
      </c>
      <c r="F584" s="47" t="s">
        <v>3628</v>
      </c>
      <c r="G584" s="47" t="s">
        <v>3629</v>
      </c>
      <c r="H584" s="47" t="s">
        <v>8763</v>
      </c>
      <c r="I584" s="8">
        <f t="shared" si="55"/>
        <v>45454.692314814813</v>
      </c>
      <c r="J584" s="8">
        <f>DATEVALUE(MID(H584,49,8))+TIMEVALUE(_xlfn.CONCAT(MID(H584,80,2),":",MID(H584,82,2)))</f>
        <v>45454.691666666666</v>
      </c>
      <c r="K584" s="6" t="str">
        <f t="shared" si="56"/>
        <v>0:00</v>
      </c>
      <c r="L584" s="54" t="str">
        <f t="shared" si="57"/>
        <v>Ukončeno v den propuštění</v>
      </c>
      <c r="M584" s="54" t="str">
        <f>IF(A584-J584&gt;TIME(0,240,0),"Více než  4 hodiny",VLOOKUP(K584,Pásma!$H$4:$I$244,2))</f>
        <v>do 10 ti minut</v>
      </c>
    </row>
    <row r="585" spans="1:13" x14ac:dyDescent="0.25">
      <c r="A585" s="48">
        <v>45455.44122685185</v>
      </c>
      <c r="B585" s="47" t="s">
        <v>3625</v>
      </c>
      <c r="C585" s="47" t="s">
        <v>3626</v>
      </c>
      <c r="D585" s="47" t="s">
        <v>3627</v>
      </c>
      <c r="E585" s="47" t="s">
        <v>79</v>
      </c>
      <c r="F585" s="47" t="s">
        <v>3683</v>
      </c>
      <c r="G585" s="47" t="s">
        <v>3684</v>
      </c>
      <c r="H585" s="47" t="s">
        <v>3685</v>
      </c>
      <c r="I585" s="8">
        <f t="shared" si="55"/>
        <v>45455.44122685185</v>
      </c>
      <c r="J585" s="8">
        <f t="shared" ref="J585:J590" si="58">DATEVALUE(MID(H585,29,8))+TIMEVALUE(_xlfn.CONCAT(MID(H585,64,2),":",MID(H585,66,2)))</f>
        <v>45455.395833333336</v>
      </c>
      <c r="K585" s="6" t="str">
        <f t="shared" si="56"/>
        <v>1:05</v>
      </c>
      <c r="L585" s="54" t="str">
        <f t="shared" si="57"/>
        <v>Ukončeno v den propuštění</v>
      </c>
      <c r="M585" s="54" t="str">
        <f>IF(A585-J585&gt;TIME(0,240,0),"Více než  4 hodiny",VLOOKUP(K585,Pásma!$H$4:$I$244,2))</f>
        <v>60-70</v>
      </c>
    </row>
    <row r="586" spans="1:13" x14ac:dyDescent="0.25">
      <c r="A586" s="48">
        <v>45455.573194444441</v>
      </c>
      <c r="B586" s="47" t="s">
        <v>3625</v>
      </c>
      <c r="C586" s="47" t="s">
        <v>3626</v>
      </c>
      <c r="D586" s="47" t="s">
        <v>3627</v>
      </c>
      <c r="E586" s="47" t="s">
        <v>79</v>
      </c>
      <c r="F586" s="47" t="s">
        <v>3680</v>
      </c>
      <c r="G586" s="47" t="s">
        <v>3681</v>
      </c>
      <c r="H586" s="47" t="s">
        <v>3682</v>
      </c>
      <c r="I586" s="8">
        <f t="shared" si="55"/>
        <v>45455.573194444441</v>
      </c>
      <c r="J586" s="8">
        <f t="shared" si="58"/>
        <v>45455.572222222225</v>
      </c>
      <c r="K586" s="6" t="str">
        <f t="shared" si="56"/>
        <v>0:01</v>
      </c>
      <c r="L586" s="54" t="str">
        <f t="shared" si="57"/>
        <v>Ukončeno v den propuštění</v>
      </c>
      <c r="M586" s="54" t="str">
        <f>IF(A586-J586&gt;TIME(0,240,0),"Více než  4 hodiny",VLOOKUP(K586,Pásma!$H$4:$I$244,2))</f>
        <v>do 10 ti minut</v>
      </c>
    </row>
    <row r="587" spans="1:13" x14ac:dyDescent="0.25">
      <c r="A587" s="48">
        <v>45455.57340277778</v>
      </c>
      <c r="B587" s="47" t="s">
        <v>3625</v>
      </c>
      <c r="C587" s="47" t="s">
        <v>3626</v>
      </c>
      <c r="D587" s="47" t="s">
        <v>3627</v>
      </c>
      <c r="E587" s="47" t="s">
        <v>79</v>
      </c>
      <c r="F587" s="47" t="s">
        <v>3677</v>
      </c>
      <c r="G587" s="47" t="s">
        <v>3678</v>
      </c>
      <c r="H587" s="47" t="s">
        <v>3679</v>
      </c>
      <c r="I587" s="8">
        <f t="shared" si="55"/>
        <v>45455.57340277778</v>
      </c>
      <c r="J587" s="8">
        <f t="shared" si="58"/>
        <v>45455.572916666664</v>
      </c>
      <c r="K587" s="6" t="str">
        <f t="shared" si="56"/>
        <v>0:00</v>
      </c>
      <c r="L587" s="54" t="str">
        <f t="shared" si="57"/>
        <v>Ukončeno v den propuštění</v>
      </c>
      <c r="M587" s="54" t="str">
        <f>IF(A587-J587&gt;TIME(0,240,0),"Více než  4 hodiny",VLOOKUP(K587,Pásma!$H$4:$I$244,2))</f>
        <v>do 10 ti minut</v>
      </c>
    </row>
    <row r="588" spans="1:13" x14ac:dyDescent="0.25">
      <c r="A588" s="48">
        <v>45455.577256944445</v>
      </c>
      <c r="B588" s="47" t="s">
        <v>3625</v>
      </c>
      <c r="C588" s="47" t="s">
        <v>3626</v>
      </c>
      <c r="D588" s="47" t="s">
        <v>3627</v>
      </c>
      <c r="E588" s="47" t="s">
        <v>79</v>
      </c>
      <c r="F588" s="47" t="s">
        <v>3633</v>
      </c>
      <c r="G588" s="47" t="s">
        <v>3675</v>
      </c>
      <c r="H588" s="47" t="s">
        <v>3676</v>
      </c>
      <c r="I588" s="8">
        <f t="shared" si="55"/>
        <v>45455.577256944445</v>
      </c>
      <c r="J588" s="8">
        <f t="shared" si="58"/>
        <v>45455.543749999997</v>
      </c>
      <c r="K588" s="6" t="str">
        <f t="shared" si="56"/>
        <v>0:48</v>
      </c>
      <c r="L588" s="54" t="str">
        <f t="shared" si="57"/>
        <v>Ukončeno v den propuštění</v>
      </c>
      <c r="M588" s="54" t="str">
        <f>IF(A588-J588&gt;TIME(0,240,0),"Více než  4 hodiny",VLOOKUP(K588,Pásma!$H$4:$I$244,2))</f>
        <v>40-50</v>
      </c>
    </row>
    <row r="589" spans="1:13" x14ac:dyDescent="0.25">
      <c r="A589" s="48">
        <v>45456.511423611111</v>
      </c>
      <c r="B589" s="47" t="s">
        <v>3625</v>
      </c>
      <c r="C589" s="47" t="s">
        <v>3626</v>
      </c>
      <c r="D589" s="47" t="s">
        <v>3627</v>
      </c>
      <c r="E589" s="47" t="s">
        <v>79</v>
      </c>
      <c r="F589" s="47" t="s">
        <v>3672</v>
      </c>
      <c r="G589" s="47" t="s">
        <v>3673</v>
      </c>
      <c r="H589" s="47" t="s">
        <v>3674</v>
      </c>
      <c r="I589" s="8">
        <f t="shared" si="55"/>
        <v>45456.511423611111</v>
      </c>
      <c r="J589" s="8">
        <f t="shared" si="58"/>
        <v>45456.510416666664</v>
      </c>
      <c r="K589" s="6" t="str">
        <f t="shared" si="56"/>
        <v>0:01</v>
      </c>
      <c r="L589" s="54" t="str">
        <f t="shared" si="57"/>
        <v>Ukončeno v den propuštění</v>
      </c>
      <c r="M589" s="54" t="str">
        <f>IF(A589-J589&gt;TIME(0,240,0),"Více než  4 hodiny",VLOOKUP(K589,Pásma!$H$4:$I$244,2))</f>
        <v>do 10 ti minut</v>
      </c>
    </row>
    <row r="590" spans="1:13" x14ac:dyDescent="0.25">
      <c r="A590" s="48">
        <v>45456.511932870373</v>
      </c>
      <c r="B590" s="47" t="s">
        <v>3625</v>
      </c>
      <c r="C590" s="47" t="s">
        <v>3626</v>
      </c>
      <c r="D590" s="47" t="s">
        <v>3627</v>
      </c>
      <c r="E590" s="47" t="s">
        <v>79</v>
      </c>
      <c r="F590" s="47" t="s">
        <v>3669</v>
      </c>
      <c r="G590" s="47" t="s">
        <v>3670</v>
      </c>
      <c r="H590" s="47" t="s">
        <v>3671</v>
      </c>
      <c r="I590" s="8">
        <f t="shared" si="55"/>
        <v>45456.511932870373</v>
      </c>
      <c r="J590" s="8">
        <f t="shared" si="58"/>
        <v>45456.511111111111</v>
      </c>
      <c r="K590" s="6" t="str">
        <f t="shared" si="56"/>
        <v>0:01</v>
      </c>
      <c r="L590" s="54" t="str">
        <f t="shared" si="57"/>
        <v>Ukončeno v den propuštění</v>
      </c>
      <c r="M590" s="54" t="str">
        <f>IF(A590-J590&gt;TIME(0,240,0),"Více než  4 hodiny",VLOOKUP(K590,Pásma!$H$4:$I$244,2))</f>
        <v>do 10 ti minut</v>
      </c>
    </row>
    <row r="591" spans="1:13" x14ac:dyDescent="0.25">
      <c r="A591" s="48">
        <v>45456.567488425928</v>
      </c>
      <c r="B591" s="47" t="s">
        <v>3625</v>
      </c>
      <c r="C591" s="47" t="s">
        <v>3626</v>
      </c>
      <c r="D591" s="47" t="s">
        <v>3627</v>
      </c>
      <c r="E591" s="47" t="s">
        <v>79</v>
      </c>
      <c r="F591" s="47" t="s">
        <v>3655</v>
      </c>
      <c r="G591" s="47" t="s">
        <v>7567</v>
      </c>
      <c r="H591" s="47" t="s">
        <v>7568</v>
      </c>
      <c r="I591" s="8">
        <f t="shared" si="55"/>
        <v>45456.567488425928</v>
      </c>
      <c r="J591" s="8">
        <f>DATEVALUE(MID(H591,63,8))+TIMEVALUE(_xlfn.CONCAT(MID(H591,87,2),":",MID(H591,89,2)))</f>
        <v>45456.566666666666</v>
      </c>
      <c r="K591" s="6" t="str">
        <f t="shared" si="56"/>
        <v>0:01</v>
      </c>
      <c r="L591" s="54" t="str">
        <f t="shared" si="57"/>
        <v>Ukončeno v den propuštění</v>
      </c>
      <c r="M591" s="54" t="str">
        <f>IF(A591-J591&gt;TIME(0,240,0),"Více než  4 hodiny",VLOOKUP(K591,Pásma!$H$4:$I$244,2))</f>
        <v>do 10 ti minut</v>
      </c>
    </row>
    <row r="592" spans="1:13" x14ac:dyDescent="0.25">
      <c r="A592" s="48">
        <v>45457.506782407407</v>
      </c>
      <c r="B592" s="47" t="s">
        <v>3625</v>
      </c>
      <c r="C592" s="47" t="s">
        <v>3626</v>
      </c>
      <c r="D592" s="47" t="s">
        <v>3627</v>
      </c>
      <c r="E592" s="47" t="s">
        <v>79</v>
      </c>
      <c r="F592" s="47" t="s">
        <v>3666</v>
      </c>
      <c r="G592" s="47" t="s">
        <v>3667</v>
      </c>
      <c r="H592" s="47" t="s">
        <v>3668</v>
      </c>
      <c r="I592" s="8">
        <f t="shared" si="55"/>
        <v>45457.506782407407</v>
      </c>
      <c r="J592" s="8">
        <f>DATEVALUE(MID(H592,29,8))+TIMEVALUE(_xlfn.CONCAT(MID(H592,64,2),":",MID(H592,66,2)))</f>
        <v>45457.505555555559</v>
      </c>
      <c r="K592" s="6" t="str">
        <f t="shared" si="56"/>
        <v>0:01</v>
      </c>
      <c r="L592" s="54" t="str">
        <f t="shared" si="57"/>
        <v>Ukončeno v den propuštění</v>
      </c>
      <c r="M592" s="54" t="str">
        <f>IF(A592-J592&gt;TIME(0,240,0),"Více než  4 hodiny",VLOOKUP(K592,Pásma!$H$4:$I$244,2))</f>
        <v>do 10 ti minut</v>
      </c>
    </row>
    <row r="593" spans="1:13" x14ac:dyDescent="0.25">
      <c r="A593" s="48">
        <v>45457.507511574076</v>
      </c>
      <c r="B593" s="47" t="s">
        <v>3625</v>
      </c>
      <c r="C593" s="47" t="s">
        <v>3626</v>
      </c>
      <c r="D593" s="47" t="s">
        <v>3627</v>
      </c>
      <c r="E593" s="47" t="s">
        <v>79</v>
      </c>
      <c r="F593" s="47" t="s">
        <v>3663</v>
      </c>
      <c r="G593" s="47" t="s">
        <v>3664</v>
      </c>
      <c r="H593" s="47" t="s">
        <v>3665</v>
      </c>
      <c r="I593" s="8">
        <f t="shared" si="55"/>
        <v>45457.507511574076</v>
      </c>
      <c r="J593" s="8">
        <f>DATEVALUE(MID(H593,29,8))+TIMEVALUE(_xlfn.CONCAT(MID(H593,64,2),":",MID(H593,66,2)))</f>
        <v>45457.506944444445</v>
      </c>
      <c r="K593" s="6" t="str">
        <f t="shared" si="56"/>
        <v>0:00</v>
      </c>
      <c r="L593" s="54" t="str">
        <f t="shared" si="57"/>
        <v>Ukončeno v den propuštění</v>
      </c>
      <c r="M593" s="54" t="str">
        <f>IF(A593-J593&gt;TIME(0,240,0),"Více než  4 hodiny",VLOOKUP(K593,Pásma!$H$4:$I$244,2))</f>
        <v>do 10 ti minut</v>
      </c>
    </row>
    <row r="594" spans="1:13" x14ac:dyDescent="0.25">
      <c r="A594" s="48">
        <v>45457.507719907408</v>
      </c>
      <c r="B594" s="47" t="s">
        <v>1694</v>
      </c>
      <c r="C594" s="47" t="s">
        <v>1695</v>
      </c>
      <c r="D594" s="47" t="s">
        <v>3627</v>
      </c>
      <c r="E594" s="47" t="s">
        <v>79</v>
      </c>
      <c r="F594" s="47" t="s">
        <v>3637</v>
      </c>
      <c r="G594" s="47" t="s">
        <v>3638</v>
      </c>
      <c r="H594" s="47" t="s">
        <v>8762</v>
      </c>
      <c r="I594" s="8">
        <f t="shared" si="55"/>
        <v>45457.507719907408</v>
      </c>
      <c r="J594" s="8">
        <f>DATEVALUE(MID(H594,49,8))+TIMEVALUE(_xlfn.CONCAT(MID(H594,80,2),":",MID(H594,82,2)))</f>
        <v>45457.507638888892</v>
      </c>
      <c r="K594" s="6" t="str">
        <f t="shared" si="56"/>
        <v>0:00</v>
      </c>
      <c r="L594" s="54" t="str">
        <f t="shared" si="57"/>
        <v>Ukončeno v den propuštění</v>
      </c>
      <c r="M594" s="54" t="str">
        <f>IF(A594-J594&gt;TIME(0,240,0),"Více než  4 hodiny",VLOOKUP(K594,Pásma!$H$4:$I$244,2))</f>
        <v>do 10 ti minut</v>
      </c>
    </row>
    <row r="595" spans="1:13" x14ac:dyDescent="0.25">
      <c r="A595" s="48">
        <v>45457.507777777777</v>
      </c>
      <c r="B595" s="47" t="s">
        <v>3625</v>
      </c>
      <c r="C595" s="47" t="s">
        <v>3626</v>
      </c>
      <c r="D595" s="47" t="s">
        <v>3627</v>
      </c>
      <c r="E595" s="47" t="s">
        <v>79</v>
      </c>
      <c r="F595" s="47" t="s">
        <v>3661</v>
      </c>
      <c r="G595" s="47" t="s">
        <v>3662</v>
      </c>
      <c r="H595" s="47" t="s">
        <v>3660</v>
      </c>
      <c r="I595" s="8">
        <f t="shared" si="55"/>
        <v>45457.507777777777</v>
      </c>
      <c r="J595" s="8">
        <f>DATEVALUE(MID(H595,29,8))+TIMEVALUE(_xlfn.CONCAT(MID(H595,64,2),":",MID(H595,66,2)))</f>
        <v>45457.507638888892</v>
      </c>
      <c r="K595" s="6" t="str">
        <f t="shared" si="56"/>
        <v>0:00</v>
      </c>
      <c r="L595" s="54" t="str">
        <f t="shared" si="57"/>
        <v>Ukončeno v den propuštění</v>
      </c>
      <c r="M595" s="54" t="str">
        <f>IF(A595-J595&gt;TIME(0,240,0),"Více než  4 hodiny",VLOOKUP(K595,Pásma!$H$4:$I$244,2))</f>
        <v>do 10 ti minut</v>
      </c>
    </row>
    <row r="596" spans="1:13" x14ac:dyDescent="0.25">
      <c r="A596" s="48">
        <v>45457.508506944447</v>
      </c>
      <c r="B596" s="47" t="s">
        <v>3625</v>
      </c>
      <c r="C596" s="47" t="s">
        <v>3626</v>
      </c>
      <c r="D596" s="47" t="s">
        <v>3627</v>
      </c>
      <c r="E596" s="47" t="s">
        <v>79</v>
      </c>
      <c r="F596" s="47" t="s">
        <v>3658</v>
      </c>
      <c r="G596" s="47" t="s">
        <v>3659</v>
      </c>
      <c r="H596" s="47" t="s">
        <v>3660</v>
      </c>
      <c r="I596" s="8">
        <f t="shared" si="55"/>
        <v>45457.508506944447</v>
      </c>
      <c r="J596" s="8">
        <f>DATEVALUE(MID(H596,29,8))+TIMEVALUE(_xlfn.CONCAT(MID(H596,64,2),":",MID(H596,66,2)))</f>
        <v>45457.507638888892</v>
      </c>
      <c r="K596" s="6" t="str">
        <f t="shared" si="56"/>
        <v>0:01</v>
      </c>
      <c r="L596" s="54" t="str">
        <f t="shared" si="57"/>
        <v>Ukončeno v den propuštění</v>
      </c>
      <c r="M596" s="54" t="str">
        <f>IF(A596-J596&gt;TIME(0,240,0),"Více než  4 hodiny",VLOOKUP(K596,Pásma!$H$4:$I$244,2))</f>
        <v>do 10 ti minut</v>
      </c>
    </row>
    <row r="597" spans="1:13" x14ac:dyDescent="0.25">
      <c r="A597" s="48">
        <v>45457.570231481484</v>
      </c>
      <c r="B597" s="47" t="s">
        <v>11</v>
      </c>
      <c r="C597" s="47" t="s">
        <v>21</v>
      </c>
      <c r="D597" s="47" t="s">
        <v>3627</v>
      </c>
      <c r="E597" s="47" t="s">
        <v>10</v>
      </c>
      <c r="F597" s="47" t="s">
        <v>3683</v>
      </c>
      <c r="G597" s="47" t="s">
        <v>7945</v>
      </c>
      <c r="H597" s="47" t="s">
        <v>8761</v>
      </c>
      <c r="I597" s="8">
        <f t="shared" si="55"/>
        <v>45457.570231481484</v>
      </c>
      <c r="J597" s="8">
        <f>DATEVALUE(MID(H597,49,8))+TIMEVALUE(_xlfn.CONCAT(MID(H597,80,2),":",MID(H597,82,2)))</f>
        <v>45457.570138888892</v>
      </c>
      <c r="K597" s="6" t="str">
        <f t="shared" si="56"/>
        <v>0:00</v>
      </c>
      <c r="L597" s="54" t="str">
        <f t="shared" si="57"/>
        <v>Ukončeno v den propuštění</v>
      </c>
      <c r="M597" s="54" t="str">
        <f>IF(A597-J597&gt;TIME(0,240,0),"Více než  4 hodiny",VLOOKUP(K597,Pásma!$H$4:$I$244,2))</f>
        <v>do 10 ti minut</v>
      </c>
    </row>
    <row r="598" spans="1:13" x14ac:dyDescent="0.25">
      <c r="A598" s="48">
        <v>45458.470069444447</v>
      </c>
      <c r="B598" s="47" t="s">
        <v>3625</v>
      </c>
      <c r="C598" s="47" t="s">
        <v>3651</v>
      </c>
      <c r="D598" s="47" t="s">
        <v>3627</v>
      </c>
      <c r="E598" s="47" t="s">
        <v>79</v>
      </c>
      <c r="F598" s="47" t="s">
        <v>3655</v>
      </c>
      <c r="G598" s="47" t="s">
        <v>3656</v>
      </c>
      <c r="H598" s="47" t="s">
        <v>3657</v>
      </c>
      <c r="I598" s="8">
        <f t="shared" si="55"/>
        <v>45458.470069444447</v>
      </c>
      <c r="J598" s="8">
        <f t="shared" ref="J598:J605" si="59">DATEVALUE(MID(H598,29,8))+TIMEVALUE(_xlfn.CONCAT(MID(H598,64,2),":",MID(H598,66,2)))</f>
        <v>45458.383333333331</v>
      </c>
      <c r="K598" s="6" t="str">
        <f t="shared" si="56"/>
        <v>2:04</v>
      </c>
      <c r="L598" s="54" t="str">
        <f t="shared" si="57"/>
        <v>Ukončeno v den propuštění</v>
      </c>
      <c r="M598" s="54" t="str">
        <f>IF(A598-J598&gt;TIME(0,240,0),"Více než  4 hodiny",VLOOKUP(K598,Pásma!$H$4:$I$244,2))</f>
        <v>120-130</v>
      </c>
    </row>
    <row r="599" spans="1:13" x14ac:dyDescent="0.25">
      <c r="A599" s="48">
        <v>45458.549317129633</v>
      </c>
      <c r="B599" s="47" t="s">
        <v>3625</v>
      </c>
      <c r="C599" s="47" t="s">
        <v>3651</v>
      </c>
      <c r="D599" s="47" t="s">
        <v>3627</v>
      </c>
      <c r="E599" s="47" t="s">
        <v>79</v>
      </c>
      <c r="F599" s="47" t="s">
        <v>3652</v>
      </c>
      <c r="G599" s="47" t="s">
        <v>3653</v>
      </c>
      <c r="H599" s="47" t="s">
        <v>3654</v>
      </c>
      <c r="I599" s="8">
        <f t="shared" si="55"/>
        <v>45458.549317129633</v>
      </c>
      <c r="J599" s="8">
        <f t="shared" si="59"/>
        <v>45458.548611111109</v>
      </c>
      <c r="K599" s="6" t="str">
        <f t="shared" si="56"/>
        <v>0:01</v>
      </c>
      <c r="L599" s="54" t="str">
        <f t="shared" si="57"/>
        <v>Ukončeno v den propuštění</v>
      </c>
      <c r="M599" s="54" t="str">
        <f>IF(A599-J599&gt;TIME(0,240,0),"Více než  4 hodiny",VLOOKUP(K599,Pásma!$H$4:$I$244,2))</f>
        <v>do 10 ti minut</v>
      </c>
    </row>
    <row r="600" spans="1:13" x14ac:dyDescent="0.25">
      <c r="A600" s="48">
        <v>45459.516493055555</v>
      </c>
      <c r="B600" s="47" t="s">
        <v>3643</v>
      </c>
      <c r="C600" s="47" t="s">
        <v>3644</v>
      </c>
      <c r="D600" s="47" t="s">
        <v>3627</v>
      </c>
      <c r="E600" s="47" t="s">
        <v>79</v>
      </c>
      <c r="F600" s="47" t="s">
        <v>3648</v>
      </c>
      <c r="G600" s="47" t="s">
        <v>3649</v>
      </c>
      <c r="H600" s="47" t="s">
        <v>3650</v>
      </c>
      <c r="I600" s="8">
        <f t="shared" si="55"/>
        <v>45459.516493055555</v>
      </c>
      <c r="J600" s="8">
        <f t="shared" si="59"/>
        <v>45459.515277777777</v>
      </c>
      <c r="K600" s="6" t="str">
        <f t="shared" si="56"/>
        <v>0:01</v>
      </c>
      <c r="L600" s="54" t="str">
        <f t="shared" si="57"/>
        <v>Ukončeno v den propuštění</v>
      </c>
      <c r="M600" s="54" t="str">
        <f>IF(A600-J600&gt;TIME(0,240,0),"Více než  4 hodiny",VLOOKUP(K600,Pásma!$H$4:$I$244,2))</f>
        <v>do 10 ti minut</v>
      </c>
    </row>
    <row r="601" spans="1:13" x14ac:dyDescent="0.25">
      <c r="A601" s="48">
        <v>45459.517199074071</v>
      </c>
      <c r="B601" s="47" t="s">
        <v>3643</v>
      </c>
      <c r="C601" s="47" t="s">
        <v>3644</v>
      </c>
      <c r="D601" s="47" t="s">
        <v>3627</v>
      </c>
      <c r="E601" s="47" t="s">
        <v>79</v>
      </c>
      <c r="F601" s="47" t="s">
        <v>3645</v>
      </c>
      <c r="G601" s="47" t="s">
        <v>3646</v>
      </c>
      <c r="H601" s="47" t="s">
        <v>3647</v>
      </c>
      <c r="I601" s="8">
        <f t="shared" si="55"/>
        <v>45459.517199074071</v>
      </c>
      <c r="J601" s="8">
        <f t="shared" si="59"/>
        <v>45459.515972222223</v>
      </c>
      <c r="K601" s="6" t="str">
        <f t="shared" si="56"/>
        <v>0:01</v>
      </c>
      <c r="L601" s="54" t="str">
        <f t="shared" si="57"/>
        <v>Ukončeno v den propuštění</v>
      </c>
      <c r="M601" s="54" t="str">
        <f>IF(A601-J601&gt;TIME(0,240,0),"Více než  4 hodiny",VLOOKUP(K601,Pásma!$H$4:$I$244,2))</f>
        <v>do 10 ti minut</v>
      </c>
    </row>
    <row r="602" spans="1:13" x14ac:dyDescent="0.25">
      <c r="A602" s="48">
        <v>45459.614710648151</v>
      </c>
      <c r="B602" s="47" t="s">
        <v>3625</v>
      </c>
      <c r="C602" s="47" t="s">
        <v>3636</v>
      </c>
      <c r="D602" s="47" t="s">
        <v>3627</v>
      </c>
      <c r="E602" s="47" t="s">
        <v>79</v>
      </c>
      <c r="F602" s="47" t="s">
        <v>3640</v>
      </c>
      <c r="G602" s="47" t="s">
        <v>3641</v>
      </c>
      <c r="H602" s="47" t="s">
        <v>3642</v>
      </c>
      <c r="I602" s="8">
        <f t="shared" si="55"/>
        <v>45459.614710648151</v>
      </c>
      <c r="J602" s="8">
        <f t="shared" si="59"/>
        <v>45459.613888888889</v>
      </c>
      <c r="K602" s="6" t="str">
        <f t="shared" si="56"/>
        <v>0:01</v>
      </c>
      <c r="L602" s="54" t="str">
        <f t="shared" si="57"/>
        <v>Ukončeno v den propuštění</v>
      </c>
      <c r="M602" s="54" t="str">
        <f>IF(A602-J602&gt;TIME(0,240,0),"Více než  4 hodiny",VLOOKUP(K602,Pásma!$H$4:$I$244,2))</f>
        <v>do 10 ti minut</v>
      </c>
    </row>
    <row r="603" spans="1:13" x14ac:dyDescent="0.25">
      <c r="A603" s="48">
        <v>45459.615381944444</v>
      </c>
      <c r="B603" s="47" t="s">
        <v>3625</v>
      </c>
      <c r="C603" s="47" t="s">
        <v>3636</v>
      </c>
      <c r="D603" s="47" t="s">
        <v>3627</v>
      </c>
      <c r="E603" s="47" t="s">
        <v>79</v>
      </c>
      <c r="F603" s="47" t="s">
        <v>3637</v>
      </c>
      <c r="G603" s="47" t="s">
        <v>3638</v>
      </c>
      <c r="H603" s="47" t="s">
        <v>3639</v>
      </c>
      <c r="I603" s="8">
        <f t="shared" si="55"/>
        <v>45459.615381944444</v>
      </c>
      <c r="J603" s="8">
        <f t="shared" si="59"/>
        <v>45459.614583333336</v>
      </c>
      <c r="K603" s="6" t="str">
        <f t="shared" si="56"/>
        <v>0:01</v>
      </c>
      <c r="L603" s="54" t="str">
        <f t="shared" si="57"/>
        <v>Ukončeno v den propuštění</v>
      </c>
      <c r="M603" s="54" t="str">
        <f>IF(A603-J603&gt;TIME(0,240,0),"Více než  4 hodiny",VLOOKUP(K603,Pásma!$H$4:$I$244,2))</f>
        <v>do 10 ti minut</v>
      </c>
    </row>
    <row r="604" spans="1:13" x14ac:dyDescent="0.25">
      <c r="A604" s="48">
        <v>45460.564629629633</v>
      </c>
      <c r="B604" s="47" t="s">
        <v>3625</v>
      </c>
      <c r="C604" s="47" t="s">
        <v>8</v>
      </c>
      <c r="D604" s="47" t="s">
        <v>3627</v>
      </c>
      <c r="E604" s="47" t="s">
        <v>10</v>
      </c>
      <c r="F604" s="47" t="s">
        <v>3633</v>
      </c>
      <c r="G604" s="47" t="s">
        <v>3634</v>
      </c>
      <c r="H604" s="47" t="s">
        <v>3635</v>
      </c>
      <c r="I604" s="8">
        <f t="shared" si="55"/>
        <v>45460.564629629633</v>
      </c>
      <c r="J604" s="8">
        <f t="shared" si="59"/>
        <v>45460.563888888886</v>
      </c>
      <c r="K604" s="6" t="str">
        <f t="shared" si="56"/>
        <v>0:01</v>
      </c>
      <c r="L604" s="54" t="str">
        <f t="shared" si="57"/>
        <v>Ukončeno v den propuštění</v>
      </c>
      <c r="M604" s="54" t="str">
        <f>IF(A604-J604&gt;TIME(0,240,0),"Více než  4 hodiny",VLOOKUP(K604,Pásma!$H$4:$I$244,2))</f>
        <v>do 10 ti minut</v>
      </c>
    </row>
    <row r="605" spans="1:13" x14ac:dyDescent="0.25">
      <c r="A605" s="48">
        <v>45460.566122685188</v>
      </c>
      <c r="B605" s="47" t="s">
        <v>3625</v>
      </c>
      <c r="C605" s="47" t="s">
        <v>8</v>
      </c>
      <c r="D605" s="47" t="s">
        <v>3627</v>
      </c>
      <c r="E605" s="47" t="s">
        <v>10</v>
      </c>
      <c r="F605" s="47" t="s">
        <v>18</v>
      </c>
      <c r="G605" s="47" t="s">
        <v>3631</v>
      </c>
      <c r="H605" s="47" t="s">
        <v>3632</v>
      </c>
      <c r="I605" s="8">
        <f t="shared" si="55"/>
        <v>45460.566122685188</v>
      </c>
      <c r="J605" s="8">
        <f t="shared" si="59"/>
        <v>45460.56527777778</v>
      </c>
      <c r="K605" s="6" t="str">
        <f t="shared" si="56"/>
        <v>0:01</v>
      </c>
      <c r="L605" s="54" t="str">
        <f t="shared" si="57"/>
        <v>Ukončeno v den propuštění</v>
      </c>
      <c r="M605" s="54" t="str">
        <f>IF(A605-J605&gt;TIME(0,240,0),"Více než  4 hodiny",VLOOKUP(K605,Pásma!$H$4:$I$244,2))</f>
        <v>do 10 ti minut</v>
      </c>
    </row>
    <row r="606" spans="1:13" x14ac:dyDescent="0.25">
      <c r="A606" s="48">
        <v>45460.788101851853</v>
      </c>
      <c r="B606" s="47" t="s">
        <v>3625</v>
      </c>
      <c r="C606" s="47" t="s">
        <v>4478</v>
      </c>
      <c r="D606" s="47" t="s">
        <v>3627</v>
      </c>
      <c r="E606" s="47" t="s">
        <v>79</v>
      </c>
      <c r="F606" s="47" t="s">
        <v>7564</v>
      </c>
      <c r="G606" s="47" t="s">
        <v>7565</v>
      </c>
      <c r="H606" s="47" t="s">
        <v>7566</v>
      </c>
      <c r="I606" s="8">
        <f t="shared" si="55"/>
        <v>45460.788101851853</v>
      </c>
      <c r="J606" s="8">
        <f>DATEVALUE(MID(H606,63,8))+TIMEVALUE(_xlfn.CONCAT(MID(H606,87,2),":",MID(H606,89,2)))</f>
        <v>45460.786111111112</v>
      </c>
      <c r="K606" s="6" t="str">
        <f t="shared" si="56"/>
        <v>0:02</v>
      </c>
      <c r="L606" s="54" t="str">
        <f t="shared" si="57"/>
        <v>Ukončeno v den propuštění</v>
      </c>
      <c r="M606" s="54" t="str">
        <f>IF(A606-J606&gt;TIME(0,240,0),"Více než  4 hodiny",VLOOKUP(K606,Pásma!$H$4:$I$244,2))</f>
        <v>do 10 ti minut</v>
      </c>
    </row>
    <row r="607" spans="1:13" x14ac:dyDescent="0.25">
      <c r="A607" s="48">
        <v>45461.511805555558</v>
      </c>
      <c r="B607" s="47" t="s">
        <v>11</v>
      </c>
      <c r="C607" s="47" t="s">
        <v>12</v>
      </c>
      <c r="D607" s="47" t="s">
        <v>3627</v>
      </c>
      <c r="E607" s="47" t="s">
        <v>10</v>
      </c>
      <c r="F607" s="47" t="s">
        <v>2397</v>
      </c>
      <c r="G607" s="47" t="s">
        <v>8759</v>
      </c>
      <c r="H607" s="47" t="s">
        <v>8760</v>
      </c>
      <c r="I607" s="8">
        <f t="shared" si="55"/>
        <v>45461.511805555558</v>
      </c>
      <c r="J607" s="8">
        <f>DATEVALUE(MID(H607,49,8))+TIMEVALUE(_xlfn.CONCAT(MID(H607,80,2),":",MID(H607,82,2)))</f>
        <v>45461.511111111111</v>
      </c>
      <c r="K607" s="6" t="str">
        <f t="shared" si="56"/>
        <v>0:01</v>
      </c>
      <c r="L607" s="54" t="str">
        <f t="shared" si="57"/>
        <v>Ukončeno v den propuštění</v>
      </c>
      <c r="M607" s="54" t="str">
        <f>IF(A607-J607&gt;TIME(0,240,0),"Více než  4 hodiny",VLOOKUP(K607,Pásma!$H$4:$I$244,2))</f>
        <v>do 10 ti minut</v>
      </c>
    </row>
    <row r="608" spans="1:13" x14ac:dyDescent="0.25">
      <c r="A608" s="48">
        <v>45461.565844907411</v>
      </c>
      <c r="B608" s="47" t="s">
        <v>1694</v>
      </c>
      <c r="C608" s="47" t="s">
        <v>1695</v>
      </c>
      <c r="D608" s="47" t="s">
        <v>3627</v>
      </c>
      <c r="E608" s="47" t="s">
        <v>79</v>
      </c>
      <c r="F608" s="47" t="s">
        <v>8552</v>
      </c>
      <c r="G608" s="47" t="s">
        <v>8553</v>
      </c>
      <c r="H608" s="47" t="s">
        <v>8758</v>
      </c>
      <c r="I608" s="8">
        <f t="shared" si="55"/>
        <v>45461.565844907411</v>
      </c>
      <c r="J608" s="8">
        <f>DATEVALUE(MID(H608,49,8))+TIMEVALUE(_xlfn.CONCAT(MID(H608,80,2),":",MID(H608,82,2)))</f>
        <v>45461.56527777778</v>
      </c>
      <c r="K608" s="6" t="str">
        <f t="shared" si="56"/>
        <v>0:00</v>
      </c>
      <c r="L608" s="54" t="str">
        <f t="shared" si="57"/>
        <v>Ukončeno v den propuštění</v>
      </c>
      <c r="M608" s="54" t="str">
        <f>IF(A608-J608&gt;TIME(0,240,0),"Více než  4 hodiny",VLOOKUP(K608,Pásma!$H$4:$I$244,2))</f>
        <v>do 10 ti minut</v>
      </c>
    </row>
    <row r="609" spans="1:13" x14ac:dyDescent="0.25">
      <c r="A609" s="48">
        <v>45461.567442129628</v>
      </c>
      <c r="B609" s="47" t="s">
        <v>3625</v>
      </c>
      <c r="C609" s="47" t="s">
        <v>3626</v>
      </c>
      <c r="D609" s="47" t="s">
        <v>3627</v>
      </c>
      <c r="E609" s="47" t="s">
        <v>79</v>
      </c>
      <c r="F609" s="47" t="s">
        <v>3628</v>
      </c>
      <c r="G609" s="47" t="s">
        <v>3629</v>
      </c>
      <c r="H609" s="47" t="s">
        <v>3630</v>
      </c>
      <c r="I609" s="8">
        <f t="shared" si="55"/>
        <v>45461.567442129628</v>
      </c>
      <c r="J609" s="8">
        <f>DATEVALUE(MID(H609,29,8))+TIMEVALUE(_xlfn.CONCAT(MID(H609,64,2),":",MID(H609,66,2)))</f>
        <v>45461.566666666666</v>
      </c>
      <c r="K609" s="6" t="str">
        <f t="shared" si="56"/>
        <v>0:01</v>
      </c>
      <c r="L609" s="54" t="str">
        <f t="shared" si="57"/>
        <v>Ukončeno v den propuštění</v>
      </c>
      <c r="M609" s="54" t="str">
        <f>IF(A609-J609&gt;TIME(0,240,0),"Více než  4 hodiny",VLOOKUP(K609,Pásma!$H$4:$I$244,2))</f>
        <v>do 10 ti minut</v>
      </c>
    </row>
    <row r="610" spans="1:13" x14ac:dyDescent="0.25">
      <c r="A610" s="48">
        <v>45461.588402777779</v>
      </c>
      <c r="B610" s="47" t="s">
        <v>3625</v>
      </c>
      <c r="C610" s="47" t="s">
        <v>3694</v>
      </c>
      <c r="D610" s="47" t="s">
        <v>3627</v>
      </c>
      <c r="E610" s="47" t="s">
        <v>79</v>
      </c>
      <c r="F610" s="47" t="s">
        <v>7561</v>
      </c>
      <c r="G610" s="47" t="s">
        <v>7562</v>
      </c>
      <c r="H610" s="47" t="s">
        <v>7563</v>
      </c>
      <c r="I610" s="8">
        <f t="shared" si="55"/>
        <v>45461.588402777779</v>
      </c>
      <c r="J610" s="8">
        <f>DATEVALUE(MID(H610,63,8))+TIMEVALUE(_xlfn.CONCAT(MID(H610,87,2),":",MID(H610,89,2)))</f>
        <v>45461.587500000001</v>
      </c>
      <c r="K610" s="6" t="str">
        <f t="shared" si="56"/>
        <v>0:01</v>
      </c>
      <c r="L610" s="54" t="str">
        <f t="shared" si="57"/>
        <v>Ukončeno v den propuštění</v>
      </c>
      <c r="M610" s="54" t="str">
        <f>IF(A610-J610&gt;TIME(0,240,0),"Více než  4 hodiny",VLOOKUP(K610,Pásma!$H$4:$I$244,2))</f>
        <v>do 10 ti minut</v>
      </c>
    </row>
    <row r="611" spans="1:13" x14ac:dyDescent="0.25">
      <c r="A611" s="48">
        <v>45462.054386574076</v>
      </c>
      <c r="B611" s="47" t="s">
        <v>3643</v>
      </c>
      <c r="C611" s="47" t="s">
        <v>3707</v>
      </c>
      <c r="D611" s="47" t="s">
        <v>3627</v>
      </c>
      <c r="E611" s="47" t="s">
        <v>79</v>
      </c>
      <c r="F611" s="47" t="s">
        <v>7558</v>
      </c>
      <c r="G611" s="47" t="s">
        <v>7559</v>
      </c>
      <c r="H611" s="47" t="s">
        <v>7560</v>
      </c>
      <c r="I611" s="8">
        <f t="shared" si="55"/>
        <v>45462.054386574076</v>
      </c>
      <c r="J611" s="8">
        <f>DATEVALUE(MID(H611,63,8))+TIMEVALUE(_xlfn.CONCAT(MID(H611,87,2),":",MID(H611,89,2)))</f>
        <v>45462.053472222222</v>
      </c>
      <c r="K611" s="6" t="str">
        <f t="shared" si="56"/>
        <v>0:01</v>
      </c>
      <c r="L611" s="54" t="str">
        <f t="shared" si="57"/>
        <v>Ukončeno v den propuštění</v>
      </c>
      <c r="M611" s="54" t="str">
        <f>IF(A611-J611&gt;TIME(0,240,0),"Více než  4 hodiny",VLOOKUP(K611,Pásma!$H$4:$I$244,2))</f>
        <v>do 10 ti minut</v>
      </c>
    </row>
  </sheetData>
  <autoFilter ref="A1:L611" xr:uid="{77D0E5FB-81B6-4965-AA24-FF47979CE8AF}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D3FD-C57E-48C5-81D8-3410994745D5}">
  <sheetPr>
    <tabColor theme="5" tint="0.59999389629810485"/>
  </sheetPr>
  <dimension ref="A1:M307"/>
  <sheetViews>
    <sheetView workbookViewId="0">
      <pane ySplit="1" topLeftCell="A2" activePane="bottomLeft" state="frozen"/>
      <selection activeCell="H1" sqref="H1"/>
      <selection pane="bottomLeft" activeCell="M1" sqref="M1:M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6.28515625" bestFit="1" customWidth="1"/>
    <col min="4" max="4" width="38.7109375" bestFit="1" customWidth="1"/>
    <col min="5" max="5" width="42.5703125" bestFit="1" customWidth="1"/>
    <col min="6" max="6" width="73.42578125" bestFit="1" customWidth="1"/>
    <col min="7" max="7" width="53.85546875" bestFit="1" customWidth="1"/>
    <col min="8" max="8" width="101.42578125" customWidth="1"/>
    <col min="9" max="9" width="14.28515625" bestFit="1" customWidth="1"/>
    <col min="10" max="10" width="32.7109375" bestFit="1" customWidth="1"/>
    <col min="11" max="11" width="52.7109375" bestFit="1" customWidth="1"/>
    <col min="12" max="12" width="28.140625" bestFit="1" customWidth="1"/>
    <col min="13" max="13" width="26.140625" customWidth="1"/>
  </cols>
  <sheetData>
    <row r="1" spans="1:13" x14ac:dyDescent="0.25">
      <c r="A1" s="23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22">
        <v>45294.356076388889</v>
      </c>
      <c r="B2" s="21" t="s">
        <v>4941</v>
      </c>
      <c r="C2" s="21" t="s">
        <v>8836</v>
      </c>
      <c r="D2" s="21" t="s">
        <v>4855</v>
      </c>
      <c r="E2" s="21" t="s">
        <v>79</v>
      </c>
      <c r="F2" s="21" t="s">
        <v>7202</v>
      </c>
      <c r="G2" s="21" t="s">
        <v>7203</v>
      </c>
      <c r="H2" s="21" t="s">
        <v>9027</v>
      </c>
      <c r="I2" s="8">
        <f t="shared" ref="I2:I65" si="0">A2</f>
        <v>45294.356076388889</v>
      </c>
      <c r="J2" s="8">
        <f>DATEVALUE(MID(H2,49,8))+TIMEVALUE(_xlfn.CONCAT(MID(H2,80,2),":",MID(H2,82,2)))</f>
        <v>45294.355555555558</v>
      </c>
      <c r="K2" s="6" t="str">
        <f t="shared" ref="K2:K65" si="1">TEXT(A2-J2,"h:mm")</f>
        <v>0:00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do 10 ti minut</v>
      </c>
    </row>
    <row r="3" spans="1:13" x14ac:dyDescent="0.25">
      <c r="A3" s="22">
        <v>45295.401458333334</v>
      </c>
      <c r="B3" s="21" t="s">
        <v>4853</v>
      </c>
      <c r="C3" s="21" t="s">
        <v>4995</v>
      </c>
      <c r="D3" s="21" t="s">
        <v>4855</v>
      </c>
      <c r="E3" s="21" t="s">
        <v>79</v>
      </c>
      <c r="F3" s="21" t="s">
        <v>7801</v>
      </c>
      <c r="G3" s="21" t="s">
        <v>7802</v>
      </c>
      <c r="H3" s="21" t="s">
        <v>7803</v>
      </c>
      <c r="I3" s="8">
        <f t="shared" si="0"/>
        <v>45295.401458333334</v>
      </c>
      <c r="J3" s="8">
        <f>DATEVALUE(MID(H3,63,8))+TIMEVALUE(_xlfn.CONCAT(MID(H3,87,2),":",MID(H3,89,2)))</f>
        <v>45295.400694444441</v>
      </c>
      <c r="K3" s="6" t="str">
        <f t="shared" si="1"/>
        <v>0:01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do 10 ti minut</v>
      </c>
    </row>
    <row r="4" spans="1:13" x14ac:dyDescent="0.25">
      <c r="A4" s="22">
        <v>45295.512939814813</v>
      </c>
      <c r="B4" s="21" t="s">
        <v>4853</v>
      </c>
      <c r="C4" s="21" t="s">
        <v>4891</v>
      </c>
      <c r="D4" s="21" t="s">
        <v>4855</v>
      </c>
      <c r="E4" s="21" t="s">
        <v>10</v>
      </c>
      <c r="F4" s="21" t="s">
        <v>6587</v>
      </c>
      <c r="G4" s="21" t="s">
        <v>7799</v>
      </c>
      <c r="H4" s="21" t="s">
        <v>7800</v>
      </c>
      <c r="I4" s="8">
        <f t="shared" si="0"/>
        <v>45295.512939814813</v>
      </c>
      <c r="J4" s="8">
        <f>DATEVALUE(MID(H4,63,8))+TIMEVALUE(_xlfn.CONCAT(MID(H4,87,2),":",MID(H4,89,2)))</f>
        <v>45295.511805555558</v>
      </c>
      <c r="K4" s="6" t="str">
        <f t="shared" si="1"/>
        <v>0:01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22">
        <v>45296.350902777776</v>
      </c>
      <c r="B5" s="21" t="s">
        <v>5017</v>
      </c>
      <c r="C5" s="21" t="s">
        <v>4949</v>
      </c>
      <c r="D5" s="21" t="s">
        <v>4855</v>
      </c>
      <c r="E5" s="21" t="s">
        <v>10</v>
      </c>
      <c r="F5" s="21" t="s">
        <v>7199</v>
      </c>
      <c r="G5" s="21" t="s">
        <v>7200</v>
      </c>
      <c r="H5" s="21" t="s">
        <v>9026</v>
      </c>
      <c r="I5" s="8">
        <f t="shared" si="0"/>
        <v>45296.350902777776</v>
      </c>
      <c r="J5" s="8">
        <f t="shared" ref="J5:J16" si="3">DATEVALUE(MID(H5,49,8))+TIMEVALUE(_xlfn.CONCAT(MID(H5,80,2),":",MID(H5,82,2)))</f>
        <v>45296.350694444445</v>
      </c>
      <c r="K5" s="6" t="str">
        <f t="shared" si="1"/>
        <v>0:00</v>
      </c>
      <c r="L5" s="54" t="str">
        <f t="shared" si="2"/>
        <v>Ukončeno v den propuštění</v>
      </c>
      <c r="M5" s="54" t="str">
        <f>IF(A5-J5&gt;TIME(0,240,0),"Více než  4 hodiny",VLOOKUP(K5,Pásma!$H$4:$I$244,2))</f>
        <v>do 10 ti minut</v>
      </c>
    </row>
    <row r="6" spans="1:13" x14ac:dyDescent="0.25">
      <c r="A6" s="22">
        <v>45296.351064814815</v>
      </c>
      <c r="B6" s="21" t="s">
        <v>5017</v>
      </c>
      <c r="C6" s="21" t="s">
        <v>4949</v>
      </c>
      <c r="D6" s="21" t="s">
        <v>4855</v>
      </c>
      <c r="E6" s="21" t="s">
        <v>10</v>
      </c>
      <c r="F6" s="21" t="s">
        <v>7193</v>
      </c>
      <c r="G6" s="21" t="s">
        <v>7194</v>
      </c>
      <c r="H6" s="21" t="s">
        <v>9026</v>
      </c>
      <c r="I6" s="8">
        <f t="shared" si="0"/>
        <v>45296.351064814815</v>
      </c>
      <c r="J6" s="8">
        <f t="shared" si="3"/>
        <v>45296.350694444445</v>
      </c>
      <c r="K6" s="6" t="str">
        <f t="shared" si="1"/>
        <v>0:00</v>
      </c>
      <c r="L6" s="54" t="str">
        <f t="shared" si="2"/>
        <v>Ukončeno v den propuštění</v>
      </c>
      <c r="M6" s="54" t="str">
        <f>IF(A6-J6&gt;TIME(0,240,0),"Více než  4 hodiny",VLOOKUP(K6,Pásma!$H$4:$I$244,2))</f>
        <v>do 10 ti minut</v>
      </c>
    </row>
    <row r="7" spans="1:13" x14ac:dyDescent="0.25">
      <c r="A7" s="22">
        <v>45298.725057870368</v>
      </c>
      <c r="B7" s="21" t="s">
        <v>4853</v>
      </c>
      <c r="C7" s="21" t="s">
        <v>4897</v>
      </c>
      <c r="D7" s="21" t="s">
        <v>4855</v>
      </c>
      <c r="E7" s="21" t="s">
        <v>10</v>
      </c>
      <c r="F7" s="21" t="s">
        <v>7163</v>
      </c>
      <c r="G7" s="21" t="s">
        <v>7164</v>
      </c>
      <c r="H7" s="21" t="s">
        <v>9025</v>
      </c>
      <c r="I7" s="8">
        <f t="shared" si="0"/>
        <v>45298.725057870368</v>
      </c>
      <c r="J7" s="8">
        <f t="shared" si="3"/>
        <v>45298.724305555559</v>
      </c>
      <c r="K7" s="6" t="str">
        <f t="shared" si="1"/>
        <v>0:01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22">
        <v>45299.353229166663</v>
      </c>
      <c r="B8" s="21" t="s">
        <v>4941</v>
      </c>
      <c r="C8" s="21" t="s">
        <v>8836</v>
      </c>
      <c r="D8" s="21" t="s">
        <v>4855</v>
      </c>
      <c r="E8" s="21" t="s">
        <v>79</v>
      </c>
      <c r="F8" s="21" t="s">
        <v>7127</v>
      </c>
      <c r="G8" s="21" t="s">
        <v>7128</v>
      </c>
      <c r="H8" s="21" t="s">
        <v>9024</v>
      </c>
      <c r="I8" s="8">
        <f t="shared" si="0"/>
        <v>45299.353229166663</v>
      </c>
      <c r="J8" s="8">
        <f t="shared" si="3"/>
        <v>45299.352777777778</v>
      </c>
      <c r="K8" s="6" t="str">
        <f t="shared" si="1"/>
        <v>0:00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22">
        <v>45299.353333333333</v>
      </c>
      <c r="B9" s="21" t="s">
        <v>4941</v>
      </c>
      <c r="C9" s="21" t="s">
        <v>8836</v>
      </c>
      <c r="D9" s="21" t="s">
        <v>4855</v>
      </c>
      <c r="E9" s="21" t="s">
        <v>79</v>
      </c>
      <c r="F9" s="21" t="s">
        <v>7141</v>
      </c>
      <c r="G9" s="21" t="s">
        <v>7142</v>
      </c>
      <c r="H9" s="21" t="s">
        <v>9024</v>
      </c>
      <c r="I9" s="8">
        <f t="shared" si="0"/>
        <v>45299.353333333333</v>
      </c>
      <c r="J9" s="8">
        <f t="shared" si="3"/>
        <v>45299.352777777778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22">
        <v>45299.353414351855</v>
      </c>
      <c r="B10" s="21" t="s">
        <v>4941</v>
      </c>
      <c r="C10" s="21" t="s">
        <v>8836</v>
      </c>
      <c r="D10" s="21" t="s">
        <v>4855</v>
      </c>
      <c r="E10" s="21" t="s">
        <v>79</v>
      </c>
      <c r="F10" s="21" t="s">
        <v>7920</v>
      </c>
      <c r="G10" s="21" t="s">
        <v>7921</v>
      </c>
      <c r="H10" s="21" t="s">
        <v>9024</v>
      </c>
      <c r="I10" s="8">
        <f t="shared" si="0"/>
        <v>45299.353414351855</v>
      </c>
      <c r="J10" s="8">
        <f t="shared" si="3"/>
        <v>45299.352777777778</v>
      </c>
      <c r="K10" s="6" t="str">
        <f t="shared" si="1"/>
        <v>0:00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22">
        <v>45301.391261574077</v>
      </c>
      <c r="B11" s="21" t="s">
        <v>5017</v>
      </c>
      <c r="C11" s="21" t="s">
        <v>4870</v>
      </c>
      <c r="D11" s="21" t="s">
        <v>4855</v>
      </c>
      <c r="E11" s="21" t="s">
        <v>10</v>
      </c>
      <c r="F11" s="21" t="s">
        <v>7144</v>
      </c>
      <c r="G11" s="21" t="s">
        <v>7145</v>
      </c>
      <c r="H11" s="21" t="s">
        <v>9023</v>
      </c>
      <c r="I11" s="8">
        <f t="shared" si="0"/>
        <v>45301.391261574077</v>
      </c>
      <c r="J11" s="8">
        <f t="shared" si="3"/>
        <v>45301.390972222223</v>
      </c>
      <c r="K11" s="6" t="str">
        <f t="shared" si="1"/>
        <v>0:00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22">
        <v>45301.391284722224</v>
      </c>
      <c r="B12" s="21" t="s">
        <v>4941</v>
      </c>
      <c r="C12" s="21" t="s">
        <v>8836</v>
      </c>
      <c r="D12" s="21" t="s">
        <v>4855</v>
      </c>
      <c r="E12" s="21" t="s">
        <v>79</v>
      </c>
      <c r="F12" s="21" t="s">
        <v>7152</v>
      </c>
      <c r="G12" s="21" t="s">
        <v>7153</v>
      </c>
      <c r="H12" s="21" t="s">
        <v>9023</v>
      </c>
      <c r="I12" s="8">
        <f t="shared" si="0"/>
        <v>45301.391284722224</v>
      </c>
      <c r="J12" s="8">
        <f t="shared" si="3"/>
        <v>45301.390972222223</v>
      </c>
      <c r="K12" s="6" t="str">
        <f t="shared" si="1"/>
        <v>0:00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do 10 ti minut</v>
      </c>
    </row>
    <row r="13" spans="1:13" x14ac:dyDescent="0.25">
      <c r="A13" s="22">
        <v>45302.328877314816</v>
      </c>
      <c r="B13" s="21" t="s">
        <v>5017</v>
      </c>
      <c r="C13" s="21" t="s">
        <v>5166</v>
      </c>
      <c r="D13" s="21" t="s">
        <v>4855</v>
      </c>
      <c r="E13" s="21" t="s">
        <v>79</v>
      </c>
      <c r="F13" s="21" t="s">
        <v>6813</v>
      </c>
      <c r="G13" s="21" t="s">
        <v>7103</v>
      </c>
      <c r="H13" s="21" t="s">
        <v>9022</v>
      </c>
      <c r="I13" s="8">
        <f t="shared" si="0"/>
        <v>45302.328877314816</v>
      </c>
      <c r="J13" s="8">
        <f t="shared" si="3"/>
        <v>45302.328472222223</v>
      </c>
      <c r="K13" s="6" t="str">
        <f t="shared" si="1"/>
        <v>0:00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22">
        <v>45302.398599537039</v>
      </c>
      <c r="B14" s="21" t="s">
        <v>4853</v>
      </c>
      <c r="C14" s="21" t="s">
        <v>4891</v>
      </c>
      <c r="D14" s="21" t="s">
        <v>4855</v>
      </c>
      <c r="E14" s="21" t="s">
        <v>10</v>
      </c>
      <c r="F14" s="21" t="s">
        <v>6770</v>
      </c>
      <c r="G14" s="21" t="s">
        <v>7095</v>
      </c>
      <c r="H14" s="21" t="s">
        <v>9021</v>
      </c>
      <c r="I14" s="8">
        <f t="shared" si="0"/>
        <v>45302.398599537039</v>
      </c>
      <c r="J14" s="8">
        <f t="shared" si="3"/>
        <v>45302.397916666669</v>
      </c>
      <c r="K14" s="6" t="str">
        <f t="shared" si="1"/>
        <v>0:00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do 10 ti minut</v>
      </c>
    </row>
    <row r="15" spans="1:13" x14ac:dyDescent="0.25">
      <c r="A15" s="22">
        <v>45303.335844907408</v>
      </c>
      <c r="B15" s="21" t="s">
        <v>5017</v>
      </c>
      <c r="C15" s="21" t="s">
        <v>5166</v>
      </c>
      <c r="D15" s="21" t="s">
        <v>4855</v>
      </c>
      <c r="E15" s="21" t="s">
        <v>79</v>
      </c>
      <c r="F15" s="21" t="s">
        <v>7110</v>
      </c>
      <c r="G15" s="21" t="s">
        <v>7111</v>
      </c>
      <c r="H15" s="21" t="s">
        <v>9020</v>
      </c>
      <c r="I15" s="8">
        <f t="shared" si="0"/>
        <v>45303.335844907408</v>
      </c>
      <c r="J15" s="8">
        <f t="shared" si="3"/>
        <v>45303.335416666669</v>
      </c>
      <c r="K15" s="6" t="str">
        <f t="shared" si="1"/>
        <v>0:00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do 10 ti minut</v>
      </c>
    </row>
    <row r="16" spans="1:13" x14ac:dyDescent="0.25">
      <c r="A16" s="22">
        <v>45303.824386574073</v>
      </c>
      <c r="B16" s="21" t="s">
        <v>4853</v>
      </c>
      <c r="C16" s="21" t="s">
        <v>7795</v>
      </c>
      <c r="D16" s="21" t="s">
        <v>4855</v>
      </c>
      <c r="E16" s="21" t="s">
        <v>79</v>
      </c>
      <c r="F16" s="21" t="s">
        <v>7097</v>
      </c>
      <c r="G16" s="21" t="s">
        <v>7098</v>
      </c>
      <c r="H16" s="21" t="s">
        <v>9019</v>
      </c>
      <c r="I16" s="8">
        <f t="shared" si="0"/>
        <v>45303.824386574073</v>
      </c>
      <c r="J16" s="8">
        <f t="shared" si="3"/>
        <v>45303.824305555558</v>
      </c>
      <c r="K16" s="6" t="str">
        <f t="shared" si="1"/>
        <v>0:00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do 10 ti minut</v>
      </c>
    </row>
    <row r="17" spans="1:13" x14ac:dyDescent="0.25">
      <c r="A17" s="22">
        <v>45304.039502314816</v>
      </c>
      <c r="B17" s="21" t="s">
        <v>4853</v>
      </c>
      <c r="C17" s="21" t="s">
        <v>7795</v>
      </c>
      <c r="D17" s="21" t="s">
        <v>4855</v>
      </c>
      <c r="E17" s="21" t="s">
        <v>79</v>
      </c>
      <c r="F17" s="21" t="s">
        <v>7796</v>
      </c>
      <c r="G17" s="21" t="s">
        <v>7797</v>
      </c>
      <c r="H17" s="21" t="s">
        <v>7798</v>
      </c>
      <c r="I17" s="8">
        <f t="shared" si="0"/>
        <v>45304.039502314816</v>
      </c>
      <c r="J17" s="8">
        <f>DATEVALUE(MID(H17,63,8))+TIMEVALUE(_xlfn.CONCAT(MID(H17,87,2),":",MID(H17,89,2)))</f>
        <v>45304.038194444445</v>
      </c>
      <c r="K17" s="6" t="str">
        <f t="shared" si="1"/>
        <v>0:01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do 10 ti minut</v>
      </c>
    </row>
    <row r="18" spans="1:13" x14ac:dyDescent="0.25">
      <c r="A18" s="22">
        <v>45304.850798611114</v>
      </c>
      <c r="B18" s="21" t="s">
        <v>5011</v>
      </c>
      <c r="C18" s="21" t="s">
        <v>5012</v>
      </c>
      <c r="D18" s="21" t="s">
        <v>4855</v>
      </c>
      <c r="E18" s="21" t="s">
        <v>79</v>
      </c>
      <c r="F18" s="21" t="s">
        <v>7076</v>
      </c>
      <c r="G18" s="21" t="s">
        <v>7077</v>
      </c>
      <c r="H18" s="21" t="s">
        <v>9018</v>
      </c>
      <c r="I18" s="8">
        <f t="shared" si="0"/>
        <v>45304.850798611114</v>
      </c>
      <c r="J18" s="8">
        <f t="shared" ref="J18:J23" si="4">DATEVALUE(MID(H18,49,8))+TIMEVALUE(_xlfn.CONCAT(MID(H18,80,2),":",MID(H18,82,2)))</f>
        <v>45304.85</v>
      </c>
      <c r="K18" s="6" t="str">
        <f t="shared" si="1"/>
        <v>0:01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22">
        <v>45306.356076388889</v>
      </c>
      <c r="B19" s="21" t="s">
        <v>5017</v>
      </c>
      <c r="C19" s="21" t="s">
        <v>5166</v>
      </c>
      <c r="D19" s="21" t="s">
        <v>4855</v>
      </c>
      <c r="E19" s="21" t="s">
        <v>79</v>
      </c>
      <c r="F19" s="21" t="s">
        <v>7036</v>
      </c>
      <c r="G19" s="21" t="s">
        <v>7037</v>
      </c>
      <c r="H19" s="21" t="s">
        <v>9017</v>
      </c>
      <c r="I19" s="8">
        <f t="shared" si="0"/>
        <v>45306.356076388889</v>
      </c>
      <c r="J19" s="8">
        <f t="shared" si="4"/>
        <v>45306.355555555558</v>
      </c>
      <c r="K19" s="6" t="str">
        <f t="shared" si="1"/>
        <v>0:00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22">
        <v>45306.356180555558</v>
      </c>
      <c r="B20" s="21" t="s">
        <v>4941</v>
      </c>
      <c r="C20" s="21" t="s">
        <v>8836</v>
      </c>
      <c r="D20" s="21" t="s">
        <v>4855</v>
      </c>
      <c r="E20" s="21" t="s">
        <v>79</v>
      </c>
      <c r="F20" s="21" t="s">
        <v>6785</v>
      </c>
      <c r="G20" s="21" t="s">
        <v>7079</v>
      </c>
      <c r="H20" s="21" t="s">
        <v>9017</v>
      </c>
      <c r="I20" s="8">
        <f t="shared" si="0"/>
        <v>45306.356180555558</v>
      </c>
      <c r="J20" s="8">
        <f t="shared" si="4"/>
        <v>45306.355555555558</v>
      </c>
      <c r="K20" s="6" t="str">
        <f t="shared" si="1"/>
        <v>0:00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22">
        <v>45306.356423611112</v>
      </c>
      <c r="B21" s="21" t="s">
        <v>5017</v>
      </c>
      <c r="C21" s="21" t="s">
        <v>5166</v>
      </c>
      <c r="D21" s="21" t="s">
        <v>4855</v>
      </c>
      <c r="E21" s="21" t="s">
        <v>79</v>
      </c>
      <c r="F21" s="21" t="s">
        <v>6785</v>
      </c>
      <c r="G21" s="21" t="s">
        <v>7079</v>
      </c>
      <c r="H21" s="21" t="s">
        <v>9016</v>
      </c>
      <c r="I21" s="8">
        <f t="shared" si="0"/>
        <v>45306.356423611112</v>
      </c>
      <c r="J21" s="8">
        <f t="shared" si="4"/>
        <v>45306.356249999997</v>
      </c>
      <c r="K21" s="6" t="str">
        <f t="shared" si="1"/>
        <v>0:00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22">
        <v>45306.356770833336</v>
      </c>
      <c r="B22" s="21" t="s">
        <v>5017</v>
      </c>
      <c r="C22" s="21" t="s">
        <v>5166</v>
      </c>
      <c r="D22" s="21" t="s">
        <v>4855</v>
      </c>
      <c r="E22" s="21" t="s">
        <v>79</v>
      </c>
      <c r="F22" s="21" t="s">
        <v>6785</v>
      </c>
      <c r="G22" s="21" t="s">
        <v>7079</v>
      </c>
      <c r="H22" s="21" t="s">
        <v>9015</v>
      </c>
      <c r="I22" s="8">
        <f t="shared" si="0"/>
        <v>45306.356770833336</v>
      </c>
      <c r="J22" s="8">
        <f t="shared" si="4"/>
        <v>45306.356249999997</v>
      </c>
      <c r="K22" s="6" t="str">
        <f t="shared" si="1"/>
        <v>0:00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22">
        <v>45307.73940972222</v>
      </c>
      <c r="B23" s="21" t="s">
        <v>4853</v>
      </c>
      <c r="C23" s="21" t="s">
        <v>4924</v>
      </c>
      <c r="D23" s="21" t="s">
        <v>4855</v>
      </c>
      <c r="E23" s="21" t="s">
        <v>79</v>
      </c>
      <c r="F23" s="21" t="s">
        <v>7073</v>
      </c>
      <c r="G23" s="21" t="s">
        <v>7074</v>
      </c>
      <c r="H23" s="21" t="s">
        <v>9014</v>
      </c>
      <c r="I23" s="8">
        <f t="shared" si="0"/>
        <v>45307.73940972222</v>
      </c>
      <c r="J23" s="8">
        <f t="shared" si="4"/>
        <v>45307.738194444442</v>
      </c>
      <c r="K23" s="6" t="str">
        <f t="shared" si="1"/>
        <v>0:01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22">
        <v>45307.98746527778</v>
      </c>
      <c r="B24" s="21" t="s">
        <v>4853</v>
      </c>
      <c r="C24" s="21" t="s">
        <v>5752</v>
      </c>
      <c r="D24" s="21" t="s">
        <v>4855</v>
      </c>
      <c r="E24" s="21" t="s">
        <v>5753</v>
      </c>
      <c r="F24" s="21" t="s">
        <v>7792</v>
      </c>
      <c r="G24" s="21" t="s">
        <v>7793</v>
      </c>
      <c r="H24" s="21" t="s">
        <v>7794</v>
      </c>
      <c r="I24" s="8">
        <f t="shared" si="0"/>
        <v>45307.98746527778</v>
      </c>
      <c r="J24" s="8">
        <f>DATEVALUE(MID(H24,63,8))+TIMEVALUE(_xlfn.CONCAT(MID(H24,87,2),":",MID(H24,89,2)))</f>
        <v>45307.986805555556</v>
      </c>
      <c r="K24" s="6" t="str">
        <f t="shared" si="1"/>
        <v>0:00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22">
        <v>45308.370520833334</v>
      </c>
      <c r="B25" s="21" t="s">
        <v>4941</v>
      </c>
      <c r="C25" s="21" t="s">
        <v>8836</v>
      </c>
      <c r="D25" s="21" t="s">
        <v>4855</v>
      </c>
      <c r="E25" s="21" t="s">
        <v>79</v>
      </c>
      <c r="F25" s="21" t="s">
        <v>7054</v>
      </c>
      <c r="G25" s="21" t="s">
        <v>7055</v>
      </c>
      <c r="H25" s="21" t="s">
        <v>9013</v>
      </c>
      <c r="I25" s="8">
        <f t="shared" si="0"/>
        <v>45308.370520833334</v>
      </c>
      <c r="J25" s="8">
        <f>DATEVALUE(MID(H25,49,8))+TIMEVALUE(_xlfn.CONCAT(MID(H25,80,2),":",MID(H25,82,2)))</f>
        <v>45308.370138888888</v>
      </c>
      <c r="K25" s="6" t="str">
        <f t="shared" si="1"/>
        <v>0:00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22">
        <v>45308.417847222219</v>
      </c>
      <c r="B26" s="21" t="s">
        <v>4853</v>
      </c>
      <c r="C26" s="21" t="s">
        <v>4891</v>
      </c>
      <c r="D26" s="21" t="s">
        <v>4855</v>
      </c>
      <c r="E26" s="21" t="s">
        <v>10</v>
      </c>
      <c r="F26" s="21" t="s">
        <v>7789</v>
      </c>
      <c r="G26" s="21" t="s">
        <v>7790</v>
      </c>
      <c r="H26" s="21" t="s">
        <v>7791</v>
      </c>
      <c r="I26" s="8">
        <f t="shared" si="0"/>
        <v>45308.417847222219</v>
      </c>
      <c r="J26" s="8">
        <f>DATEVALUE(MID(H26,63,8))+TIMEVALUE(_xlfn.CONCAT(MID(H26,87,2),":",MID(H26,89,2)))</f>
        <v>45308.415972222225</v>
      </c>
      <c r="K26" s="6" t="str">
        <f t="shared" si="1"/>
        <v>0:02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do 10 ti minut</v>
      </c>
    </row>
    <row r="27" spans="1:13" x14ac:dyDescent="0.25">
      <c r="A27" s="22">
        <v>45308.467094907406</v>
      </c>
      <c r="B27" s="21" t="s">
        <v>4853</v>
      </c>
      <c r="C27" s="21" t="s">
        <v>4891</v>
      </c>
      <c r="D27" s="21" t="s">
        <v>4855</v>
      </c>
      <c r="E27" s="21" t="s">
        <v>10</v>
      </c>
      <c r="F27" s="21" t="s">
        <v>5008</v>
      </c>
      <c r="G27" s="21" t="s">
        <v>5009</v>
      </c>
      <c r="H27" s="21" t="s">
        <v>5010</v>
      </c>
      <c r="I27" s="8">
        <f t="shared" si="0"/>
        <v>45308.467094907406</v>
      </c>
      <c r="J27" s="8">
        <f>DATEVALUE(MID(H27,29,8))+TIMEVALUE(_xlfn.CONCAT(MID(H27,64,2),":",MID(H27,66,2)))</f>
        <v>45308.4375</v>
      </c>
      <c r="K27" s="6" t="str">
        <f t="shared" si="1"/>
        <v>0:42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40-50</v>
      </c>
    </row>
    <row r="28" spans="1:13" x14ac:dyDescent="0.25">
      <c r="A28" s="22">
        <v>45310.336886574078</v>
      </c>
      <c r="B28" s="21" t="s">
        <v>5028</v>
      </c>
      <c r="C28" s="21" t="s">
        <v>5166</v>
      </c>
      <c r="D28" s="21" t="s">
        <v>4855</v>
      </c>
      <c r="E28" s="21" t="s">
        <v>79</v>
      </c>
      <c r="F28" s="21" t="s">
        <v>6999</v>
      </c>
      <c r="G28" s="21" t="s">
        <v>7000</v>
      </c>
      <c r="H28" s="21" t="s">
        <v>9012</v>
      </c>
      <c r="I28" s="8">
        <f t="shared" si="0"/>
        <v>45310.336886574078</v>
      </c>
      <c r="J28" s="8">
        <f>DATEVALUE(MID(H28,49,8))+TIMEVALUE(_xlfn.CONCAT(MID(H28,80,2),":",MID(H28,82,2)))</f>
        <v>45310.336805555555</v>
      </c>
      <c r="K28" s="6" t="str">
        <f t="shared" si="1"/>
        <v>0:00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do 10 ti minut</v>
      </c>
    </row>
    <row r="29" spans="1:13" x14ac:dyDescent="0.25">
      <c r="A29" s="22">
        <v>45310.337083333332</v>
      </c>
      <c r="B29" s="21" t="s">
        <v>5028</v>
      </c>
      <c r="C29" s="21" t="s">
        <v>5166</v>
      </c>
      <c r="D29" s="21" t="s">
        <v>4855</v>
      </c>
      <c r="E29" s="21" t="s">
        <v>79</v>
      </c>
      <c r="F29" s="21" t="s">
        <v>7002</v>
      </c>
      <c r="G29" s="21" t="s">
        <v>7003</v>
      </c>
      <c r="H29" s="21" t="s">
        <v>9012</v>
      </c>
      <c r="I29" s="8">
        <f t="shared" si="0"/>
        <v>45310.337083333332</v>
      </c>
      <c r="J29" s="8">
        <f>DATEVALUE(MID(H29,49,8))+TIMEVALUE(_xlfn.CONCAT(MID(H29,80,2),":",MID(H29,82,2)))</f>
        <v>45310.336805555555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22">
        <v>45310.633553240739</v>
      </c>
      <c r="B30" s="21" t="s">
        <v>4853</v>
      </c>
      <c r="C30" s="21" t="s">
        <v>4909</v>
      </c>
      <c r="D30" s="21" t="s">
        <v>4855</v>
      </c>
      <c r="E30" s="21" t="s">
        <v>13</v>
      </c>
      <c r="F30" s="21" t="s">
        <v>7026</v>
      </c>
      <c r="G30" s="21" t="s">
        <v>7027</v>
      </c>
      <c r="H30" s="21" t="s">
        <v>9011</v>
      </c>
      <c r="I30" s="8">
        <f t="shared" si="0"/>
        <v>45310.633553240739</v>
      </c>
      <c r="J30" s="8">
        <f>DATEVALUE(MID(H30,49,8))+TIMEVALUE(_xlfn.CONCAT(MID(H30,80,2),":",MID(H30,82,2)))</f>
        <v>45310.633333333331</v>
      </c>
      <c r="K30" s="6" t="str">
        <f t="shared" si="1"/>
        <v>0:00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22">
        <v>45312.407418981478</v>
      </c>
      <c r="B31" s="21" t="s">
        <v>4853</v>
      </c>
      <c r="C31" s="21" t="s">
        <v>5141</v>
      </c>
      <c r="D31" s="21" t="s">
        <v>4855</v>
      </c>
      <c r="E31" s="21" t="s">
        <v>79</v>
      </c>
      <c r="F31" s="21" t="s">
        <v>6999</v>
      </c>
      <c r="G31" s="21" t="s">
        <v>7000</v>
      </c>
      <c r="H31" s="21" t="s">
        <v>9010</v>
      </c>
      <c r="I31" s="8">
        <f t="shared" si="0"/>
        <v>45312.407418981478</v>
      </c>
      <c r="J31" s="8">
        <f>DATEVALUE(MID(H31,49,8))+TIMEVALUE(_xlfn.CONCAT(MID(H31,80,2),":",MID(H31,82,2)))</f>
        <v>45312.406944444447</v>
      </c>
      <c r="K31" s="6" t="str">
        <f t="shared" si="1"/>
        <v>0:00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22">
        <v>45313.338159722225</v>
      </c>
      <c r="B32" s="21" t="s">
        <v>4941</v>
      </c>
      <c r="C32" s="21" t="s">
        <v>8836</v>
      </c>
      <c r="D32" s="21" t="s">
        <v>4855</v>
      </c>
      <c r="E32" s="21" t="s">
        <v>79</v>
      </c>
      <c r="F32" s="21" t="s">
        <v>5008</v>
      </c>
      <c r="G32" s="21" t="s">
        <v>6986</v>
      </c>
      <c r="H32" s="21" t="s">
        <v>9009</v>
      </c>
      <c r="I32" s="8">
        <f t="shared" si="0"/>
        <v>45313.338159722225</v>
      </c>
      <c r="J32" s="8">
        <f>DATEVALUE(MID(H32,49,8))+TIMEVALUE(_xlfn.CONCAT(MID(H32,80,2),":",MID(H32,82,2)))</f>
        <v>45313.337500000001</v>
      </c>
      <c r="K32" s="6" t="str">
        <f t="shared" si="1"/>
        <v>0:00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do 10 ti minut</v>
      </c>
    </row>
    <row r="33" spans="1:13" x14ac:dyDescent="0.25">
      <c r="A33" s="22">
        <v>45313.579259259262</v>
      </c>
      <c r="B33" s="21" t="s">
        <v>4853</v>
      </c>
      <c r="C33" s="21" t="s">
        <v>4991</v>
      </c>
      <c r="D33" s="21" t="s">
        <v>4855</v>
      </c>
      <c r="E33" s="21" t="s">
        <v>79</v>
      </c>
      <c r="F33" s="21" t="s">
        <v>5005</v>
      </c>
      <c r="G33" s="21" t="s">
        <v>5006</v>
      </c>
      <c r="H33" s="21" t="s">
        <v>5007</v>
      </c>
      <c r="I33" s="8">
        <f t="shared" si="0"/>
        <v>45313.579259259262</v>
      </c>
      <c r="J33" s="8">
        <f>DATEVALUE(MID(H33,29,8))+TIMEVALUE(_xlfn.CONCAT(MID(H33,64,2),":",MID(H33,66,2)))</f>
        <v>45313.578472222223</v>
      </c>
      <c r="K33" s="6" t="str">
        <f t="shared" si="1"/>
        <v>0:01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do 10 ti minut</v>
      </c>
    </row>
    <row r="34" spans="1:13" x14ac:dyDescent="0.25">
      <c r="A34" s="22">
        <v>45313.584189814814</v>
      </c>
      <c r="B34" s="21" t="s">
        <v>4853</v>
      </c>
      <c r="C34" s="21" t="s">
        <v>4991</v>
      </c>
      <c r="D34" s="21" t="s">
        <v>4855</v>
      </c>
      <c r="E34" s="21" t="s">
        <v>79</v>
      </c>
      <c r="F34" s="21" t="s">
        <v>6929</v>
      </c>
      <c r="G34" s="21" t="s">
        <v>6930</v>
      </c>
      <c r="H34" s="21" t="s">
        <v>9008</v>
      </c>
      <c r="I34" s="8">
        <f t="shared" si="0"/>
        <v>45313.584189814814</v>
      </c>
      <c r="J34" s="8">
        <f t="shared" ref="J34:J39" si="5">DATEVALUE(MID(H34,49,8))+TIMEVALUE(_xlfn.CONCAT(MID(H34,80,2),":",MID(H34,82,2)))</f>
        <v>45313.584027777775</v>
      </c>
      <c r="K34" s="6" t="str">
        <f t="shared" si="1"/>
        <v>0:00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22">
        <v>45314.351504629631</v>
      </c>
      <c r="B35" s="21" t="s">
        <v>5028</v>
      </c>
      <c r="C35" s="21" t="s">
        <v>5166</v>
      </c>
      <c r="D35" s="21" t="s">
        <v>4855</v>
      </c>
      <c r="E35" s="21" t="s">
        <v>79</v>
      </c>
      <c r="F35" s="21" t="s">
        <v>6957</v>
      </c>
      <c r="G35" s="21" t="s">
        <v>6958</v>
      </c>
      <c r="H35" s="21" t="s">
        <v>9007</v>
      </c>
      <c r="I35" s="8">
        <f t="shared" si="0"/>
        <v>45314.351504629631</v>
      </c>
      <c r="J35" s="8">
        <f t="shared" si="5"/>
        <v>45314.351388888892</v>
      </c>
      <c r="K35" s="6" t="str">
        <f t="shared" si="1"/>
        <v>0:00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22">
        <v>45314.351747685185</v>
      </c>
      <c r="B36" s="21" t="s">
        <v>5028</v>
      </c>
      <c r="C36" s="21" t="s">
        <v>5166</v>
      </c>
      <c r="D36" s="21" t="s">
        <v>4855</v>
      </c>
      <c r="E36" s="21" t="s">
        <v>79</v>
      </c>
      <c r="F36" s="21" t="s">
        <v>5989</v>
      </c>
      <c r="G36" s="21" t="s">
        <v>6935</v>
      </c>
      <c r="H36" s="21" t="s">
        <v>9007</v>
      </c>
      <c r="I36" s="8">
        <f t="shared" si="0"/>
        <v>45314.351747685185</v>
      </c>
      <c r="J36" s="8">
        <f t="shared" si="5"/>
        <v>45314.351388888892</v>
      </c>
      <c r="K36" s="6" t="str">
        <f t="shared" si="1"/>
        <v>0:00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22">
        <v>45314.352523148147</v>
      </c>
      <c r="B37" s="21" t="s">
        <v>5028</v>
      </c>
      <c r="C37" s="21" t="s">
        <v>5166</v>
      </c>
      <c r="D37" s="21" t="s">
        <v>4855</v>
      </c>
      <c r="E37" s="21" t="s">
        <v>79</v>
      </c>
      <c r="F37" s="21" t="s">
        <v>6960</v>
      </c>
      <c r="G37" s="21" t="s">
        <v>6961</v>
      </c>
      <c r="H37" s="21" t="s">
        <v>9006</v>
      </c>
      <c r="I37" s="8">
        <f t="shared" si="0"/>
        <v>45314.352523148147</v>
      </c>
      <c r="J37" s="8">
        <f t="shared" si="5"/>
        <v>45314.352083333331</v>
      </c>
      <c r="K37" s="6" t="str">
        <f t="shared" si="1"/>
        <v>0:00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22">
        <v>45314.368333333332</v>
      </c>
      <c r="B38" s="21" t="s">
        <v>4941</v>
      </c>
      <c r="C38" s="21" t="s">
        <v>8836</v>
      </c>
      <c r="D38" s="21" t="s">
        <v>4855</v>
      </c>
      <c r="E38" s="21" t="s">
        <v>79</v>
      </c>
      <c r="F38" s="21" t="s">
        <v>6988</v>
      </c>
      <c r="G38" s="21" t="s">
        <v>6989</v>
      </c>
      <c r="H38" s="21" t="s">
        <v>9005</v>
      </c>
      <c r="I38" s="8">
        <f t="shared" si="0"/>
        <v>45314.368333333332</v>
      </c>
      <c r="J38" s="8">
        <f t="shared" si="5"/>
        <v>45314.368055555555</v>
      </c>
      <c r="K38" s="6" t="str">
        <f t="shared" si="1"/>
        <v>0:00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22">
        <v>45314.415567129632</v>
      </c>
      <c r="B39" s="21" t="s">
        <v>4853</v>
      </c>
      <c r="C39" s="21" t="s">
        <v>4893</v>
      </c>
      <c r="D39" s="21" t="s">
        <v>4855</v>
      </c>
      <c r="E39" s="21" t="s">
        <v>79</v>
      </c>
      <c r="F39" s="21" t="s">
        <v>5989</v>
      </c>
      <c r="G39" s="21" t="s">
        <v>6935</v>
      </c>
      <c r="H39" s="21" t="s">
        <v>9004</v>
      </c>
      <c r="I39" s="8">
        <f t="shared" si="0"/>
        <v>45314.415567129632</v>
      </c>
      <c r="J39" s="8">
        <f t="shared" si="5"/>
        <v>45314.415277777778</v>
      </c>
      <c r="K39" s="6" t="str">
        <f t="shared" si="1"/>
        <v>0:00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22">
        <v>45314.713379629633</v>
      </c>
      <c r="B40" s="21" t="s">
        <v>4853</v>
      </c>
      <c r="C40" s="21" t="s">
        <v>4884</v>
      </c>
      <c r="D40" s="21" t="s">
        <v>4855</v>
      </c>
      <c r="E40" s="21" t="s">
        <v>10</v>
      </c>
      <c r="F40" s="21" t="s">
        <v>5002</v>
      </c>
      <c r="G40" s="21" t="s">
        <v>5003</v>
      </c>
      <c r="H40" s="21" t="s">
        <v>5004</v>
      </c>
      <c r="I40" s="8">
        <f t="shared" si="0"/>
        <v>45314.713379629633</v>
      </c>
      <c r="J40" s="8">
        <f>DATEVALUE(MID(H40,29,8))+TIMEVALUE(_xlfn.CONCAT(MID(H40,64,2),":",MID(H40,66,2)))</f>
        <v>45314.711111111108</v>
      </c>
      <c r="K40" s="6" t="str">
        <f t="shared" si="1"/>
        <v>0:03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do 10 ti minut</v>
      </c>
    </row>
    <row r="41" spans="1:13" x14ac:dyDescent="0.25">
      <c r="A41" s="22">
        <v>45315.355937499997</v>
      </c>
      <c r="B41" s="21" t="s">
        <v>5017</v>
      </c>
      <c r="C41" s="21" t="s">
        <v>5166</v>
      </c>
      <c r="D41" s="21" t="s">
        <v>4855</v>
      </c>
      <c r="E41" s="21" t="s">
        <v>79</v>
      </c>
      <c r="F41" s="21" t="s">
        <v>6937</v>
      </c>
      <c r="G41" s="21" t="s">
        <v>6938</v>
      </c>
      <c r="H41" s="21" t="s">
        <v>9003</v>
      </c>
      <c r="I41" s="8">
        <f t="shared" si="0"/>
        <v>45315.355937499997</v>
      </c>
      <c r="J41" s="8">
        <f t="shared" ref="J41:J46" si="6">DATEVALUE(MID(H41,49,8))+TIMEVALUE(_xlfn.CONCAT(MID(H41,80,2),":",MID(H41,82,2)))</f>
        <v>45315.355555555558</v>
      </c>
      <c r="K41" s="6" t="str">
        <f t="shared" si="1"/>
        <v>0:00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do 10 ti minut</v>
      </c>
    </row>
    <row r="42" spans="1:13" x14ac:dyDescent="0.25">
      <c r="A42" s="22">
        <v>45315.356053240743</v>
      </c>
      <c r="B42" s="21" t="s">
        <v>5017</v>
      </c>
      <c r="C42" s="21" t="s">
        <v>5166</v>
      </c>
      <c r="D42" s="21" t="s">
        <v>4855</v>
      </c>
      <c r="E42" s="21" t="s">
        <v>79</v>
      </c>
      <c r="F42" s="21" t="s">
        <v>6943</v>
      </c>
      <c r="G42" s="21" t="s">
        <v>6944</v>
      </c>
      <c r="H42" s="21" t="s">
        <v>9003</v>
      </c>
      <c r="I42" s="8">
        <f t="shared" si="0"/>
        <v>45315.356053240743</v>
      </c>
      <c r="J42" s="8">
        <f t="shared" si="6"/>
        <v>45315.355555555558</v>
      </c>
      <c r="K42" s="6" t="str">
        <f t="shared" si="1"/>
        <v>0:00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do 10 ti minut</v>
      </c>
    </row>
    <row r="43" spans="1:13" x14ac:dyDescent="0.25">
      <c r="A43" s="22">
        <v>45316.35869212963</v>
      </c>
      <c r="B43" s="21" t="s">
        <v>5017</v>
      </c>
      <c r="C43" s="21" t="s">
        <v>6256</v>
      </c>
      <c r="D43" s="21" t="s">
        <v>4855</v>
      </c>
      <c r="E43" s="21" t="s">
        <v>79</v>
      </c>
      <c r="F43" s="21" t="s">
        <v>6947</v>
      </c>
      <c r="G43" s="21" t="s">
        <v>6948</v>
      </c>
      <c r="H43" s="21" t="s">
        <v>9002</v>
      </c>
      <c r="I43" s="8">
        <f t="shared" si="0"/>
        <v>45316.35869212963</v>
      </c>
      <c r="J43" s="8">
        <f t="shared" si="6"/>
        <v>45316.35833333333</v>
      </c>
      <c r="K43" s="6" t="str">
        <f t="shared" si="1"/>
        <v>0:00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do 10 ti minut</v>
      </c>
    </row>
    <row r="44" spans="1:13" x14ac:dyDescent="0.25">
      <c r="A44" s="22">
        <v>45317.451111111113</v>
      </c>
      <c r="B44" s="21" t="s">
        <v>4853</v>
      </c>
      <c r="C44" s="21" t="s">
        <v>4909</v>
      </c>
      <c r="D44" s="21" t="s">
        <v>4855</v>
      </c>
      <c r="E44" s="21" t="s">
        <v>13</v>
      </c>
      <c r="F44" s="21" t="s">
        <v>6902</v>
      </c>
      <c r="G44" s="21" t="s">
        <v>6903</v>
      </c>
      <c r="H44" s="21" t="s">
        <v>9001</v>
      </c>
      <c r="I44" s="8">
        <f t="shared" si="0"/>
        <v>45317.451111111113</v>
      </c>
      <c r="J44" s="8">
        <f t="shared" si="6"/>
        <v>45317.450694444444</v>
      </c>
      <c r="K44" s="6" t="str">
        <f t="shared" si="1"/>
        <v>0:00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22">
        <v>45317.560694444444</v>
      </c>
      <c r="B45" s="21" t="s">
        <v>4853</v>
      </c>
      <c r="C45" s="21" t="s">
        <v>4909</v>
      </c>
      <c r="D45" s="21" t="s">
        <v>4855</v>
      </c>
      <c r="E45" s="21" t="s">
        <v>13</v>
      </c>
      <c r="F45" s="21" t="s">
        <v>6908</v>
      </c>
      <c r="G45" s="21" t="s">
        <v>6909</v>
      </c>
      <c r="H45" s="21" t="s">
        <v>9000</v>
      </c>
      <c r="I45" s="8">
        <f t="shared" si="0"/>
        <v>45317.560694444444</v>
      </c>
      <c r="J45" s="8">
        <f t="shared" si="6"/>
        <v>45317.560416666667</v>
      </c>
      <c r="K45" s="6" t="str">
        <f t="shared" si="1"/>
        <v>0:00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22">
        <v>45319.458344907405</v>
      </c>
      <c r="B46" s="21" t="s">
        <v>5017</v>
      </c>
      <c r="C46" s="21" t="s">
        <v>5335</v>
      </c>
      <c r="D46" s="21" t="s">
        <v>4855</v>
      </c>
      <c r="E46" s="21" t="s">
        <v>79</v>
      </c>
      <c r="F46" s="21" t="s">
        <v>6894</v>
      </c>
      <c r="G46" s="21" t="s">
        <v>6895</v>
      </c>
      <c r="H46" s="21" t="s">
        <v>8999</v>
      </c>
      <c r="I46" s="8">
        <f t="shared" si="0"/>
        <v>45319.458344907405</v>
      </c>
      <c r="J46" s="8">
        <f t="shared" si="6"/>
        <v>45319.457638888889</v>
      </c>
      <c r="K46" s="6" t="str">
        <f t="shared" si="1"/>
        <v>0:01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do 10 ti minut</v>
      </c>
    </row>
    <row r="47" spans="1:13" x14ac:dyDescent="0.25">
      <c r="A47" s="22">
        <v>45319.84039351852</v>
      </c>
      <c r="B47" s="21" t="s">
        <v>4853</v>
      </c>
      <c r="C47" s="21" t="s">
        <v>4854</v>
      </c>
      <c r="D47" s="21" t="s">
        <v>4855</v>
      </c>
      <c r="E47" s="21" t="s">
        <v>79</v>
      </c>
      <c r="F47" s="21" t="s">
        <v>7786</v>
      </c>
      <c r="G47" s="21" t="s">
        <v>7787</v>
      </c>
      <c r="H47" s="21" t="s">
        <v>7788</v>
      </c>
      <c r="I47" s="8">
        <f t="shared" si="0"/>
        <v>45319.84039351852</v>
      </c>
      <c r="J47" s="8">
        <f>DATEVALUE(MID(H47,63,8))+TIMEVALUE(_xlfn.CONCAT(MID(H47,87,2),":",MID(H47,89,2)))</f>
        <v>45319.839583333334</v>
      </c>
      <c r="K47" s="6" t="str">
        <f t="shared" si="1"/>
        <v>0:01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38">
        <v>45320.20584490741</v>
      </c>
      <c r="B48" s="37" t="s">
        <v>4853</v>
      </c>
      <c r="C48" s="37" t="s">
        <v>5116</v>
      </c>
      <c r="D48" s="37" t="s">
        <v>4855</v>
      </c>
      <c r="E48" s="37" t="s">
        <v>10</v>
      </c>
      <c r="F48" s="37" t="s">
        <v>7783</v>
      </c>
      <c r="G48" s="37" t="s">
        <v>7784</v>
      </c>
      <c r="H48" s="37" t="s">
        <v>7785</v>
      </c>
      <c r="I48" s="8">
        <f t="shared" si="0"/>
        <v>45320.20584490741</v>
      </c>
      <c r="J48" s="8">
        <f>DATEVALUE(MID(H48,63,8))+TIMEVALUE(_xlfn.CONCAT(MID(H48,87,2),":",MID(H48,89,2)))</f>
        <v>45320.204861111109</v>
      </c>
      <c r="K48" s="6" t="str">
        <f t="shared" si="1"/>
        <v>0:01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do 10 ti minut</v>
      </c>
    </row>
    <row r="49" spans="1:13" x14ac:dyDescent="0.25">
      <c r="A49" s="38">
        <v>45320.349120370367</v>
      </c>
      <c r="B49" s="37" t="s">
        <v>4941</v>
      </c>
      <c r="C49" s="37" t="s">
        <v>8836</v>
      </c>
      <c r="D49" s="37" t="s">
        <v>4855</v>
      </c>
      <c r="E49" s="37" t="s">
        <v>79</v>
      </c>
      <c r="F49" s="37" t="s">
        <v>6889</v>
      </c>
      <c r="G49" s="37" t="s">
        <v>6890</v>
      </c>
      <c r="H49" s="37" t="s">
        <v>8998</v>
      </c>
      <c r="I49" s="8">
        <f t="shared" si="0"/>
        <v>45320.349120370367</v>
      </c>
      <c r="J49" s="8">
        <f>DATEVALUE(MID(H49,49,8))+TIMEVALUE(_xlfn.CONCAT(MID(H49,80,2),":",MID(H49,82,2)))</f>
        <v>45320.348611111112</v>
      </c>
      <c r="K49" s="6" t="str">
        <f t="shared" si="1"/>
        <v>0:00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38">
        <v>45321.669756944444</v>
      </c>
      <c r="B50" s="37" t="s">
        <v>4853</v>
      </c>
      <c r="C50" s="37" t="s">
        <v>4891</v>
      </c>
      <c r="D50" s="37" t="s">
        <v>4855</v>
      </c>
      <c r="E50" s="37" t="s">
        <v>10</v>
      </c>
      <c r="F50" s="37" t="s">
        <v>6852</v>
      </c>
      <c r="G50" s="37" t="s">
        <v>6853</v>
      </c>
      <c r="H50" s="37" t="s">
        <v>8997</v>
      </c>
      <c r="I50" s="8">
        <f t="shared" si="0"/>
        <v>45321.669756944444</v>
      </c>
      <c r="J50" s="8">
        <f>DATEVALUE(MID(H50,49,8))+TIMEVALUE(_xlfn.CONCAT(MID(H50,80,2),":",MID(H50,82,2)))</f>
        <v>45321.669444444444</v>
      </c>
      <c r="K50" s="6" t="str">
        <f t="shared" si="1"/>
        <v>0:00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38">
        <v>45321.78769675926</v>
      </c>
      <c r="B51" s="37" t="s">
        <v>4853</v>
      </c>
      <c r="C51" s="37" t="s">
        <v>4880</v>
      </c>
      <c r="D51" s="37" t="s">
        <v>4855</v>
      </c>
      <c r="E51" s="37" t="s">
        <v>79</v>
      </c>
      <c r="F51" s="37" t="s">
        <v>6847</v>
      </c>
      <c r="G51" s="37" t="s">
        <v>6848</v>
      </c>
      <c r="H51" s="37" t="s">
        <v>8996</v>
      </c>
      <c r="I51" s="8">
        <f t="shared" si="0"/>
        <v>45321.78769675926</v>
      </c>
      <c r="J51" s="8">
        <f>DATEVALUE(MID(H51,49,8))+TIMEVALUE(_xlfn.CONCAT(MID(H51,80,2),":",MID(H51,82,2)))</f>
        <v>45321.787499999999</v>
      </c>
      <c r="K51" s="6" t="str">
        <f t="shared" si="1"/>
        <v>0:00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do 10 ti minut</v>
      </c>
    </row>
    <row r="52" spans="1:13" x14ac:dyDescent="0.25">
      <c r="A52" s="38">
        <v>45321.849351851852</v>
      </c>
      <c r="B52" s="37" t="s">
        <v>4853</v>
      </c>
      <c r="C52" s="37" t="s">
        <v>4880</v>
      </c>
      <c r="D52" s="37" t="s">
        <v>4855</v>
      </c>
      <c r="E52" s="37" t="s">
        <v>79</v>
      </c>
      <c r="F52" s="37" t="s">
        <v>4999</v>
      </c>
      <c r="G52" s="37" t="s">
        <v>5000</v>
      </c>
      <c r="H52" s="37" t="s">
        <v>5001</v>
      </c>
      <c r="I52" s="8">
        <f t="shared" si="0"/>
        <v>45321.849351851852</v>
      </c>
      <c r="J52" s="8">
        <f>DATEVALUE(MID(H52,29,8))+TIMEVALUE(_xlfn.CONCAT(MID(H52,64,2),":",MID(H52,66,2)))</f>
        <v>45321.847916666666</v>
      </c>
      <c r="K52" s="6" t="str">
        <f t="shared" si="1"/>
        <v>0:02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38">
        <v>45321.899351851855</v>
      </c>
      <c r="B53" s="37" t="s">
        <v>4853</v>
      </c>
      <c r="C53" s="37" t="s">
        <v>4995</v>
      </c>
      <c r="D53" s="37" t="s">
        <v>4855</v>
      </c>
      <c r="E53" s="37" t="s">
        <v>79</v>
      </c>
      <c r="F53" s="37" t="s">
        <v>4996</v>
      </c>
      <c r="G53" s="37" t="s">
        <v>4997</v>
      </c>
      <c r="H53" s="37" t="s">
        <v>4998</v>
      </c>
      <c r="I53" s="8">
        <f t="shared" si="0"/>
        <v>45321.899351851855</v>
      </c>
      <c r="J53" s="8">
        <f>DATEVALUE(MID(H53,29,8))+TIMEVALUE(_xlfn.CONCAT(MID(H53,64,2),":",MID(H53,66,2)))</f>
        <v>45321.848611111112</v>
      </c>
      <c r="K53" s="6" t="str">
        <f t="shared" si="1"/>
        <v>1:13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70-80</v>
      </c>
    </row>
    <row r="54" spans="1:13" x14ac:dyDescent="0.25">
      <c r="A54" s="38">
        <v>45322.364756944444</v>
      </c>
      <c r="B54" s="37" t="s">
        <v>5017</v>
      </c>
      <c r="C54" s="37" t="s">
        <v>5166</v>
      </c>
      <c r="D54" s="37" t="s">
        <v>4855</v>
      </c>
      <c r="E54" s="37" t="s">
        <v>79</v>
      </c>
      <c r="F54" s="37" t="s">
        <v>6824</v>
      </c>
      <c r="G54" s="37" t="s">
        <v>6825</v>
      </c>
      <c r="H54" s="37" t="s">
        <v>8995</v>
      </c>
      <c r="I54" s="8">
        <f t="shared" si="0"/>
        <v>45322.364756944444</v>
      </c>
      <c r="J54" s="8">
        <f>DATEVALUE(MID(H54,49,8))+TIMEVALUE(_xlfn.CONCAT(MID(H54,80,2),":",MID(H54,82,2)))</f>
        <v>45322.364583333336</v>
      </c>
      <c r="K54" s="6" t="str">
        <f t="shared" si="1"/>
        <v>0:00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do 10 ti minut</v>
      </c>
    </row>
    <row r="55" spans="1:13" x14ac:dyDescent="0.25">
      <c r="A55" s="38">
        <v>45322.462476851855</v>
      </c>
      <c r="B55" s="37" t="s">
        <v>4874</v>
      </c>
      <c r="C55" s="37" t="s">
        <v>4901</v>
      </c>
      <c r="D55" s="37" t="s">
        <v>4855</v>
      </c>
      <c r="E55" s="37" t="s">
        <v>4876</v>
      </c>
      <c r="F55" s="37" t="s">
        <v>6336</v>
      </c>
      <c r="G55" s="37" t="s">
        <v>7781</v>
      </c>
      <c r="H55" s="37" t="s">
        <v>8994</v>
      </c>
      <c r="I55" s="8">
        <f t="shared" si="0"/>
        <v>45322.462476851855</v>
      </c>
      <c r="J55" s="8">
        <f>DATEVALUE(MID(H55,49,8))+TIMEVALUE(_xlfn.CONCAT(MID(H55,80,2),":",MID(H55,82,2)))</f>
        <v>45322.461805555555</v>
      </c>
      <c r="K55" s="6" t="str">
        <f t="shared" si="1"/>
        <v>0:00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38">
        <v>45322.464629629627</v>
      </c>
      <c r="B56" s="37" t="s">
        <v>4853</v>
      </c>
      <c r="C56" s="37" t="s">
        <v>4909</v>
      </c>
      <c r="D56" s="37" t="s">
        <v>4855</v>
      </c>
      <c r="E56" s="37" t="s">
        <v>13</v>
      </c>
      <c r="F56" s="37" t="s">
        <v>6336</v>
      </c>
      <c r="G56" s="37" t="s">
        <v>7781</v>
      </c>
      <c r="H56" s="37" t="s">
        <v>7782</v>
      </c>
      <c r="I56" s="8">
        <f t="shared" si="0"/>
        <v>45322.464629629627</v>
      </c>
      <c r="J56" s="8">
        <f>DATEVALUE(MID(H56,63,8))+TIMEVALUE(_xlfn.CONCAT(MID(H56,87,2),":",MID(H56,89,2)))</f>
        <v>45322.463888888888</v>
      </c>
      <c r="K56" s="6" t="str">
        <f t="shared" si="1"/>
        <v>0:01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38">
        <v>45324.353622685187</v>
      </c>
      <c r="B57" s="37" t="s">
        <v>5028</v>
      </c>
      <c r="C57" s="37" t="s">
        <v>5166</v>
      </c>
      <c r="D57" s="37" t="s">
        <v>4855</v>
      </c>
      <c r="E57" s="37" t="s">
        <v>79</v>
      </c>
      <c r="F57" s="37" t="s">
        <v>6235</v>
      </c>
      <c r="G57" s="37" t="s">
        <v>6776</v>
      </c>
      <c r="H57" s="37" t="s">
        <v>8993</v>
      </c>
      <c r="I57" s="8">
        <f t="shared" si="0"/>
        <v>45324.353622685187</v>
      </c>
      <c r="J57" s="8">
        <f>DATEVALUE(MID(H57,49,8))+TIMEVALUE(_xlfn.CONCAT(MID(H57,80,2),":",MID(H57,82,2)))</f>
        <v>45324.353472222225</v>
      </c>
      <c r="K57" s="6" t="str">
        <f t="shared" si="1"/>
        <v>0:00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38">
        <v>45324.353854166664</v>
      </c>
      <c r="B58" s="37" t="s">
        <v>5028</v>
      </c>
      <c r="C58" s="37" t="s">
        <v>5166</v>
      </c>
      <c r="D58" s="37" t="s">
        <v>4855</v>
      </c>
      <c r="E58" s="37" t="s">
        <v>79</v>
      </c>
      <c r="F58" s="37" t="s">
        <v>6768</v>
      </c>
      <c r="G58" s="37" t="s">
        <v>6769</v>
      </c>
      <c r="H58" s="37" t="s">
        <v>8993</v>
      </c>
      <c r="I58" s="8">
        <f t="shared" si="0"/>
        <v>45324.353854166664</v>
      </c>
      <c r="J58" s="8">
        <f>DATEVALUE(MID(H58,49,8))+TIMEVALUE(_xlfn.CONCAT(MID(H58,80,2),":",MID(H58,82,2)))</f>
        <v>45324.353472222225</v>
      </c>
      <c r="K58" s="6" t="str">
        <f t="shared" si="1"/>
        <v>0:00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38">
        <v>45324.463194444441</v>
      </c>
      <c r="B59" s="37" t="s">
        <v>4853</v>
      </c>
      <c r="C59" s="37" t="s">
        <v>4880</v>
      </c>
      <c r="D59" s="37" t="s">
        <v>4855</v>
      </c>
      <c r="E59" s="37" t="s">
        <v>79</v>
      </c>
      <c r="F59" s="37" t="s">
        <v>4999</v>
      </c>
      <c r="G59" s="37" t="s">
        <v>7779</v>
      </c>
      <c r="H59" s="37" t="s">
        <v>7780</v>
      </c>
      <c r="I59" s="8">
        <f t="shared" si="0"/>
        <v>45324.463194444441</v>
      </c>
      <c r="J59" s="8">
        <f>DATEVALUE(MID(H59,63,8))+TIMEVALUE(_xlfn.CONCAT(MID(H59,87,2),":",MID(H59,89,2)))</f>
        <v>45324.461805555555</v>
      </c>
      <c r="K59" s="6" t="str">
        <f t="shared" si="1"/>
        <v>0:02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38">
        <v>45325.432719907411</v>
      </c>
      <c r="B60" s="37" t="s">
        <v>4853</v>
      </c>
      <c r="C60" s="37" t="s">
        <v>4995</v>
      </c>
      <c r="D60" s="37" t="s">
        <v>4855</v>
      </c>
      <c r="E60" s="37" t="s">
        <v>79</v>
      </c>
      <c r="F60" s="37" t="s">
        <v>6299</v>
      </c>
      <c r="G60" s="37" t="s">
        <v>6766</v>
      </c>
      <c r="H60" s="37" t="s">
        <v>8992</v>
      </c>
      <c r="I60" s="8">
        <f t="shared" si="0"/>
        <v>45325.432719907411</v>
      </c>
      <c r="J60" s="8">
        <f>DATEVALUE(MID(H60,49,8))+TIMEVALUE(_xlfn.CONCAT(MID(H60,80,2),":",MID(H60,82,2)))</f>
        <v>45325.432638888888</v>
      </c>
      <c r="K60" s="6" t="str">
        <f t="shared" si="1"/>
        <v>0:00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38">
        <v>45327.367719907408</v>
      </c>
      <c r="B61" s="37" t="s">
        <v>4941</v>
      </c>
      <c r="C61" s="37" t="s">
        <v>8836</v>
      </c>
      <c r="D61" s="37" t="s">
        <v>4855</v>
      </c>
      <c r="E61" s="37" t="s">
        <v>79</v>
      </c>
      <c r="F61" s="37" t="s">
        <v>6726</v>
      </c>
      <c r="G61" s="37" t="s">
        <v>6727</v>
      </c>
      <c r="H61" s="37" t="s">
        <v>8991</v>
      </c>
      <c r="I61" s="8">
        <f t="shared" si="0"/>
        <v>45327.367719907408</v>
      </c>
      <c r="J61" s="8">
        <f>DATEVALUE(MID(H61,49,8))+TIMEVALUE(_xlfn.CONCAT(MID(H61,80,2),":",MID(H61,82,2)))</f>
        <v>45327.367361111108</v>
      </c>
      <c r="K61" s="6" t="str">
        <f t="shared" si="1"/>
        <v>0:00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38">
        <v>45327.367800925924</v>
      </c>
      <c r="B62" s="37" t="s">
        <v>4941</v>
      </c>
      <c r="C62" s="37" t="s">
        <v>8836</v>
      </c>
      <c r="D62" s="37" t="s">
        <v>4855</v>
      </c>
      <c r="E62" s="37" t="s">
        <v>79</v>
      </c>
      <c r="F62" s="37" t="s">
        <v>6761</v>
      </c>
      <c r="G62" s="37" t="s">
        <v>6762</v>
      </c>
      <c r="H62" s="37" t="s">
        <v>8991</v>
      </c>
      <c r="I62" s="8">
        <f t="shared" si="0"/>
        <v>45327.367800925924</v>
      </c>
      <c r="J62" s="8">
        <f>DATEVALUE(MID(H62,49,8))+TIMEVALUE(_xlfn.CONCAT(MID(H62,80,2),":",MID(H62,82,2)))</f>
        <v>45327.367361111108</v>
      </c>
      <c r="K62" s="6" t="str">
        <f t="shared" si="1"/>
        <v>0:00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do 10 ti minut</v>
      </c>
    </row>
    <row r="63" spans="1:13" x14ac:dyDescent="0.25">
      <c r="A63" s="38">
        <v>45327.523912037039</v>
      </c>
      <c r="B63" s="37" t="s">
        <v>4853</v>
      </c>
      <c r="C63" s="37" t="s">
        <v>4854</v>
      </c>
      <c r="D63" s="37" t="s">
        <v>4855</v>
      </c>
      <c r="E63" s="37" t="s">
        <v>79</v>
      </c>
      <c r="F63" s="37" t="s">
        <v>4996</v>
      </c>
      <c r="G63" s="37" t="s">
        <v>7777</v>
      </c>
      <c r="H63" s="37" t="s">
        <v>7778</v>
      </c>
      <c r="I63" s="8">
        <f t="shared" si="0"/>
        <v>45327.523912037039</v>
      </c>
      <c r="J63" s="8">
        <f>DATEVALUE(MID(H63,63,8))+TIMEVALUE(_xlfn.CONCAT(MID(H63,87,2),":",MID(H63,89,2)))</f>
        <v>45327.522916666669</v>
      </c>
      <c r="K63" s="6" t="str">
        <f t="shared" si="1"/>
        <v>0:01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do 10 ti minut</v>
      </c>
    </row>
    <row r="64" spans="1:13" x14ac:dyDescent="0.25">
      <c r="A64" s="38">
        <v>45328.536319444444</v>
      </c>
      <c r="B64" s="37" t="s">
        <v>4853</v>
      </c>
      <c r="C64" s="37" t="s">
        <v>4991</v>
      </c>
      <c r="D64" s="37" t="s">
        <v>4855</v>
      </c>
      <c r="E64" s="37" t="s">
        <v>79</v>
      </c>
      <c r="F64" s="37" t="s">
        <v>6673</v>
      </c>
      <c r="G64" s="37" t="s">
        <v>6674</v>
      </c>
      <c r="H64" s="37" t="s">
        <v>8990</v>
      </c>
      <c r="I64" s="8">
        <f t="shared" si="0"/>
        <v>45328.536319444444</v>
      </c>
      <c r="J64" s="8">
        <f>DATEVALUE(MID(H64,49,8))+TIMEVALUE(_xlfn.CONCAT(MID(H64,80,2),":",MID(H64,82,2)))</f>
        <v>45328.536111111112</v>
      </c>
      <c r="K64" s="6" t="str">
        <f t="shared" si="1"/>
        <v>0:00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38">
        <v>45328.536585648151</v>
      </c>
      <c r="B65" s="37" t="s">
        <v>4853</v>
      </c>
      <c r="C65" s="37" t="s">
        <v>4991</v>
      </c>
      <c r="D65" s="37" t="s">
        <v>4855</v>
      </c>
      <c r="E65" s="37" t="s">
        <v>79</v>
      </c>
      <c r="F65" s="37" t="s">
        <v>4992</v>
      </c>
      <c r="G65" s="37" t="s">
        <v>4993</v>
      </c>
      <c r="H65" s="37" t="s">
        <v>4994</v>
      </c>
      <c r="I65" s="8">
        <f t="shared" si="0"/>
        <v>45328.536585648151</v>
      </c>
      <c r="J65" s="8">
        <f>DATEVALUE(MID(H65,29,8))+TIMEVALUE(_xlfn.CONCAT(MID(H65,64,2),":",MID(H65,66,2)))</f>
        <v>45328.532638888886</v>
      </c>
      <c r="K65" s="6" t="str">
        <f t="shared" si="1"/>
        <v>0:05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38">
        <v>45328.664490740739</v>
      </c>
      <c r="B66" s="37" t="s">
        <v>5011</v>
      </c>
      <c r="C66" s="37" t="s">
        <v>5335</v>
      </c>
      <c r="D66" s="37" t="s">
        <v>4855</v>
      </c>
      <c r="E66" s="37" t="s">
        <v>79</v>
      </c>
      <c r="F66" s="37" t="s">
        <v>6749</v>
      </c>
      <c r="G66" s="37" t="s">
        <v>6750</v>
      </c>
      <c r="H66" s="37" t="s">
        <v>8989</v>
      </c>
      <c r="I66" s="8">
        <f t="shared" ref="I66:I129" si="7">A66</f>
        <v>45328.664490740739</v>
      </c>
      <c r="J66" s="8">
        <f>DATEVALUE(MID(H66,49,8))+TIMEVALUE(_xlfn.CONCAT(MID(H66,80,2),":",MID(H66,82,2)))</f>
        <v>45328.663888888892</v>
      </c>
      <c r="K66" s="6" t="str">
        <f t="shared" ref="K66:K129" si="8">TEXT(A66-J66,"h:mm")</f>
        <v>0:00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do 10 ti minut</v>
      </c>
    </row>
    <row r="67" spans="1:13" x14ac:dyDescent="0.25">
      <c r="A67" s="38">
        <v>45328.808055555557</v>
      </c>
      <c r="B67" s="37" t="s">
        <v>4853</v>
      </c>
      <c r="C67" s="37" t="s">
        <v>4862</v>
      </c>
      <c r="D67" s="37" t="s">
        <v>4855</v>
      </c>
      <c r="E67" s="37" t="s">
        <v>79</v>
      </c>
      <c r="F67" s="37" t="s">
        <v>4988</v>
      </c>
      <c r="G67" s="37" t="s">
        <v>4989</v>
      </c>
      <c r="H67" s="37" t="s">
        <v>4990</v>
      </c>
      <c r="I67" s="8">
        <f t="shared" si="7"/>
        <v>45328.808055555557</v>
      </c>
      <c r="J67" s="8">
        <f>DATEVALUE(MID(H67,29,8))+TIMEVALUE(_xlfn.CONCAT(MID(H67,64,2),":",MID(H67,66,2)))</f>
        <v>45328.802083333336</v>
      </c>
      <c r="K67" s="6" t="str">
        <f t="shared" si="8"/>
        <v>0:08</v>
      </c>
      <c r="L67" s="54" t="str">
        <f t="shared" ref="L67:L130" si="9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38">
        <v>45328.93540509259</v>
      </c>
      <c r="B68" s="37" t="s">
        <v>4853</v>
      </c>
      <c r="C68" s="37" t="s">
        <v>4862</v>
      </c>
      <c r="D68" s="37" t="s">
        <v>4855</v>
      </c>
      <c r="E68" s="37" t="s">
        <v>79</v>
      </c>
      <c r="F68" s="37" t="s">
        <v>4985</v>
      </c>
      <c r="G68" s="37" t="s">
        <v>4986</v>
      </c>
      <c r="H68" s="37" t="s">
        <v>4987</v>
      </c>
      <c r="I68" s="8">
        <f t="shared" si="7"/>
        <v>45328.93540509259</v>
      </c>
      <c r="J68" s="8">
        <f>DATEVALUE(MID(H68,29,8))+TIMEVALUE(_xlfn.CONCAT(MID(H68,64,2),":",MID(H68,66,2)))</f>
        <v>45328.933333333334</v>
      </c>
      <c r="K68" s="6" t="str">
        <f t="shared" si="8"/>
        <v>0:02</v>
      </c>
      <c r="L68" s="54" t="str">
        <f t="shared" si="9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38">
        <v>45329.012337962966</v>
      </c>
      <c r="B69" s="37" t="s">
        <v>4853</v>
      </c>
      <c r="C69" s="37" t="s">
        <v>4862</v>
      </c>
      <c r="D69" s="37" t="s">
        <v>4855</v>
      </c>
      <c r="E69" s="37" t="s">
        <v>79</v>
      </c>
      <c r="F69" s="37" t="s">
        <v>6685</v>
      </c>
      <c r="G69" s="37" t="s">
        <v>6686</v>
      </c>
      <c r="H69" s="37" t="s">
        <v>8988</v>
      </c>
      <c r="I69" s="8">
        <f t="shared" si="7"/>
        <v>45329.012337962966</v>
      </c>
      <c r="J69" s="8">
        <f>DATEVALUE(MID(H69,49,8))+TIMEVALUE(_xlfn.CONCAT(MID(H69,80,2),":",MID(H69,82,2)))</f>
        <v>45329.011805555558</v>
      </c>
      <c r="K69" s="6" t="str">
        <f t="shared" si="8"/>
        <v>0:00</v>
      </c>
      <c r="L69" s="54" t="str">
        <f t="shared" si="9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38">
        <v>45329.728032407409</v>
      </c>
      <c r="B70" s="37" t="s">
        <v>4853</v>
      </c>
      <c r="C70" s="37" t="s">
        <v>4891</v>
      </c>
      <c r="D70" s="37" t="s">
        <v>4855</v>
      </c>
      <c r="E70" s="37" t="s">
        <v>10</v>
      </c>
      <c r="F70" s="37" t="s">
        <v>4982</v>
      </c>
      <c r="G70" s="37" t="s">
        <v>4983</v>
      </c>
      <c r="H70" s="37" t="s">
        <v>4984</v>
      </c>
      <c r="I70" s="8">
        <f t="shared" si="7"/>
        <v>45329.728032407409</v>
      </c>
      <c r="J70" s="8">
        <f>DATEVALUE(MID(H70,29,8))+TIMEVALUE(_xlfn.CONCAT(MID(H70,64,2),":",MID(H70,66,2)))</f>
        <v>45329.725694444445</v>
      </c>
      <c r="K70" s="6" t="str">
        <f t="shared" si="8"/>
        <v>0:03</v>
      </c>
      <c r="L70" s="54" t="str">
        <f t="shared" si="9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38">
        <v>45331.341585648152</v>
      </c>
      <c r="B71" s="37" t="s">
        <v>5017</v>
      </c>
      <c r="C71" s="37" t="s">
        <v>5166</v>
      </c>
      <c r="D71" s="37" t="s">
        <v>4855</v>
      </c>
      <c r="E71" s="37" t="s">
        <v>79</v>
      </c>
      <c r="F71" s="37" t="s">
        <v>6695</v>
      </c>
      <c r="G71" s="37" t="s">
        <v>6696</v>
      </c>
      <c r="H71" s="37" t="s">
        <v>8987</v>
      </c>
      <c r="I71" s="8">
        <f t="shared" si="7"/>
        <v>45331.341585648152</v>
      </c>
      <c r="J71" s="8">
        <f>DATEVALUE(MID(H71,49,8))+TIMEVALUE(_xlfn.CONCAT(MID(H71,80,2),":",MID(H71,82,2)))</f>
        <v>45331.34097222222</v>
      </c>
      <c r="K71" s="6" t="str">
        <f t="shared" si="8"/>
        <v>0:00</v>
      </c>
      <c r="L71" s="54" t="str">
        <f t="shared" si="9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38">
        <v>45331.341793981483</v>
      </c>
      <c r="B72" s="37" t="s">
        <v>5017</v>
      </c>
      <c r="C72" s="37" t="s">
        <v>5166</v>
      </c>
      <c r="D72" s="37" t="s">
        <v>4855</v>
      </c>
      <c r="E72" s="37" t="s">
        <v>79</v>
      </c>
      <c r="F72" s="37" t="s">
        <v>7890</v>
      </c>
      <c r="G72" s="37" t="s">
        <v>7891</v>
      </c>
      <c r="H72" s="37" t="s">
        <v>8986</v>
      </c>
      <c r="I72" s="8">
        <f t="shared" si="7"/>
        <v>45331.341793981483</v>
      </c>
      <c r="J72" s="8">
        <f>DATEVALUE(MID(H72,49,8))+TIMEVALUE(_xlfn.CONCAT(MID(H72,80,2),":",MID(H72,82,2)))</f>
        <v>45331.341666666667</v>
      </c>
      <c r="K72" s="6" t="str">
        <f t="shared" si="8"/>
        <v>0:00</v>
      </c>
      <c r="L72" s="54" t="str">
        <f t="shared" si="9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38">
        <v>45331.422372685185</v>
      </c>
      <c r="B73" s="37" t="s">
        <v>4853</v>
      </c>
      <c r="C73" s="37" t="s">
        <v>4866</v>
      </c>
      <c r="D73" s="37" t="s">
        <v>4855</v>
      </c>
      <c r="E73" s="37" t="s">
        <v>79</v>
      </c>
      <c r="F73" s="37" t="s">
        <v>4992</v>
      </c>
      <c r="G73" s="37" t="s">
        <v>7775</v>
      </c>
      <c r="H73" s="37" t="s">
        <v>7776</v>
      </c>
      <c r="I73" s="8">
        <f t="shared" si="7"/>
        <v>45331.422372685185</v>
      </c>
      <c r="J73" s="8">
        <f>DATEVALUE(MID(H73,63,8))+TIMEVALUE(_xlfn.CONCAT(MID(H73,87,2),":",MID(H73,89,2)))</f>
        <v>45331.42083333333</v>
      </c>
      <c r="K73" s="6" t="str">
        <f t="shared" si="8"/>
        <v>0:02</v>
      </c>
      <c r="L73" s="54" t="str">
        <f t="shared" si="9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38">
        <v>45331.443657407406</v>
      </c>
      <c r="B74" s="37" t="s">
        <v>4853</v>
      </c>
      <c r="C74" s="37" t="s">
        <v>4866</v>
      </c>
      <c r="D74" s="37" t="s">
        <v>4855</v>
      </c>
      <c r="E74" s="37" t="s">
        <v>79</v>
      </c>
      <c r="F74" s="37" t="s">
        <v>4979</v>
      </c>
      <c r="G74" s="37" t="s">
        <v>4980</v>
      </c>
      <c r="H74" s="37" t="s">
        <v>4981</v>
      </c>
      <c r="I74" s="8">
        <f t="shared" si="7"/>
        <v>45331.443657407406</v>
      </c>
      <c r="J74" s="8">
        <f>DATEVALUE(MID(H74,29,8))+TIMEVALUE(_xlfn.CONCAT(MID(H74,64,2),":",MID(H74,66,2)))</f>
        <v>45331.42083333333</v>
      </c>
      <c r="K74" s="6" t="str">
        <f t="shared" si="8"/>
        <v>0:32</v>
      </c>
      <c r="L74" s="54" t="str">
        <f t="shared" si="9"/>
        <v>Ukončeno v den propuštění</v>
      </c>
      <c r="M74" s="54" t="str">
        <f>IF(A74-J74&gt;TIME(0,240,0),"Více než  4 hodiny",VLOOKUP(K74,Pásma!$H$4:$I$244,2))</f>
        <v>30-40</v>
      </c>
    </row>
    <row r="75" spans="1:13" x14ac:dyDescent="0.25">
      <c r="A75" s="38">
        <v>45334.35083333333</v>
      </c>
      <c r="B75" s="37" t="s">
        <v>5017</v>
      </c>
      <c r="C75" s="37" t="s">
        <v>5166</v>
      </c>
      <c r="D75" s="37" t="s">
        <v>4855</v>
      </c>
      <c r="E75" s="37" t="s">
        <v>79</v>
      </c>
      <c r="F75" s="37" t="s">
        <v>5349</v>
      </c>
      <c r="G75" s="37" t="s">
        <v>6659</v>
      </c>
      <c r="H75" s="37" t="s">
        <v>8985</v>
      </c>
      <c r="I75" s="8">
        <f t="shared" si="7"/>
        <v>45334.35083333333</v>
      </c>
      <c r="J75" s="8">
        <f>DATEVALUE(MID(H75,49,8))+TIMEVALUE(_xlfn.CONCAT(MID(H75,80,2),":",MID(H75,82,2)))</f>
        <v>45334.350694444445</v>
      </c>
      <c r="K75" s="6" t="str">
        <f t="shared" si="8"/>
        <v>0:00</v>
      </c>
      <c r="L75" s="54" t="str">
        <f t="shared" si="9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38">
        <v>45334.430277777778</v>
      </c>
      <c r="B76" s="37" t="s">
        <v>4853</v>
      </c>
      <c r="C76" s="37" t="s">
        <v>4891</v>
      </c>
      <c r="D76" s="37" t="s">
        <v>4855</v>
      </c>
      <c r="E76" s="37" t="s">
        <v>10</v>
      </c>
      <c r="F76" s="37" t="s">
        <v>4988</v>
      </c>
      <c r="G76" s="37" t="s">
        <v>7773</v>
      </c>
      <c r="H76" s="37" t="s">
        <v>7774</v>
      </c>
      <c r="I76" s="8">
        <f t="shared" si="7"/>
        <v>45334.430277777778</v>
      </c>
      <c r="J76" s="8">
        <f>DATEVALUE(MID(H76,63,8))+TIMEVALUE(_xlfn.CONCAT(MID(H76,87,2),":",MID(H76,89,2)))</f>
        <v>45334.429166666669</v>
      </c>
      <c r="K76" s="6" t="str">
        <f t="shared" si="8"/>
        <v>0:01</v>
      </c>
      <c r="L76" s="54" t="str">
        <f t="shared" si="9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50">
        <v>45334.430891203701</v>
      </c>
      <c r="B77" s="49" t="s">
        <v>4853</v>
      </c>
      <c r="C77" s="49" t="s">
        <v>4891</v>
      </c>
      <c r="D77" s="49" t="s">
        <v>4855</v>
      </c>
      <c r="E77" s="49" t="s">
        <v>10</v>
      </c>
      <c r="F77" s="49" t="s">
        <v>4985</v>
      </c>
      <c r="G77" s="49" t="s">
        <v>7771</v>
      </c>
      <c r="H77" s="49" t="s">
        <v>7772</v>
      </c>
      <c r="I77" s="8">
        <f t="shared" si="7"/>
        <v>45334.430891203701</v>
      </c>
      <c r="J77" s="8">
        <f>DATEVALUE(MID(H77,63,8))+TIMEVALUE(_xlfn.CONCAT(MID(H77,87,2),":",MID(H77,89,2)))</f>
        <v>45334.429861111108</v>
      </c>
      <c r="K77" s="6" t="str">
        <f t="shared" si="8"/>
        <v>0:01</v>
      </c>
      <c r="L77" s="54" t="str">
        <f t="shared" si="9"/>
        <v>Ukončeno v den propuštění</v>
      </c>
      <c r="M77" s="54" t="str">
        <f>IF(A77-J77&gt;TIME(0,240,0),"Více než  4 hodiny",VLOOKUP(K77,Pásma!$H$4:$I$244,2))</f>
        <v>do 10 ti minut</v>
      </c>
    </row>
    <row r="78" spans="1:13" x14ac:dyDescent="0.25">
      <c r="A78" s="50">
        <v>45334.441458333335</v>
      </c>
      <c r="B78" s="49" t="s">
        <v>4853</v>
      </c>
      <c r="C78" s="49" t="s">
        <v>4891</v>
      </c>
      <c r="D78" s="49" t="s">
        <v>4855</v>
      </c>
      <c r="E78" s="49" t="s">
        <v>10</v>
      </c>
      <c r="F78" s="49" t="s">
        <v>4976</v>
      </c>
      <c r="G78" s="49" t="s">
        <v>4977</v>
      </c>
      <c r="H78" s="49" t="s">
        <v>4978</v>
      </c>
      <c r="I78" s="8">
        <f t="shared" si="7"/>
        <v>45334.441458333335</v>
      </c>
      <c r="J78" s="8">
        <f>DATEVALUE(MID(H78,29,8))+TIMEVALUE(_xlfn.CONCAT(MID(H78,64,2),":",MID(H78,66,2)))</f>
        <v>45334.384722222225</v>
      </c>
      <c r="K78" s="6" t="str">
        <f t="shared" si="8"/>
        <v>1:21</v>
      </c>
      <c r="L78" s="54" t="str">
        <f t="shared" si="9"/>
        <v>Ukončeno v den propuštění</v>
      </c>
      <c r="M78" s="54" t="str">
        <f>IF(A78-J78&gt;TIME(0,240,0),"Více než  4 hodiny",VLOOKUP(K78,Pásma!$H$4:$I$244,2))</f>
        <v>80-90</v>
      </c>
    </row>
    <row r="79" spans="1:13" x14ac:dyDescent="0.25">
      <c r="A79" s="50">
        <v>45335.662164351852</v>
      </c>
      <c r="B79" s="49" t="s">
        <v>4853</v>
      </c>
      <c r="C79" s="49" t="s">
        <v>4884</v>
      </c>
      <c r="D79" s="49" t="s">
        <v>4855</v>
      </c>
      <c r="E79" s="49" t="s">
        <v>10</v>
      </c>
      <c r="F79" s="49" t="s">
        <v>6607</v>
      </c>
      <c r="G79" s="49" t="s">
        <v>6608</v>
      </c>
      <c r="H79" s="49" t="s">
        <v>8984</v>
      </c>
      <c r="I79" s="8">
        <f t="shared" si="7"/>
        <v>45335.662164351852</v>
      </c>
      <c r="J79" s="8">
        <f>DATEVALUE(MID(H79,49,8))+TIMEVALUE(_xlfn.CONCAT(MID(H79,80,2),":",MID(H79,82,2)))</f>
        <v>45335.661805555559</v>
      </c>
      <c r="K79" s="6" t="str">
        <f t="shared" si="8"/>
        <v>0:00</v>
      </c>
      <c r="L79" s="54" t="str">
        <f t="shared" si="9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50">
        <v>45335.707835648151</v>
      </c>
      <c r="B80" s="49" t="s">
        <v>4853</v>
      </c>
      <c r="C80" s="49" t="s">
        <v>4854</v>
      </c>
      <c r="D80" s="49" t="s">
        <v>4855</v>
      </c>
      <c r="E80" s="49" t="s">
        <v>79</v>
      </c>
      <c r="F80" s="49" t="s">
        <v>4973</v>
      </c>
      <c r="G80" s="49" t="s">
        <v>4974</v>
      </c>
      <c r="H80" s="49" t="s">
        <v>4975</v>
      </c>
      <c r="I80" s="8">
        <f t="shared" si="7"/>
        <v>45335.707835648151</v>
      </c>
      <c r="J80" s="8">
        <f>DATEVALUE(MID(H80,29,8))+TIMEVALUE(_xlfn.CONCAT(MID(H80,64,2),":",MID(H80,66,2)))</f>
        <v>45335.706944444442</v>
      </c>
      <c r="K80" s="6" t="str">
        <f t="shared" si="8"/>
        <v>0:01</v>
      </c>
      <c r="L80" s="54" t="str">
        <f t="shared" si="9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50">
        <v>45337.348611111112</v>
      </c>
      <c r="B81" s="49" t="s">
        <v>4941</v>
      </c>
      <c r="C81" s="49" t="s">
        <v>8836</v>
      </c>
      <c r="D81" s="49" t="s">
        <v>4855</v>
      </c>
      <c r="E81" s="49" t="s">
        <v>79</v>
      </c>
      <c r="F81" s="49" t="s">
        <v>6644</v>
      </c>
      <c r="G81" s="49" t="s">
        <v>6645</v>
      </c>
      <c r="H81" s="49" t="s">
        <v>8983</v>
      </c>
      <c r="I81" s="8">
        <f t="shared" si="7"/>
        <v>45337.348611111112</v>
      </c>
      <c r="J81" s="8">
        <f>DATEVALUE(MID(H81,49,8))+TIMEVALUE(_xlfn.CONCAT(MID(H81,80,2),":",MID(H81,82,2)))</f>
        <v>45337.347916666666</v>
      </c>
      <c r="K81" s="6" t="str">
        <f t="shared" si="8"/>
        <v>0:01</v>
      </c>
      <c r="L81" s="54" t="str">
        <f t="shared" si="9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50">
        <v>45337.348726851851</v>
      </c>
      <c r="B82" s="49" t="s">
        <v>4941</v>
      </c>
      <c r="C82" s="49" t="s">
        <v>8836</v>
      </c>
      <c r="D82" s="49" t="s">
        <v>4855</v>
      </c>
      <c r="E82" s="49" t="s">
        <v>79</v>
      </c>
      <c r="F82" s="49" t="s">
        <v>4976</v>
      </c>
      <c r="G82" s="49" t="s">
        <v>6592</v>
      </c>
      <c r="H82" s="49" t="s">
        <v>8982</v>
      </c>
      <c r="I82" s="8">
        <f t="shared" si="7"/>
        <v>45337.348726851851</v>
      </c>
      <c r="J82" s="8">
        <f>DATEVALUE(MID(H82,49,8))+TIMEVALUE(_xlfn.CONCAT(MID(H82,80,2),":",MID(H82,82,2)))</f>
        <v>45337.348611111112</v>
      </c>
      <c r="K82" s="6" t="str">
        <f t="shared" si="8"/>
        <v>0:00</v>
      </c>
      <c r="L82" s="54" t="str">
        <f t="shared" si="9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50">
        <v>45337.381909722222</v>
      </c>
      <c r="B83" s="49" t="s">
        <v>4941</v>
      </c>
      <c r="C83" s="49" t="s">
        <v>8836</v>
      </c>
      <c r="D83" s="49" t="s">
        <v>4855</v>
      </c>
      <c r="E83" s="49" t="s">
        <v>79</v>
      </c>
      <c r="F83" s="49" t="s">
        <v>4979</v>
      </c>
      <c r="G83" s="49" t="s">
        <v>6590</v>
      </c>
      <c r="H83" s="49" t="s">
        <v>8981</v>
      </c>
      <c r="I83" s="8">
        <f t="shared" si="7"/>
        <v>45337.381909722222</v>
      </c>
      <c r="J83" s="8">
        <f>DATEVALUE(MID(H83,49,8))+TIMEVALUE(_xlfn.CONCAT(MID(H83,80,2),":",MID(H83,82,2)))</f>
        <v>45337.381249999999</v>
      </c>
      <c r="K83" s="6" t="str">
        <f t="shared" si="8"/>
        <v>0:00</v>
      </c>
      <c r="L83" s="54" t="str">
        <f t="shared" si="9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50">
        <v>45337.508888888886</v>
      </c>
      <c r="B84" s="49" t="s">
        <v>4853</v>
      </c>
      <c r="C84" s="49" t="s">
        <v>4891</v>
      </c>
      <c r="D84" s="49" t="s">
        <v>4855</v>
      </c>
      <c r="E84" s="49" t="s">
        <v>10</v>
      </c>
      <c r="F84" s="49" t="s">
        <v>4970</v>
      </c>
      <c r="G84" s="49" t="s">
        <v>4971</v>
      </c>
      <c r="H84" s="49" t="s">
        <v>4972</v>
      </c>
      <c r="I84" s="8">
        <f t="shared" si="7"/>
        <v>45337.508888888886</v>
      </c>
      <c r="J84" s="8">
        <f>DATEVALUE(MID(H84,29,8))+TIMEVALUE(_xlfn.CONCAT(MID(H84,64,2),":",MID(H84,66,2)))</f>
        <v>45337.507638888892</v>
      </c>
      <c r="K84" s="6" t="str">
        <f t="shared" si="8"/>
        <v>0:01</v>
      </c>
      <c r="L84" s="54" t="str">
        <f t="shared" si="9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50">
        <v>45338.355856481481</v>
      </c>
      <c r="B85" s="49" t="s">
        <v>5017</v>
      </c>
      <c r="C85" s="49" t="s">
        <v>5166</v>
      </c>
      <c r="D85" s="49" t="s">
        <v>4855</v>
      </c>
      <c r="E85" s="49" t="s">
        <v>79</v>
      </c>
      <c r="F85" s="49" t="s">
        <v>6599</v>
      </c>
      <c r="G85" s="49" t="s">
        <v>6600</v>
      </c>
      <c r="H85" s="49" t="s">
        <v>8980</v>
      </c>
      <c r="I85" s="8">
        <f t="shared" si="7"/>
        <v>45338.355856481481</v>
      </c>
      <c r="J85" s="8">
        <f>DATEVALUE(MID(H85,49,8))+TIMEVALUE(_xlfn.CONCAT(MID(H85,80,2),":",MID(H85,82,2)))</f>
        <v>45338.355555555558</v>
      </c>
      <c r="K85" s="6" t="str">
        <f t="shared" si="8"/>
        <v>0:00</v>
      </c>
      <c r="L85" s="54" t="str">
        <f t="shared" si="9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50">
        <v>45338.408946759257</v>
      </c>
      <c r="B86" s="49" t="s">
        <v>4853</v>
      </c>
      <c r="C86" s="49" t="s">
        <v>4854</v>
      </c>
      <c r="D86" s="49" t="s">
        <v>4855</v>
      </c>
      <c r="E86" s="49" t="s">
        <v>79</v>
      </c>
      <c r="F86" s="49" t="s">
        <v>4967</v>
      </c>
      <c r="G86" s="49" t="s">
        <v>4968</v>
      </c>
      <c r="H86" s="49" t="s">
        <v>4969</v>
      </c>
      <c r="I86" s="8">
        <f t="shared" si="7"/>
        <v>45338.408946759257</v>
      </c>
      <c r="J86" s="8">
        <f>DATEVALUE(MID(H86,29,8))+TIMEVALUE(_xlfn.CONCAT(MID(H86,64,2),":",MID(H86,66,2)))</f>
        <v>45338.406944444447</v>
      </c>
      <c r="K86" s="6" t="str">
        <f t="shared" si="8"/>
        <v>0:02</v>
      </c>
      <c r="L86" s="54" t="str">
        <f t="shared" si="9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50">
        <v>45338.541643518518</v>
      </c>
      <c r="B87" s="49" t="s">
        <v>4853</v>
      </c>
      <c r="C87" s="49" t="s">
        <v>4884</v>
      </c>
      <c r="D87" s="49" t="s">
        <v>4855</v>
      </c>
      <c r="E87" s="49" t="s">
        <v>10</v>
      </c>
      <c r="F87" s="49" t="s">
        <v>4973</v>
      </c>
      <c r="G87" s="49" t="s">
        <v>7769</v>
      </c>
      <c r="H87" s="49" t="s">
        <v>7770</v>
      </c>
      <c r="I87" s="8">
        <f t="shared" si="7"/>
        <v>45338.541643518518</v>
      </c>
      <c r="J87" s="8">
        <f>DATEVALUE(MID(H87,63,8))+TIMEVALUE(_xlfn.CONCAT(MID(H87,87,2),":",MID(H87,89,2)))</f>
        <v>45338.540277777778</v>
      </c>
      <c r="K87" s="6" t="str">
        <f t="shared" si="8"/>
        <v>0:01</v>
      </c>
      <c r="L87" s="54" t="str">
        <f t="shared" si="9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50">
        <v>45341.340092592596</v>
      </c>
      <c r="B88" s="49" t="s">
        <v>5017</v>
      </c>
      <c r="C88" s="49" t="s">
        <v>5166</v>
      </c>
      <c r="D88" s="49" t="s">
        <v>4855</v>
      </c>
      <c r="E88" s="49" t="s">
        <v>79</v>
      </c>
      <c r="F88" s="49" t="s">
        <v>4970</v>
      </c>
      <c r="G88" s="49" t="s">
        <v>6565</v>
      </c>
      <c r="H88" s="49" t="s">
        <v>8979</v>
      </c>
      <c r="I88" s="8">
        <f t="shared" si="7"/>
        <v>45341.340092592596</v>
      </c>
      <c r="J88" s="8">
        <f t="shared" ref="J88:J98" si="10">DATEVALUE(MID(H88,49,8))+TIMEVALUE(_xlfn.CONCAT(MID(H88,80,2),":",MID(H88,82,2)))</f>
        <v>45341.339583333334</v>
      </c>
      <c r="K88" s="6" t="str">
        <f t="shared" si="8"/>
        <v>0:00</v>
      </c>
      <c r="L88" s="54" t="str">
        <f t="shared" si="9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50">
        <v>45341.340787037036</v>
      </c>
      <c r="B89" s="49" t="s">
        <v>5017</v>
      </c>
      <c r="C89" s="49" t="s">
        <v>5166</v>
      </c>
      <c r="D89" s="49" t="s">
        <v>4855</v>
      </c>
      <c r="E89" s="49" t="s">
        <v>79</v>
      </c>
      <c r="F89" s="49" t="s">
        <v>6584</v>
      </c>
      <c r="G89" s="49" t="s">
        <v>6585</v>
      </c>
      <c r="H89" s="49" t="s">
        <v>8978</v>
      </c>
      <c r="I89" s="8">
        <f t="shared" si="7"/>
        <v>45341.340787037036</v>
      </c>
      <c r="J89" s="8">
        <f t="shared" si="10"/>
        <v>45341.340277777781</v>
      </c>
      <c r="K89" s="6" t="str">
        <f t="shared" si="8"/>
        <v>0:00</v>
      </c>
      <c r="L89" s="54" t="str">
        <f t="shared" si="9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50">
        <v>45341.340914351851</v>
      </c>
      <c r="B90" s="49" t="s">
        <v>5017</v>
      </c>
      <c r="C90" s="49" t="s">
        <v>5166</v>
      </c>
      <c r="D90" s="49" t="s">
        <v>4855</v>
      </c>
      <c r="E90" s="49" t="s">
        <v>79</v>
      </c>
      <c r="F90" s="49" t="s">
        <v>6576</v>
      </c>
      <c r="G90" s="49" t="s">
        <v>6577</v>
      </c>
      <c r="H90" s="49" t="s">
        <v>8978</v>
      </c>
      <c r="I90" s="8">
        <f t="shared" si="7"/>
        <v>45341.340914351851</v>
      </c>
      <c r="J90" s="8">
        <f t="shared" si="10"/>
        <v>45341.340277777781</v>
      </c>
      <c r="K90" s="6" t="str">
        <f t="shared" si="8"/>
        <v>0:00</v>
      </c>
      <c r="L90" s="54" t="str">
        <f t="shared" si="9"/>
        <v>Ukončeno v den propuštění</v>
      </c>
      <c r="M90" s="54" t="str">
        <f>IF(A90-J90&gt;TIME(0,240,0),"Více než  4 hodiny",VLOOKUP(K90,Pásma!$H$4:$I$244,2))</f>
        <v>do 10 ti minut</v>
      </c>
    </row>
    <row r="91" spans="1:13" x14ac:dyDescent="0.25">
      <c r="A91" s="50">
        <v>45342.34097222222</v>
      </c>
      <c r="B91" s="49" t="s">
        <v>4941</v>
      </c>
      <c r="C91" s="49" t="s">
        <v>8836</v>
      </c>
      <c r="D91" s="49" t="s">
        <v>4855</v>
      </c>
      <c r="E91" s="49" t="s">
        <v>79</v>
      </c>
      <c r="F91" s="49" t="s">
        <v>6547</v>
      </c>
      <c r="G91" s="49" t="s">
        <v>6548</v>
      </c>
      <c r="H91" s="49" t="s">
        <v>8977</v>
      </c>
      <c r="I91" s="8">
        <f t="shared" si="7"/>
        <v>45342.34097222222</v>
      </c>
      <c r="J91" s="8">
        <f t="shared" si="10"/>
        <v>45342.340277777781</v>
      </c>
      <c r="K91" s="6" t="str">
        <f t="shared" si="8"/>
        <v>0:01</v>
      </c>
      <c r="L91" s="54" t="str">
        <f t="shared" si="9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50">
        <v>45342.341087962966</v>
      </c>
      <c r="B92" s="49" t="s">
        <v>4941</v>
      </c>
      <c r="C92" s="49" t="s">
        <v>8836</v>
      </c>
      <c r="D92" s="49" t="s">
        <v>4855</v>
      </c>
      <c r="E92" s="49" t="s">
        <v>79</v>
      </c>
      <c r="F92" s="49" t="s">
        <v>6538</v>
      </c>
      <c r="G92" s="49" t="s">
        <v>6539</v>
      </c>
      <c r="H92" s="49" t="s">
        <v>8976</v>
      </c>
      <c r="I92" s="8">
        <f t="shared" si="7"/>
        <v>45342.341087962966</v>
      </c>
      <c r="J92" s="8">
        <f t="shared" si="10"/>
        <v>45342.34097222222</v>
      </c>
      <c r="K92" s="6" t="str">
        <f t="shared" si="8"/>
        <v>0:00</v>
      </c>
      <c r="L92" s="54" t="str">
        <f t="shared" si="9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50">
        <v>45343.379074074073</v>
      </c>
      <c r="B93" s="49" t="s">
        <v>5017</v>
      </c>
      <c r="C93" s="49" t="s">
        <v>4897</v>
      </c>
      <c r="D93" s="49" t="s">
        <v>4855</v>
      </c>
      <c r="E93" s="49" t="s">
        <v>10</v>
      </c>
      <c r="F93" s="49" t="s">
        <v>6529</v>
      </c>
      <c r="G93" s="49" t="s">
        <v>6530</v>
      </c>
      <c r="H93" s="49" t="s">
        <v>8975</v>
      </c>
      <c r="I93" s="8">
        <f t="shared" si="7"/>
        <v>45343.379074074073</v>
      </c>
      <c r="J93" s="8">
        <f t="shared" si="10"/>
        <v>45343.378472222219</v>
      </c>
      <c r="K93" s="6" t="str">
        <f t="shared" si="8"/>
        <v>0:00</v>
      </c>
      <c r="L93" s="54" t="str">
        <f t="shared" si="9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50">
        <v>45344.366111111114</v>
      </c>
      <c r="B94" s="49" t="s">
        <v>5028</v>
      </c>
      <c r="C94" s="49" t="s">
        <v>5166</v>
      </c>
      <c r="D94" s="49" t="s">
        <v>4855</v>
      </c>
      <c r="E94" s="49" t="s">
        <v>79</v>
      </c>
      <c r="F94" s="49" t="s">
        <v>6485</v>
      </c>
      <c r="G94" s="49" t="s">
        <v>6486</v>
      </c>
      <c r="H94" s="49" t="s">
        <v>8974</v>
      </c>
      <c r="I94" s="8">
        <f t="shared" si="7"/>
        <v>45344.366111111114</v>
      </c>
      <c r="J94" s="8">
        <f t="shared" si="10"/>
        <v>45344.365972222222</v>
      </c>
      <c r="K94" s="6" t="str">
        <f t="shared" si="8"/>
        <v>0:00</v>
      </c>
      <c r="L94" s="54" t="str">
        <f t="shared" si="9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50">
        <v>45344.366342592592</v>
      </c>
      <c r="B95" s="49" t="s">
        <v>5028</v>
      </c>
      <c r="C95" s="49" t="s">
        <v>5166</v>
      </c>
      <c r="D95" s="49" t="s">
        <v>4855</v>
      </c>
      <c r="E95" s="49" t="s">
        <v>79</v>
      </c>
      <c r="F95" s="49" t="s">
        <v>6080</v>
      </c>
      <c r="G95" s="49" t="s">
        <v>6410</v>
      </c>
      <c r="H95" s="49" t="s">
        <v>8974</v>
      </c>
      <c r="I95" s="8">
        <f t="shared" si="7"/>
        <v>45344.366342592592</v>
      </c>
      <c r="J95" s="8">
        <f t="shared" si="10"/>
        <v>45344.365972222222</v>
      </c>
      <c r="K95" s="6" t="str">
        <f t="shared" si="8"/>
        <v>0:00</v>
      </c>
      <c r="L95" s="54" t="str">
        <f t="shared" si="9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50">
        <v>45344.366550925923</v>
      </c>
      <c r="B96" s="49" t="s">
        <v>5028</v>
      </c>
      <c r="C96" s="49" t="s">
        <v>5166</v>
      </c>
      <c r="D96" s="49" t="s">
        <v>4855</v>
      </c>
      <c r="E96" s="49" t="s">
        <v>79</v>
      </c>
      <c r="F96" s="49" t="s">
        <v>6515</v>
      </c>
      <c r="G96" s="49" t="s">
        <v>6516</v>
      </c>
      <c r="H96" s="49" t="s">
        <v>8974</v>
      </c>
      <c r="I96" s="8">
        <f t="shared" si="7"/>
        <v>45344.366550925923</v>
      </c>
      <c r="J96" s="8">
        <f t="shared" si="10"/>
        <v>45344.365972222222</v>
      </c>
      <c r="K96" s="6" t="str">
        <f t="shared" si="8"/>
        <v>0:00</v>
      </c>
      <c r="L96" s="54" t="str">
        <f t="shared" si="9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50">
        <v>45345.340983796297</v>
      </c>
      <c r="B97" s="49" t="s">
        <v>5028</v>
      </c>
      <c r="C97" s="49" t="s">
        <v>5166</v>
      </c>
      <c r="D97" s="49" t="s">
        <v>4855</v>
      </c>
      <c r="E97" s="49" t="s">
        <v>79</v>
      </c>
      <c r="F97" s="49" t="s">
        <v>6479</v>
      </c>
      <c r="G97" s="49" t="s">
        <v>6480</v>
      </c>
      <c r="H97" s="49" t="s">
        <v>8973</v>
      </c>
      <c r="I97" s="8">
        <f t="shared" si="7"/>
        <v>45345.340983796297</v>
      </c>
      <c r="J97" s="8">
        <f t="shared" si="10"/>
        <v>45345.340277777781</v>
      </c>
      <c r="K97" s="6" t="str">
        <f t="shared" si="8"/>
        <v>0:01</v>
      </c>
      <c r="L97" s="54" t="str">
        <f t="shared" si="9"/>
        <v>Ukončeno v den propuštění</v>
      </c>
      <c r="M97" s="54" t="str">
        <f>IF(A97-J97&gt;TIME(0,240,0),"Více než  4 hodiny",VLOOKUP(K97,Pásma!$H$4:$I$244,2))</f>
        <v>do 10 ti minut</v>
      </c>
    </row>
    <row r="98" spans="1:13" x14ac:dyDescent="0.25">
      <c r="A98" s="50">
        <v>45345.341377314813</v>
      </c>
      <c r="B98" s="49" t="s">
        <v>5028</v>
      </c>
      <c r="C98" s="49" t="s">
        <v>5166</v>
      </c>
      <c r="D98" s="49" t="s">
        <v>4855</v>
      </c>
      <c r="E98" s="49" t="s">
        <v>79</v>
      </c>
      <c r="F98" s="49" t="s">
        <v>6488</v>
      </c>
      <c r="G98" s="49" t="s">
        <v>6489</v>
      </c>
      <c r="H98" s="49" t="s">
        <v>8972</v>
      </c>
      <c r="I98" s="8">
        <f t="shared" si="7"/>
        <v>45345.341377314813</v>
      </c>
      <c r="J98" s="8">
        <f t="shared" si="10"/>
        <v>45345.34097222222</v>
      </c>
      <c r="K98" s="6" t="str">
        <f t="shared" si="8"/>
        <v>0:00</v>
      </c>
      <c r="L98" s="54" t="str">
        <f t="shared" si="9"/>
        <v>Ukončeno v den propuštění</v>
      </c>
      <c r="M98" s="54" t="str">
        <f>IF(A98-J98&gt;TIME(0,240,0),"Více než  4 hodiny",VLOOKUP(K98,Pásma!$H$4:$I$244,2))</f>
        <v>do 10 ti minut</v>
      </c>
    </row>
    <row r="99" spans="1:13" x14ac:dyDescent="0.25">
      <c r="A99" s="50">
        <v>45347.399791666663</v>
      </c>
      <c r="B99" s="49" t="s">
        <v>4963</v>
      </c>
      <c r="C99" s="49" t="s">
        <v>4901</v>
      </c>
      <c r="D99" s="49" t="s">
        <v>4855</v>
      </c>
      <c r="E99" s="49" t="s">
        <v>4876</v>
      </c>
      <c r="F99" s="49" t="s">
        <v>4964</v>
      </c>
      <c r="G99" s="49" t="s">
        <v>4965</v>
      </c>
      <c r="H99" s="49" t="s">
        <v>4966</v>
      </c>
      <c r="I99" s="8">
        <f t="shared" si="7"/>
        <v>45347.399791666663</v>
      </c>
      <c r="J99" s="8">
        <f>DATEVALUE(MID(H99,29,8))+TIMEVALUE(_xlfn.CONCAT(MID(H99,64,2),":",MID(H99,66,2)))</f>
        <v>45347.399305555555</v>
      </c>
      <c r="K99" s="6" t="str">
        <f t="shared" si="8"/>
        <v>0:00</v>
      </c>
      <c r="L99" s="54" t="str">
        <f t="shared" si="9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50">
        <v>45348.202615740738</v>
      </c>
      <c r="B100" s="49" t="s">
        <v>5017</v>
      </c>
      <c r="C100" s="49" t="s">
        <v>5335</v>
      </c>
      <c r="D100" s="49" t="s">
        <v>4855</v>
      </c>
      <c r="E100" s="49" t="s">
        <v>79</v>
      </c>
      <c r="F100" s="49" t="s">
        <v>6476</v>
      </c>
      <c r="G100" s="49" t="s">
        <v>6477</v>
      </c>
      <c r="H100" s="49" t="s">
        <v>8971</v>
      </c>
      <c r="I100" s="8">
        <f t="shared" si="7"/>
        <v>45348.202615740738</v>
      </c>
      <c r="J100" s="8">
        <f>DATEVALUE(MID(H100,49,8))+TIMEVALUE(_xlfn.CONCAT(MID(H100,80,2),":",MID(H100,82,2)))</f>
        <v>45348.20208333333</v>
      </c>
      <c r="K100" s="6" t="str">
        <f t="shared" si="8"/>
        <v>0:00</v>
      </c>
      <c r="L100" s="54" t="str">
        <f t="shared" si="9"/>
        <v>Ukončeno v den propuštění</v>
      </c>
      <c r="M100" s="54" t="str">
        <f>IF(A100-J100&gt;TIME(0,240,0),"Více než  4 hodiny",VLOOKUP(K100,Pásma!$H$4:$I$244,2))</f>
        <v>do 10 ti minut</v>
      </c>
    </row>
    <row r="101" spans="1:13" x14ac:dyDescent="0.25">
      <c r="A101" s="50">
        <v>45348.210416666669</v>
      </c>
      <c r="B101" s="49" t="s">
        <v>4853</v>
      </c>
      <c r="C101" s="49" t="s">
        <v>4880</v>
      </c>
      <c r="D101" s="49" t="s">
        <v>4855</v>
      </c>
      <c r="E101" s="49" t="s">
        <v>79</v>
      </c>
      <c r="F101" s="49" t="s">
        <v>4960</v>
      </c>
      <c r="G101" s="49" t="s">
        <v>4961</v>
      </c>
      <c r="H101" s="49" t="s">
        <v>4962</v>
      </c>
      <c r="I101" s="8">
        <f t="shared" si="7"/>
        <v>45348.210416666669</v>
      </c>
      <c r="J101" s="8">
        <f>DATEVALUE(MID(H101,29,8))+TIMEVALUE(_xlfn.CONCAT(MID(H101,64,2),":",MID(H101,66,2)))</f>
        <v>45348.206944444442</v>
      </c>
      <c r="K101" s="6" t="str">
        <f t="shared" si="8"/>
        <v>0:05</v>
      </c>
      <c r="L101" s="54" t="str">
        <f t="shared" si="9"/>
        <v>Ukončeno v den propuštění</v>
      </c>
      <c r="M101" s="54" t="str">
        <f>IF(A101-J101&gt;TIME(0,240,0),"Více než  4 hodiny",VLOOKUP(K101,Pásma!$H$4:$I$244,2))</f>
        <v>do 10 ti minut</v>
      </c>
    </row>
    <row r="102" spans="1:13" x14ac:dyDescent="0.25">
      <c r="A102" s="50">
        <v>45348.212129629632</v>
      </c>
      <c r="B102" s="49" t="s">
        <v>4853</v>
      </c>
      <c r="C102" s="49" t="s">
        <v>4880</v>
      </c>
      <c r="D102" s="49" t="s">
        <v>4855</v>
      </c>
      <c r="E102" s="49" t="s">
        <v>79</v>
      </c>
      <c r="F102" s="49" t="s">
        <v>4957</v>
      </c>
      <c r="G102" s="49" t="s">
        <v>4958</v>
      </c>
      <c r="H102" s="49" t="s">
        <v>4959</v>
      </c>
      <c r="I102" s="8">
        <f t="shared" si="7"/>
        <v>45348.212129629632</v>
      </c>
      <c r="J102" s="8">
        <f>DATEVALUE(MID(H102,29,8))+TIMEVALUE(_xlfn.CONCAT(MID(H102,64,2),":",MID(H102,66,2)))</f>
        <v>45348.207638888889</v>
      </c>
      <c r="K102" s="6" t="str">
        <f t="shared" si="8"/>
        <v>0:06</v>
      </c>
      <c r="L102" s="54" t="str">
        <f t="shared" si="9"/>
        <v>Ukončeno v den propuštění</v>
      </c>
      <c r="M102" s="54" t="str">
        <f>IF(A102-J102&gt;TIME(0,240,0),"Více než  4 hodiny",VLOOKUP(K102,Pásma!$H$4:$I$244,2))</f>
        <v>do 10 ti minut</v>
      </c>
    </row>
    <row r="103" spans="1:13" x14ac:dyDescent="0.25">
      <c r="A103" s="50">
        <v>45348.273344907408</v>
      </c>
      <c r="B103" s="49" t="s">
        <v>4853</v>
      </c>
      <c r="C103" s="49" t="s">
        <v>4995</v>
      </c>
      <c r="D103" s="49" t="s">
        <v>4855</v>
      </c>
      <c r="E103" s="49" t="s">
        <v>79</v>
      </c>
      <c r="F103" s="49" t="s">
        <v>6444</v>
      </c>
      <c r="G103" s="49" t="s">
        <v>6445</v>
      </c>
      <c r="H103" s="49" t="s">
        <v>8970</v>
      </c>
      <c r="I103" s="8">
        <f t="shared" si="7"/>
        <v>45348.273344907408</v>
      </c>
      <c r="J103" s="8">
        <f>DATEVALUE(MID(H103,49,8))+TIMEVALUE(_xlfn.CONCAT(MID(H103,80,2),":",MID(H103,82,2)))</f>
        <v>45348.272916666669</v>
      </c>
      <c r="K103" s="6" t="str">
        <f t="shared" si="8"/>
        <v>0:00</v>
      </c>
      <c r="L103" s="54" t="str">
        <f t="shared" si="9"/>
        <v>Ukončeno v den propuštění</v>
      </c>
      <c r="M103" s="54" t="str">
        <f>IF(A103-J103&gt;TIME(0,240,0),"Více než  4 hodiny",VLOOKUP(K103,Pásma!$H$4:$I$244,2))</f>
        <v>do 10 ti minut</v>
      </c>
    </row>
    <row r="104" spans="1:13" x14ac:dyDescent="0.25">
      <c r="A104" s="50">
        <v>45348.280682870369</v>
      </c>
      <c r="B104" s="49" t="s">
        <v>5017</v>
      </c>
      <c r="C104" s="49" t="s">
        <v>5166</v>
      </c>
      <c r="D104" s="49" t="s">
        <v>4855</v>
      </c>
      <c r="E104" s="49" t="s">
        <v>79</v>
      </c>
      <c r="F104" s="49" t="s">
        <v>5233</v>
      </c>
      <c r="G104" s="49" t="s">
        <v>6440</v>
      </c>
      <c r="H104" s="49" t="s">
        <v>8969</v>
      </c>
      <c r="I104" s="8">
        <f t="shared" si="7"/>
        <v>45348.280682870369</v>
      </c>
      <c r="J104" s="8">
        <f>DATEVALUE(MID(H104,49,8))+TIMEVALUE(_xlfn.CONCAT(MID(H104,80,2),":",MID(H104,82,2)))</f>
        <v>45348.280555555553</v>
      </c>
      <c r="K104" s="6" t="str">
        <f t="shared" si="8"/>
        <v>0:00</v>
      </c>
      <c r="L104" s="54" t="str">
        <f t="shared" si="9"/>
        <v>Ukončeno v den propuštění</v>
      </c>
      <c r="M104" s="54" t="str">
        <f>IF(A104-J104&gt;TIME(0,240,0),"Více než  4 hodiny",VLOOKUP(K104,Pásma!$H$4:$I$244,2))</f>
        <v>do 10 ti minut</v>
      </c>
    </row>
    <row r="105" spans="1:13" x14ac:dyDescent="0.25">
      <c r="A105" s="50">
        <v>45349.376238425924</v>
      </c>
      <c r="B105" s="49" t="s">
        <v>5017</v>
      </c>
      <c r="C105" s="49" t="s">
        <v>5166</v>
      </c>
      <c r="D105" s="49" t="s">
        <v>4855</v>
      </c>
      <c r="E105" s="49" t="s">
        <v>79</v>
      </c>
      <c r="F105" s="49" t="s">
        <v>6424</v>
      </c>
      <c r="G105" s="49" t="s">
        <v>6425</v>
      </c>
      <c r="H105" s="49" t="s">
        <v>8968</v>
      </c>
      <c r="I105" s="8">
        <f t="shared" si="7"/>
        <v>45349.376238425924</v>
      </c>
      <c r="J105" s="8">
        <f>DATEVALUE(MID(H105,49,8))+TIMEVALUE(_xlfn.CONCAT(MID(H105,80,2),":",MID(H105,82,2)))</f>
        <v>45349.375694444447</v>
      </c>
      <c r="K105" s="6" t="str">
        <f t="shared" si="8"/>
        <v>0:00</v>
      </c>
      <c r="L105" s="54" t="str">
        <f t="shared" si="9"/>
        <v>Ukončeno v den propuštění</v>
      </c>
      <c r="M105" s="54" t="str">
        <f>IF(A105-J105&gt;TIME(0,240,0),"Více než  4 hodiny",VLOOKUP(K105,Pásma!$H$4:$I$244,2))</f>
        <v>do 10 ti minut</v>
      </c>
    </row>
    <row r="106" spans="1:13" x14ac:dyDescent="0.25">
      <c r="A106" s="50">
        <v>45349.376354166663</v>
      </c>
      <c r="B106" s="49" t="s">
        <v>5017</v>
      </c>
      <c r="C106" s="49" t="s">
        <v>5166</v>
      </c>
      <c r="D106" s="49" t="s">
        <v>4855</v>
      </c>
      <c r="E106" s="49" t="s">
        <v>79</v>
      </c>
      <c r="F106" s="49" t="s">
        <v>6287</v>
      </c>
      <c r="G106" s="49" t="s">
        <v>6381</v>
      </c>
      <c r="H106" s="49" t="s">
        <v>8968</v>
      </c>
      <c r="I106" s="8">
        <f t="shared" si="7"/>
        <v>45349.376354166663</v>
      </c>
      <c r="J106" s="8">
        <f>DATEVALUE(MID(H106,49,8))+TIMEVALUE(_xlfn.CONCAT(MID(H106,80,2),":",MID(H106,82,2)))</f>
        <v>45349.375694444447</v>
      </c>
      <c r="K106" s="6" t="str">
        <f t="shared" si="8"/>
        <v>0:00</v>
      </c>
      <c r="L106" s="54" t="str">
        <f t="shared" si="9"/>
        <v>Ukončeno v den propuštění</v>
      </c>
      <c r="M106" s="54" t="str">
        <f>IF(A106-J106&gt;TIME(0,240,0),"Více než  4 hodiny",VLOOKUP(K106,Pásma!$H$4:$I$244,2))</f>
        <v>do 10 ti minut</v>
      </c>
    </row>
    <row r="107" spans="1:13" x14ac:dyDescent="0.25">
      <c r="A107" s="50">
        <v>45350.365162037036</v>
      </c>
      <c r="B107" s="49" t="s">
        <v>4941</v>
      </c>
      <c r="C107" s="49" t="s">
        <v>8836</v>
      </c>
      <c r="D107" s="49" t="s">
        <v>4855</v>
      </c>
      <c r="E107" s="49" t="s">
        <v>79</v>
      </c>
      <c r="F107" s="49" t="s">
        <v>6414</v>
      </c>
      <c r="G107" s="49" t="s">
        <v>6415</v>
      </c>
      <c r="H107" s="49" t="s">
        <v>8967</v>
      </c>
      <c r="I107" s="8">
        <f t="shared" si="7"/>
        <v>45350.365162037036</v>
      </c>
      <c r="J107" s="8">
        <f>DATEVALUE(MID(H107,49,8))+TIMEVALUE(_xlfn.CONCAT(MID(H107,80,2),":",MID(H107,82,2)))</f>
        <v>45350.364583333336</v>
      </c>
      <c r="K107" s="6" t="str">
        <f t="shared" si="8"/>
        <v>0:00</v>
      </c>
      <c r="L107" s="54" t="str">
        <f t="shared" si="9"/>
        <v>Ukončeno v den propuštění</v>
      </c>
      <c r="M107" s="54" t="str">
        <f>IF(A107-J107&gt;TIME(0,240,0),"Více než  4 hodiny",VLOOKUP(K107,Pásma!$H$4:$I$244,2))</f>
        <v>do 10 ti minut</v>
      </c>
    </row>
    <row r="108" spans="1:13" x14ac:dyDescent="0.25">
      <c r="A108" s="50">
        <v>45350.805324074077</v>
      </c>
      <c r="B108" s="49" t="s">
        <v>4853</v>
      </c>
      <c r="C108" s="49" t="s">
        <v>4953</v>
      </c>
      <c r="D108" s="49" t="s">
        <v>4855</v>
      </c>
      <c r="E108" s="49" t="s">
        <v>79</v>
      </c>
      <c r="F108" s="49" t="s">
        <v>4954</v>
      </c>
      <c r="G108" s="49" t="s">
        <v>4955</v>
      </c>
      <c r="H108" s="49" t="s">
        <v>4956</v>
      </c>
      <c r="I108" s="8">
        <f t="shared" si="7"/>
        <v>45350.805324074077</v>
      </c>
      <c r="J108" s="8">
        <f>DATEVALUE(MID(H108,29,8))+TIMEVALUE(_xlfn.CONCAT(MID(H108,64,2),":",MID(H108,66,2)))</f>
        <v>45350.797222222223</v>
      </c>
      <c r="K108" s="6" t="str">
        <f t="shared" si="8"/>
        <v>0:11</v>
      </c>
      <c r="L108" s="54" t="str">
        <f t="shared" si="9"/>
        <v>Ukončeno v den propuštění</v>
      </c>
      <c r="M108" s="54" t="str">
        <f>IF(A108-J108&gt;TIME(0,240,0),"Více než  4 hodiny",VLOOKUP(K108,Pásma!$H$4:$I$244,2))</f>
        <v>10-20</v>
      </c>
    </row>
    <row r="109" spans="1:13" x14ac:dyDescent="0.25">
      <c r="A109" s="50">
        <v>45350.843692129631</v>
      </c>
      <c r="B109" s="49" t="s">
        <v>4853</v>
      </c>
      <c r="C109" s="49" t="s">
        <v>4862</v>
      </c>
      <c r="D109" s="49" t="s">
        <v>4855</v>
      </c>
      <c r="E109" s="49" t="s">
        <v>79</v>
      </c>
      <c r="F109" s="49" t="s">
        <v>6387</v>
      </c>
      <c r="G109" s="49" t="s">
        <v>6388</v>
      </c>
      <c r="H109" s="49" t="s">
        <v>8966</v>
      </c>
      <c r="I109" s="8">
        <f t="shared" si="7"/>
        <v>45350.843692129631</v>
      </c>
      <c r="J109" s="8">
        <f>DATEVALUE(MID(H109,49,8))+TIMEVALUE(_xlfn.CONCAT(MID(H109,80,2),":",MID(H109,82,2)))</f>
        <v>45350.843055555553</v>
      </c>
      <c r="K109" s="6" t="str">
        <f t="shared" si="8"/>
        <v>0:00</v>
      </c>
      <c r="L109" s="54" t="str">
        <f t="shared" si="9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50">
        <v>45352.402395833335</v>
      </c>
      <c r="B110" s="49" t="s">
        <v>4853</v>
      </c>
      <c r="C110" s="49" t="s">
        <v>4909</v>
      </c>
      <c r="D110" s="49" t="s">
        <v>4855</v>
      </c>
      <c r="E110" s="49" t="s">
        <v>13</v>
      </c>
      <c r="F110" s="49" t="s">
        <v>4960</v>
      </c>
      <c r="G110" s="49" t="s">
        <v>7767</v>
      </c>
      <c r="H110" s="49" t="s">
        <v>7768</v>
      </c>
      <c r="I110" s="8">
        <f t="shared" si="7"/>
        <v>45352.402395833335</v>
      </c>
      <c r="J110" s="8">
        <f>DATEVALUE(MID(H110,63,8))+TIMEVALUE(_xlfn.CONCAT(MID(H110,87,2),":",MID(H110,89,2)))</f>
        <v>45352.401388888888</v>
      </c>
      <c r="K110" s="6" t="str">
        <f t="shared" si="8"/>
        <v>0:01</v>
      </c>
      <c r="L110" s="54" t="str">
        <f t="shared" si="9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50">
        <v>45352.403078703705</v>
      </c>
      <c r="B111" s="49" t="s">
        <v>4853</v>
      </c>
      <c r="C111" s="49" t="s">
        <v>4909</v>
      </c>
      <c r="D111" s="49" t="s">
        <v>4855</v>
      </c>
      <c r="E111" s="49" t="s">
        <v>13</v>
      </c>
      <c r="F111" s="49" t="s">
        <v>4957</v>
      </c>
      <c r="G111" s="49" t="s">
        <v>7765</v>
      </c>
      <c r="H111" s="49" t="s">
        <v>7766</v>
      </c>
      <c r="I111" s="8">
        <f t="shared" si="7"/>
        <v>45352.403078703705</v>
      </c>
      <c r="J111" s="8">
        <f>DATEVALUE(MID(H111,63,8))+TIMEVALUE(_xlfn.CONCAT(MID(H111,87,2),":",MID(H111,89,2)))</f>
        <v>45352.402083333334</v>
      </c>
      <c r="K111" s="6" t="str">
        <f t="shared" si="8"/>
        <v>0:01</v>
      </c>
      <c r="L111" s="54" t="str">
        <f t="shared" si="9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50">
        <v>45354.387835648151</v>
      </c>
      <c r="B112" s="49" t="s">
        <v>4853</v>
      </c>
      <c r="C112" s="49" t="s">
        <v>4949</v>
      </c>
      <c r="D112" s="49" t="s">
        <v>4855</v>
      </c>
      <c r="E112" s="49" t="s">
        <v>10</v>
      </c>
      <c r="F112" s="49" t="s">
        <v>4950</v>
      </c>
      <c r="G112" s="49" t="s">
        <v>4951</v>
      </c>
      <c r="H112" s="49" t="s">
        <v>4952</v>
      </c>
      <c r="I112" s="8">
        <f t="shared" si="7"/>
        <v>45354.387835648151</v>
      </c>
      <c r="J112" s="8">
        <f>DATEVALUE(MID(H112,29,8))+TIMEVALUE(_xlfn.CONCAT(MID(H112,64,2),":",MID(H112,66,2)))</f>
        <v>45354.386805555558</v>
      </c>
      <c r="K112" s="6" t="str">
        <f t="shared" si="8"/>
        <v>0:01</v>
      </c>
      <c r="L112" s="54" t="str">
        <f t="shared" si="9"/>
        <v>Ukončeno v den propuštění</v>
      </c>
      <c r="M112" s="54" t="str">
        <f>IF(A112-J112&gt;TIME(0,240,0),"Více než  4 hodiny",VLOOKUP(K112,Pásma!$H$4:$I$244,2))</f>
        <v>do 10 ti minut</v>
      </c>
    </row>
    <row r="113" spans="1:13" x14ac:dyDescent="0.25">
      <c r="A113" s="50">
        <v>45355.325057870374</v>
      </c>
      <c r="B113" s="49" t="s">
        <v>5017</v>
      </c>
      <c r="C113" s="49" t="s">
        <v>5166</v>
      </c>
      <c r="D113" s="49" t="s">
        <v>4855</v>
      </c>
      <c r="E113" s="49" t="s">
        <v>79</v>
      </c>
      <c r="F113" s="49" t="s">
        <v>6364</v>
      </c>
      <c r="G113" s="49" t="s">
        <v>6365</v>
      </c>
      <c r="H113" s="49" t="s">
        <v>8965</v>
      </c>
      <c r="I113" s="8">
        <f t="shared" si="7"/>
        <v>45355.325057870374</v>
      </c>
      <c r="J113" s="8">
        <f>DATEVALUE(MID(H113,49,8))+TIMEVALUE(_xlfn.CONCAT(MID(H113,80,2),":",MID(H113,82,2)))</f>
        <v>45355.324305555558</v>
      </c>
      <c r="K113" s="6" t="str">
        <f t="shared" si="8"/>
        <v>0:01</v>
      </c>
      <c r="L113" s="54" t="str">
        <f t="shared" si="9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50">
        <v>45355.390520833331</v>
      </c>
      <c r="B114" s="49" t="s">
        <v>4853</v>
      </c>
      <c r="C114" s="49" t="s">
        <v>4995</v>
      </c>
      <c r="D114" s="49" t="s">
        <v>4855</v>
      </c>
      <c r="E114" s="49" t="s">
        <v>79</v>
      </c>
      <c r="F114" s="49" t="s">
        <v>4954</v>
      </c>
      <c r="G114" s="49" t="s">
        <v>7763</v>
      </c>
      <c r="H114" s="49" t="s">
        <v>7764</v>
      </c>
      <c r="I114" s="8">
        <f t="shared" si="7"/>
        <v>45355.390520833331</v>
      </c>
      <c r="J114" s="8">
        <f>DATEVALUE(MID(H114,63,8))+TIMEVALUE(_xlfn.CONCAT(MID(H114,87,2),":",MID(H114,89,2)))</f>
        <v>45355.38958333333</v>
      </c>
      <c r="K114" s="6" t="str">
        <f t="shared" si="8"/>
        <v>0:01</v>
      </c>
      <c r="L114" s="54" t="str">
        <f t="shared" si="9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50">
        <v>45356.750891203701</v>
      </c>
      <c r="B115" s="49" t="s">
        <v>4853</v>
      </c>
      <c r="C115" s="49" t="s">
        <v>4991</v>
      </c>
      <c r="D115" s="49" t="s">
        <v>4855</v>
      </c>
      <c r="E115" s="49" t="s">
        <v>79</v>
      </c>
      <c r="F115" s="49" t="s">
        <v>6349</v>
      </c>
      <c r="G115" s="49" t="s">
        <v>6350</v>
      </c>
      <c r="H115" s="49" t="s">
        <v>8964</v>
      </c>
      <c r="I115" s="8">
        <f t="shared" si="7"/>
        <v>45356.750891203701</v>
      </c>
      <c r="J115" s="8">
        <f>DATEVALUE(MID(H115,49,8))+TIMEVALUE(_xlfn.CONCAT(MID(H115,80,2),":",MID(H115,82,2)))</f>
        <v>45356.750694444447</v>
      </c>
      <c r="K115" s="6" t="str">
        <f t="shared" si="8"/>
        <v>0:00</v>
      </c>
      <c r="L115" s="54" t="str">
        <f t="shared" si="9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50">
        <v>45356.881863425922</v>
      </c>
      <c r="B116" s="49" t="s">
        <v>5017</v>
      </c>
      <c r="C116" s="49" t="s">
        <v>5018</v>
      </c>
      <c r="D116" s="49" t="s">
        <v>4855</v>
      </c>
      <c r="E116" s="49" t="s">
        <v>79</v>
      </c>
      <c r="F116" s="49" t="s">
        <v>6352</v>
      </c>
      <c r="G116" s="49" t="s">
        <v>6353</v>
      </c>
      <c r="H116" s="49" t="s">
        <v>8963</v>
      </c>
      <c r="I116" s="8">
        <f t="shared" si="7"/>
        <v>45356.881863425922</v>
      </c>
      <c r="J116" s="8">
        <f>DATEVALUE(MID(H116,49,8))+TIMEVALUE(_xlfn.CONCAT(MID(H116,80,2),":",MID(H116,82,2)))</f>
        <v>45356.881249999999</v>
      </c>
      <c r="K116" s="6" t="str">
        <f t="shared" si="8"/>
        <v>0:00</v>
      </c>
      <c r="L116" s="54" t="str">
        <f t="shared" si="9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50">
        <v>45357.391851851855</v>
      </c>
      <c r="B117" s="49" t="s">
        <v>4853</v>
      </c>
      <c r="C117" s="49" t="s">
        <v>4893</v>
      </c>
      <c r="D117" s="49" t="s">
        <v>4855</v>
      </c>
      <c r="E117" s="49" t="s">
        <v>79</v>
      </c>
      <c r="F117" s="49" t="s">
        <v>5786</v>
      </c>
      <c r="G117" s="49" t="s">
        <v>7761</v>
      </c>
      <c r="H117" s="49" t="s">
        <v>7762</v>
      </c>
      <c r="I117" s="8">
        <f t="shared" si="7"/>
        <v>45357.391851851855</v>
      </c>
      <c r="J117" s="8">
        <f>DATEVALUE(MID(H117,63,8))+TIMEVALUE(_xlfn.CONCAT(MID(H117,87,2),":",MID(H117,89,2)))</f>
        <v>45357.390277777777</v>
      </c>
      <c r="K117" s="6" t="str">
        <f t="shared" si="8"/>
        <v>0:02</v>
      </c>
      <c r="L117" s="54" t="str">
        <f t="shared" si="9"/>
        <v>Ukončeno v den propuštění</v>
      </c>
      <c r="M117" s="54" t="str">
        <f>IF(A117-J117&gt;TIME(0,240,0),"Více než  4 hodiny",VLOOKUP(K117,Pásma!$H$4:$I$244,2))</f>
        <v>do 10 ti minut</v>
      </c>
    </row>
    <row r="118" spans="1:13" x14ac:dyDescent="0.25">
      <c r="A118" s="50">
        <v>45357.49590277778</v>
      </c>
      <c r="B118" s="49" t="s">
        <v>4945</v>
      </c>
      <c r="C118" s="49" t="s">
        <v>4901</v>
      </c>
      <c r="D118" s="49" t="s">
        <v>4855</v>
      </c>
      <c r="E118" s="49" t="s">
        <v>4876</v>
      </c>
      <c r="F118" s="49" t="s">
        <v>4946</v>
      </c>
      <c r="G118" s="49" t="s">
        <v>4947</v>
      </c>
      <c r="H118" s="49" t="s">
        <v>4948</v>
      </c>
      <c r="I118" s="8">
        <f t="shared" si="7"/>
        <v>45357.49590277778</v>
      </c>
      <c r="J118" s="8">
        <f>DATEVALUE(MID(H118,29,8))+TIMEVALUE(_xlfn.CONCAT(MID(H118,64,2),":",MID(H118,66,2)))</f>
        <v>45357.458333333336</v>
      </c>
      <c r="K118" s="6" t="str">
        <f t="shared" si="8"/>
        <v>0:54</v>
      </c>
      <c r="L118" s="54" t="str">
        <f t="shared" si="9"/>
        <v>Ukončeno v den propuštění</v>
      </c>
      <c r="M118" s="54" t="str">
        <f>IF(A118-J118&gt;TIME(0,240,0),"Více než  4 hodiny",VLOOKUP(K118,Pásma!$H$4:$I$244,2))</f>
        <v>50-60</v>
      </c>
    </row>
    <row r="119" spans="1:13" x14ac:dyDescent="0.25">
      <c r="A119" s="50">
        <v>45357.496712962966</v>
      </c>
      <c r="B119" s="49" t="s">
        <v>4945</v>
      </c>
      <c r="C119" s="49" t="s">
        <v>4901</v>
      </c>
      <c r="D119" s="49" t="s">
        <v>4855</v>
      </c>
      <c r="E119" s="49" t="s">
        <v>4876</v>
      </c>
      <c r="F119" s="49" t="s">
        <v>4946</v>
      </c>
      <c r="G119" s="49" t="s">
        <v>6326</v>
      </c>
      <c r="H119" s="49" t="s">
        <v>8962</v>
      </c>
      <c r="I119" s="8">
        <f t="shared" si="7"/>
        <v>45357.496712962966</v>
      </c>
      <c r="J119" s="8">
        <f>DATEVALUE(MID(H119,49,8))+TIMEVALUE(_xlfn.CONCAT(MID(H119,80,2),":",MID(H119,82,2)))</f>
        <v>45357.496527777781</v>
      </c>
      <c r="K119" s="6" t="str">
        <f t="shared" si="8"/>
        <v>0:00</v>
      </c>
      <c r="L119" s="54" t="str">
        <f t="shared" si="9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50">
        <v>45358.322025462963</v>
      </c>
      <c r="B120" s="49" t="s">
        <v>5017</v>
      </c>
      <c r="C120" s="49" t="s">
        <v>5166</v>
      </c>
      <c r="D120" s="49" t="s">
        <v>4855</v>
      </c>
      <c r="E120" s="49" t="s">
        <v>79</v>
      </c>
      <c r="F120" s="49" t="s">
        <v>6316</v>
      </c>
      <c r="G120" s="49" t="s">
        <v>6317</v>
      </c>
      <c r="H120" s="49" t="s">
        <v>8961</v>
      </c>
      <c r="I120" s="8">
        <f t="shared" si="7"/>
        <v>45358.322025462963</v>
      </c>
      <c r="J120" s="8">
        <f>DATEVALUE(MID(H120,49,8))+TIMEVALUE(_xlfn.CONCAT(MID(H120,80,2),":",MID(H120,82,2)))</f>
        <v>45358.321527777778</v>
      </c>
      <c r="K120" s="6" t="str">
        <f t="shared" si="8"/>
        <v>0:00</v>
      </c>
      <c r="L120" s="54" t="str">
        <f t="shared" si="9"/>
        <v>Ukončeno v den propuštění</v>
      </c>
      <c r="M120" s="54" t="str">
        <f>IF(A120-J120&gt;TIME(0,240,0),"Více než  4 hodiny",VLOOKUP(K120,Pásma!$H$4:$I$244,2))</f>
        <v>do 10 ti minut</v>
      </c>
    </row>
    <row r="121" spans="1:13" x14ac:dyDescent="0.25">
      <c r="A121" s="50">
        <v>45358.322233796294</v>
      </c>
      <c r="B121" s="49" t="s">
        <v>5017</v>
      </c>
      <c r="C121" s="49" t="s">
        <v>5166</v>
      </c>
      <c r="D121" s="49" t="s">
        <v>4855</v>
      </c>
      <c r="E121" s="49" t="s">
        <v>79</v>
      </c>
      <c r="F121" s="49" t="s">
        <v>6299</v>
      </c>
      <c r="G121" s="49" t="s">
        <v>6300</v>
      </c>
      <c r="H121" s="49" t="s">
        <v>8961</v>
      </c>
      <c r="I121" s="8">
        <f t="shared" si="7"/>
        <v>45358.322233796294</v>
      </c>
      <c r="J121" s="8">
        <f>DATEVALUE(MID(H121,49,8))+TIMEVALUE(_xlfn.CONCAT(MID(H121,80,2),":",MID(H121,82,2)))</f>
        <v>45358.321527777778</v>
      </c>
      <c r="K121" s="6" t="str">
        <f t="shared" si="8"/>
        <v>0:01</v>
      </c>
      <c r="L121" s="54" t="str">
        <f t="shared" si="9"/>
        <v>Ukončeno v den propuštění</v>
      </c>
      <c r="M121" s="54" t="str">
        <f>IF(A121-J121&gt;TIME(0,240,0),"Více než  4 hodiny",VLOOKUP(K121,Pásma!$H$4:$I$244,2))</f>
        <v>do 10 ti minut</v>
      </c>
    </row>
    <row r="122" spans="1:13" x14ac:dyDescent="0.25">
      <c r="A122" s="50">
        <v>45358.407233796293</v>
      </c>
      <c r="B122" s="49" t="s">
        <v>4941</v>
      </c>
      <c r="C122" s="49" t="s">
        <v>4880</v>
      </c>
      <c r="D122" s="49" t="s">
        <v>4855</v>
      </c>
      <c r="E122" s="49" t="s">
        <v>79</v>
      </c>
      <c r="F122" s="49" t="s">
        <v>4942</v>
      </c>
      <c r="G122" s="49" t="s">
        <v>4943</v>
      </c>
      <c r="H122" s="49" t="s">
        <v>4944</v>
      </c>
      <c r="I122" s="8">
        <f t="shared" si="7"/>
        <v>45358.407233796293</v>
      </c>
      <c r="J122" s="8">
        <f>DATEVALUE(MID(H122,29,8))+TIMEVALUE(_xlfn.CONCAT(MID(H122,64,2),":",MID(H122,66,2)))</f>
        <v>45358.405555555553</v>
      </c>
      <c r="K122" s="6" t="str">
        <f t="shared" si="8"/>
        <v>0:02</v>
      </c>
      <c r="L122" s="54" t="str">
        <f t="shared" si="9"/>
        <v>Ukončeno v den propuštění</v>
      </c>
      <c r="M122" s="54" t="str">
        <f>IF(A122-J122&gt;TIME(0,240,0),"Více než  4 hodiny",VLOOKUP(K122,Pásma!$H$4:$I$244,2))</f>
        <v>do 10 ti minut</v>
      </c>
    </row>
    <row r="123" spans="1:13" x14ac:dyDescent="0.25">
      <c r="A123" s="50">
        <v>45359.598657407405</v>
      </c>
      <c r="B123" s="49" t="s">
        <v>4853</v>
      </c>
      <c r="C123" s="49" t="s">
        <v>4893</v>
      </c>
      <c r="D123" s="49" t="s">
        <v>4855</v>
      </c>
      <c r="E123" s="49" t="s">
        <v>79</v>
      </c>
      <c r="F123" s="49" t="s">
        <v>6312</v>
      </c>
      <c r="G123" s="49" t="s">
        <v>6313</v>
      </c>
      <c r="H123" s="49" t="s">
        <v>8960</v>
      </c>
      <c r="I123" s="8">
        <f t="shared" si="7"/>
        <v>45359.598657407405</v>
      </c>
      <c r="J123" s="8">
        <f>DATEVALUE(MID(H123,49,8))+TIMEVALUE(_xlfn.CONCAT(MID(H123,80,2),":",MID(H123,82,2)))</f>
        <v>45359.597916666666</v>
      </c>
      <c r="K123" s="6" t="str">
        <f t="shared" si="8"/>
        <v>0:01</v>
      </c>
      <c r="L123" s="54" t="str">
        <f t="shared" si="9"/>
        <v>Ukončeno v den propuštění</v>
      </c>
      <c r="M123" s="54" t="str">
        <f>IF(A123-J123&gt;TIME(0,240,0),"Více než  4 hodiny",VLOOKUP(K123,Pásma!$H$4:$I$244,2))</f>
        <v>do 10 ti minut</v>
      </c>
    </row>
    <row r="124" spans="1:13" x14ac:dyDescent="0.25">
      <c r="A124" s="50">
        <v>45362.334768518522</v>
      </c>
      <c r="B124" s="49" t="s">
        <v>5017</v>
      </c>
      <c r="C124" s="49" t="s">
        <v>5057</v>
      </c>
      <c r="D124" s="49" t="s">
        <v>4855</v>
      </c>
      <c r="E124" s="49" t="s">
        <v>79</v>
      </c>
      <c r="F124" s="49" t="s">
        <v>6296</v>
      </c>
      <c r="G124" s="49" t="s">
        <v>6297</v>
      </c>
      <c r="H124" s="49" t="s">
        <v>8959</v>
      </c>
      <c r="I124" s="8">
        <f t="shared" si="7"/>
        <v>45362.334768518522</v>
      </c>
      <c r="J124" s="8">
        <f>DATEVALUE(MID(H124,49,8))+TIMEVALUE(_xlfn.CONCAT(MID(H124,80,2),":",MID(H124,82,2)))</f>
        <v>45362.334027777775</v>
      </c>
      <c r="K124" s="6" t="str">
        <f t="shared" si="8"/>
        <v>0:01</v>
      </c>
      <c r="L124" s="54" t="str">
        <f t="shared" si="9"/>
        <v>Ukončeno v den propuštění</v>
      </c>
      <c r="M124" s="54" t="str">
        <f>IF(A124-J124&gt;TIME(0,240,0),"Více než  4 hodiny",VLOOKUP(K124,Pásma!$H$4:$I$244,2))</f>
        <v>do 10 ti minut</v>
      </c>
    </row>
    <row r="125" spans="1:13" x14ac:dyDescent="0.25">
      <c r="A125" s="50">
        <v>45362.335046296299</v>
      </c>
      <c r="B125" s="49" t="s">
        <v>5017</v>
      </c>
      <c r="C125" s="49" t="s">
        <v>5057</v>
      </c>
      <c r="D125" s="49" t="s">
        <v>4855</v>
      </c>
      <c r="E125" s="49" t="s">
        <v>79</v>
      </c>
      <c r="F125" s="49" t="s">
        <v>6219</v>
      </c>
      <c r="G125" s="49" t="s">
        <v>6220</v>
      </c>
      <c r="H125" s="49" t="s">
        <v>8958</v>
      </c>
      <c r="I125" s="8">
        <f t="shared" si="7"/>
        <v>45362.335046296299</v>
      </c>
      <c r="J125" s="8">
        <f>DATEVALUE(MID(H125,49,8))+TIMEVALUE(_xlfn.CONCAT(MID(H125,80,2),":",MID(H125,82,2)))</f>
        <v>45362.334722222222</v>
      </c>
      <c r="K125" s="6" t="str">
        <f t="shared" si="8"/>
        <v>0:00</v>
      </c>
      <c r="L125" s="54" t="str">
        <f t="shared" si="9"/>
        <v>Ukončeno v den propuštění</v>
      </c>
      <c r="M125" s="54" t="str">
        <f>IF(A125-J125&gt;TIME(0,240,0),"Více než  4 hodiny",VLOOKUP(K125,Pásma!$H$4:$I$244,2))</f>
        <v>do 10 ti minut</v>
      </c>
    </row>
    <row r="126" spans="1:13" x14ac:dyDescent="0.25">
      <c r="A126" s="50">
        <v>45362.335520833331</v>
      </c>
      <c r="B126" s="49" t="s">
        <v>5017</v>
      </c>
      <c r="C126" s="49" t="s">
        <v>5057</v>
      </c>
      <c r="D126" s="49" t="s">
        <v>4855</v>
      </c>
      <c r="E126" s="49" t="s">
        <v>79</v>
      </c>
      <c r="F126" s="49" t="s">
        <v>6181</v>
      </c>
      <c r="G126" s="49" t="s">
        <v>7875</v>
      </c>
      <c r="H126" s="49" t="s">
        <v>8957</v>
      </c>
      <c r="I126" s="8">
        <f t="shared" si="7"/>
        <v>45362.335520833331</v>
      </c>
      <c r="J126" s="8">
        <f>DATEVALUE(MID(H126,49,8))+TIMEVALUE(_xlfn.CONCAT(MID(H126,80,2),":",MID(H126,82,2)))</f>
        <v>45362.335416666669</v>
      </c>
      <c r="K126" s="6" t="str">
        <f t="shared" si="8"/>
        <v>0:00</v>
      </c>
      <c r="L126" s="54" t="str">
        <f t="shared" si="9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50">
        <v>45362.341678240744</v>
      </c>
      <c r="B127" s="49" t="s">
        <v>4853</v>
      </c>
      <c r="C127" s="49" t="s">
        <v>4884</v>
      </c>
      <c r="D127" s="49" t="s">
        <v>4855</v>
      </c>
      <c r="E127" s="49" t="s">
        <v>10</v>
      </c>
      <c r="F127" s="49" t="s">
        <v>6181</v>
      </c>
      <c r="G127" s="49" t="s">
        <v>7875</v>
      </c>
      <c r="H127" s="49" t="s">
        <v>8956</v>
      </c>
      <c r="I127" s="8">
        <f t="shared" si="7"/>
        <v>45362.341678240744</v>
      </c>
      <c r="J127" s="8">
        <f>DATEVALUE(MID(H127,49,8))+TIMEVALUE(_xlfn.CONCAT(MID(H127,80,2),":",MID(H127,82,2)))</f>
        <v>45362.34097222222</v>
      </c>
      <c r="K127" s="6" t="str">
        <f t="shared" si="8"/>
        <v>0:01</v>
      </c>
      <c r="L127" s="54" t="str">
        <f t="shared" si="9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50">
        <v>45362.487893518519</v>
      </c>
      <c r="B128" s="49" t="s">
        <v>4853</v>
      </c>
      <c r="C128" s="49" t="s">
        <v>4924</v>
      </c>
      <c r="D128" s="49" t="s">
        <v>4855</v>
      </c>
      <c r="E128" s="49" t="s">
        <v>79</v>
      </c>
      <c r="F128" s="49" t="s">
        <v>4938</v>
      </c>
      <c r="G128" s="49" t="s">
        <v>4939</v>
      </c>
      <c r="H128" s="49" t="s">
        <v>4940</v>
      </c>
      <c r="I128" s="8">
        <f t="shared" si="7"/>
        <v>45362.487893518519</v>
      </c>
      <c r="J128" s="8">
        <f>DATEVALUE(MID(H128,29,8))+TIMEVALUE(_xlfn.CONCAT(MID(H128,64,2),":",MID(H128,66,2)))</f>
        <v>45362.444444444445</v>
      </c>
      <c r="K128" s="6" t="str">
        <f t="shared" si="8"/>
        <v>1:02</v>
      </c>
      <c r="L128" s="54" t="str">
        <f t="shared" si="9"/>
        <v>Ukončeno v den propuštění</v>
      </c>
      <c r="M128" s="54" t="str">
        <f>IF(A128-J128&gt;TIME(0,240,0),"Více než  4 hodiny",VLOOKUP(K128,Pásma!$H$4:$I$244,2))</f>
        <v>60-70</v>
      </c>
    </row>
    <row r="129" spans="1:13" x14ac:dyDescent="0.25">
      <c r="A129" s="50">
        <v>45363.328761574077</v>
      </c>
      <c r="B129" s="49" t="s">
        <v>5017</v>
      </c>
      <c r="C129" s="49" t="s">
        <v>5166</v>
      </c>
      <c r="D129" s="49" t="s">
        <v>4855</v>
      </c>
      <c r="E129" s="49" t="s">
        <v>79</v>
      </c>
      <c r="F129" s="49" t="s">
        <v>6113</v>
      </c>
      <c r="G129" s="49" t="s">
        <v>6114</v>
      </c>
      <c r="H129" s="49" t="s">
        <v>8955</v>
      </c>
      <c r="I129" s="8">
        <f t="shared" si="7"/>
        <v>45363.328761574077</v>
      </c>
      <c r="J129" s="8">
        <f>DATEVALUE(MID(H129,49,8))+TIMEVALUE(_xlfn.CONCAT(MID(H129,80,2),":",MID(H129,82,2)))</f>
        <v>45363.328472222223</v>
      </c>
      <c r="K129" s="6" t="str">
        <f t="shared" si="8"/>
        <v>0:00</v>
      </c>
      <c r="L129" s="54" t="str">
        <f t="shared" si="9"/>
        <v>Ukončeno v den propuštění</v>
      </c>
      <c r="M129" s="54" t="str">
        <f>IF(A129-J129&gt;TIME(0,240,0),"Více než  4 hodiny",VLOOKUP(K129,Pásma!$H$4:$I$244,2))</f>
        <v>do 10 ti minut</v>
      </c>
    </row>
    <row r="130" spans="1:13" x14ac:dyDescent="0.25">
      <c r="A130" s="50">
        <v>45363.328923611109</v>
      </c>
      <c r="B130" s="49" t="s">
        <v>5017</v>
      </c>
      <c r="C130" s="49" t="s">
        <v>5166</v>
      </c>
      <c r="D130" s="49" t="s">
        <v>4855</v>
      </c>
      <c r="E130" s="49" t="s">
        <v>79</v>
      </c>
      <c r="F130" s="49" t="s">
        <v>6274</v>
      </c>
      <c r="G130" s="49" t="s">
        <v>6275</v>
      </c>
      <c r="H130" s="49" t="s">
        <v>8955</v>
      </c>
      <c r="I130" s="8">
        <f t="shared" ref="I130:I193" si="11">A130</f>
        <v>45363.328923611109</v>
      </c>
      <c r="J130" s="8">
        <f>DATEVALUE(MID(H130,49,8))+TIMEVALUE(_xlfn.CONCAT(MID(H130,80,2),":",MID(H130,82,2)))</f>
        <v>45363.328472222223</v>
      </c>
      <c r="K130" s="6" t="str">
        <f t="shared" ref="K130:K193" si="12">TEXT(A130-J130,"h:mm")</f>
        <v>0:00</v>
      </c>
      <c r="L130" s="54" t="str">
        <f t="shared" si="9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50">
        <v>45364.374351851853</v>
      </c>
      <c r="B131" s="49" t="s">
        <v>4941</v>
      </c>
      <c r="C131" s="49" t="s">
        <v>8836</v>
      </c>
      <c r="D131" s="49" t="s">
        <v>4855</v>
      </c>
      <c r="E131" s="49" t="s">
        <v>79</v>
      </c>
      <c r="F131" s="49" t="s">
        <v>4938</v>
      </c>
      <c r="G131" s="49" t="s">
        <v>6251</v>
      </c>
      <c r="H131" s="49" t="s">
        <v>8954</v>
      </c>
      <c r="I131" s="8">
        <f t="shared" si="11"/>
        <v>45364.374351851853</v>
      </c>
      <c r="J131" s="8">
        <f>DATEVALUE(MID(H131,49,8))+TIMEVALUE(_xlfn.CONCAT(MID(H131,80,2),":",MID(H131,82,2)))</f>
        <v>45364.373611111114</v>
      </c>
      <c r="K131" s="6" t="str">
        <f t="shared" si="12"/>
        <v>0:01</v>
      </c>
      <c r="L131" s="54" t="str">
        <f t="shared" ref="L131:L194" si="13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50">
        <v>45364.374421296299</v>
      </c>
      <c r="B132" s="49" t="s">
        <v>4941</v>
      </c>
      <c r="C132" s="49" t="s">
        <v>8836</v>
      </c>
      <c r="D132" s="49" t="s">
        <v>4855</v>
      </c>
      <c r="E132" s="49" t="s">
        <v>79</v>
      </c>
      <c r="F132" s="49" t="s">
        <v>6222</v>
      </c>
      <c r="G132" s="49" t="s">
        <v>6223</v>
      </c>
      <c r="H132" s="49" t="s">
        <v>8953</v>
      </c>
      <c r="I132" s="8">
        <f t="shared" si="11"/>
        <v>45364.374421296299</v>
      </c>
      <c r="J132" s="8">
        <f>DATEVALUE(MID(H132,49,8))+TIMEVALUE(_xlfn.CONCAT(MID(H132,80,2),":",MID(H132,82,2)))</f>
        <v>45364.374305555553</v>
      </c>
      <c r="K132" s="6" t="str">
        <f t="shared" si="12"/>
        <v>0:00</v>
      </c>
      <c r="L132" s="54" t="str">
        <f t="shared" si="13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50">
        <v>45365.368518518517</v>
      </c>
      <c r="B133" s="49" t="s">
        <v>4853</v>
      </c>
      <c r="C133" s="49" t="s">
        <v>4891</v>
      </c>
      <c r="D133" s="49" t="s">
        <v>4855</v>
      </c>
      <c r="E133" s="49" t="s">
        <v>10</v>
      </c>
      <c r="F133" s="49" t="s">
        <v>4935</v>
      </c>
      <c r="G133" s="49" t="s">
        <v>4936</v>
      </c>
      <c r="H133" s="49" t="s">
        <v>4937</v>
      </c>
      <c r="I133" s="8">
        <f t="shared" si="11"/>
        <v>45365.368518518517</v>
      </c>
      <c r="J133" s="8">
        <f>DATEVALUE(MID(H133,29,8))+TIMEVALUE(_xlfn.CONCAT(MID(H133,64,2),":",MID(H133,66,2)))</f>
        <v>45365.354166666664</v>
      </c>
      <c r="K133" s="6" t="str">
        <f t="shared" si="12"/>
        <v>0:20</v>
      </c>
      <c r="L133" s="54" t="str">
        <f t="shared" si="13"/>
        <v>Ukončeno v den propuštění</v>
      </c>
      <c r="M133" s="54" t="str">
        <f>IF(A133-J133&gt;TIME(0,240,0),"Více než  4 hodiny",VLOOKUP(K133,Pásma!$H$4:$I$244,2))</f>
        <v>20-30</v>
      </c>
    </row>
    <row r="134" spans="1:13" x14ac:dyDescent="0.25">
      <c r="A134" s="50">
        <v>45365.377372685187</v>
      </c>
      <c r="B134" s="49" t="s">
        <v>5017</v>
      </c>
      <c r="C134" s="49" t="s">
        <v>5166</v>
      </c>
      <c r="D134" s="49" t="s">
        <v>4855</v>
      </c>
      <c r="E134" s="49" t="s">
        <v>79</v>
      </c>
      <c r="F134" s="49" t="s">
        <v>6235</v>
      </c>
      <c r="G134" s="49" t="s">
        <v>6236</v>
      </c>
      <c r="H134" s="49" t="s">
        <v>8952</v>
      </c>
      <c r="I134" s="8">
        <f t="shared" si="11"/>
        <v>45365.377372685187</v>
      </c>
      <c r="J134" s="8">
        <f>DATEVALUE(MID(H134,49,8))+TIMEVALUE(_xlfn.CONCAT(MID(H134,80,2),":",MID(H134,82,2)))</f>
        <v>45365.377083333333</v>
      </c>
      <c r="K134" s="6" t="str">
        <f t="shared" si="12"/>
        <v>0:00</v>
      </c>
      <c r="L134" s="54" t="str">
        <f t="shared" si="13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50">
        <v>45365.470046296294</v>
      </c>
      <c r="B135" s="49" t="s">
        <v>5028</v>
      </c>
      <c r="C135" s="49" t="s">
        <v>5166</v>
      </c>
      <c r="D135" s="49" t="s">
        <v>4855</v>
      </c>
      <c r="E135" s="49" t="s">
        <v>79</v>
      </c>
      <c r="F135" s="49" t="s">
        <v>7877</v>
      </c>
      <c r="G135" s="49" t="s">
        <v>7878</v>
      </c>
      <c r="H135" s="49" t="s">
        <v>8951</v>
      </c>
      <c r="I135" s="8">
        <f t="shared" si="11"/>
        <v>45365.470046296294</v>
      </c>
      <c r="J135" s="8">
        <f>DATEVALUE(MID(H135,49,8))+TIMEVALUE(_xlfn.CONCAT(MID(H135,80,2),":",MID(H135,82,2)))</f>
        <v>45365.469444444447</v>
      </c>
      <c r="K135" s="6" t="str">
        <f t="shared" si="12"/>
        <v>0:00</v>
      </c>
      <c r="L135" s="54" t="str">
        <f t="shared" si="13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50">
        <v>45365.493576388886</v>
      </c>
      <c r="B136" s="49" t="s">
        <v>4853</v>
      </c>
      <c r="C136" s="49" t="s">
        <v>4931</v>
      </c>
      <c r="D136" s="49" t="s">
        <v>4855</v>
      </c>
      <c r="E136" s="49" t="s">
        <v>13</v>
      </c>
      <c r="F136" s="49" t="s">
        <v>4932</v>
      </c>
      <c r="G136" s="49" t="s">
        <v>4933</v>
      </c>
      <c r="H136" s="49" t="s">
        <v>4934</v>
      </c>
      <c r="I136" s="8">
        <f t="shared" si="11"/>
        <v>45365.493576388886</v>
      </c>
      <c r="J136" s="8">
        <f>DATEVALUE(MID(H136,29,8))+TIMEVALUE(_xlfn.CONCAT(MID(H136,64,2),":",MID(H136,66,2)))</f>
        <v>45365.47152777778</v>
      </c>
      <c r="K136" s="6" t="str">
        <f t="shared" si="12"/>
        <v>0:31</v>
      </c>
      <c r="L136" s="54" t="str">
        <f t="shared" si="13"/>
        <v>Ukončeno v den propuštění</v>
      </c>
      <c r="M136" s="54" t="str">
        <f>IF(A136-J136&gt;TIME(0,240,0),"Více než  4 hodiny",VLOOKUP(K136,Pásma!$H$4:$I$244,2))</f>
        <v>30-40</v>
      </c>
    </row>
    <row r="137" spans="1:13" x14ac:dyDescent="0.25">
      <c r="A137" s="50">
        <v>45365.574641203704</v>
      </c>
      <c r="B137" s="49" t="s">
        <v>4853</v>
      </c>
      <c r="C137" s="49" t="s">
        <v>4891</v>
      </c>
      <c r="D137" s="49" t="s">
        <v>4855</v>
      </c>
      <c r="E137" s="49" t="s">
        <v>10</v>
      </c>
      <c r="F137" s="49" t="s">
        <v>4935</v>
      </c>
      <c r="G137" s="49" t="s">
        <v>7759</v>
      </c>
      <c r="H137" s="49" t="s">
        <v>7760</v>
      </c>
      <c r="I137" s="8">
        <f t="shared" si="11"/>
        <v>45365.574641203704</v>
      </c>
      <c r="J137" s="8">
        <f>DATEVALUE(MID(H137,63,8))+TIMEVALUE(_xlfn.CONCAT(MID(H137,87,2),":",MID(H137,89,2)))</f>
        <v>45365.571527777778</v>
      </c>
      <c r="K137" s="6" t="str">
        <f t="shared" si="12"/>
        <v>0:04</v>
      </c>
      <c r="L137" s="54" t="str">
        <f t="shared" si="13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50">
        <v>45368.886701388888</v>
      </c>
      <c r="B138" s="49" t="s">
        <v>4853</v>
      </c>
      <c r="C138" s="49" t="s">
        <v>4854</v>
      </c>
      <c r="D138" s="49" t="s">
        <v>4855</v>
      </c>
      <c r="E138" s="49" t="s">
        <v>79</v>
      </c>
      <c r="F138" s="49" t="s">
        <v>4932</v>
      </c>
      <c r="G138" s="49" t="s">
        <v>6212</v>
      </c>
      <c r="H138" s="49" t="s">
        <v>8950</v>
      </c>
      <c r="I138" s="8">
        <f t="shared" si="11"/>
        <v>45368.886701388888</v>
      </c>
      <c r="J138" s="8">
        <f>DATEVALUE(MID(H138,49,8))+TIMEVALUE(_xlfn.CONCAT(MID(H138,80,2),":",MID(H138,82,2)))</f>
        <v>45368.886111111111</v>
      </c>
      <c r="K138" s="6" t="str">
        <f t="shared" si="12"/>
        <v>0:00</v>
      </c>
      <c r="L138" s="54" t="str">
        <f t="shared" si="13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50">
        <v>45369.379027777781</v>
      </c>
      <c r="B139" s="49" t="s">
        <v>4941</v>
      </c>
      <c r="C139" s="49" t="s">
        <v>8836</v>
      </c>
      <c r="D139" s="49" t="s">
        <v>4855</v>
      </c>
      <c r="E139" s="49" t="s">
        <v>79</v>
      </c>
      <c r="F139" s="49" t="s">
        <v>6205</v>
      </c>
      <c r="G139" s="49" t="s">
        <v>6206</v>
      </c>
      <c r="H139" s="49" t="s">
        <v>8949</v>
      </c>
      <c r="I139" s="8">
        <f t="shared" si="11"/>
        <v>45369.379027777781</v>
      </c>
      <c r="J139" s="8">
        <f>DATEVALUE(MID(H139,49,8))+TIMEVALUE(_xlfn.CONCAT(MID(H139,80,2),":",MID(H139,82,2)))</f>
        <v>45369.378472222219</v>
      </c>
      <c r="K139" s="6" t="str">
        <f t="shared" si="12"/>
        <v>0:00</v>
      </c>
      <c r="L139" s="54" t="str">
        <f t="shared" si="13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50">
        <v>45369.379942129628</v>
      </c>
      <c r="B140" s="49" t="s">
        <v>5017</v>
      </c>
      <c r="C140" s="49" t="s">
        <v>5166</v>
      </c>
      <c r="D140" s="49" t="s">
        <v>4855</v>
      </c>
      <c r="E140" s="49" t="s">
        <v>79</v>
      </c>
      <c r="F140" s="49" t="s">
        <v>5768</v>
      </c>
      <c r="G140" s="49" t="s">
        <v>6208</v>
      </c>
      <c r="H140" s="49" t="s">
        <v>8949</v>
      </c>
      <c r="I140" s="8">
        <f t="shared" si="11"/>
        <v>45369.379942129628</v>
      </c>
      <c r="J140" s="8">
        <f>DATEVALUE(MID(H140,49,8))+TIMEVALUE(_xlfn.CONCAT(MID(H140,80,2),":",MID(H140,82,2)))</f>
        <v>45369.378472222219</v>
      </c>
      <c r="K140" s="6" t="str">
        <f t="shared" si="12"/>
        <v>0:02</v>
      </c>
      <c r="L140" s="54" t="str">
        <f t="shared" si="13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50">
        <v>45369.409699074073</v>
      </c>
      <c r="B141" s="49" t="s">
        <v>4853</v>
      </c>
      <c r="C141" s="49" t="s">
        <v>4924</v>
      </c>
      <c r="D141" s="49" t="s">
        <v>4855</v>
      </c>
      <c r="E141" s="49" t="s">
        <v>79</v>
      </c>
      <c r="F141" s="49" t="s">
        <v>6290</v>
      </c>
      <c r="G141" s="49" t="s">
        <v>7757</v>
      </c>
      <c r="H141" s="49" t="s">
        <v>7758</v>
      </c>
      <c r="I141" s="8">
        <f t="shared" si="11"/>
        <v>45369.409699074073</v>
      </c>
      <c r="J141" s="8">
        <f>DATEVALUE(MID(H141,63,8))+TIMEVALUE(_xlfn.CONCAT(MID(H141,87,2),":",MID(H141,89,2)))</f>
        <v>45369.408333333333</v>
      </c>
      <c r="K141" s="6" t="str">
        <f t="shared" si="12"/>
        <v>0:01</v>
      </c>
      <c r="L141" s="54" t="str">
        <f t="shared" si="13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50">
        <v>45370.358206018522</v>
      </c>
      <c r="B142" s="49" t="s">
        <v>4941</v>
      </c>
      <c r="C142" s="49" t="s">
        <v>8836</v>
      </c>
      <c r="D142" s="49" t="s">
        <v>4855</v>
      </c>
      <c r="E142" s="49" t="s">
        <v>79</v>
      </c>
      <c r="F142" s="49" t="s">
        <v>6124</v>
      </c>
      <c r="G142" s="49" t="s">
        <v>6125</v>
      </c>
      <c r="H142" s="49" t="s">
        <v>8948</v>
      </c>
      <c r="I142" s="8">
        <f t="shared" si="11"/>
        <v>45370.358206018522</v>
      </c>
      <c r="J142" s="8">
        <f t="shared" ref="J142:J149" si="14">DATEVALUE(MID(H142,49,8))+TIMEVALUE(_xlfn.CONCAT(MID(H142,80,2),":",MID(H142,82,2)))</f>
        <v>45370.357638888891</v>
      </c>
      <c r="K142" s="6" t="str">
        <f t="shared" si="12"/>
        <v>0:00</v>
      </c>
      <c r="L142" s="54" t="str">
        <f t="shared" si="13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50">
        <v>45370.35832175926</v>
      </c>
      <c r="B143" s="49" t="s">
        <v>4941</v>
      </c>
      <c r="C143" s="49" t="s">
        <v>8836</v>
      </c>
      <c r="D143" s="49" t="s">
        <v>4855</v>
      </c>
      <c r="E143" s="49" t="s">
        <v>79</v>
      </c>
      <c r="F143" s="49" t="s">
        <v>6186</v>
      </c>
      <c r="G143" s="49" t="s">
        <v>6187</v>
      </c>
      <c r="H143" s="49" t="s">
        <v>8948</v>
      </c>
      <c r="I143" s="8">
        <f t="shared" si="11"/>
        <v>45370.35832175926</v>
      </c>
      <c r="J143" s="8">
        <f t="shared" si="14"/>
        <v>45370.357638888891</v>
      </c>
      <c r="K143" s="6" t="str">
        <f t="shared" si="12"/>
        <v>0:00</v>
      </c>
      <c r="L143" s="54" t="str">
        <f t="shared" si="13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50">
        <v>45371.342511574076</v>
      </c>
      <c r="B144" s="49" t="s">
        <v>4941</v>
      </c>
      <c r="C144" s="49" t="s">
        <v>8836</v>
      </c>
      <c r="D144" s="49" t="s">
        <v>4855</v>
      </c>
      <c r="E144" s="49" t="s">
        <v>79</v>
      </c>
      <c r="F144" s="49" t="s">
        <v>6165</v>
      </c>
      <c r="G144" s="49" t="s">
        <v>6166</v>
      </c>
      <c r="H144" s="49" t="s">
        <v>8947</v>
      </c>
      <c r="I144" s="8">
        <f t="shared" si="11"/>
        <v>45371.342511574076</v>
      </c>
      <c r="J144" s="8">
        <f t="shared" si="14"/>
        <v>45371.342361111114</v>
      </c>
      <c r="K144" s="6" t="str">
        <f t="shared" si="12"/>
        <v>0:00</v>
      </c>
      <c r="L144" s="54" t="str">
        <f t="shared" si="13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50">
        <v>45371.342627314814</v>
      </c>
      <c r="B145" s="49" t="s">
        <v>4941</v>
      </c>
      <c r="C145" s="49" t="s">
        <v>8836</v>
      </c>
      <c r="D145" s="49" t="s">
        <v>4855</v>
      </c>
      <c r="E145" s="49" t="s">
        <v>79</v>
      </c>
      <c r="F145" s="49" t="s">
        <v>6147</v>
      </c>
      <c r="G145" s="49" t="s">
        <v>6148</v>
      </c>
      <c r="H145" s="49" t="s">
        <v>8947</v>
      </c>
      <c r="I145" s="8">
        <f t="shared" si="11"/>
        <v>45371.342627314814</v>
      </c>
      <c r="J145" s="8">
        <f t="shared" si="14"/>
        <v>45371.342361111114</v>
      </c>
      <c r="K145" s="6" t="str">
        <f t="shared" si="12"/>
        <v>0:00</v>
      </c>
      <c r="L145" s="54" t="str">
        <f t="shared" si="13"/>
        <v>Ukončeno v den propuštění</v>
      </c>
      <c r="M145" s="54" t="str">
        <f>IF(A145-J145&gt;TIME(0,240,0),"Více než  4 hodiny",VLOOKUP(K145,Pásma!$H$4:$I$244,2))</f>
        <v>do 10 ti minut</v>
      </c>
    </row>
    <row r="146" spans="1:13" x14ac:dyDescent="0.25">
      <c r="A146" s="50">
        <v>45371.34270833333</v>
      </c>
      <c r="B146" s="49" t="s">
        <v>4941</v>
      </c>
      <c r="C146" s="49" t="s">
        <v>8836</v>
      </c>
      <c r="D146" s="49" t="s">
        <v>4855</v>
      </c>
      <c r="E146" s="49" t="s">
        <v>79</v>
      </c>
      <c r="F146" s="49" t="s">
        <v>6162</v>
      </c>
      <c r="G146" s="49" t="s">
        <v>6163</v>
      </c>
      <c r="H146" s="49" t="s">
        <v>8947</v>
      </c>
      <c r="I146" s="8">
        <f t="shared" si="11"/>
        <v>45371.34270833333</v>
      </c>
      <c r="J146" s="8">
        <f t="shared" si="14"/>
        <v>45371.342361111114</v>
      </c>
      <c r="K146" s="6" t="str">
        <f t="shared" si="12"/>
        <v>0:00</v>
      </c>
      <c r="L146" s="54" t="str">
        <f t="shared" si="13"/>
        <v>Ukončeno v den propuštění</v>
      </c>
      <c r="M146" s="54" t="str">
        <f>IF(A146-J146&gt;TIME(0,240,0),"Více než  4 hodiny",VLOOKUP(K146,Pásma!$H$4:$I$244,2))</f>
        <v>do 10 ti minut</v>
      </c>
    </row>
    <row r="147" spans="1:13" x14ac:dyDescent="0.25">
      <c r="A147" s="50">
        <v>45371.342858796299</v>
      </c>
      <c r="B147" s="49" t="s">
        <v>4941</v>
      </c>
      <c r="C147" s="49" t="s">
        <v>8836</v>
      </c>
      <c r="D147" s="49" t="s">
        <v>4855</v>
      </c>
      <c r="E147" s="49" t="s">
        <v>79</v>
      </c>
      <c r="F147" s="49" t="s">
        <v>6100</v>
      </c>
      <c r="G147" s="49" t="s">
        <v>7865</v>
      </c>
      <c r="H147" s="49" t="s">
        <v>8947</v>
      </c>
      <c r="I147" s="8">
        <f t="shared" si="11"/>
        <v>45371.342858796299</v>
      </c>
      <c r="J147" s="8">
        <f t="shared" si="14"/>
        <v>45371.342361111114</v>
      </c>
      <c r="K147" s="6" t="str">
        <f t="shared" si="12"/>
        <v>0:00</v>
      </c>
      <c r="L147" s="54" t="str">
        <f t="shared" si="13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50">
        <v>45371.513287037036</v>
      </c>
      <c r="B148" s="49" t="s">
        <v>5017</v>
      </c>
      <c r="C148" s="49" t="s">
        <v>5162</v>
      </c>
      <c r="D148" s="49" t="s">
        <v>4855</v>
      </c>
      <c r="E148" s="49" t="s">
        <v>79</v>
      </c>
      <c r="F148" s="49" t="s">
        <v>5613</v>
      </c>
      <c r="G148" s="49" t="s">
        <v>6143</v>
      </c>
      <c r="H148" s="49" t="s">
        <v>8946</v>
      </c>
      <c r="I148" s="8">
        <f t="shared" si="11"/>
        <v>45371.513287037036</v>
      </c>
      <c r="J148" s="8">
        <f t="shared" si="14"/>
        <v>45371.512499999997</v>
      </c>
      <c r="K148" s="6" t="str">
        <f t="shared" si="12"/>
        <v>0:01</v>
      </c>
      <c r="L148" s="54" t="str">
        <f t="shared" si="13"/>
        <v>Ukončeno v den propuštění</v>
      </c>
      <c r="M148" s="54" t="str">
        <f>IF(A148-J148&gt;TIME(0,240,0),"Více než  4 hodiny",VLOOKUP(K148,Pásma!$H$4:$I$244,2))</f>
        <v>do 10 ti minut</v>
      </c>
    </row>
    <row r="149" spans="1:13" x14ac:dyDescent="0.25">
      <c r="A149" s="50">
        <v>45372.374675925923</v>
      </c>
      <c r="B149" s="49" t="s">
        <v>5017</v>
      </c>
      <c r="C149" s="49" t="s">
        <v>5141</v>
      </c>
      <c r="D149" s="49" t="s">
        <v>4855</v>
      </c>
      <c r="E149" s="49" t="s">
        <v>79</v>
      </c>
      <c r="F149" s="49" t="s">
        <v>6167</v>
      </c>
      <c r="G149" s="49" t="s">
        <v>6168</v>
      </c>
      <c r="H149" s="49" t="s">
        <v>8945</v>
      </c>
      <c r="I149" s="8">
        <f t="shared" si="11"/>
        <v>45372.374675925923</v>
      </c>
      <c r="J149" s="8">
        <f t="shared" si="14"/>
        <v>45372.374305555553</v>
      </c>
      <c r="K149" s="6" t="str">
        <f t="shared" si="12"/>
        <v>0:00</v>
      </c>
      <c r="L149" s="54" t="str">
        <f t="shared" si="13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50">
        <v>45375.395648148151</v>
      </c>
      <c r="B150" s="49" t="s">
        <v>4853</v>
      </c>
      <c r="C150" s="49" t="s">
        <v>4924</v>
      </c>
      <c r="D150" s="49" t="s">
        <v>4855</v>
      </c>
      <c r="E150" s="49" t="s">
        <v>79</v>
      </c>
      <c r="F150" s="49" t="s">
        <v>4928</v>
      </c>
      <c r="G150" s="49" t="s">
        <v>4929</v>
      </c>
      <c r="H150" s="49" t="s">
        <v>4930</v>
      </c>
      <c r="I150" s="8">
        <f t="shared" si="11"/>
        <v>45375.395648148151</v>
      </c>
      <c r="J150" s="8">
        <f>DATEVALUE(MID(H150,29,8))+TIMEVALUE(_xlfn.CONCAT(MID(H150,64,2),":",MID(H150,66,2)))</f>
        <v>45375.393750000003</v>
      </c>
      <c r="K150" s="6" t="str">
        <f t="shared" si="12"/>
        <v>0:02</v>
      </c>
      <c r="L150" s="54" t="str">
        <f t="shared" si="13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50">
        <v>45375.396516203706</v>
      </c>
      <c r="B151" s="49" t="s">
        <v>4853</v>
      </c>
      <c r="C151" s="49" t="s">
        <v>4924</v>
      </c>
      <c r="D151" s="49" t="s">
        <v>4855</v>
      </c>
      <c r="E151" s="49" t="s">
        <v>79</v>
      </c>
      <c r="F151" s="49" t="s">
        <v>4925</v>
      </c>
      <c r="G151" s="49" t="s">
        <v>4926</v>
      </c>
      <c r="H151" s="49" t="s">
        <v>4927</v>
      </c>
      <c r="I151" s="8">
        <f t="shared" si="11"/>
        <v>45375.396516203706</v>
      </c>
      <c r="J151" s="8">
        <f>DATEVALUE(MID(H151,29,8))+TIMEVALUE(_xlfn.CONCAT(MID(H151,64,2),":",MID(H151,66,2)))</f>
        <v>45375.395833333336</v>
      </c>
      <c r="K151" s="6" t="str">
        <f t="shared" si="12"/>
        <v>0:00</v>
      </c>
      <c r="L151" s="54" t="str">
        <f t="shared" si="13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50">
        <v>45376.31894675926</v>
      </c>
      <c r="B152" s="49" t="s">
        <v>5017</v>
      </c>
      <c r="C152" s="49" t="s">
        <v>5166</v>
      </c>
      <c r="D152" s="49" t="s">
        <v>4855</v>
      </c>
      <c r="E152" s="49" t="s">
        <v>79</v>
      </c>
      <c r="F152" s="49" t="s">
        <v>3319</v>
      </c>
      <c r="G152" s="49" t="s">
        <v>6061</v>
      </c>
      <c r="H152" s="49" t="s">
        <v>8944</v>
      </c>
      <c r="I152" s="8">
        <f t="shared" si="11"/>
        <v>45376.31894675926</v>
      </c>
      <c r="J152" s="8">
        <f>DATEVALUE(MID(H152,49,8))+TIMEVALUE(_xlfn.CONCAT(MID(H152,80,2),":",MID(H152,82,2)))</f>
        <v>45376.318749999999</v>
      </c>
      <c r="K152" s="6" t="str">
        <f t="shared" si="12"/>
        <v>0:00</v>
      </c>
      <c r="L152" s="54" t="str">
        <f t="shared" si="13"/>
        <v>Ukončeno v den propuštění</v>
      </c>
      <c r="M152" s="54" t="str">
        <f>IF(A152-J152&gt;TIME(0,240,0),"Více než  4 hodiny",VLOOKUP(K152,Pásma!$H$4:$I$244,2))</f>
        <v>do 10 ti minut</v>
      </c>
    </row>
    <row r="153" spans="1:13" x14ac:dyDescent="0.25">
      <c r="A153" s="50">
        <v>45377.350034722222</v>
      </c>
      <c r="B153" s="49" t="s">
        <v>4941</v>
      </c>
      <c r="C153" s="49" t="s">
        <v>8836</v>
      </c>
      <c r="D153" s="49" t="s">
        <v>4855</v>
      </c>
      <c r="E153" s="49" t="s">
        <v>79</v>
      </c>
      <c r="F153" s="49" t="s">
        <v>6078</v>
      </c>
      <c r="G153" s="49" t="s">
        <v>6079</v>
      </c>
      <c r="H153" s="49" t="s">
        <v>8943</v>
      </c>
      <c r="I153" s="8">
        <f t="shared" si="11"/>
        <v>45377.350034722222</v>
      </c>
      <c r="J153" s="8">
        <f>DATEVALUE(MID(H153,49,8))+TIMEVALUE(_xlfn.CONCAT(MID(H153,80,2),":",MID(H153,82,2)))</f>
        <v>45377.349305555559</v>
      </c>
      <c r="K153" s="6" t="str">
        <f t="shared" si="12"/>
        <v>0:01</v>
      </c>
      <c r="L153" s="54" t="str">
        <f t="shared" si="13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50">
        <v>45377.350127314814</v>
      </c>
      <c r="B154" s="49" t="s">
        <v>4941</v>
      </c>
      <c r="C154" s="49" t="s">
        <v>8836</v>
      </c>
      <c r="D154" s="49" t="s">
        <v>4855</v>
      </c>
      <c r="E154" s="49" t="s">
        <v>79</v>
      </c>
      <c r="F154" s="49" t="s">
        <v>6088</v>
      </c>
      <c r="G154" s="49" t="s">
        <v>6089</v>
      </c>
      <c r="H154" s="49" t="s">
        <v>8942</v>
      </c>
      <c r="I154" s="8">
        <f t="shared" si="11"/>
        <v>45377.350127314814</v>
      </c>
      <c r="J154" s="8">
        <f>DATEVALUE(MID(H154,49,8))+TIMEVALUE(_xlfn.CONCAT(MID(H154,80,2),":",MID(H154,82,2)))</f>
        <v>45377.35</v>
      </c>
      <c r="K154" s="6" t="str">
        <f t="shared" si="12"/>
        <v>0:00</v>
      </c>
      <c r="L154" s="54" t="str">
        <f t="shared" si="13"/>
        <v>Ukončeno v den propuštění</v>
      </c>
      <c r="M154" s="54" t="str">
        <f>IF(A154-J154&gt;TIME(0,240,0),"Více než  4 hodiny",VLOOKUP(K154,Pásma!$H$4:$I$244,2))</f>
        <v>do 10 ti minut</v>
      </c>
    </row>
    <row r="155" spans="1:13" x14ac:dyDescent="0.25">
      <c r="A155" s="50">
        <v>45377.427708333336</v>
      </c>
      <c r="B155" s="49" t="s">
        <v>4853</v>
      </c>
      <c r="C155" s="49" t="s">
        <v>4909</v>
      </c>
      <c r="D155" s="49" t="s">
        <v>4855</v>
      </c>
      <c r="E155" s="49" t="s">
        <v>13</v>
      </c>
      <c r="F155" s="49" t="s">
        <v>4921</v>
      </c>
      <c r="G155" s="49" t="s">
        <v>4922</v>
      </c>
      <c r="H155" s="49" t="s">
        <v>4923</v>
      </c>
      <c r="I155" s="8">
        <f t="shared" si="11"/>
        <v>45377.427708333336</v>
      </c>
      <c r="J155" s="8">
        <f>DATEVALUE(MID(H155,29,8))+TIMEVALUE(_xlfn.CONCAT(MID(H155,64,2),":",MID(H155,66,2)))</f>
        <v>45377.425000000003</v>
      </c>
      <c r="K155" s="6" t="str">
        <f t="shared" si="12"/>
        <v>0:03</v>
      </c>
      <c r="L155" s="54" t="str">
        <f t="shared" si="13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50">
        <v>45378.383125</v>
      </c>
      <c r="B156" s="49" t="s">
        <v>5017</v>
      </c>
      <c r="C156" s="49" t="s">
        <v>4949</v>
      </c>
      <c r="D156" s="49" t="s">
        <v>4855</v>
      </c>
      <c r="E156" s="49" t="s">
        <v>10</v>
      </c>
      <c r="F156" s="49" t="s">
        <v>6045</v>
      </c>
      <c r="G156" s="49" t="s">
        <v>6046</v>
      </c>
      <c r="H156" s="49" t="s">
        <v>8941</v>
      </c>
      <c r="I156" s="8">
        <f t="shared" si="11"/>
        <v>45378.383125</v>
      </c>
      <c r="J156" s="8">
        <f t="shared" ref="J156:J161" si="15">DATEVALUE(MID(H156,49,8))+TIMEVALUE(_xlfn.CONCAT(MID(H156,80,2),":",MID(H156,82,2)))</f>
        <v>45378.382638888892</v>
      </c>
      <c r="K156" s="6" t="str">
        <f t="shared" si="12"/>
        <v>0:00</v>
      </c>
      <c r="L156" s="54" t="str">
        <f t="shared" si="13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50">
        <v>45378.383229166669</v>
      </c>
      <c r="B157" s="49" t="s">
        <v>5017</v>
      </c>
      <c r="C157" s="49" t="s">
        <v>4949</v>
      </c>
      <c r="D157" s="49" t="s">
        <v>4855</v>
      </c>
      <c r="E157" s="49" t="s">
        <v>10</v>
      </c>
      <c r="F157" s="49" t="s">
        <v>6028</v>
      </c>
      <c r="G157" s="49" t="s">
        <v>6029</v>
      </c>
      <c r="H157" s="49" t="s">
        <v>8941</v>
      </c>
      <c r="I157" s="8">
        <f t="shared" si="11"/>
        <v>45378.383229166669</v>
      </c>
      <c r="J157" s="8">
        <f t="shared" si="15"/>
        <v>45378.382638888892</v>
      </c>
      <c r="K157" s="6" t="str">
        <f t="shared" si="12"/>
        <v>0:00</v>
      </c>
      <c r="L157" s="54" t="str">
        <f t="shared" si="13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50">
        <v>45378.383344907408</v>
      </c>
      <c r="B158" s="49" t="s">
        <v>5017</v>
      </c>
      <c r="C158" s="49" t="s">
        <v>4949</v>
      </c>
      <c r="D158" s="49" t="s">
        <v>4855</v>
      </c>
      <c r="E158" s="49" t="s">
        <v>10</v>
      </c>
      <c r="F158" s="49" t="s">
        <v>6042</v>
      </c>
      <c r="G158" s="49" t="s">
        <v>6043</v>
      </c>
      <c r="H158" s="49" t="s">
        <v>8941</v>
      </c>
      <c r="I158" s="8">
        <f t="shared" si="11"/>
        <v>45378.383344907408</v>
      </c>
      <c r="J158" s="8">
        <f t="shared" si="15"/>
        <v>45378.382638888892</v>
      </c>
      <c r="K158" s="6" t="str">
        <f t="shared" si="12"/>
        <v>0:01</v>
      </c>
      <c r="L158" s="54" t="str">
        <f t="shared" si="13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50">
        <v>45378.383993055555</v>
      </c>
      <c r="B159" s="49" t="s">
        <v>4941</v>
      </c>
      <c r="C159" s="49" t="s">
        <v>8836</v>
      </c>
      <c r="D159" s="49" t="s">
        <v>4855</v>
      </c>
      <c r="E159" s="49" t="s">
        <v>79</v>
      </c>
      <c r="F159" s="49" t="s">
        <v>6042</v>
      </c>
      <c r="G159" s="49" t="s">
        <v>6043</v>
      </c>
      <c r="H159" s="49" t="s">
        <v>8940</v>
      </c>
      <c r="I159" s="8">
        <f t="shared" si="11"/>
        <v>45378.383993055555</v>
      </c>
      <c r="J159" s="8">
        <f t="shared" si="15"/>
        <v>45378.383333333331</v>
      </c>
      <c r="K159" s="6" t="str">
        <f t="shared" si="12"/>
        <v>0:00</v>
      </c>
      <c r="L159" s="54" t="str">
        <f t="shared" si="13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50">
        <v>45378.384236111109</v>
      </c>
      <c r="B160" s="49" t="s">
        <v>4941</v>
      </c>
      <c r="C160" s="49" t="s">
        <v>8836</v>
      </c>
      <c r="D160" s="49" t="s">
        <v>4855</v>
      </c>
      <c r="E160" s="49" t="s">
        <v>79</v>
      </c>
      <c r="F160" s="49" t="s">
        <v>6042</v>
      </c>
      <c r="G160" s="49" t="s">
        <v>6043</v>
      </c>
      <c r="H160" s="49" t="s">
        <v>8939</v>
      </c>
      <c r="I160" s="8">
        <f t="shared" si="11"/>
        <v>45378.384236111109</v>
      </c>
      <c r="J160" s="8">
        <f t="shared" si="15"/>
        <v>45378.384027777778</v>
      </c>
      <c r="K160" s="6" t="str">
        <f t="shared" si="12"/>
        <v>0:00</v>
      </c>
      <c r="L160" s="54" t="str">
        <f t="shared" si="13"/>
        <v>Ukončeno v den propuštění</v>
      </c>
      <c r="M160" s="54" t="str">
        <f>IF(A160-J160&gt;TIME(0,240,0),"Více než  4 hodiny",VLOOKUP(K160,Pásma!$H$4:$I$244,2))</f>
        <v>do 10 ti minut</v>
      </c>
    </row>
    <row r="161" spans="1:13" x14ac:dyDescent="0.25">
      <c r="A161" s="50">
        <v>45379.334837962961</v>
      </c>
      <c r="B161" s="49" t="s">
        <v>5017</v>
      </c>
      <c r="C161" s="49" t="s">
        <v>4949</v>
      </c>
      <c r="D161" s="49" t="s">
        <v>4855</v>
      </c>
      <c r="E161" s="49" t="s">
        <v>10</v>
      </c>
      <c r="F161" s="49" t="s">
        <v>6034</v>
      </c>
      <c r="G161" s="49" t="s">
        <v>6035</v>
      </c>
      <c r="H161" s="49" t="s">
        <v>8938</v>
      </c>
      <c r="I161" s="8">
        <f t="shared" si="11"/>
        <v>45379.334837962961</v>
      </c>
      <c r="J161" s="8">
        <f t="shared" si="15"/>
        <v>45379.334722222222</v>
      </c>
      <c r="K161" s="6" t="str">
        <f t="shared" si="12"/>
        <v>0:00</v>
      </c>
      <c r="L161" s="54" t="str">
        <f t="shared" si="13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50">
        <v>45382.468587962961</v>
      </c>
      <c r="B162" s="49" t="s">
        <v>4853</v>
      </c>
      <c r="C162" s="49" t="s">
        <v>4914</v>
      </c>
      <c r="D162" s="49" t="s">
        <v>4855</v>
      </c>
      <c r="E162" s="49" t="s">
        <v>10</v>
      </c>
      <c r="F162" s="49" t="s">
        <v>4918</v>
      </c>
      <c r="G162" s="49" t="s">
        <v>4919</v>
      </c>
      <c r="H162" s="49" t="s">
        <v>4920</v>
      </c>
      <c r="I162" s="8">
        <f t="shared" si="11"/>
        <v>45382.468587962961</v>
      </c>
      <c r="J162" s="8">
        <f>DATEVALUE(MID(H162,29,8))+TIMEVALUE(_xlfn.CONCAT(MID(H162,64,2),":",MID(H162,66,2)))</f>
        <v>45382.467361111114</v>
      </c>
      <c r="K162" s="6" t="str">
        <f t="shared" si="12"/>
        <v>0:01</v>
      </c>
      <c r="L162" s="54" t="str">
        <f t="shared" si="13"/>
        <v>Ukončeno v den propuštění</v>
      </c>
      <c r="M162" s="54" t="str">
        <f>IF(A162-J162&gt;TIME(0,240,0),"Více než  4 hodiny",VLOOKUP(K162,Pásma!$H$4:$I$244,2))</f>
        <v>do 10 ti minut</v>
      </c>
    </row>
    <row r="163" spans="1:13" x14ac:dyDescent="0.25">
      <c r="A163" s="50">
        <v>45382.472094907411</v>
      </c>
      <c r="B163" s="49" t="s">
        <v>4853</v>
      </c>
      <c r="C163" s="49" t="s">
        <v>4914</v>
      </c>
      <c r="D163" s="49" t="s">
        <v>4855</v>
      </c>
      <c r="E163" s="49" t="s">
        <v>10</v>
      </c>
      <c r="F163" s="49" t="s">
        <v>4915</v>
      </c>
      <c r="G163" s="49" t="s">
        <v>4916</v>
      </c>
      <c r="H163" s="49" t="s">
        <v>4917</v>
      </c>
      <c r="I163" s="8">
        <f t="shared" si="11"/>
        <v>45382.472094907411</v>
      </c>
      <c r="J163" s="8">
        <f>DATEVALUE(MID(H163,29,8))+TIMEVALUE(_xlfn.CONCAT(MID(H163,64,2),":",MID(H163,66,2)))</f>
        <v>45382.470138888886</v>
      </c>
      <c r="K163" s="6" t="str">
        <f t="shared" si="12"/>
        <v>0:02</v>
      </c>
      <c r="L163" s="54" t="str">
        <f t="shared" si="13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50">
        <v>45383.549120370371</v>
      </c>
      <c r="B164" s="49" t="s">
        <v>4853</v>
      </c>
      <c r="C164" s="49" t="s">
        <v>4893</v>
      </c>
      <c r="D164" s="49" t="s">
        <v>4855</v>
      </c>
      <c r="E164" s="49" t="s">
        <v>79</v>
      </c>
      <c r="F164" s="49" t="s">
        <v>4911</v>
      </c>
      <c r="G164" s="49" t="s">
        <v>4912</v>
      </c>
      <c r="H164" s="49" t="s">
        <v>4913</v>
      </c>
      <c r="I164" s="8">
        <f t="shared" si="11"/>
        <v>45383.549120370371</v>
      </c>
      <c r="J164" s="8">
        <f>DATEVALUE(MID(H164,29,8))+TIMEVALUE(_xlfn.CONCAT(MID(H164,64,2),":",MID(H164,66,2)))</f>
        <v>45383.536805555559</v>
      </c>
      <c r="K164" s="6" t="str">
        <f t="shared" si="12"/>
        <v>0:17</v>
      </c>
      <c r="L164" s="54" t="str">
        <f t="shared" si="13"/>
        <v>Ukončeno v den propuštění</v>
      </c>
      <c r="M164" s="54" t="str">
        <f>IF(A164-J164&gt;TIME(0,240,0),"Více než  4 hodiny",VLOOKUP(K164,Pásma!$H$4:$I$244,2))</f>
        <v>10-20</v>
      </c>
    </row>
    <row r="165" spans="1:13" x14ac:dyDescent="0.25">
      <c r="A165" s="50">
        <v>45384.335104166668</v>
      </c>
      <c r="B165" s="49" t="s">
        <v>5017</v>
      </c>
      <c r="C165" s="49" t="s">
        <v>5166</v>
      </c>
      <c r="D165" s="49" t="s">
        <v>4855</v>
      </c>
      <c r="E165" s="49" t="s">
        <v>79</v>
      </c>
      <c r="F165" s="49" t="s">
        <v>6031</v>
      </c>
      <c r="G165" s="49" t="s">
        <v>6032</v>
      </c>
      <c r="H165" s="49" t="s">
        <v>8937</v>
      </c>
      <c r="I165" s="8">
        <f t="shared" si="11"/>
        <v>45384.335104166668</v>
      </c>
      <c r="J165" s="8">
        <f>DATEVALUE(MID(H165,49,8))+TIMEVALUE(_xlfn.CONCAT(MID(H165,80,2),":",MID(H165,82,2)))</f>
        <v>45384.334722222222</v>
      </c>
      <c r="K165" s="6" t="str">
        <f t="shared" si="12"/>
        <v>0:00</v>
      </c>
      <c r="L165" s="54" t="str">
        <f t="shared" si="13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50">
        <v>45384.477349537039</v>
      </c>
      <c r="B166" s="49" t="s">
        <v>4853</v>
      </c>
      <c r="C166" s="49" t="s">
        <v>4909</v>
      </c>
      <c r="D166" s="49" t="s">
        <v>4855</v>
      </c>
      <c r="E166" s="49" t="s">
        <v>13</v>
      </c>
      <c r="F166" s="49" t="s">
        <v>4906</v>
      </c>
      <c r="G166" s="49" t="s">
        <v>4907</v>
      </c>
      <c r="H166" s="49" t="s">
        <v>4910</v>
      </c>
      <c r="I166" s="8">
        <f t="shared" si="11"/>
        <v>45384.477349537039</v>
      </c>
      <c r="J166" s="8">
        <f>DATEVALUE(MID(H166,29,8))+TIMEVALUE(_xlfn.CONCAT(MID(H166,64,2),":",MID(H166,66,2)))</f>
        <v>45384.476388888892</v>
      </c>
      <c r="K166" s="6" t="str">
        <f t="shared" si="12"/>
        <v>0:01</v>
      </c>
      <c r="L166" s="54" t="str">
        <f t="shared" si="13"/>
        <v>Ukončeno v den propuštění</v>
      </c>
      <c r="M166" s="54" t="str">
        <f>IF(A166-J166&gt;TIME(0,240,0),"Více než  4 hodiny",VLOOKUP(K166,Pásma!$H$4:$I$244,2))</f>
        <v>do 10 ti minut</v>
      </c>
    </row>
    <row r="167" spans="1:13" x14ac:dyDescent="0.25">
      <c r="A167" s="50">
        <v>45384.94027777778</v>
      </c>
      <c r="B167" s="49" t="s">
        <v>5017</v>
      </c>
      <c r="C167" s="49" t="s">
        <v>4949</v>
      </c>
      <c r="D167" s="49" t="s">
        <v>4855</v>
      </c>
      <c r="E167" s="49" t="s">
        <v>10</v>
      </c>
      <c r="F167" s="49" t="s">
        <v>4911</v>
      </c>
      <c r="G167" s="49" t="s">
        <v>6017</v>
      </c>
      <c r="H167" s="49" t="s">
        <v>8936</v>
      </c>
      <c r="I167" s="8">
        <f t="shared" si="11"/>
        <v>45384.94027777778</v>
      </c>
      <c r="J167" s="8">
        <f>DATEVALUE(MID(H167,49,8))+TIMEVALUE(_xlfn.CONCAT(MID(H167,80,2),":",MID(H167,82,2)))</f>
        <v>45384.939583333333</v>
      </c>
      <c r="K167" s="6" t="str">
        <f t="shared" si="12"/>
        <v>0:01</v>
      </c>
      <c r="L167" s="54" t="str">
        <f t="shared" si="13"/>
        <v>Ukončeno v den propuštění</v>
      </c>
      <c r="M167" s="54" t="str">
        <f>IF(A167-J167&gt;TIME(0,240,0),"Více než  4 hodiny",VLOOKUP(K167,Pásma!$H$4:$I$244,2))</f>
        <v>do 10 ti minut</v>
      </c>
    </row>
    <row r="168" spans="1:13" x14ac:dyDescent="0.25">
      <c r="A168" s="50">
        <v>45385.353877314818</v>
      </c>
      <c r="B168" s="49" t="s">
        <v>5028</v>
      </c>
      <c r="C168" s="49" t="s">
        <v>5166</v>
      </c>
      <c r="D168" s="49" t="s">
        <v>4855</v>
      </c>
      <c r="E168" s="49" t="s">
        <v>79</v>
      </c>
      <c r="F168" s="49" t="s">
        <v>6025</v>
      </c>
      <c r="G168" s="49" t="s">
        <v>6026</v>
      </c>
      <c r="H168" s="49" t="s">
        <v>8935</v>
      </c>
      <c r="I168" s="8">
        <f t="shared" si="11"/>
        <v>45385.353877314818</v>
      </c>
      <c r="J168" s="8">
        <f>DATEVALUE(MID(H168,49,8))+TIMEVALUE(_xlfn.CONCAT(MID(H168,80,2),":",MID(H168,82,2)))</f>
        <v>45385.353472222225</v>
      </c>
      <c r="K168" s="6" t="str">
        <f t="shared" si="12"/>
        <v>0:00</v>
      </c>
      <c r="L168" s="54" t="str">
        <f t="shared" si="13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50">
        <v>45385.354004629633</v>
      </c>
      <c r="B169" s="49" t="s">
        <v>5028</v>
      </c>
      <c r="C169" s="49" t="s">
        <v>5166</v>
      </c>
      <c r="D169" s="49" t="s">
        <v>4855</v>
      </c>
      <c r="E169" s="49" t="s">
        <v>79</v>
      </c>
      <c r="F169" s="49" t="s">
        <v>6023</v>
      </c>
      <c r="G169" s="49" t="s">
        <v>6024</v>
      </c>
      <c r="H169" s="49" t="s">
        <v>8935</v>
      </c>
      <c r="I169" s="8">
        <f t="shared" si="11"/>
        <v>45385.354004629633</v>
      </c>
      <c r="J169" s="8">
        <f>DATEVALUE(MID(H169,49,8))+TIMEVALUE(_xlfn.CONCAT(MID(H169,80,2),":",MID(H169,82,2)))</f>
        <v>45385.353472222225</v>
      </c>
      <c r="K169" s="6" t="str">
        <f t="shared" si="12"/>
        <v>0:00</v>
      </c>
      <c r="L169" s="54" t="str">
        <f t="shared" si="13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50">
        <v>45385.562314814815</v>
      </c>
      <c r="B170" s="49" t="s">
        <v>4874</v>
      </c>
      <c r="C170" s="49" t="s">
        <v>4901</v>
      </c>
      <c r="D170" s="49" t="s">
        <v>4855</v>
      </c>
      <c r="E170" s="49" t="s">
        <v>4876</v>
      </c>
      <c r="F170" s="49" t="s">
        <v>4906</v>
      </c>
      <c r="G170" s="49" t="s">
        <v>4907</v>
      </c>
      <c r="H170" s="49" t="s">
        <v>4908</v>
      </c>
      <c r="I170" s="8">
        <f t="shared" si="11"/>
        <v>45385.562314814815</v>
      </c>
      <c r="J170" s="8">
        <f>DATEVALUE(MID(H170,29,8))+TIMEVALUE(_xlfn.CONCAT(MID(H170,64,2),":",MID(H170,66,2)))</f>
        <v>45384.561805555553</v>
      </c>
      <c r="K170" s="6" t="str">
        <f t="shared" si="12"/>
        <v>0:00</v>
      </c>
      <c r="L170" s="54" t="str">
        <f t="shared" si="13"/>
        <v>Ukončeno o den a více později</v>
      </c>
      <c r="M170" s="54" t="str">
        <f>IF(A170-J170&gt;TIME(0,240,0),"Více než  4 hodiny",VLOOKUP(K170,Pásma!$H$4:$I$244,2))</f>
        <v>Více než  4 hodiny</v>
      </c>
    </row>
    <row r="171" spans="1:13" x14ac:dyDescent="0.25">
      <c r="A171" s="50">
        <v>45386.328240740739</v>
      </c>
      <c r="B171" s="49" t="s">
        <v>5017</v>
      </c>
      <c r="C171" s="49" t="s">
        <v>5116</v>
      </c>
      <c r="D171" s="49" t="s">
        <v>4855</v>
      </c>
      <c r="E171" s="49" t="s">
        <v>10</v>
      </c>
      <c r="F171" s="49" t="s">
        <v>4979</v>
      </c>
      <c r="G171" s="49" t="s">
        <v>5979</v>
      </c>
      <c r="H171" s="49" t="s">
        <v>8934</v>
      </c>
      <c r="I171" s="8">
        <f t="shared" si="11"/>
        <v>45386.328240740739</v>
      </c>
      <c r="J171" s="8">
        <f>DATEVALUE(MID(H171,49,8))+TIMEVALUE(_xlfn.CONCAT(MID(H171,80,2),":",MID(H171,82,2)))</f>
        <v>45386.327777777777</v>
      </c>
      <c r="K171" s="6" t="str">
        <f t="shared" si="12"/>
        <v>0:00</v>
      </c>
      <c r="L171" s="54" t="str">
        <f t="shared" si="13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50">
        <v>45386.328483796293</v>
      </c>
      <c r="B172" s="49" t="s">
        <v>5017</v>
      </c>
      <c r="C172" s="49" t="s">
        <v>5116</v>
      </c>
      <c r="D172" s="49" t="s">
        <v>4855</v>
      </c>
      <c r="E172" s="49" t="s">
        <v>10</v>
      </c>
      <c r="F172" s="49" t="s">
        <v>5989</v>
      </c>
      <c r="G172" s="49" t="s">
        <v>5990</v>
      </c>
      <c r="H172" s="49" t="s">
        <v>8934</v>
      </c>
      <c r="I172" s="8">
        <f t="shared" si="11"/>
        <v>45386.328483796293</v>
      </c>
      <c r="J172" s="8">
        <f>DATEVALUE(MID(H172,49,8))+TIMEVALUE(_xlfn.CONCAT(MID(H172,80,2),":",MID(H172,82,2)))</f>
        <v>45386.327777777777</v>
      </c>
      <c r="K172" s="6" t="str">
        <f t="shared" si="12"/>
        <v>0:01</v>
      </c>
      <c r="L172" s="54" t="str">
        <f t="shared" si="13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50">
        <v>45386.74927083333</v>
      </c>
      <c r="B173" s="49" t="s">
        <v>5017</v>
      </c>
      <c r="C173" s="49" t="s">
        <v>5116</v>
      </c>
      <c r="D173" s="49" t="s">
        <v>4855</v>
      </c>
      <c r="E173" s="49" t="s">
        <v>10</v>
      </c>
      <c r="F173" s="49" t="s">
        <v>5975</v>
      </c>
      <c r="G173" s="49" t="s">
        <v>5976</v>
      </c>
      <c r="H173" s="49" t="s">
        <v>8933</v>
      </c>
      <c r="I173" s="8">
        <f t="shared" si="11"/>
        <v>45386.74927083333</v>
      </c>
      <c r="J173" s="8">
        <f>DATEVALUE(MID(H173,49,8))+TIMEVALUE(_xlfn.CONCAT(MID(H173,80,2),":",MID(H173,82,2)))</f>
        <v>45386.748611111114</v>
      </c>
      <c r="K173" s="6" t="str">
        <f t="shared" si="12"/>
        <v>0:00</v>
      </c>
      <c r="L173" s="54" t="str">
        <f t="shared" si="13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50">
        <v>45387.332754629628</v>
      </c>
      <c r="B174" s="49" t="s">
        <v>5017</v>
      </c>
      <c r="C174" s="49" t="s">
        <v>5166</v>
      </c>
      <c r="D174" s="49" t="s">
        <v>4855</v>
      </c>
      <c r="E174" s="49" t="s">
        <v>79</v>
      </c>
      <c r="F174" s="49" t="s">
        <v>5972</v>
      </c>
      <c r="G174" s="49" t="s">
        <v>5973</v>
      </c>
      <c r="H174" s="49" t="s">
        <v>8932</v>
      </c>
      <c r="I174" s="8">
        <f t="shared" si="11"/>
        <v>45387.332754629628</v>
      </c>
      <c r="J174" s="8">
        <f>DATEVALUE(MID(H174,49,8))+TIMEVALUE(_xlfn.CONCAT(MID(H174,80,2),":",MID(H174,82,2)))</f>
        <v>45387.332638888889</v>
      </c>
      <c r="K174" s="6" t="str">
        <f t="shared" si="12"/>
        <v>0:00</v>
      </c>
      <c r="L174" s="54" t="str">
        <f t="shared" si="13"/>
        <v>Ukončeno v den propuštění</v>
      </c>
      <c r="M174" s="54" t="str">
        <f>IF(A174-J174&gt;TIME(0,240,0),"Více než  4 hodiny",VLOOKUP(K174,Pásma!$H$4:$I$244,2))</f>
        <v>do 10 ti minut</v>
      </c>
    </row>
    <row r="175" spans="1:13" x14ac:dyDescent="0.25">
      <c r="A175" s="50">
        <v>45389.42765046296</v>
      </c>
      <c r="B175" s="49" t="s">
        <v>4853</v>
      </c>
      <c r="C175" s="49" t="s">
        <v>4880</v>
      </c>
      <c r="D175" s="49" t="s">
        <v>4855</v>
      </c>
      <c r="E175" s="49" t="s">
        <v>79</v>
      </c>
      <c r="F175" s="49" t="s">
        <v>4902</v>
      </c>
      <c r="G175" s="49" t="s">
        <v>4903</v>
      </c>
      <c r="H175" s="49" t="s">
        <v>4905</v>
      </c>
      <c r="I175" s="8">
        <f t="shared" si="11"/>
        <v>45389.42765046296</v>
      </c>
      <c r="J175" s="8">
        <f>DATEVALUE(MID(H175,29,8))+TIMEVALUE(_xlfn.CONCAT(MID(H175,64,2),":",MID(H175,66,2)))</f>
        <v>45389.427083333336</v>
      </c>
      <c r="K175" s="6" t="str">
        <f t="shared" si="12"/>
        <v>0:00</v>
      </c>
      <c r="L175" s="54" t="str">
        <f t="shared" si="13"/>
        <v>Ukončeno v den propuštění</v>
      </c>
      <c r="M175" s="54" t="str">
        <f>IF(A175-J175&gt;TIME(0,240,0),"Více než  4 hodiny",VLOOKUP(K175,Pásma!$H$4:$I$244,2))</f>
        <v>do 10 ti minut</v>
      </c>
    </row>
    <row r="176" spans="1:13" x14ac:dyDescent="0.25">
      <c r="A176" s="50">
        <v>45390.308703703704</v>
      </c>
      <c r="B176" s="49" t="s">
        <v>4874</v>
      </c>
      <c r="C176" s="49" t="s">
        <v>4901</v>
      </c>
      <c r="D176" s="49" t="s">
        <v>4855</v>
      </c>
      <c r="E176" s="49" t="s">
        <v>4876</v>
      </c>
      <c r="F176" s="49" t="s">
        <v>4902</v>
      </c>
      <c r="G176" s="49" t="s">
        <v>4903</v>
      </c>
      <c r="H176" s="49" t="s">
        <v>4904</v>
      </c>
      <c r="I176" s="8">
        <f t="shared" si="11"/>
        <v>45390.308703703704</v>
      </c>
      <c r="J176" s="8">
        <f>DATEVALUE(MID(H176,29,8))+TIMEVALUE(_xlfn.CONCAT(MID(H176,64,2),":",MID(H176,66,2)))</f>
        <v>45389.421527777777</v>
      </c>
      <c r="K176" s="6" t="str">
        <f t="shared" si="12"/>
        <v>21:17</v>
      </c>
      <c r="L176" s="54" t="str">
        <f t="shared" si="13"/>
        <v>Ukončeno o den a více později</v>
      </c>
      <c r="M176" s="54" t="str">
        <f>IF(A176-J176&gt;TIME(0,240,0),"Více než  4 hodiny",VLOOKUP(K176,Pásma!$H$4:$I$244,2))</f>
        <v>Více než  4 hodiny</v>
      </c>
    </row>
    <row r="177" spans="1:13" x14ac:dyDescent="0.25">
      <c r="A177" s="50">
        <v>45390.350370370368</v>
      </c>
      <c r="B177" s="49" t="s">
        <v>4941</v>
      </c>
      <c r="C177" s="49" t="s">
        <v>8836</v>
      </c>
      <c r="D177" s="49" t="s">
        <v>4855</v>
      </c>
      <c r="E177" s="49" t="s">
        <v>79</v>
      </c>
      <c r="F177" s="49" t="s">
        <v>5940</v>
      </c>
      <c r="G177" s="49" t="s">
        <v>5941</v>
      </c>
      <c r="H177" s="49" t="s">
        <v>8931</v>
      </c>
      <c r="I177" s="8">
        <f t="shared" si="11"/>
        <v>45390.350370370368</v>
      </c>
      <c r="J177" s="8">
        <f t="shared" ref="J177:J185" si="16">DATEVALUE(MID(H177,49,8))+TIMEVALUE(_xlfn.CONCAT(MID(H177,80,2),":",MID(H177,82,2)))</f>
        <v>45390.35</v>
      </c>
      <c r="K177" s="6" t="str">
        <f t="shared" si="12"/>
        <v>0:00</v>
      </c>
      <c r="L177" s="54" t="str">
        <f t="shared" si="13"/>
        <v>Ukončeno v den propuštění</v>
      </c>
      <c r="M177" s="54" t="str">
        <f>IF(A177-J177&gt;TIME(0,240,0),"Více než  4 hodiny",VLOOKUP(K177,Pásma!$H$4:$I$244,2))</f>
        <v>do 10 ti minut</v>
      </c>
    </row>
    <row r="178" spans="1:13" x14ac:dyDescent="0.25">
      <c r="A178" s="50">
        <v>45390.350462962961</v>
      </c>
      <c r="B178" s="49" t="s">
        <v>4941</v>
      </c>
      <c r="C178" s="49" t="s">
        <v>8836</v>
      </c>
      <c r="D178" s="49" t="s">
        <v>4855</v>
      </c>
      <c r="E178" s="49" t="s">
        <v>79</v>
      </c>
      <c r="F178" s="49" t="s">
        <v>5924</v>
      </c>
      <c r="G178" s="49" t="s">
        <v>5925</v>
      </c>
      <c r="H178" s="49" t="s">
        <v>8931</v>
      </c>
      <c r="I178" s="8">
        <f t="shared" si="11"/>
        <v>45390.350462962961</v>
      </c>
      <c r="J178" s="8">
        <f t="shared" si="16"/>
        <v>45390.35</v>
      </c>
      <c r="K178" s="6" t="str">
        <f t="shared" si="12"/>
        <v>0:00</v>
      </c>
      <c r="L178" s="54" t="str">
        <f t="shared" si="13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50">
        <v>45390.491759259261</v>
      </c>
      <c r="B179" s="49" t="s">
        <v>8929</v>
      </c>
      <c r="C179" s="49" t="s">
        <v>5150</v>
      </c>
      <c r="D179" s="49" t="s">
        <v>4855</v>
      </c>
      <c r="E179" s="49" t="s">
        <v>10</v>
      </c>
      <c r="F179" s="49" t="s">
        <v>5928</v>
      </c>
      <c r="G179" s="49" t="s">
        <v>7855</v>
      </c>
      <c r="H179" s="49" t="s">
        <v>8930</v>
      </c>
      <c r="I179" s="8">
        <f t="shared" si="11"/>
        <v>45390.491759259261</v>
      </c>
      <c r="J179" s="8">
        <f t="shared" si="16"/>
        <v>45390.490972222222</v>
      </c>
      <c r="K179" s="6" t="str">
        <f t="shared" si="12"/>
        <v>0:01</v>
      </c>
      <c r="L179" s="54" t="str">
        <f t="shared" si="13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50">
        <v>45391.331412037034</v>
      </c>
      <c r="B180" s="49" t="s">
        <v>5017</v>
      </c>
      <c r="C180" s="49" t="s">
        <v>5166</v>
      </c>
      <c r="D180" s="49" t="s">
        <v>4855</v>
      </c>
      <c r="E180" s="49" t="s">
        <v>79</v>
      </c>
      <c r="F180" s="49" t="s">
        <v>5921</v>
      </c>
      <c r="G180" s="49" t="s">
        <v>5922</v>
      </c>
      <c r="H180" s="49" t="s">
        <v>8928</v>
      </c>
      <c r="I180" s="8">
        <f t="shared" si="11"/>
        <v>45391.331412037034</v>
      </c>
      <c r="J180" s="8">
        <f t="shared" si="16"/>
        <v>45391.331250000003</v>
      </c>
      <c r="K180" s="6" t="str">
        <f t="shared" si="12"/>
        <v>0:00</v>
      </c>
      <c r="L180" s="54" t="str">
        <f t="shared" si="13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50">
        <v>45392.32</v>
      </c>
      <c r="B181" s="49" t="s">
        <v>5017</v>
      </c>
      <c r="C181" s="49" t="s">
        <v>5166</v>
      </c>
      <c r="D181" s="49" t="s">
        <v>4855</v>
      </c>
      <c r="E181" s="49" t="s">
        <v>79</v>
      </c>
      <c r="F181" s="49" t="s">
        <v>5919</v>
      </c>
      <c r="G181" s="49" t="s">
        <v>5920</v>
      </c>
      <c r="H181" s="49" t="s">
        <v>8927</v>
      </c>
      <c r="I181" s="8">
        <f t="shared" si="11"/>
        <v>45392.32</v>
      </c>
      <c r="J181" s="8">
        <f t="shared" si="16"/>
        <v>45392.319444444445</v>
      </c>
      <c r="K181" s="6" t="str">
        <f t="shared" si="12"/>
        <v>0:00</v>
      </c>
      <c r="L181" s="54" t="str">
        <f t="shared" si="13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50">
        <v>45392.354432870372</v>
      </c>
      <c r="B182" s="49" t="s">
        <v>5017</v>
      </c>
      <c r="C182" s="49" t="s">
        <v>5166</v>
      </c>
      <c r="D182" s="49" t="s">
        <v>4855</v>
      </c>
      <c r="E182" s="49" t="s">
        <v>79</v>
      </c>
      <c r="F182" s="49" t="s">
        <v>5919</v>
      </c>
      <c r="G182" s="49" t="s">
        <v>5920</v>
      </c>
      <c r="H182" s="49" t="s">
        <v>8926</v>
      </c>
      <c r="I182" s="8">
        <f t="shared" si="11"/>
        <v>45392.354432870372</v>
      </c>
      <c r="J182" s="8">
        <f t="shared" si="16"/>
        <v>45392.354166666664</v>
      </c>
      <c r="K182" s="6" t="str">
        <f t="shared" si="12"/>
        <v>0:00</v>
      </c>
      <c r="L182" s="54" t="str">
        <f t="shared" si="13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50">
        <v>45393.363125000003</v>
      </c>
      <c r="B183" s="49" t="s">
        <v>5017</v>
      </c>
      <c r="C183" s="49" t="s">
        <v>5335</v>
      </c>
      <c r="D183" s="49" t="s">
        <v>4855</v>
      </c>
      <c r="E183" s="49" t="s">
        <v>79</v>
      </c>
      <c r="F183" s="49" t="s">
        <v>5902</v>
      </c>
      <c r="G183" s="49" t="s">
        <v>5903</v>
      </c>
      <c r="H183" s="49" t="s">
        <v>8925</v>
      </c>
      <c r="I183" s="8">
        <f t="shared" si="11"/>
        <v>45393.363125000003</v>
      </c>
      <c r="J183" s="8">
        <f t="shared" si="16"/>
        <v>45393.362500000003</v>
      </c>
      <c r="K183" s="6" t="str">
        <f t="shared" si="12"/>
        <v>0:00</v>
      </c>
      <c r="L183" s="54" t="str">
        <f t="shared" si="13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50">
        <v>45393.363946759258</v>
      </c>
      <c r="B184" s="49" t="s">
        <v>5017</v>
      </c>
      <c r="C184" s="49" t="s">
        <v>5335</v>
      </c>
      <c r="D184" s="49" t="s">
        <v>4855</v>
      </c>
      <c r="E184" s="49" t="s">
        <v>79</v>
      </c>
      <c r="F184" s="49" t="s">
        <v>5729</v>
      </c>
      <c r="G184" s="49" t="s">
        <v>5730</v>
      </c>
      <c r="H184" s="49" t="s">
        <v>8924</v>
      </c>
      <c r="I184" s="8">
        <f t="shared" si="11"/>
        <v>45393.363946759258</v>
      </c>
      <c r="J184" s="8">
        <f t="shared" si="16"/>
        <v>45393.363194444442</v>
      </c>
      <c r="K184" s="6" t="str">
        <f t="shared" si="12"/>
        <v>0:01</v>
      </c>
      <c r="L184" s="54" t="str">
        <f t="shared" si="13"/>
        <v>Ukončeno v den propuštění</v>
      </c>
      <c r="M184" s="54" t="str">
        <f>IF(A184-J184&gt;TIME(0,240,0),"Více než  4 hodiny",VLOOKUP(K184,Pásma!$H$4:$I$244,2))</f>
        <v>do 10 ti minut</v>
      </c>
    </row>
    <row r="185" spans="1:13" x14ac:dyDescent="0.25">
      <c r="A185" s="50">
        <v>45394.34270833333</v>
      </c>
      <c r="B185" s="49" t="s">
        <v>4941</v>
      </c>
      <c r="C185" s="49" t="s">
        <v>8836</v>
      </c>
      <c r="D185" s="49" t="s">
        <v>4855</v>
      </c>
      <c r="E185" s="49" t="s">
        <v>79</v>
      </c>
      <c r="F185" s="49" t="s">
        <v>5893</v>
      </c>
      <c r="G185" s="49" t="s">
        <v>5894</v>
      </c>
      <c r="H185" s="49" t="s">
        <v>8923</v>
      </c>
      <c r="I185" s="8">
        <f t="shared" si="11"/>
        <v>45394.34270833333</v>
      </c>
      <c r="J185" s="8">
        <f t="shared" si="16"/>
        <v>45394.342361111114</v>
      </c>
      <c r="K185" s="6" t="str">
        <f t="shared" si="12"/>
        <v>0:00</v>
      </c>
      <c r="L185" s="54" t="str">
        <f t="shared" si="13"/>
        <v>Ukončeno v den propuštění</v>
      </c>
      <c r="M185" s="54" t="str">
        <f>IF(A185-J185&gt;TIME(0,240,0),"Více než  4 hodiny",VLOOKUP(K185,Pásma!$H$4:$I$244,2))</f>
        <v>do 10 ti minut</v>
      </c>
    </row>
    <row r="186" spans="1:13" x14ac:dyDescent="0.25">
      <c r="A186" s="50">
        <v>45396.475254629629</v>
      </c>
      <c r="B186" s="49" t="s">
        <v>4853</v>
      </c>
      <c r="C186" s="49" t="s">
        <v>4897</v>
      </c>
      <c r="D186" s="49" t="s">
        <v>4855</v>
      </c>
      <c r="E186" s="49" t="s">
        <v>10</v>
      </c>
      <c r="F186" s="49" t="s">
        <v>4898</v>
      </c>
      <c r="G186" s="49" t="s">
        <v>4899</v>
      </c>
      <c r="H186" s="49" t="s">
        <v>4900</v>
      </c>
      <c r="I186" s="8">
        <f t="shared" si="11"/>
        <v>45396.475254629629</v>
      </c>
      <c r="J186" s="8">
        <f>DATEVALUE(MID(H186,29,8))+TIMEVALUE(_xlfn.CONCAT(MID(H186,64,2),":",MID(H186,66,2)))</f>
        <v>45396.474305555559</v>
      </c>
      <c r="K186" s="6" t="str">
        <f t="shared" si="12"/>
        <v>0:01</v>
      </c>
      <c r="L186" s="54" t="str">
        <f t="shared" si="13"/>
        <v>Ukončeno v den propuštění</v>
      </c>
      <c r="M186" s="54" t="str">
        <f>IF(A186-J186&gt;TIME(0,240,0),"Více než  4 hodiny",VLOOKUP(K186,Pásma!$H$4:$I$244,2))</f>
        <v>do 10 ti minut</v>
      </c>
    </row>
    <row r="187" spans="1:13" x14ac:dyDescent="0.25">
      <c r="A187" s="50">
        <v>45397.36409722222</v>
      </c>
      <c r="B187" s="49" t="s">
        <v>4941</v>
      </c>
      <c r="C187" s="49" t="s">
        <v>8836</v>
      </c>
      <c r="D187" s="49" t="s">
        <v>4855</v>
      </c>
      <c r="E187" s="49" t="s">
        <v>79</v>
      </c>
      <c r="F187" s="49" t="s">
        <v>5872</v>
      </c>
      <c r="G187" s="49" t="s">
        <v>5873</v>
      </c>
      <c r="H187" s="49" t="s">
        <v>8922</v>
      </c>
      <c r="I187" s="8">
        <f t="shared" si="11"/>
        <v>45397.36409722222</v>
      </c>
      <c r="J187" s="8">
        <f t="shared" ref="J187:J207" si="17">DATEVALUE(MID(H187,49,8))+TIMEVALUE(_xlfn.CONCAT(MID(H187,80,2),":",MID(H187,82,2)))</f>
        <v>45397.363888888889</v>
      </c>
      <c r="K187" s="6" t="str">
        <f t="shared" si="12"/>
        <v>0:00</v>
      </c>
      <c r="L187" s="54" t="str">
        <f t="shared" si="13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50">
        <v>45397.364178240743</v>
      </c>
      <c r="B188" s="49" t="s">
        <v>4941</v>
      </c>
      <c r="C188" s="49" t="s">
        <v>8836</v>
      </c>
      <c r="D188" s="49" t="s">
        <v>4855</v>
      </c>
      <c r="E188" s="49" t="s">
        <v>79</v>
      </c>
      <c r="F188" s="49" t="s">
        <v>5867</v>
      </c>
      <c r="G188" s="49" t="s">
        <v>5868</v>
      </c>
      <c r="H188" s="49" t="s">
        <v>8922</v>
      </c>
      <c r="I188" s="8">
        <f t="shared" si="11"/>
        <v>45397.364178240743</v>
      </c>
      <c r="J188" s="8">
        <f t="shared" si="17"/>
        <v>45397.363888888889</v>
      </c>
      <c r="K188" s="6" t="str">
        <f t="shared" si="12"/>
        <v>0:00</v>
      </c>
      <c r="L188" s="54" t="str">
        <f t="shared" si="13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50">
        <v>45398.247164351851</v>
      </c>
      <c r="B189" s="49" t="s">
        <v>4853</v>
      </c>
      <c r="C189" s="49" t="s">
        <v>4909</v>
      </c>
      <c r="D189" s="49" t="s">
        <v>4855</v>
      </c>
      <c r="E189" s="49" t="s">
        <v>13</v>
      </c>
      <c r="F189" s="49" t="s">
        <v>5826</v>
      </c>
      <c r="G189" s="49" t="s">
        <v>5827</v>
      </c>
      <c r="H189" s="49" t="s">
        <v>8921</v>
      </c>
      <c r="I189" s="8">
        <f t="shared" si="11"/>
        <v>45398.247164351851</v>
      </c>
      <c r="J189" s="8">
        <f t="shared" si="17"/>
        <v>45398.246527777781</v>
      </c>
      <c r="K189" s="6" t="str">
        <f t="shared" si="12"/>
        <v>0:00</v>
      </c>
      <c r="L189" s="54" t="str">
        <f t="shared" si="13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50">
        <v>45398.370439814818</v>
      </c>
      <c r="B190" s="49" t="s">
        <v>4941</v>
      </c>
      <c r="C190" s="49" t="s">
        <v>8836</v>
      </c>
      <c r="D190" s="49" t="s">
        <v>4855</v>
      </c>
      <c r="E190" s="49" t="s">
        <v>79</v>
      </c>
      <c r="F190" s="49" t="s">
        <v>5847</v>
      </c>
      <c r="G190" s="49" t="s">
        <v>5848</v>
      </c>
      <c r="H190" s="49" t="s">
        <v>8920</v>
      </c>
      <c r="I190" s="8">
        <f t="shared" si="11"/>
        <v>45398.370439814818</v>
      </c>
      <c r="J190" s="8">
        <f t="shared" si="17"/>
        <v>45398.370138888888</v>
      </c>
      <c r="K190" s="6" t="str">
        <f t="shared" si="12"/>
        <v>0:00</v>
      </c>
      <c r="L190" s="54" t="str">
        <f t="shared" si="13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50">
        <v>45398.370532407411</v>
      </c>
      <c r="B191" s="49" t="s">
        <v>4941</v>
      </c>
      <c r="C191" s="49" t="s">
        <v>8836</v>
      </c>
      <c r="D191" s="49" t="s">
        <v>4855</v>
      </c>
      <c r="E191" s="49" t="s">
        <v>79</v>
      </c>
      <c r="F191" s="49" t="s">
        <v>5765</v>
      </c>
      <c r="G191" s="49" t="s">
        <v>5766</v>
      </c>
      <c r="H191" s="49" t="s">
        <v>8920</v>
      </c>
      <c r="I191" s="8">
        <f t="shared" si="11"/>
        <v>45398.370532407411</v>
      </c>
      <c r="J191" s="8">
        <f t="shared" si="17"/>
        <v>45398.370138888888</v>
      </c>
      <c r="K191" s="6" t="str">
        <f t="shared" si="12"/>
        <v>0:00</v>
      </c>
      <c r="L191" s="54" t="str">
        <f t="shared" si="13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50">
        <v>45398.632256944446</v>
      </c>
      <c r="B192" s="49" t="s">
        <v>5017</v>
      </c>
      <c r="C192" s="49" t="s">
        <v>5166</v>
      </c>
      <c r="D192" s="49" t="s">
        <v>4855</v>
      </c>
      <c r="E192" s="49" t="s">
        <v>79</v>
      </c>
      <c r="F192" s="49" t="s">
        <v>5817</v>
      </c>
      <c r="G192" s="49" t="s">
        <v>5818</v>
      </c>
      <c r="H192" s="49" t="s">
        <v>8919</v>
      </c>
      <c r="I192" s="8">
        <f t="shared" si="11"/>
        <v>45398.632256944446</v>
      </c>
      <c r="J192" s="8">
        <f t="shared" si="17"/>
        <v>45398.631944444445</v>
      </c>
      <c r="K192" s="6" t="str">
        <f t="shared" si="12"/>
        <v>0:00</v>
      </c>
      <c r="L192" s="54" t="str">
        <f t="shared" si="13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50">
        <v>45398.755393518521</v>
      </c>
      <c r="B193" s="49" t="s">
        <v>4853</v>
      </c>
      <c r="C193" s="49" t="s">
        <v>4866</v>
      </c>
      <c r="D193" s="49" t="s">
        <v>4855</v>
      </c>
      <c r="E193" s="49" t="s">
        <v>79</v>
      </c>
      <c r="F193" s="49" t="s">
        <v>5852</v>
      </c>
      <c r="G193" s="49" t="s">
        <v>5853</v>
      </c>
      <c r="H193" s="49" t="s">
        <v>8918</v>
      </c>
      <c r="I193" s="8">
        <f t="shared" si="11"/>
        <v>45398.755393518521</v>
      </c>
      <c r="J193" s="8">
        <f t="shared" si="17"/>
        <v>45398.754861111112</v>
      </c>
      <c r="K193" s="6" t="str">
        <f t="shared" si="12"/>
        <v>0:00</v>
      </c>
      <c r="L193" s="54" t="str">
        <f t="shared" si="13"/>
        <v>Ukončeno v den propuštění</v>
      </c>
      <c r="M193" s="54" t="str">
        <f>IF(A193-J193&gt;TIME(0,240,0),"Více než  4 hodiny",VLOOKUP(K193,Pásma!$H$4:$I$244,2))</f>
        <v>do 10 ti minut</v>
      </c>
    </row>
    <row r="194" spans="1:13" x14ac:dyDescent="0.25">
      <c r="A194" s="50">
        <v>45399.343425925923</v>
      </c>
      <c r="B194" s="49" t="s">
        <v>5017</v>
      </c>
      <c r="C194" s="49" t="s">
        <v>5927</v>
      </c>
      <c r="D194" s="49" t="s">
        <v>4855</v>
      </c>
      <c r="E194" s="49" t="s">
        <v>10</v>
      </c>
      <c r="F194" s="49" t="s">
        <v>5807</v>
      </c>
      <c r="G194" s="49" t="s">
        <v>5808</v>
      </c>
      <c r="H194" s="49" t="s">
        <v>8917</v>
      </c>
      <c r="I194" s="8">
        <f t="shared" ref="I194:I257" si="18">A194</f>
        <v>45399.343425925923</v>
      </c>
      <c r="J194" s="8">
        <f t="shared" si="17"/>
        <v>45399.343055555553</v>
      </c>
      <c r="K194" s="6" t="str">
        <f t="shared" ref="K194:K257" si="19">TEXT(A194-J194,"h:mm")</f>
        <v>0:00</v>
      </c>
      <c r="L194" s="54" t="str">
        <f t="shared" si="13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50">
        <v>45399.343958333331</v>
      </c>
      <c r="B195" s="49" t="s">
        <v>5017</v>
      </c>
      <c r="C195" s="49" t="s">
        <v>5927</v>
      </c>
      <c r="D195" s="49" t="s">
        <v>4855</v>
      </c>
      <c r="E195" s="49" t="s">
        <v>10</v>
      </c>
      <c r="F195" s="49" t="s">
        <v>5810</v>
      </c>
      <c r="G195" s="49" t="s">
        <v>5811</v>
      </c>
      <c r="H195" s="49" t="s">
        <v>8916</v>
      </c>
      <c r="I195" s="8">
        <f t="shared" si="18"/>
        <v>45399.343958333331</v>
      </c>
      <c r="J195" s="8">
        <f t="shared" si="17"/>
        <v>45399.34375</v>
      </c>
      <c r="K195" s="6" t="str">
        <f t="shared" si="19"/>
        <v>0:00</v>
      </c>
      <c r="L195" s="54" t="str">
        <f t="shared" ref="L195:L258" si="20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do 10 ti minut</v>
      </c>
    </row>
    <row r="196" spans="1:13" x14ac:dyDescent="0.25">
      <c r="A196" s="50">
        <v>45399.352962962963</v>
      </c>
      <c r="B196" s="49" t="s">
        <v>5017</v>
      </c>
      <c r="C196" s="49" t="s">
        <v>5927</v>
      </c>
      <c r="D196" s="49" t="s">
        <v>4855</v>
      </c>
      <c r="E196" s="49" t="s">
        <v>10</v>
      </c>
      <c r="F196" s="49" t="s">
        <v>5798</v>
      </c>
      <c r="G196" s="49" t="s">
        <v>5799</v>
      </c>
      <c r="H196" s="49" t="s">
        <v>8915</v>
      </c>
      <c r="I196" s="8">
        <f t="shared" si="18"/>
        <v>45399.352962962963</v>
      </c>
      <c r="J196" s="8">
        <f t="shared" si="17"/>
        <v>45399.352777777778</v>
      </c>
      <c r="K196" s="6" t="str">
        <f t="shared" si="19"/>
        <v>0:00</v>
      </c>
      <c r="L196" s="54" t="str">
        <f t="shared" si="20"/>
        <v>Ukončeno v den propuštění</v>
      </c>
      <c r="M196" s="54" t="str">
        <f>IF(A196-J196&gt;TIME(0,240,0),"Více než  4 hodiny",VLOOKUP(K196,Pásma!$H$4:$I$244,2))</f>
        <v>do 10 ti minut</v>
      </c>
    </row>
    <row r="197" spans="1:13" x14ac:dyDescent="0.25">
      <c r="A197" s="50">
        <v>45401.361979166664</v>
      </c>
      <c r="B197" s="49" t="s">
        <v>4853</v>
      </c>
      <c r="C197" s="49" t="s">
        <v>4909</v>
      </c>
      <c r="D197" s="49" t="s">
        <v>4855</v>
      </c>
      <c r="E197" s="49" t="s">
        <v>13</v>
      </c>
      <c r="F197" s="49" t="s">
        <v>5772</v>
      </c>
      <c r="G197" s="49" t="s">
        <v>5773</v>
      </c>
      <c r="H197" s="49" t="s">
        <v>8914</v>
      </c>
      <c r="I197" s="8">
        <f t="shared" si="18"/>
        <v>45401.361979166664</v>
      </c>
      <c r="J197" s="8">
        <f t="shared" si="17"/>
        <v>45401.361805555556</v>
      </c>
      <c r="K197" s="6" t="str">
        <f t="shared" si="19"/>
        <v>0:00</v>
      </c>
      <c r="L197" s="54" t="str">
        <f t="shared" si="20"/>
        <v>Ukončeno v den propuštění</v>
      </c>
      <c r="M197" s="54" t="str">
        <f>IF(A197-J197&gt;TIME(0,240,0),"Více než  4 hodiny",VLOOKUP(K197,Pásma!$H$4:$I$244,2))</f>
        <v>do 10 ti minut</v>
      </c>
    </row>
    <row r="198" spans="1:13" x14ac:dyDescent="0.25">
      <c r="A198" s="50">
        <v>45403.705127314817</v>
      </c>
      <c r="B198" s="49" t="s">
        <v>4853</v>
      </c>
      <c r="C198" s="49" t="s">
        <v>4914</v>
      </c>
      <c r="D198" s="49" t="s">
        <v>4855</v>
      </c>
      <c r="E198" s="49" t="s">
        <v>10</v>
      </c>
      <c r="F198" s="49" t="s">
        <v>5775</v>
      </c>
      <c r="G198" s="49" t="s">
        <v>5776</v>
      </c>
      <c r="H198" s="49" t="s">
        <v>8913</v>
      </c>
      <c r="I198" s="8">
        <f t="shared" si="18"/>
        <v>45403.705127314817</v>
      </c>
      <c r="J198" s="8">
        <f t="shared" si="17"/>
        <v>45403.704861111109</v>
      </c>
      <c r="K198" s="6" t="str">
        <f t="shared" si="19"/>
        <v>0:00</v>
      </c>
      <c r="L198" s="54" t="str">
        <f t="shared" si="20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50">
        <v>45404.358506944445</v>
      </c>
      <c r="B199" s="49" t="s">
        <v>4941</v>
      </c>
      <c r="C199" s="49" t="s">
        <v>8836</v>
      </c>
      <c r="D199" s="49" t="s">
        <v>4855</v>
      </c>
      <c r="E199" s="49" t="s">
        <v>79</v>
      </c>
      <c r="F199" s="49" t="s">
        <v>5765</v>
      </c>
      <c r="G199" s="49" t="s">
        <v>5766</v>
      </c>
      <c r="H199" s="49" t="s">
        <v>8912</v>
      </c>
      <c r="I199" s="8">
        <f t="shared" si="18"/>
        <v>45404.358506944445</v>
      </c>
      <c r="J199" s="8">
        <f t="shared" si="17"/>
        <v>45404.35833333333</v>
      </c>
      <c r="K199" s="6" t="str">
        <f t="shared" si="19"/>
        <v>0:00</v>
      </c>
      <c r="L199" s="54" t="str">
        <f t="shared" si="20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50">
        <v>45404.457430555558</v>
      </c>
      <c r="B200" s="49" t="s">
        <v>4853</v>
      </c>
      <c r="C200" s="49" t="s">
        <v>4891</v>
      </c>
      <c r="D200" s="49" t="s">
        <v>4855</v>
      </c>
      <c r="E200" s="49" t="s">
        <v>10</v>
      </c>
      <c r="F200" s="49" t="s">
        <v>7844</v>
      </c>
      <c r="G200" s="49" t="s">
        <v>7845</v>
      </c>
      <c r="H200" s="49" t="s">
        <v>8911</v>
      </c>
      <c r="I200" s="8">
        <f t="shared" si="18"/>
        <v>45404.457430555558</v>
      </c>
      <c r="J200" s="8">
        <f t="shared" si="17"/>
        <v>45404.456944444442</v>
      </c>
      <c r="K200" s="6" t="str">
        <f t="shared" si="19"/>
        <v>0:00</v>
      </c>
      <c r="L200" s="54" t="str">
        <f t="shared" si="20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50">
        <v>45405.351759259262</v>
      </c>
      <c r="B201" s="49" t="s">
        <v>4853</v>
      </c>
      <c r="C201" s="49" t="s">
        <v>4884</v>
      </c>
      <c r="D201" s="49" t="s">
        <v>4855</v>
      </c>
      <c r="E201" s="49" t="s">
        <v>10</v>
      </c>
      <c r="F201" s="49" t="s">
        <v>5732</v>
      </c>
      <c r="G201" s="49" t="s">
        <v>5733</v>
      </c>
      <c r="H201" s="49" t="s">
        <v>8910</v>
      </c>
      <c r="I201" s="8">
        <f t="shared" si="18"/>
        <v>45405.351759259262</v>
      </c>
      <c r="J201" s="8">
        <f t="shared" si="17"/>
        <v>45405.351388888892</v>
      </c>
      <c r="K201" s="6" t="str">
        <f t="shared" si="19"/>
        <v>0:00</v>
      </c>
      <c r="L201" s="54" t="str">
        <f t="shared" si="20"/>
        <v>Ukončeno v den propuštění</v>
      </c>
      <c r="M201" s="54" t="str">
        <f>IF(A201-J201&gt;TIME(0,240,0),"Více než  4 hodiny",VLOOKUP(K201,Pásma!$H$4:$I$244,2))</f>
        <v>do 10 ti minut</v>
      </c>
    </row>
    <row r="202" spans="1:13" x14ac:dyDescent="0.25">
      <c r="A202" s="50">
        <v>45405.357002314813</v>
      </c>
      <c r="B202" s="49" t="s">
        <v>4941</v>
      </c>
      <c r="C202" s="49" t="s">
        <v>8836</v>
      </c>
      <c r="D202" s="49" t="s">
        <v>4855</v>
      </c>
      <c r="E202" s="49" t="s">
        <v>79</v>
      </c>
      <c r="F202" s="49" t="s">
        <v>5746</v>
      </c>
      <c r="G202" s="49" t="s">
        <v>5747</v>
      </c>
      <c r="H202" s="49" t="s">
        <v>8909</v>
      </c>
      <c r="I202" s="8">
        <f t="shared" si="18"/>
        <v>45405.357002314813</v>
      </c>
      <c r="J202" s="8">
        <f t="shared" si="17"/>
        <v>45405.356249999997</v>
      </c>
      <c r="K202" s="6" t="str">
        <f t="shared" si="19"/>
        <v>0:01</v>
      </c>
      <c r="L202" s="54" t="str">
        <f t="shared" si="20"/>
        <v>Ukončeno v den propuštění</v>
      </c>
      <c r="M202" s="54" t="str">
        <f>IF(A202-J202&gt;TIME(0,240,0),"Více než  4 hodiny",VLOOKUP(K202,Pásma!$H$4:$I$244,2))</f>
        <v>do 10 ti minut</v>
      </c>
    </row>
    <row r="203" spans="1:13" x14ac:dyDescent="0.25">
      <c r="A203" s="50">
        <v>45406.393090277779</v>
      </c>
      <c r="B203" s="49" t="s">
        <v>4941</v>
      </c>
      <c r="C203" s="49" t="s">
        <v>8836</v>
      </c>
      <c r="D203" s="49" t="s">
        <v>4855</v>
      </c>
      <c r="E203" s="49" t="s">
        <v>79</v>
      </c>
      <c r="F203" s="49" t="s">
        <v>5725</v>
      </c>
      <c r="G203" s="49" t="s">
        <v>5726</v>
      </c>
      <c r="H203" s="49" t="s">
        <v>8908</v>
      </c>
      <c r="I203" s="8">
        <f t="shared" si="18"/>
        <v>45406.393090277779</v>
      </c>
      <c r="J203" s="8">
        <f t="shared" si="17"/>
        <v>45406.392361111109</v>
      </c>
      <c r="K203" s="6" t="str">
        <f t="shared" si="19"/>
        <v>0:01</v>
      </c>
      <c r="L203" s="54" t="str">
        <f t="shared" si="20"/>
        <v>Ukončeno v den propuštění</v>
      </c>
      <c r="M203" s="54" t="str">
        <f>IF(A203-J203&gt;TIME(0,240,0),"Více než  4 hodiny",VLOOKUP(K203,Pásma!$H$4:$I$244,2))</f>
        <v>do 10 ti minut</v>
      </c>
    </row>
    <row r="204" spans="1:13" x14ac:dyDescent="0.25">
      <c r="A204" s="50">
        <v>45407.379166666666</v>
      </c>
      <c r="B204" s="49" t="s">
        <v>4941</v>
      </c>
      <c r="C204" s="49" t="s">
        <v>8836</v>
      </c>
      <c r="D204" s="49" t="s">
        <v>4855</v>
      </c>
      <c r="E204" s="49" t="s">
        <v>79</v>
      </c>
      <c r="F204" s="49" t="s">
        <v>5711</v>
      </c>
      <c r="G204" s="49" t="s">
        <v>5712</v>
      </c>
      <c r="H204" s="49" t="s">
        <v>8907</v>
      </c>
      <c r="I204" s="8">
        <f t="shared" si="18"/>
        <v>45407.379166666666</v>
      </c>
      <c r="J204" s="8">
        <f t="shared" si="17"/>
        <v>45407.378472222219</v>
      </c>
      <c r="K204" s="6" t="str">
        <f t="shared" si="19"/>
        <v>0:01</v>
      </c>
      <c r="L204" s="54" t="str">
        <f t="shared" si="20"/>
        <v>Ukončeno v den propuštění</v>
      </c>
      <c r="M204" s="54" t="str">
        <f>IF(A204-J204&gt;TIME(0,240,0),"Více než  4 hodiny",VLOOKUP(K204,Pásma!$H$4:$I$244,2))</f>
        <v>do 10 ti minut</v>
      </c>
    </row>
    <row r="205" spans="1:13" x14ac:dyDescent="0.25">
      <c r="A205" s="50">
        <v>45407.379247685189</v>
      </c>
      <c r="B205" s="49" t="s">
        <v>4941</v>
      </c>
      <c r="C205" s="49" t="s">
        <v>8836</v>
      </c>
      <c r="D205" s="49" t="s">
        <v>4855</v>
      </c>
      <c r="E205" s="49" t="s">
        <v>79</v>
      </c>
      <c r="F205" s="49" t="s">
        <v>5715</v>
      </c>
      <c r="G205" s="49" t="s">
        <v>5716</v>
      </c>
      <c r="H205" s="49" t="s">
        <v>8906</v>
      </c>
      <c r="I205" s="8">
        <f t="shared" si="18"/>
        <v>45407.379247685189</v>
      </c>
      <c r="J205" s="8">
        <f t="shared" si="17"/>
        <v>45407.379166666666</v>
      </c>
      <c r="K205" s="6" t="str">
        <f t="shared" si="19"/>
        <v>0:00</v>
      </c>
      <c r="L205" s="54" t="str">
        <f t="shared" si="20"/>
        <v>Ukončeno v den propuštění</v>
      </c>
      <c r="M205" s="54" t="str">
        <f>IF(A205-J205&gt;TIME(0,240,0),"Více než  4 hodiny",VLOOKUP(K205,Pásma!$H$4:$I$244,2))</f>
        <v>do 10 ti minut</v>
      </c>
    </row>
    <row r="206" spans="1:13" x14ac:dyDescent="0.25">
      <c r="A206" s="50">
        <v>45408.343634259261</v>
      </c>
      <c r="B206" s="49" t="s">
        <v>4941</v>
      </c>
      <c r="C206" s="49" t="s">
        <v>8836</v>
      </c>
      <c r="D206" s="49" t="s">
        <v>4855</v>
      </c>
      <c r="E206" s="49" t="s">
        <v>79</v>
      </c>
      <c r="F206" s="49" t="s">
        <v>5688</v>
      </c>
      <c r="G206" s="49" t="s">
        <v>5689</v>
      </c>
      <c r="H206" s="49" t="s">
        <v>8905</v>
      </c>
      <c r="I206" s="8">
        <f t="shared" si="18"/>
        <v>45408.343634259261</v>
      </c>
      <c r="J206" s="8">
        <f t="shared" si="17"/>
        <v>45408.343055555553</v>
      </c>
      <c r="K206" s="6" t="str">
        <f t="shared" si="19"/>
        <v>0:00</v>
      </c>
      <c r="L206" s="54" t="str">
        <f t="shared" si="20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50">
        <v>45408.343715277777</v>
      </c>
      <c r="B207" s="49" t="s">
        <v>4941</v>
      </c>
      <c r="C207" s="49" t="s">
        <v>8836</v>
      </c>
      <c r="D207" s="49" t="s">
        <v>4855</v>
      </c>
      <c r="E207" s="49" t="s">
        <v>79</v>
      </c>
      <c r="F207" s="49" t="s">
        <v>5685</v>
      </c>
      <c r="G207" s="49" t="s">
        <v>5686</v>
      </c>
      <c r="H207" s="49" t="s">
        <v>8905</v>
      </c>
      <c r="I207" s="8">
        <f t="shared" si="18"/>
        <v>45408.343715277777</v>
      </c>
      <c r="J207" s="8">
        <f t="shared" si="17"/>
        <v>45408.343055555553</v>
      </c>
      <c r="K207" s="6" t="str">
        <f t="shared" si="19"/>
        <v>0:00</v>
      </c>
      <c r="L207" s="54" t="str">
        <f t="shared" si="20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50">
        <v>45408.548368055555</v>
      </c>
      <c r="B208" s="49" t="s">
        <v>4853</v>
      </c>
      <c r="C208" s="49" t="s">
        <v>7749</v>
      </c>
      <c r="D208" s="49" t="s">
        <v>4855</v>
      </c>
      <c r="E208" s="49" t="s">
        <v>79</v>
      </c>
      <c r="F208" s="49" t="s">
        <v>7754</v>
      </c>
      <c r="G208" s="49" t="s">
        <v>7755</v>
      </c>
      <c r="H208" s="49" t="s">
        <v>7756</v>
      </c>
      <c r="I208" s="8">
        <f t="shared" si="18"/>
        <v>45408.548368055555</v>
      </c>
      <c r="J208" s="8">
        <f>DATEVALUE(MID(H208,63,8))+TIMEVALUE(_xlfn.CONCAT(MID(H208,87,2),":",MID(H208,89,2)))</f>
        <v>45408.547222222223</v>
      </c>
      <c r="K208" s="6" t="str">
        <f t="shared" si="19"/>
        <v>0:01</v>
      </c>
      <c r="L208" s="54" t="str">
        <f t="shared" si="20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50">
        <v>45410.588576388887</v>
      </c>
      <c r="B209" s="49" t="s">
        <v>4853</v>
      </c>
      <c r="C209" s="49" t="s">
        <v>4893</v>
      </c>
      <c r="D209" s="49" t="s">
        <v>4855</v>
      </c>
      <c r="E209" s="49" t="s">
        <v>79</v>
      </c>
      <c r="F209" s="49" t="s">
        <v>4894</v>
      </c>
      <c r="G209" s="49" t="s">
        <v>4895</v>
      </c>
      <c r="H209" s="49" t="s">
        <v>4896</v>
      </c>
      <c r="I209" s="8">
        <f t="shared" si="18"/>
        <v>45410.588576388887</v>
      </c>
      <c r="J209" s="8">
        <f>DATEVALUE(MID(H209,29,8))+TIMEVALUE(_xlfn.CONCAT(MID(H209,64,2),":",MID(H209,66,2)))</f>
        <v>45410.575694444444</v>
      </c>
      <c r="K209" s="6" t="str">
        <f t="shared" si="19"/>
        <v>0:18</v>
      </c>
      <c r="L209" s="54" t="str">
        <f t="shared" si="20"/>
        <v>Ukončeno v den propuštění</v>
      </c>
      <c r="M209" s="54" t="str">
        <f>IF(A209-J209&gt;TIME(0,240,0),"Více než  4 hodiny",VLOOKUP(K209,Pásma!$H$4:$I$244,2))</f>
        <v>10-20</v>
      </c>
    </row>
    <row r="210" spans="1:13" x14ac:dyDescent="0.25">
      <c r="A210" s="50">
        <v>45411.340439814812</v>
      </c>
      <c r="B210" s="49" t="s">
        <v>5017</v>
      </c>
      <c r="C210" s="49" t="s">
        <v>5166</v>
      </c>
      <c r="D210" s="49" t="s">
        <v>4855</v>
      </c>
      <c r="E210" s="49" t="s">
        <v>79</v>
      </c>
      <c r="F210" s="49" t="s">
        <v>5607</v>
      </c>
      <c r="G210" s="49" t="s">
        <v>5608</v>
      </c>
      <c r="H210" s="49" t="s">
        <v>8904</v>
      </c>
      <c r="I210" s="8">
        <f t="shared" si="18"/>
        <v>45411.340439814812</v>
      </c>
      <c r="J210" s="8">
        <f t="shared" ref="J210:J220" si="21">DATEVALUE(MID(H210,49,8))+TIMEVALUE(_xlfn.CONCAT(MID(H210,80,2),":",MID(H210,82,2)))</f>
        <v>45411.340277777781</v>
      </c>
      <c r="K210" s="6" t="str">
        <f t="shared" si="19"/>
        <v>0:00</v>
      </c>
      <c r="L210" s="54" t="str">
        <f t="shared" si="20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50">
        <v>45411.340682870374</v>
      </c>
      <c r="B211" s="49" t="s">
        <v>5017</v>
      </c>
      <c r="C211" s="49" t="s">
        <v>5166</v>
      </c>
      <c r="D211" s="49" t="s">
        <v>4855</v>
      </c>
      <c r="E211" s="49" t="s">
        <v>79</v>
      </c>
      <c r="F211" s="49" t="s">
        <v>5577</v>
      </c>
      <c r="G211" s="49" t="s">
        <v>5663</v>
      </c>
      <c r="H211" s="49" t="s">
        <v>8904</v>
      </c>
      <c r="I211" s="8">
        <f t="shared" si="18"/>
        <v>45411.340682870374</v>
      </c>
      <c r="J211" s="8">
        <f t="shared" si="21"/>
        <v>45411.340277777781</v>
      </c>
      <c r="K211" s="6" t="str">
        <f t="shared" si="19"/>
        <v>0:00</v>
      </c>
      <c r="L211" s="54" t="str">
        <f t="shared" si="20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50">
        <v>45414.347696759258</v>
      </c>
      <c r="B212" s="49" t="s">
        <v>5028</v>
      </c>
      <c r="C212" s="49" t="s">
        <v>5166</v>
      </c>
      <c r="D212" s="49" t="s">
        <v>4855</v>
      </c>
      <c r="E212" s="49" t="s">
        <v>79</v>
      </c>
      <c r="F212" s="49" t="s">
        <v>5585</v>
      </c>
      <c r="G212" s="49" t="s">
        <v>5586</v>
      </c>
      <c r="H212" s="49" t="s">
        <v>8903</v>
      </c>
      <c r="I212" s="8">
        <f t="shared" si="18"/>
        <v>45414.347696759258</v>
      </c>
      <c r="J212" s="8">
        <f t="shared" si="21"/>
        <v>45414.347222222219</v>
      </c>
      <c r="K212" s="6" t="str">
        <f t="shared" si="19"/>
        <v>0:00</v>
      </c>
      <c r="L212" s="54" t="str">
        <f t="shared" si="20"/>
        <v>Ukončeno v den propuštění</v>
      </c>
      <c r="M212" s="54" t="str">
        <f>IF(A212-J212&gt;TIME(0,240,0),"Více než  4 hodiny",VLOOKUP(K212,Pásma!$H$4:$I$244,2))</f>
        <v>do 10 ti minut</v>
      </c>
    </row>
    <row r="213" spans="1:13" x14ac:dyDescent="0.25">
      <c r="A213" s="50">
        <v>45414.347858796296</v>
      </c>
      <c r="B213" s="49" t="s">
        <v>5028</v>
      </c>
      <c r="C213" s="49" t="s">
        <v>5166</v>
      </c>
      <c r="D213" s="49" t="s">
        <v>4855</v>
      </c>
      <c r="E213" s="49" t="s">
        <v>79</v>
      </c>
      <c r="F213" s="49" t="s">
        <v>5580</v>
      </c>
      <c r="G213" s="49" t="s">
        <v>5581</v>
      </c>
      <c r="H213" s="49" t="s">
        <v>8903</v>
      </c>
      <c r="I213" s="8">
        <f t="shared" si="18"/>
        <v>45414.347858796296</v>
      </c>
      <c r="J213" s="8">
        <f t="shared" si="21"/>
        <v>45414.347222222219</v>
      </c>
      <c r="K213" s="6" t="str">
        <f t="shared" si="19"/>
        <v>0:00</v>
      </c>
      <c r="L213" s="54" t="str">
        <f t="shared" si="20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50">
        <v>45415.3362037037</v>
      </c>
      <c r="B214" s="49" t="s">
        <v>5028</v>
      </c>
      <c r="C214" s="49" t="s">
        <v>5166</v>
      </c>
      <c r="D214" s="49" t="s">
        <v>4855</v>
      </c>
      <c r="E214" s="49" t="s">
        <v>79</v>
      </c>
      <c r="F214" s="49" t="s">
        <v>5594</v>
      </c>
      <c r="G214" s="49" t="s">
        <v>5595</v>
      </c>
      <c r="H214" s="49" t="s">
        <v>8902</v>
      </c>
      <c r="I214" s="8">
        <f t="shared" si="18"/>
        <v>45415.3362037037</v>
      </c>
      <c r="J214" s="8">
        <f t="shared" si="21"/>
        <v>45415.336111111108</v>
      </c>
      <c r="K214" s="6" t="str">
        <f t="shared" si="19"/>
        <v>0:00</v>
      </c>
      <c r="L214" s="54" t="str">
        <f t="shared" si="20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50">
        <v>45415.336354166669</v>
      </c>
      <c r="B215" s="49" t="s">
        <v>5028</v>
      </c>
      <c r="C215" s="49" t="s">
        <v>5166</v>
      </c>
      <c r="D215" s="49" t="s">
        <v>4855</v>
      </c>
      <c r="E215" s="49" t="s">
        <v>79</v>
      </c>
      <c r="F215" s="49" t="s">
        <v>5597</v>
      </c>
      <c r="G215" s="49" t="s">
        <v>5598</v>
      </c>
      <c r="H215" s="49" t="s">
        <v>8902</v>
      </c>
      <c r="I215" s="8">
        <f t="shared" si="18"/>
        <v>45415.336354166669</v>
      </c>
      <c r="J215" s="8">
        <f t="shared" si="21"/>
        <v>45415.336111111108</v>
      </c>
      <c r="K215" s="6" t="str">
        <f t="shared" si="19"/>
        <v>0:00</v>
      </c>
      <c r="L215" s="54" t="str">
        <f t="shared" si="20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50">
        <v>45418.334074074075</v>
      </c>
      <c r="B216" s="49" t="s">
        <v>5017</v>
      </c>
      <c r="C216" s="49" t="s">
        <v>5166</v>
      </c>
      <c r="D216" s="49" t="s">
        <v>4855</v>
      </c>
      <c r="E216" s="49" t="s">
        <v>79</v>
      </c>
      <c r="F216" s="49" t="s">
        <v>5351</v>
      </c>
      <c r="G216" s="49" t="s">
        <v>5575</v>
      </c>
      <c r="H216" s="49" t="s">
        <v>8901</v>
      </c>
      <c r="I216" s="8">
        <f t="shared" si="18"/>
        <v>45418.334074074075</v>
      </c>
      <c r="J216" s="8">
        <f t="shared" si="21"/>
        <v>45418.333333333336</v>
      </c>
      <c r="K216" s="6" t="str">
        <f t="shared" si="19"/>
        <v>0:01</v>
      </c>
      <c r="L216" s="54" t="str">
        <f t="shared" si="20"/>
        <v>Ukončeno v den propuštění</v>
      </c>
      <c r="M216" s="54" t="str">
        <f>IF(A216-J216&gt;TIME(0,240,0),"Více než  4 hodiny",VLOOKUP(K216,Pásma!$H$4:$I$244,2))</f>
        <v>do 10 ti minut</v>
      </c>
    </row>
    <row r="217" spans="1:13" x14ac:dyDescent="0.25">
      <c r="A217" s="50">
        <v>45418.334456018521</v>
      </c>
      <c r="B217" s="49" t="s">
        <v>5017</v>
      </c>
      <c r="C217" s="49" t="s">
        <v>5166</v>
      </c>
      <c r="D217" s="49" t="s">
        <v>4855</v>
      </c>
      <c r="E217" s="49" t="s">
        <v>79</v>
      </c>
      <c r="F217" s="49" t="s">
        <v>5569</v>
      </c>
      <c r="G217" s="49" t="s">
        <v>5570</v>
      </c>
      <c r="H217" s="49" t="s">
        <v>8900</v>
      </c>
      <c r="I217" s="8">
        <f t="shared" si="18"/>
        <v>45418.334456018521</v>
      </c>
      <c r="J217" s="8">
        <f t="shared" si="21"/>
        <v>45418.334027777775</v>
      </c>
      <c r="K217" s="6" t="str">
        <f t="shared" si="19"/>
        <v>0:00</v>
      </c>
      <c r="L217" s="54" t="str">
        <f t="shared" si="20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50">
        <v>45418.33457175926</v>
      </c>
      <c r="B218" s="49" t="s">
        <v>5017</v>
      </c>
      <c r="C218" s="49" t="s">
        <v>5166</v>
      </c>
      <c r="D218" s="49" t="s">
        <v>4855</v>
      </c>
      <c r="E218" s="49" t="s">
        <v>79</v>
      </c>
      <c r="F218" s="49" t="s">
        <v>5530</v>
      </c>
      <c r="G218" s="49" t="s">
        <v>5531</v>
      </c>
      <c r="H218" s="49" t="s">
        <v>8900</v>
      </c>
      <c r="I218" s="8">
        <f t="shared" si="18"/>
        <v>45418.33457175926</v>
      </c>
      <c r="J218" s="8">
        <f t="shared" si="21"/>
        <v>45418.334027777775</v>
      </c>
      <c r="K218" s="6" t="str">
        <f t="shared" si="19"/>
        <v>0:00</v>
      </c>
      <c r="L218" s="54" t="str">
        <f t="shared" si="20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50">
        <v>45418.334699074076</v>
      </c>
      <c r="B219" s="49" t="s">
        <v>5017</v>
      </c>
      <c r="C219" s="49" t="s">
        <v>5166</v>
      </c>
      <c r="D219" s="49" t="s">
        <v>4855</v>
      </c>
      <c r="E219" s="49" t="s">
        <v>79</v>
      </c>
      <c r="F219" s="49" t="s">
        <v>4894</v>
      </c>
      <c r="G219" s="49" t="s">
        <v>5541</v>
      </c>
      <c r="H219" s="49" t="s">
        <v>8900</v>
      </c>
      <c r="I219" s="8">
        <f t="shared" si="18"/>
        <v>45418.334699074076</v>
      </c>
      <c r="J219" s="8">
        <f t="shared" si="21"/>
        <v>45418.334027777775</v>
      </c>
      <c r="K219" s="6" t="str">
        <f t="shared" si="19"/>
        <v>0:00</v>
      </c>
      <c r="L219" s="54" t="str">
        <f t="shared" si="20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50">
        <v>45420.581145833334</v>
      </c>
      <c r="B220" s="49" t="s">
        <v>4853</v>
      </c>
      <c r="C220" s="49" t="s">
        <v>4891</v>
      </c>
      <c r="D220" s="49" t="s">
        <v>4855</v>
      </c>
      <c r="E220" s="49" t="s">
        <v>10</v>
      </c>
      <c r="F220" s="49" t="s">
        <v>5549</v>
      </c>
      <c r="G220" s="49" t="s">
        <v>5550</v>
      </c>
      <c r="H220" s="49" t="s">
        <v>8899</v>
      </c>
      <c r="I220" s="8">
        <f t="shared" si="18"/>
        <v>45420.581145833334</v>
      </c>
      <c r="J220" s="8">
        <f t="shared" si="21"/>
        <v>45420.579861111109</v>
      </c>
      <c r="K220" s="6" t="str">
        <f t="shared" si="19"/>
        <v>0:01</v>
      </c>
      <c r="L220" s="54" t="str">
        <f t="shared" si="20"/>
        <v>Ukončeno v den propuštění</v>
      </c>
      <c r="M220" s="54" t="str">
        <f>IF(A220-J220&gt;TIME(0,240,0),"Více než  4 hodiny",VLOOKUP(K220,Pásma!$H$4:$I$244,2))</f>
        <v>do 10 ti minut</v>
      </c>
    </row>
    <row r="221" spans="1:13" x14ac:dyDescent="0.25">
      <c r="A221" s="50">
        <v>45421.491261574076</v>
      </c>
      <c r="B221" s="49" t="s">
        <v>4853</v>
      </c>
      <c r="C221" s="49" t="s">
        <v>4891</v>
      </c>
      <c r="D221" s="49" t="s">
        <v>4855</v>
      </c>
      <c r="E221" s="49" t="s">
        <v>10</v>
      </c>
      <c r="F221" s="49" t="s">
        <v>4888</v>
      </c>
      <c r="G221" s="49" t="s">
        <v>4889</v>
      </c>
      <c r="H221" s="49" t="s">
        <v>4892</v>
      </c>
      <c r="I221" s="8">
        <f t="shared" si="18"/>
        <v>45421.491261574076</v>
      </c>
      <c r="J221" s="8">
        <f>DATEVALUE(MID(H221,29,8))+TIMEVALUE(_xlfn.CONCAT(MID(H221,64,2),":",MID(H221,66,2)))</f>
        <v>45421.490277777775</v>
      </c>
      <c r="K221" s="6" t="str">
        <f t="shared" si="19"/>
        <v>0:01</v>
      </c>
      <c r="L221" s="54" t="str">
        <f t="shared" si="20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50">
        <v>45421.544988425929</v>
      </c>
      <c r="B222" s="49" t="s">
        <v>4874</v>
      </c>
      <c r="C222" s="49" t="s">
        <v>4875</v>
      </c>
      <c r="D222" s="49" t="s">
        <v>4855</v>
      </c>
      <c r="E222" s="49" t="s">
        <v>4876</v>
      </c>
      <c r="F222" s="49" t="s">
        <v>4888</v>
      </c>
      <c r="G222" s="49" t="s">
        <v>4889</v>
      </c>
      <c r="H222" s="49" t="s">
        <v>4890</v>
      </c>
      <c r="I222" s="8">
        <f t="shared" si="18"/>
        <v>45421.544988425929</v>
      </c>
      <c r="J222" s="8">
        <f>DATEVALUE(MID(H222,29,8))+TIMEVALUE(_xlfn.CONCAT(MID(H222,64,2),":",MID(H222,66,2)))</f>
        <v>45421.544444444444</v>
      </c>
      <c r="K222" s="6" t="str">
        <f t="shared" si="19"/>
        <v>0:00</v>
      </c>
      <c r="L222" s="54" t="str">
        <f t="shared" si="20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50">
        <v>45422.332372685189</v>
      </c>
      <c r="B223" s="49" t="s">
        <v>5017</v>
      </c>
      <c r="C223" s="49" t="s">
        <v>4897</v>
      </c>
      <c r="D223" s="49" t="s">
        <v>4855</v>
      </c>
      <c r="E223" s="49" t="s">
        <v>10</v>
      </c>
      <c r="F223" s="49" t="s">
        <v>5510</v>
      </c>
      <c r="G223" s="49" t="s">
        <v>5511</v>
      </c>
      <c r="H223" s="49" t="s">
        <v>8898</v>
      </c>
      <c r="I223" s="8">
        <f t="shared" si="18"/>
        <v>45422.332372685189</v>
      </c>
      <c r="J223" s="8">
        <f>DATEVALUE(MID(H223,49,8))+TIMEVALUE(_xlfn.CONCAT(MID(H223,80,2),":",MID(H223,82,2)))</f>
        <v>45422.331944444442</v>
      </c>
      <c r="K223" s="6" t="str">
        <f t="shared" si="19"/>
        <v>0:00</v>
      </c>
      <c r="L223" s="54" t="str">
        <f t="shared" si="20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50">
        <v>45422.637164351851</v>
      </c>
      <c r="B224" s="49" t="s">
        <v>5011</v>
      </c>
      <c r="C224" s="49" t="s">
        <v>5012</v>
      </c>
      <c r="D224" s="49" t="s">
        <v>4855</v>
      </c>
      <c r="E224" s="49" t="s">
        <v>79</v>
      </c>
      <c r="F224" s="49" t="s">
        <v>4885</v>
      </c>
      <c r="G224" s="49" t="s">
        <v>7752</v>
      </c>
      <c r="H224" s="49" t="s">
        <v>7753</v>
      </c>
      <c r="I224" s="8">
        <f t="shared" si="18"/>
        <v>45422.637164351851</v>
      </c>
      <c r="J224" s="8">
        <f>DATEVALUE(MID(H224,63,8))+TIMEVALUE(_xlfn.CONCAT(MID(H224,87,2),":",MID(H224,89,2)))</f>
        <v>45422.636111111111</v>
      </c>
      <c r="K224" s="6" t="str">
        <f t="shared" si="19"/>
        <v>0:01</v>
      </c>
      <c r="L224" s="54" t="str">
        <f t="shared" si="20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50">
        <v>45425.341921296298</v>
      </c>
      <c r="B225" s="49" t="s">
        <v>5017</v>
      </c>
      <c r="C225" s="49" t="s">
        <v>5166</v>
      </c>
      <c r="D225" s="49" t="s">
        <v>4855</v>
      </c>
      <c r="E225" s="49" t="s">
        <v>79</v>
      </c>
      <c r="F225" s="49" t="s">
        <v>5221</v>
      </c>
      <c r="G225" s="49" t="s">
        <v>5222</v>
      </c>
      <c r="H225" s="49" t="s">
        <v>8897</v>
      </c>
      <c r="I225" s="8">
        <f t="shared" si="18"/>
        <v>45425.341921296298</v>
      </c>
      <c r="J225" s="8">
        <f>DATEVALUE(MID(H225,49,8))+TIMEVALUE(_xlfn.CONCAT(MID(H225,80,2),":",MID(H225,82,2)))</f>
        <v>45425.341666666667</v>
      </c>
      <c r="K225" s="6" t="str">
        <f t="shared" si="19"/>
        <v>0:00</v>
      </c>
      <c r="L225" s="54" t="str">
        <f t="shared" si="20"/>
        <v>Ukončeno v den propuštění</v>
      </c>
      <c r="M225" s="54" t="str">
        <f>IF(A225-J225&gt;TIME(0,240,0),"Více než  4 hodiny",VLOOKUP(K225,Pásma!$H$4:$I$244,2))</f>
        <v>do 10 ti minut</v>
      </c>
    </row>
    <row r="226" spans="1:13" x14ac:dyDescent="0.25">
      <c r="A226" s="50">
        <v>45425.34207175926</v>
      </c>
      <c r="B226" s="49" t="s">
        <v>5017</v>
      </c>
      <c r="C226" s="49" t="s">
        <v>5166</v>
      </c>
      <c r="D226" s="49" t="s">
        <v>4855</v>
      </c>
      <c r="E226" s="49" t="s">
        <v>79</v>
      </c>
      <c r="F226" s="49" t="s">
        <v>5507</v>
      </c>
      <c r="G226" s="49" t="s">
        <v>5508</v>
      </c>
      <c r="H226" s="49" t="s">
        <v>8897</v>
      </c>
      <c r="I226" s="8">
        <f t="shared" si="18"/>
        <v>45425.34207175926</v>
      </c>
      <c r="J226" s="8">
        <f>DATEVALUE(MID(H226,49,8))+TIMEVALUE(_xlfn.CONCAT(MID(H226,80,2),":",MID(H226,82,2)))</f>
        <v>45425.341666666667</v>
      </c>
      <c r="K226" s="6" t="str">
        <f t="shared" si="19"/>
        <v>0:00</v>
      </c>
      <c r="L226" s="54" t="str">
        <f t="shared" si="20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50">
        <v>45425.370428240742</v>
      </c>
      <c r="B227" s="49" t="s">
        <v>5017</v>
      </c>
      <c r="C227" s="49" t="s">
        <v>5166</v>
      </c>
      <c r="D227" s="49" t="s">
        <v>4855</v>
      </c>
      <c r="E227" s="49" t="s">
        <v>79</v>
      </c>
      <c r="F227" s="49" t="s">
        <v>5498</v>
      </c>
      <c r="G227" s="49" t="s">
        <v>5499</v>
      </c>
      <c r="H227" s="49" t="s">
        <v>8896</v>
      </c>
      <c r="I227" s="8">
        <f t="shared" si="18"/>
        <v>45425.370428240742</v>
      </c>
      <c r="J227" s="8">
        <f>DATEVALUE(MID(H227,49,8))+TIMEVALUE(_xlfn.CONCAT(MID(H227,80,2),":",MID(H227,82,2)))</f>
        <v>45425.370138888888</v>
      </c>
      <c r="K227" s="6" t="str">
        <f t="shared" si="19"/>
        <v>0:00</v>
      </c>
      <c r="L227" s="54" t="str">
        <f t="shared" si="20"/>
        <v>Ukončeno v den propuštění</v>
      </c>
      <c r="M227" s="54" t="str">
        <f>IF(A227-J227&gt;TIME(0,240,0),"Více než  4 hodiny",VLOOKUP(K227,Pásma!$H$4:$I$244,2))</f>
        <v>do 10 ti minut</v>
      </c>
    </row>
    <row r="228" spans="1:13" x14ac:dyDescent="0.25">
      <c r="A228" s="50">
        <v>45425.465173611112</v>
      </c>
      <c r="B228" s="49" t="s">
        <v>4853</v>
      </c>
      <c r="C228" s="49" t="s">
        <v>4884</v>
      </c>
      <c r="D228" s="49" t="s">
        <v>4855</v>
      </c>
      <c r="E228" s="49" t="s">
        <v>10</v>
      </c>
      <c r="F228" s="49" t="s">
        <v>4885</v>
      </c>
      <c r="G228" s="49" t="s">
        <v>4886</v>
      </c>
      <c r="H228" s="49" t="s">
        <v>4887</v>
      </c>
      <c r="I228" s="8">
        <f t="shared" si="18"/>
        <v>45425.465173611112</v>
      </c>
      <c r="J228" s="8">
        <f>DATEVALUE(MID(H228,29,8))+TIMEVALUE(_xlfn.CONCAT(MID(H228,64,2),":",MID(H228,66,2)))</f>
        <v>45425.463888888888</v>
      </c>
      <c r="K228" s="6" t="str">
        <f t="shared" si="19"/>
        <v>0:01</v>
      </c>
      <c r="L228" s="54" t="str">
        <f t="shared" si="20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50">
        <v>45426.348449074074</v>
      </c>
      <c r="B229" s="49" t="s">
        <v>5017</v>
      </c>
      <c r="C229" s="49" t="s">
        <v>5339</v>
      </c>
      <c r="D229" s="49" t="s">
        <v>4855</v>
      </c>
      <c r="E229" s="49" t="s">
        <v>79</v>
      </c>
      <c r="F229" s="49" t="s">
        <v>5473</v>
      </c>
      <c r="G229" s="49" t="s">
        <v>5474</v>
      </c>
      <c r="H229" s="49" t="s">
        <v>8895</v>
      </c>
      <c r="I229" s="8">
        <f t="shared" si="18"/>
        <v>45426.348449074074</v>
      </c>
      <c r="J229" s="8">
        <f t="shared" ref="J229:J238" si="22">DATEVALUE(MID(H229,49,8))+TIMEVALUE(_xlfn.CONCAT(MID(H229,80,2),":",MID(H229,82,2)))</f>
        <v>45426.347916666666</v>
      </c>
      <c r="K229" s="6" t="str">
        <f t="shared" si="19"/>
        <v>0:00</v>
      </c>
      <c r="L229" s="54" t="str">
        <f t="shared" si="20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50">
        <v>45426.348622685182</v>
      </c>
      <c r="B230" s="49" t="s">
        <v>5017</v>
      </c>
      <c r="C230" s="49" t="s">
        <v>5339</v>
      </c>
      <c r="D230" s="49" t="s">
        <v>4855</v>
      </c>
      <c r="E230" s="49" t="s">
        <v>79</v>
      </c>
      <c r="F230" s="49" t="s">
        <v>5470</v>
      </c>
      <c r="G230" s="49" t="s">
        <v>5471</v>
      </c>
      <c r="H230" s="49" t="s">
        <v>8895</v>
      </c>
      <c r="I230" s="8">
        <f t="shared" si="18"/>
        <v>45426.348622685182</v>
      </c>
      <c r="J230" s="8">
        <f t="shared" si="22"/>
        <v>45426.347916666666</v>
      </c>
      <c r="K230" s="6" t="str">
        <f t="shared" si="19"/>
        <v>0:01</v>
      </c>
      <c r="L230" s="54" t="str">
        <f t="shared" si="20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50">
        <v>45426.348819444444</v>
      </c>
      <c r="B231" s="49" t="s">
        <v>5017</v>
      </c>
      <c r="C231" s="49" t="s">
        <v>5339</v>
      </c>
      <c r="D231" s="49" t="s">
        <v>4855</v>
      </c>
      <c r="E231" s="49" t="s">
        <v>79</v>
      </c>
      <c r="F231" s="49" t="s">
        <v>4885</v>
      </c>
      <c r="G231" s="49" t="s">
        <v>5440</v>
      </c>
      <c r="H231" s="49" t="s">
        <v>8894</v>
      </c>
      <c r="I231" s="8">
        <f t="shared" si="18"/>
        <v>45426.348819444444</v>
      </c>
      <c r="J231" s="8">
        <f t="shared" si="22"/>
        <v>45426.348611111112</v>
      </c>
      <c r="K231" s="6" t="str">
        <f t="shared" si="19"/>
        <v>0:00</v>
      </c>
      <c r="L231" s="54" t="str">
        <f t="shared" si="20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50">
        <v>45427.308229166665</v>
      </c>
      <c r="B232" s="49" t="s">
        <v>4874</v>
      </c>
      <c r="C232" s="49" t="s">
        <v>4875</v>
      </c>
      <c r="D232" s="49" t="s">
        <v>4855</v>
      </c>
      <c r="E232" s="49" t="s">
        <v>4876</v>
      </c>
      <c r="F232" s="49" t="s">
        <v>5427</v>
      </c>
      <c r="G232" s="49" t="s">
        <v>5428</v>
      </c>
      <c r="H232" s="49" t="s">
        <v>8893</v>
      </c>
      <c r="I232" s="8">
        <f t="shared" si="18"/>
        <v>45427.308229166665</v>
      </c>
      <c r="J232" s="8">
        <f t="shared" si="22"/>
        <v>45427.307638888888</v>
      </c>
      <c r="K232" s="6" t="str">
        <f t="shared" si="19"/>
        <v>0:00</v>
      </c>
      <c r="L232" s="54" t="str">
        <f t="shared" si="20"/>
        <v>Ukončeno v den propuštění</v>
      </c>
      <c r="M232" s="54" t="str">
        <f>IF(A232-J232&gt;TIME(0,240,0),"Více než  4 hodiny",VLOOKUP(K232,Pásma!$H$4:$I$244,2))</f>
        <v>do 10 ti minut</v>
      </c>
    </row>
    <row r="233" spans="1:13" x14ac:dyDescent="0.25">
      <c r="A233" s="50">
        <v>45427.3437962963</v>
      </c>
      <c r="B233" s="49" t="s">
        <v>4941</v>
      </c>
      <c r="C233" s="49" t="s">
        <v>8836</v>
      </c>
      <c r="D233" s="49" t="s">
        <v>4855</v>
      </c>
      <c r="E233" s="49" t="s">
        <v>79</v>
      </c>
      <c r="F233" s="49" t="s">
        <v>5457</v>
      </c>
      <c r="G233" s="49" t="s">
        <v>5458</v>
      </c>
      <c r="H233" s="49" t="s">
        <v>8892</v>
      </c>
      <c r="I233" s="8">
        <f t="shared" si="18"/>
        <v>45427.3437962963</v>
      </c>
      <c r="J233" s="8">
        <f t="shared" si="22"/>
        <v>45427.343055555553</v>
      </c>
      <c r="K233" s="6" t="str">
        <f t="shared" si="19"/>
        <v>0:01</v>
      </c>
      <c r="L233" s="54" t="str">
        <f t="shared" si="20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50">
        <v>45427.585810185185</v>
      </c>
      <c r="B234" s="49" t="s">
        <v>5017</v>
      </c>
      <c r="C234" s="49" t="s">
        <v>5335</v>
      </c>
      <c r="D234" s="49" t="s">
        <v>4855</v>
      </c>
      <c r="E234" s="49" t="s">
        <v>79</v>
      </c>
      <c r="F234" s="49" t="s">
        <v>5432</v>
      </c>
      <c r="G234" s="49" t="s">
        <v>5433</v>
      </c>
      <c r="H234" s="49" t="s">
        <v>8891</v>
      </c>
      <c r="I234" s="8">
        <f t="shared" si="18"/>
        <v>45427.585810185185</v>
      </c>
      <c r="J234" s="8">
        <f t="shared" si="22"/>
        <v>45427.585416666669</v>
      </c>
      <c r="K234" s="6" t="str">
        <f t="shared" si="19"/>
        <v>0:00</v>
      </c>
      <c r="L234" s="54" t="str">
        <f t="shared" si="20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50">
        <v>45428.344108796293</v>
      </c>
      <c r="B235" s="49" t="s">
        <v>4941</v>
      </c>
      <c r="C235" s="49" t="s">
        <v>8836</v>
      </c>
      <c r="D235" s="49" t="s">
        <v>4855</v>
      </c>
      <c r="E235" s="49" t="s">
        <v>79</v>
      </c>
      <c r="F235" s="49" t="s">
        <v>5412</v>
      </c>
      <c r="G235" s="49" t="s">
        <v>5413</v>
      </c>
      <c r="H235" s="49" t="s">
        <v>8890</v>
      </c>
      <c r="I235" s="8">
        <f t="shared" si="18"/>
        <v>45428.344108796293</v>
      </c>
      <c r="J235" s="8">
        <f t="shared" si="22"/>
        <v>45428.34375</v>
      </c>
      <c r="K235" s="6" t="str">
        <f t="shared" si="19"/>
        <v>0:00</v>
      </c>
      <c r="L235" s="54" t="str">
        <f t="shared" si="20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50">
        <v>45428.344282407408</v>
      </c>
      <c r="B236" s="49" t="s">
        <v>4941</v>
      </c>
      <c r="C236" s="49" t="s">
        <v>8836</v>
      </c>
      <c r="D236" s="49" t="s">
        <v>4855</v>
      </c>
      <c r="E236" s="49" t="s">
        <v>79</v>
      </c>
      <c r="F236" s="49" t="s">
        <v>5454</v>
      </c>
      <c r="G236" s="49" t="s">
        <v>5455</v>
      </c>
      <c r="H236" s="49" t="s">
        <v>8890</v>
      </c>
      <c r="I236" s="8">
        <f t="shared" si="18"/>
        <v>45428.344282407408</v>
      </c>
      <c r="J236" s="8">
        <f t="shared" si="22"/>
        <v>45428.34375</v>
      </c>
      <c r="K236" s="6" t="str">
        <f t="shared" si="19"/>
        <v>0:00</v>
      </c>
      <c r="L236" s="54" t="str">
        <f t="shared" si="20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50">
        <v>45429.334444444445</v>
      </c>
      <c r="B237" s="49" t="s">
        <v>5028</v>
      </c>
      <c r="C237" s="49" t="s">
        <v>5166</v>
      </c>
      <c r="D237" s="49" t="s">
        <v>4855</v>
      </c>
      <c r="E237" s="49" t="s">
        <v>79</v>
      </c>
      <c r="F237" s="49" t="s">
        <v>5427</v>
      </c>
      <c r="G237" s="49" t="s">
        <v>5428</v>
      </c>
      <c r="H237" s="49" t="s">
        <v>8889</v>
      </c>
      <c r="I237" s="8">
        <f t="shared" si="18"/>
        <v>45429.334444444445</v>
      </c>
      <c r="J237" s="8">
        <f t="shared" si="22"/>
        <v>45429.334027777775</v>
      </c>
      <c r="K237" s="6" t="str">
        <f t="shared" si="19"/>
        <v>0:00</v>
      </c>
      <c r="L237" s="54" t="str">
        <f t="shared" si="20"/>
        <v>Ukončeno v den propuštění</v>
      </c>
      <c r="M237" s="54" t="str">
        <f>IF(A237-J237&gt;TIME(0,240,0),"Více než  4 hodiny",VLOOKUP(K237,Pásma!$H$4:$I$244,2))</f>
        <v>do 10 ti minut</v>
      </c>
    </row>
    <row r="238" spans="1:13" x14ac:dyDescent="0.25">
      <c r="A238" s="50">
        <v>45429.334710648145</v>
      </c>
      <c r="B238" s="49" t="s">
        <v>5028</v>
      </c>
      <c r="C238" s="49" t="s">
        <v>5166</v>
      </c>
      <c r="D238" s="49" t="s">
        <v>4855</v>
      </c>
      <c r="E238" s="49" t="s">
        <v>79</v>
      </c>
      <c r="F238" s="49" t="s">
        <v>5418</v>
      </c>
      <c r="G238" s="49" t="s">
        <v>5419</v>
      </c>
      <c r="H238" s="49" t="s">
        <v>8889</v>
      </c>
      <c r="I238" s="8">
        <f t="shared" si="18"/>
        <v>45429.334710648145</v>
      </c>
      <c r="J238" s="8">
        <f t="shared" si="22"/>
        <v>45429.334027777775</v>
      </c>
      <c r="K238" s="6" t="str">
        <f t="shared" si="19"/>
        <v>0:00</v>
      </c>
      <c r="L238" s="54" t="str">
        <f t="shared" si="20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50">
        <v>45431.521412037036</v>
      </c>
      <c r="B239" s="49" t="s">
        <v>4853</v>
      </c>
      <c r="C239" s="49" t="s">
        <v>4880</v>
      </c>
      <c r="D239" s="49" t="s">
        <v>4855</v>
      </c>
      <c r="E239" s="49" t="s">
        <v>79</v>
      </c>
      <c r="F239" s="49" t="s">
        <v>4881</v>
      </c>
      <c r="G239" s="49" t="s">
        <v>4882</v>
      </c>
      <c r="H239" s="49" t="s">
        <v>4883</v>
      </c>
      <c r="I239" s="8">
        <f t="shared" si="18"/>
        <v>45431.521412037036</v>
      </c>
      <c r="J239" s="8">
        <f>DATEVALUE(MID(H239,29,8))+TIMEVALUE(_xlfn.CONCAT(MID(H239,64,2),":",MID(H239,66,2)))</f>
        <v>45431.520833333336</v>
      </c>
      <c r="K239" s="6" t="str">
        <f t="shared" si="19"/>
        <v>0:00</v>
      </c>
      <c r="L239" s="54" t="str">
        <f t="shared" si="20"/>
        <v>Ukončeno v den propuštění</v>
      </c>
      <c r="M239" s="54" t="str">
        <f>IF(A239-J239&gt;TIME(0,240,0),"Více než  4 hodiny",VLOOKUP(K239,Pásma!$H$4:$I$244,2))</f>
        <v>do 10 ti minut</v>
      </c>
    </row>
    <row r="240" spans="1:13" x14ac:dyDescent="0.25">
      <c r="A240" s="50">
        <v>45432.331134259257</v>
      </c>
      <c r="B240" s="49" t="s">
        <v>5017</v>
      </c>
      <c r="C240" s="49" t="s">
        <v>5141</v>
      </c>
      <c r="D240" s="49" t="s">
        <v>4855</v>
      </c>
      <c r="E240" s="49" t="s">
        <v>79</v>
      </c>
      <c r="F240" s="49" t="s">
        <v>5221</v>
      </c>
      <c r="G240" s="49" t="s">
        <v>5222</v>
      </c>
      <c r="H240" s="49" t="s">
        <v>8888</v>
      </c>
      <c r="I240" s="8">
        <f t="shared" si="18"/>
        <v>45432.331134259257</v>
      </c>
      <c r="J240" s="8">
        <f t="shared" ref="J240:J247" si="23">DATEVALUE(MID(H240,49,8))+TIMEVALUE(_xlfn.CONCAT(MID(H240,80,2),":",MID(H240,82,2)))</f>
        <v>45432.330555555556</v>
      </c>
      <c r="K240" s="6" t="str">
        <f t="shared" si="19"/>
        <v>0:00</v>
      </c>
      <c r="L240" s="54" t="str">
        <f t="shared" si="20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50">
        <v>45432.361967592595</v>
      </c>
      <c r="B241" s="49" t="s">
        <v>4853</v>
      </c>
      <c r="C241" s="49" t="s">
        <v>4891</v>
      </c>
      <c r="D241" s="49" t="s">
        <v>4855</v>
      </c>
      <c r="E241" s="49" t="s">
        <v>10</v>
      </c>
      <c r="F241" s="49" t="s">
        <v>5221</v>
      </c>
      <c r="G241" s="49" t="s">
        <v>5222</v>
      </c>
      <c r="H241" s="49" t="s">
        <v>8887</v>
      </c>
      <c r="I241" s="8">
        <f t="shared" si="18"/>
        <v>45432.361967592595</v>
      </c>
      <c r="J241" s="8">
        <f t="shared" si="23"/>
        <v>45432.361111111109</v>
      </c>
      <c r="K241" s="6" t="str">
        <f t="shared" si="19"/>
        <v>0:01</v>
      </c>
      <c r="L241" s="54" t="str">
        <f t="shared" si="20"/>
        <v>Ukončeno v den propuštění</v>
      </c>
      <c r="M241" s="54" t="str">
        <f>IF(A241-J241&gt;TIME(0,240,0),"Více než  4 hodiny",VLOOKUP(K241,Pásma!$H$4:$I$244,2))</f>
        <v>do 10 ti minut</v>
      </c>
    </row>
    <row r="242" spans="1:13" x14ac:dyDescent="0.25">
      <c r="A242" s="50">
        <v>45433.349780092591</v>
      </c>
      <c r="B242" s="49" t="s">
        <v>4941</v>
      </c>
      <c r="C242" s="49" t="s">
        <v>8836</v>
      </c>
      <c r="D242" s="49" t="s">
        <v>4855</v>
      </c>
      <c r="E242" s="49" t="s">
        <v>79</v>
      </c>
      <c r="F242" s="49" t="s">
        <v>5379</v>
      </c>
      <c r="G242" s="49" t="s">
        <v>5380</v>
      </c>
      <c r="H242" s="49" t="s">
        <v>8886</v>
      </c>
      <c r="I242" s="8">
        <f t="shared" si="18"/>
        <v>45433.349780092591</v>
      </c>
      <c r="J242" s="8">
        <f t="shared" si="23"/>
        <v>45433.349305555559</v>
      </c>
      <c r="K242" s="6" t="str">
        <f t="shared" si="19"/>
        <v>0:00</v>
      </c>
      <c r="L242" s="54" t="str">
        <f t="shared" si="20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50">
        <v>45433.349849537037</v>
      </c>
      <c r="B243" s="49" t="s">
        <v>4941</v>
      </c>
      <c r="C243" s="49" t="s">
        <v>8836</v>
      </c>
      <c r="D243" s="49" t="s">
        <v>4855</v>
      </c>
      <c r="E243" s="49" t="s">
        <v>79</v>
      </c>
      <c r="F243" s="49" t="s">
        <v>5391</v>
      </c>
      <c r="G243" s="49" t="s">
        <v>5392</v>
      </c>
      <c r="H243" s="49" t="s">
        <v>8886</v>
      </c>
      <c r="I243" s="8">
        <f t="shared" si="18"/>
        <v>45433.349849537037</v>
      </c>
      <c r="J243" s="8">
        <f t="shared" si="23"/>
        <v>45433.349305555559</v>
      </c>
      <c r="K243" s="6" t="str">
        <f t="shared" si="19"/>
        <v>0:00</v>
      </c>
      <c r="L243" s="54" t="str">
        <f t="shared" si="20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50">
        <v>45434.291504629633</v>
      </c>
      <c r="B244" s="49" t="s">
        <v>4874</v>
      </c>
      <c r="C244" s="49" t="s">
        <v>4875</v>
      </c>
      <c r="D244" s="49" t="s">
        <v>4855</v>
      </c>
      <c r="E244" s="49" t="s">
        <v>4876</v>
      </c>
      <c r="F244" s="49" t="s">
        <v>5356</v>
      </c>
      <c r="G244" s="49" t="s">
        <v>5357</v>
      </c>
      <c r="H244" s="49" t="s">
        <v>8885</v>
      </c>
      <c r="I244" s="8">
        <f t="shared" si="18"/>
        <v>45434.291504629633</v>
      </c>
      <c r="J244" s="8">
        <f t="shared" si="23"/>
        <v>45434.290972222225</v>
      </c>
      <c r="K244" s="6" t="str">
        <f t="shared" si="19"/>
        <v>0:00</v>
      </c>
      <c r="L244" s="54" t="str">
        <f t="shared" si="20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50">
        <v>45434.348344907405</v>
      </c>
      <c r="B245" s="49" t="s">
        <v>5028</v>
      </c>
      <c r="C245" s="49" t="s">
        <v>5166</v>
      </c>
      <c r="D245" s="49" t="s">
        <v>4855</v>
      </c>
      <c r="E245" s="49" t="s">
        <v>79</v>
      </c>
      <c r="F245" s="49" t="s">
        <v>5336</v>
      </c>
      <c r="G245" s="49" t="s">
        <v>5337</v>
      </c>
      <c r="H245" s="49" t="s">
        <v>8884</v>
      </c>
      <c r="I245" s="8">
        <f t="shared" si="18"/>
        <v>45434.348344907405</v>
      </c>
      <c r="J245" s="8">
        <f t="shared" si="23"/>
        <v>45434.347916666666</v>
      </c>
      <c r="K245" s="6" t="str">
        <f t="shared" si="19"/>
        <v>0:00</v>
      </c>
      <c r="L245" s="54" t="str">
        <f t="shared" si="20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50">
        <v>45434.34847222222</v>
      </c>
      <c r="B246" s="49" t="s">
        <v>5028</v>
      </c>
      <c r="C246" s="49" t="s">
        <v>5166</v>
      </c>
      <c r="D246" s="49" t="s">
        <v>4855</v>
      </c>
      <c r="E246" s="49" t="s">
        <v>79</v>
      </c>
      <c r="F246" s="49" t="s">
        <v>5373</v>
      </c>
      <c r="G246" s="49" t="s">
        <v>5374</v>
      </c>
      <c r="H246" s="49" t="s">
        <v>8884</v>
      </c>
      <c r="I246" s="8">
        <f t="shared" si="18"/>
        <v>45434.34847222222</v>
      </c>
      <c r="J246" s="8">
        <f t="shared" si="23"/>
        <v>45434.347916666666</v>
      </c>
      <c r="K246" s="6" t="str">
        <f t="shared" si="19"/>
        <v>0:00</v>
      </c>
      <c r="L246" s="54" t="str">
        <f t="shared" si="20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50">
        <v>45434.487002314818</v>
      </c>
      <c r="B247" s="49" t="s">
        <v>5011</v>
      </c>
      <c r="C247" s="49" t="s">
        <v>5335</v>
      </c>
      <c r="D247" s="49" t="s">
        <v>4855</v>
      </c>
      <c r="E247" s="49" t="s">
        <v>79</v>
      </c>
      <c r="F247" s="49" t="s">
        <v>5221</v>
      </c>
      <c r="G247" s="49" t="s">
        <v>5222</v>
      </c>
      <c r="H247" s="49" t="s">
        <v>8883</v>
      </c>
      <c r="I247" s="8">
        <f t="shared" si="18"/>
        <v>45434.487002314818</v>
      </c>
      <c r="J247" s="8">
        <f t="shared" si="23"/>
        <v>45434.486805555556</v>
      </c>
      <c r="K247" s="6" t="str">
        <f t="shared" si="19"/>
        <v>0:00</v>
      </c>
      <c r="L247" s="54" t="str">
        <f t="shared" si="20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50">
        <v>45435.302974537037</v>
      </c>
      <c r="B248" s="49" t="s">
        <v>4874</v>
      </c>
      <c r="C248" s="49" t="s">
        <v>4875</v>
      </c>
      <c r="D248" s="49" t="s">
        <v>4855</v>
      </c>
      <c r="E248" s="49" t="s">
        <v>4876</v>
      </c>
      <c r="F248" s="49" t="s">
        <v>4877</v>
      </c>
      <c r="G248" s="49" t="s">
        <v>4878</v>
      </c>
      <c r="H248" s="49" t="s">
        <v>4879</v>
      </c>
      <c r="I248" s="8">
        <f t="shared" si="18"/>
        <v>45435.302974537037</v>
      </c>
      <c r="J248" s="8">
        <f>DATEVALUE(MID(H248,29,8))+TIMEVALUE(_xlfn.CONCAT(MID(H248,64,2),":",MID(H248,66,2)))</f>
        <v>45435.260416666664</v>
      </c>
      <c r="K248" s="6" t="str">
        <f t="shared" si="19"/>
        <v>1:01</v>
      </c>
      <c r="L248" s="54" t="str">
        <f t="shared" si="20"/>
        <v>Ukončeno v den propuštění</v>
      </c>
      <c r="M248" s="54" t="str">
        <f>IF(A248-J248&gt;TIME(0,240,0),"Více než  4 hodiny",VLOOKUP(K248,Pásma!$H$4:$I$244,2))</f>
        <v>60-70</v>
      </c>
    </row>
    <row r="249" spans="1:13" x14ac:dyDescent="0.25">
      <c r="A249" s="50">
        <v>45435.325115740743</v>
      </c>
      <c r="B249" s="49" t="s">
        <v>5017</v>
      </c>
      <c r="C249" s="49" t="s">
        <v>5018</v>
      </c>
      <c r="D249" s="49" t="s">
        <v>4855</v>
      </c>
      <c r="E249" s="49" t="s">
        <v>79</v>
      </c>
      <c r="F249" s="49" t="s">
        <v>5346</v>
      </c>
      <c r="G249" s="49" t="s">
        <v>5347</v>
      </c>
      <c r="H249" s="49" t="s">
        <v>8882</v>
      </c>
      <c r="I249" s="8">
        <f t="shared" si="18"/>
        <v>45435.325115740743</v>
      </c>
      <c r="J249" s="8">
        <f>DATEVALUE(MID(H249,49,8))+TIMEVALUE(_xlfn.CONCAT(MID(H249,80,2),":",MID(H249,82,2)))</f>
        <v>45435.324999999997</v>
      </c>
      <c r="K249" s="6" t="str">
        <f t="shared" si="19"/>
        <v>0:00</v>
      </c>
      <c r="L249" s="54" t="str">
        <f t="shared" si="20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50">
        <v>45435.325266203705</v>
      </c>
      <c r="B250" s="49" t="s">
        <v>5017</v>
      </c>
      <c r="C250" s="49" t="s">
        <v>5018</v>
      </c>
      <c r="D250" s="49" t="s">
        <v>4855</v>
      </c>
      <c r="E250" s="49" t="s">
        <v>79</v>
      </c>
      <c r="F250" s="49" t="s">
        <v>5318</v>
      </c>
      <c r="G250" s="49" t="s">
        <v>5319</v>
      </c>
      <c r="H250" s="49" t="s">
        <v>8882</v>
      </c>
      <c r="I250" s="8">
        <f t="shared" si="18"/>
        <v>45435.325266203705</v>
      </c>
      <c r="J250" s="8">
        <f>DATEVALUE(MID(H250,49,8))+TIMEVALUE(_xlfn.CONCAT(MID(H250,80,2),":",MID(H250,82,2)))</f>
        <v>45435.324999999997</v>
      </c>
      <c r="K250" s="6" t="str">
        <f t="shared" si="19"/>
        <v>0:00</v>
      </c>
      <c r="L250" s="54" t="str">
        <f t="shared" si="20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50">
        <v>45436.33934027778</v>
      </c>
      <c r="B251" s="49" t="s">
        <v>5017</v>
      </c>
      <c r="C251" s="49" t="s">
        <v>4949</v>
      </c>
      <c r="D251" s="49" t="s">
        <v>4855</v>
      </c>
      <c r="E251" s="49" t="s">
        <v>10</v>
      </c>
      <c r="F251" s="49" t="s">
        <v>5351</v>
      </c>
      <c r="G251" s="49" t="s">
        <v>5352</v>
      </c>
      <c r="H251" s="49" t="s">
        <v>8881</v>
      </c>
      <c r="I251" s="8">
        <f t="shared" si="18"/>
        <v>45436.33934027778</v>
      </c>
      <c r="J251" s="8">
        <f>DATEVALUE(MID(H251,49,8))+TIMEVALUE(_xlfn.CONCAT(MID(H251,80,2),":",MID(H251,82,2)))</f>
        <v>45436.338888888888</v>
      </c>
      <c r="K251" s="6" t="str">
        <f t="shared" si="19"/>
        <v>0:00</v>
      </c>
      <c r="L251" s="54" t="str">
        <f t="shared" si="20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50">
        <v>45436.339467592596</v>
      </c>
      <c r="B252" s="49" t="s">
        <v>5017</v>
      </c>
      <c r="C252" s="49" t="s">
        <v>4949</v>
      </c>
      <c r="D252" s="49" t="s">
        <v>4855</v>
      </c>
      <c r="E252" s="49" t="s">
        <v>10</v>
      </c>
      <c r="F252" s="49" t="s">
        <v>5274</v>
      </c>
      <c r="G252" s="49" t="s">
        <v>5275</v>
      </c>
      <c r="H252" s="49" t="s">
        <v>8881</v>
      </c>
      <c r="I252" s="8">
        <f t="shared" si="18"/>
        <v>45436.339467592596</v>
      </c>
      <c r="J252" s="8">
        <f>DATEVALUE(MID(H252,49,8))+TIMEVALUE(_xlfn.CONCAT(MID(H252,80,2),":",MID(H252,82,2)))</f>
        <v>45436.338888888888</v>
      </c>
      <c r="K252" s="6" t="str">
        <f t="shared" si="19"/>
        <v>0:00</v>
      </c>
      <c r="L252" s="54" t="str">
        <f t="shared" si="20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50">
        <v>45436.33965277778</v>
      </c>
      <c r="B253" s="49" t="s">
        <v>5017</v>
      </c>
      <c r="C253" s="49" t="s">
        <v>4949</v>
      </c>
      <c r="D253" s="49" t="s">
        <v>4855</v>
      </c>
      <c r="E253" s="49" t="s">
        <v>10</v>
      </c>
      <c r="F253" s="49" t="s">
        <v>5343</v>
      </c>
      <c r="G253" s="49" t="s">
        <v>5344</v>
      </c>
      <c r="H253" s="49" t="s">
        <v>8880</v>
      </c>
      <c r="I253" s="8">
        <f t="shared" si="18"/>
        <v>45436.33965277778</v>
      </c>
      <c r="J253" s="8">
        <f>DATEVALUE(MID(H253,49,8))+TIMEVALUE(_xlfn.CONCAT(MID(H253,80,2),":",MID(H253,82,2)))</f>
        <v>45436.339583333334</v>
      </c>
      <c r="K253" s="6" t="str">
        <f t="shared" si="19"/>
        <v>0:00</v>
      </c>
      <c r="L253" s="54" t="str">
        <f t="shared" si="20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50">
        <v>45438.414409722223</v>
      </c>
      <c r="B254" s="49" t="s">
        <v>4853</v>
      </c>
      <c r="C254" s="49" t="s">
        <v>7749</v>
      </c>
      <c r="D254" s="49" t="s">
        <v>4855</v>
      </c>
      <c r="E254" s="49" t="s">
        <v>79</v>
      </c>
      <c r="F254" s="49" t="s">
        <v>4877</v>
      </c>
      <c r="G254" s="49" t="s">
        <v>7750</v>
      </c>
      <c r="H254" s="49" t="s">
        <v>7751</v>
      </c>
      <c r="I254" s="8">
        <f t="shared" si="18"/>
        <v>45438.414409722223</v>
      </c>
      <c r="J254" s="8">
        <f>DATEVALUE(MID(H254,63,8))+TIMEVALUE(_xlfn.CONCAT(MID(H254,87,2),":",MID(H254,89,2)))</f>
        <v>45438.411111111112</v>
      </c>
      <c r="K254" s="6" t="str">
        <f t="shared" si="19"/>
        <v>0:04</v>
      </c>
      <c r="L254" s="54" t="str">
        <f t="shared" si="20"/>
        <v>Ukončeno v den propuštění</v>
      </c>
      <c r="M254" s="54" t="str">
        <f>IF(A254-J254&gt;TIME(0,240,0),"Více než  4 hodiny",VLOOKUP(K254,Pásma!$H$4:$I$244,2))</f>
        <v>do 10 ti minut</v>
      </c>
    </row>
    <row r="255" spans="1:13" x14ac:dyDescent="0.25">
      <c r="A255" s="50">
        <v>45439.360590277778</v>
      </c>
      <c r="B255" s="49" t="s">
        <v>5017</v>
      </c>
      <c r="C255" s="49" t="s">
        <v>5166</v>
      </c>
      <c r="D255" s="49" t="s">
        <v>4855</v>
      </c>
      <c r="E255" s="49" t="s">
        <v>79</v>
      </c>
      <c r="F255" s="49" t="s">
        <v>5286</v>
      </c>
      <c r="G255" s="49" t="s">
        <v>5287</v>
      </c>
      <c r="H255" s="49" t="s">
        <v>8879</v>
      </c>
      <c r="I255" s="8">
        <f t="shared" si="18"/>
        <v>45439.360590277778</v>
      </c>
      <c r="J255" s="8">
        <f>DATEVALUE(MID(H255,49,8))+TIMEVALUE(_xlfn.CONCAT(MID(H255,80,2),":",MID(H255,82,2)))</f>
        <v>45439.36041666667</v>
      </c>
      <c r="K255" s="6" t="str">
        <f t="shared" si="19"/>
        <v>0:00</v>
      </c>
      <c r="L255" s="54" t="str">
        <f t="shared" si="20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50">
        <v>45439.360752314817</v>
      </c>
      <c r="B256" s="49" t="s">
        <v>5017</v>
      </c>
      <c r="C256" s="49" t="s">
        <v>5166</v>
      </c>
      <c r="D256" s="49" t="s">
        <v>4855</v>
      </c>
      <c r="E256" s="49" t="s">
        <v>79</v>
      </c>
      <c r="F256" s="49" t="s">
        <v>5271</v>
      </c>
      <c r="G256" s="49" t="s">
        <v>5272</v>
      </c>
      <c r="H256" s="49" t="s">
        <v>8879</v>
      </c>
      <c r="I256" s="8">
        <f t="shared" si="18"/>
        <v>45439.360752314817</v>
      </c>
      <c r="J256" s="8">
        <f>DATEVALUE(MID(H256,49,8))+TIMEVALUE(_xlfn.CONCAT(MID(H256,80,2),":",MID(H256,82,2)))</f>
        <v>45439.36041666667</v>
      </c>
      <c r="K256" s="6" t="str">
        <f t="shared" si="19"/>
        <v>0:00</v>
      </c>
      <c r="L256" s="54" t="str">
        <f t="shared" si="20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50">
        <v>45439.360960648148</v>
      </c>
      <c r="B257" s="49" t="s">
        <v>5017</v>
      </c>
      <c r="C257" s="49" t="s">
        <v>5166</v>
      </c>
      <c r="D257" s="49" t="s">
        <v>4855</v>
      </c>
      <c r="E257" s="49" t="s">
        <v>79</v>
      </c>
      <c r="F257" s="49" t="s">
        <v>5289</v>
      </c>
      <c r="G257" s="49" t="s">
        <v>5290</v>
      </c>
      <c r="H257" s="49" t="s">
        <v>8879</v>
      </c>
      <c r="I257" s="8">
        <f t="shared" si="18"/>
        <v>45439.360960648148</v>
      </c>
      <c r="J257" s="8">
        <f>DATEVALUE(MID(H257,49,8))+TIMEVALUE(_xlfn.CONCAT(MID(H257,80,2),":",MID(H257,82,2)))</f>
        <v>45439.36041666667</v>
      </c>
      <c r="K257" s="6" t="str">
        <f t="shared" si="19"/>
        <v>0:00</v>
      </c>
      <c r="L257" s="54" t="str">
        <f t="shared" si="20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50">
        <v>45439.663819444446</v>
      </c>
      <c r="B258" s="49" t="s">
        <v>4853</v>
      </c>
      <c r="C258" s="49" t="s">
        <v>4909</v>
      </c>
      <c r="D258" s="49" t="s">
        <v>4855</v>
      </c>
      <c r="E258" s="49" t="s">
        <v>13</v>
      </c>
      <c r="F258" s="49" t="s">
        <v>5303</v>
      </c>
      <c r="G258" s="49" t="s">
        <v>5304</v>
      </c>
      <c r="H258" s="49" t="s">
        <v>8878</v>
      </c>
      <c r="I258" s="8">
        <f t="shared" ref="I258:I307" si="24">A258</f>
        <v>45439.663819444446</v>
      </c>
      <c r="J258" s="8">
        <f>DATEVALUE(MID(H258,49,8))+TIMEVALUE(_xlfn.CONCAT(MID(H258,80,2),":",MID(H258,82,2)))</f>
        <v>45439.663194444445</v>
      </c>
      <c r="K258" s="6" t="str">
        <f t="shared" ref="K258:K307" si="25">TEXT(A258-J258,"h:mm")</f>
        <v>0:00</v>
      </c>
      <c r="L258" s="54" t="str">
        <f t="shared" si="20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50">
        <v>45439.815960648149</v>
      </c>
      <c r="B259" s="49" t="s">
        <v>7745</v>
      </c>
      <c r="C259" s="49" t="s">
        <v>5150</v>
      </c>
      <c r="D259" s="49" t="s">
        <v>4855</v>
      </c>
      <c r="E259" s="49" t="s">
        <v>10</v>
      </c>
      <c r="F259" s="49" t="s">
        <v>7746</v>
      </c>
      <c r="G259" s="49" t="s">
        <v>7747</v>
      </c>
      <c r="H259" s="49" t="s">
        <v>7748</v>
      </c>
      <c r="I259" s="8">
        <f t="shared" si="24"/>
        <v>45439.815960648149</v>
      </c>
      <c r="J259" s="8">
        <f>DATEVALUE(MID(H259,63,8))+TIMEVALUE(_xlfn.CONCAT(MID(H259,87,2),":",MID(H259,89,2)))</f>
        <v>45439.813888888886</v>
      </c>
      <c r="K259" s="6" t="str">
        <f t="shared" si="25"/>
        <v>0:02</v>
      </c>
      <c r="L259" s="54" t="str">
        <f t="shared" ref="L259:L307" si="26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50">
        <v>45441.350358796299</v>
      </c>
      <c r="B260" s="49" t="s">
        <v>4941</v>
      </c>
      <c r="C260" s="49" t="s">
        <v>8836</v>
      </c>
      <c r="D260" s="49" t="s">
        <v>4855</v>
      </c>
      <c r="E260" s="49" t="s">
        <v>79</v>
      </c>
      <c r="F260" s="49" t="s">
        <v>5280</v>
      </c>
      <c r="G260" s="49" t="s">
        <v>5281</v>
      </c>
      <c r="H260" s="49" t="s">
        <v>8877</v>
      </c>
      <c r="I260" s="8">
        <f t="shared" si="24"/>
        <v>45441.350358796299</v>
      </c>
      <c r="J260" s="8">
        <f>DATEVALUE(MID(H260,49,8))+TIMEVALUE(_xlfn.CONCAT(MID(H260,80,2),":",MID(H260,82,2)))</f>
        <v>45441.35</v>
      </c>
      <c r="K260" s="6" t="str">
        <f t="shared" si="25"/>
        <v>0:00</v>
      </c>
      <c r="L260" s="54" t="str">
        <f t="shared" si="26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50">
        <v>45441.350428240738</v>
      </c>
      <c r="B261" s="49" t="s">
        <v>4941</v>
      </c>
      <c r="C261" s="49" t="s">
        <v>8836</v>
      </c>
      <c r="D261" s="49" t="s">
        <v>4855</v>
      </c>
      <c r="E261" s="49" t="s">
        <v>79</v>
      </c>
      <c r="F261" s="49" t="s">
        <v>5306</v>
      </c>
      <c r="G261" s="49" t="s">
        <v>5307</v>
      </c>
      <c r="H261" s="49" t="s">
        <v>8877</v>
      </c>
      <c r="I261" s="8">
        <f t="shared" si="24"/>
        <v>45441.350428240738</v>
      </c>
      <c r="J261" s="8">
        <f>DATEVALUE(MID(H261,49,8))+TIMEVALUE(_xlfn.CONCAT(MID(H261,80,2),":",MID(H261,82,2)))</f>
        <v>45441.35</v>
      </c>
      <c r="K261" s="6" t="str">
        <f t="shared" si="25"/>
        <v>0:00</v>
      </c>
      <c r="L261" s="54" t="str">
        <f t="shared" si="26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50">
        <v>45442.188483796293</v>
      </c>
      <c r="B262" s="49" t="s">
        <v>4853</v>
      </c>
      <c r="C262" s="49" t="s">
        <v>4870</v>
      </c>
      <c r="D262" s="49" t="s">
        <v>4855</v>
      </c>
      <c r="E262" s="49" t="s">
        <v>10</v>
      </c>
      <c r="F262" s="49" t="s">
        <v>4871</v>
      </c>
      <c r="G262" s="49" t="s">
        <v>4872</v>
      </c>
      <c r="H262" s="49" t="s">
        <v>4873</v>
      </c>
      <c r="I262" s="8">
        <f t="shared" si="24"/>
        <v>45442.188483796293</v>
      </c>
      <c r="J262" s="8">
        <f>DATEVALUE(MID(H262,29,8))+TIMEVALUE(_xlfn.CONCAT(MID(H262,64,2),":",MID(H262,66,2)))</f>
        <v>45442.160416666666</v>
      </c>
      <c r="K262" s="6" t="str">
        <f t="shared" si="25"/>
        <v>0:40</v>
      </c>
      <c r="L262" s="54" t="str">
        <f t="shared" si="26"/>
        <v>Ukončeno v den propuštění</v>
      </c>
      <c r="M262" s="54" t="str">
        <f>IF(A262-J262&gt;TIME(0,240,0),"Více než  4 hodiny",VLOOKUP(K262,Pásma!$H$4:$I$244,2))</f>
        <v>40-50</v>
      </c>
    </row>
    <row r="263" spans="1:13" x14ac:dyDescent="0.25">
      <c r="A263" s="50">
        <v>45442.363009259258</v>
      </c>
      <c r="B263" s="49" t="s">
        <v>5017</v>
      </c>
      <c r="C263" s="49" t="s">
        <v>5166</v>
      </c>
      <c r="D263" s="49" t="s">
        <v>4855</v>
      </c>
      <c r="E263" s="49" t="s">
        <v>79</v>
      </c>
      <c r="F263" s="49" t="s">
        <v>5253</v>
      </c>
      <c r="G263" s="49" t="s">
        <v>5254</v>
      </c>
      <c r="H263" s="49" t="s">
        <v>8876</v>
      </c>
      <c r="I263" s="8">
        <f t="shared" si="24"/>
        <v>45442.363009259258</v>
      </c>
      <c r="J263" s="8">
        <f>DATEVALUE(MID(H263,49,8))+TIMEVALUE(_xlfn.CONCAT(MID(H263,80,2),":",MID(H263,82,2)))</f>
        <v>45442.362500000003</v>
      </c>
      <c r="K263" s="6" t="str">
        <f t="shared" si="25"/>
        <v>0:00</v>
      </c>
      <c r="L263" s="54" t="str">
        <f t="shared" si="26"/>
        <v>Ukončeno v den propuštění</v>
      </c>
      <c r="M263" s="54" t="str">
        <f>IF(A263-J263&gt;TIME(0,240,0),"Více než  4 hodiny",VLOOKUP(K263,Pásma!$H$4:$I$244,2))</f>
        <v>do 10 ti minut</v>
      </c>
    </row>
    <row r="264" spans="1:13" x14ac:dyDescent="0.25">
      <c r="A264" s="50">
        <v>45442.363171296296</v>
      </c>
      <c r="B264" s="49" t="s">
        <v>5017</v>
      </c>
      <c r="C264" s="49" t="s">
        <v>5166</v>
      </c>
      <c r="D264" s="49" t="s">
        <v>4855</v>
      </c>
      <c r="E264" s="49" t="s">
        <v>79</v>
      </c>
      <c r="F264" s="49" t="s">
        <v>5233</v>
      </c>
      <c r="G264" s="49" t="s">
        <v>5234</v>
      </c>
      <c r="H264" s="49" t="s">
        <v>8876</v>
      </c>
      <c r="I264" s="8">
        <f t="shared" si="24"/>
        <v>45442.363171296296</v>
      </c>
      <c r="J264" s="8">
        <f>DATEVALUE(MID(H264,49,8))+TIMEVALUE(_xlfn.CONCAT(MID(H264,80,2),":",MID(H264,82,2)))</f>
        <v>45442.362500000003</v>
      </c>
      <c r="K264" s="6" t="str">
        <f t="shared" si="25"/>
        <v>0:00</v>
      </c>
      <c r="L264" s="54" t="str">
        <f t="shared" si="26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50">
        <v>45443.34951388889</v>
      </c>
      <c r="B265" s="49" t="s">
        <v>5017</v>
      </c>
      <c r="C265" s="49" t="s">
        <v>5166</v>
      </c>
      <c r="D265" s="49" t="s">
        <v>4855</v>
      </c>
      <c r="E265" s="49" t="s">
        <v>79</v>
      </c>
      <c r="F265" s="49" t="s">
        <v>5243</v>
      </c>
      <c r="G265" s="49" t="s">
        <v>5244</v>
      </c>
      <c r="H265" s="49" t="s">
        <v>8875</v>
      </c>
      <c r="I265" s="8">
        <f t="shared" si="24"/>
        <v>45443.34951388889</v>
      </c>
      <c r="J265" s="8">
        <f>DATEVALUE(MID(H265,49,8))+TIMEVALUE(_xlfn.CONCAT(MID(H265,80,2),":",MID(H265,82,2)))</f>
        <v>45443.349305555559</v>
      </c>
      <c r="K265" s="6" t="str">
        <f t="shared" si="25"/>
        <v>0:00</v>
      </c>
      <c r="L265" s="54" t="str">
        <f t="shared" si="26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50">
        <v>45443.349641203706</v>
      </c>
      <c r="B266" s="49" t="s">
        <v>5017</v>
      </c>
      <c r="C266" s="49" t="s">
        <v>5166</v>
      </c>
      <c r="D266" s="49" t="s">
        <v>4855</v>
      </c>
      <c r="E266" s="49" t="s">
        <v>79</v>
      </c>
      <c r="F266" s="49" t="s">
        <v>5248</v>
      </c>
      <c r="G266" s="49" t="s">
        <v>5249</v>
      </c>
      <c r="H266" s="49" t="s">
        <v>8875</v>
      </c>
      <c r="I266" s="8">
        <f t="shared" si="24"/>
        <v>45443.349641203706</v>
      </c>
      <c r="J266" s="8">
        <f>DATEVALUE(MID(H266,49,8))+TIMEVALUE(_xlfn.CONCAT(MID(H266,80,2),":",MID(H266,82,2)))</f>
        <v>45443.349305555559</v>
      </c>
      <c r="K266" s="6" t="str">
        <f t="shared" si="25"/>
        <v>0:00</v>
      </c>
      <c r="L266" s="54" t="str">
        <f t="shared" si="26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50">
        <v>45443.572002314817</v>
      </c>
      <c r="B267" s="49" t="s">
        <v>4853</v>
      </c>
      <c r="C267" s="49" t="s">
        <v>4866</v>
      </c>
      <c r="D267" s="49" t="s">
        <v>4855</v>
      </c>
      <c r="E267" s="49" t="s">
        <v>79</v>
      </c>
      <c r="F267" s="49" t="s">
        <v>4867</v>
      </c>
      <c r="G267" s="49" t="s">
        <v>4868</v>
      </c>
      <c r="H267" s="49" t="s">
        <v>4869</v>
      </c>
      <c r="I267" s="8">
        <f t="shared" si="24"/>
        <v>45443.572002314817</v>
      </c>
      <c r="J267" s="8">
        <f>DATEVALUE(MID(H267,29,8))+TIMEVALUE(_xlfn.CONCAT(MID(H267,64,2),":",MID(H267,66,2)))</f>
        <v>45443.569444444445</v>
      </c>
      <c r="K267" s="6" t="str">
        <f t="shared" si="25"/>
        <v>0:03</v>
      </c>
      <c r="L267" s="54" t="str">
        <f t="shared" si="26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50">
        <v>45443.57236111111</v>
      </c>
      <c r="B268" s="49" t="s">
        <v>4853</v>
      </c>
      <c r="C268" s="49" t="s">
        <v>4866</v>
      </c>
      <c r="D268" s="49" t="s">
        <v>4855</v>
      </c>
      <c r="E268" s="49" t="s">
        <v>79</v>
      </c>
      <c r="F268" s="49" t="s">
        <v>5216</v>
      </c>
      <c r="G268" s="49" t="s">
        <v>5217</v>
      </c>
      <c r="H268" s="49" t="s">
        <v>8874</v>
      </c>
      <c r="I268" s="8">
        <f t="shared" si="24"/>
        <v>45443.57236111111</v>
      </c>
      <c r="J268" s="8">
        <f>DATEVALUE(MID(H268,49,8))+TIMEVALUE(_xlfn.CONCAT(MID(H268,80,2),":",MID(H268,82,2)))</f>
        <v>45443.572222222225</v>
      </c>
      <c r="K268" s="6" t="str">
        <f t="shared" si="25"/>
        <v>0:00</v>
      </c>
      <c r="L268" s="54" t="str">
        <f t="shared" si="26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50">
        <v>45444.956377314818</v>
      </c>
      <c r="B269" s="49" t="s">
        <v>4853</v>
      </c>
      <c r="C269" s="49" t="s">
        <v>4862</v>
      </c>
      <c r="D269" s="49" t="s">
        <v>4855</v>
      </c>
      <c r="E269" s="49" t="s">
        <v>79</v>
      </c>
      <c r="F269" s="49" t="s">
        <v>4863</v>
      </c>
      <c r="G269" s="49" t="s">
        <v>4864</v>
      </c>
      <c r="H269" s="49" t="s">
        <v>4865</v>
      </c>
      <c r="I269" s="8">
        <f t="shared" si="24"/>
        <v>45444.956377314818</v>
      </c>
      <c r="J269" s="8">
        <f>DATEVALUE(MID(H269,29,8))+TIMEVALUE(_xlfn.CONCAT(MID(H269,64,2),":",MID(H269,66,2)))</f>
        <v>45444.952777777777</v>
      </c>
      <c r="K269" s="6" t="str">
        <f t="shared" si="25"/>
        <v>0:05</v>
      </c>
      <c r="L269" s="54" t="str">
        <f t="shared" si="26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50">
        <v>45444.997777777775</v>
      </c>
      <c r="B270" s="49" t="s">
        <v>4853</v>
      </c>
      <c r="C270" s="49" t="s">
        <v>4866</v>
      </c>
      <c r="D270" s="49" t="s">
        <v>4855</v>
      </c>
      <c r="E270" s="49" t="s">
        <v>79</v>
      </c>
      <c r="F270" s="49" t="s">
        <v>5175</v>
      </c>
      <c r="G270" s="49" t="s">
        <v>5176</v>
      </c>
      <c r="H270" s="49" t="s">
        <v>8873</v>
      </c>
      <c r="I270" s="8">
        <f t="shared" si="24"/>
        <v>45444.997777777775</v>
      </c>
      <c r="J270" s="8">
        <f>DATEVALUE(MID(H270,49,8))+TIMEVALUE(_xlfn.CONCAT(MID(H270,80,2),":",MID(H270,82,2)))</f>
        <v>45444.99722222222</v>
      </c>
      <c r="K270" s="6" t="str">
        <f t="shared" si="25"/>
        <v>0:00</v>
      </c>
      <c r="L270" s="54" t="str">
        <f t="shared" si="26"/>
        <v>Ukončeno v den propuštění</v>
      </c>
      <c r="M270" s="54" t="str">
        <f>IF(A270-J270&gt;TIME(0,240,0),"Více než  4 hodiny",VLOOKUP(K270,Pásma!$H$4:$I$244,2))</f>
        <v>do 10 ti minut</v>
      </c>
    </row>
    <row r="271" spans="1:13" x14ac:dyDescent="0.25">
      <c r="A271" s="50">
        <v>45445.65048611111</v>
      </c>
      <c r="B271" s="49" t="s">
        <v>4853</v>
      </c>
      <c r="C271" s="49" t="s">
        <v>4953</v>
      </c>
      <c r="D271" s="49" t="s">
        <v>4855</v>
      </c>
      <c r="E271" s="49" t="s">
        <v>79</v>
      </c>
      <c r="F271" s="49" t="s">
        <v>5178</v>
      </c>
      <c r="G271" s="49" t="s">
        <v>5179</v>
      </c>
      <c r="H271" s="49" t="s">
        <v>8872</v>
      </c>
      <c r="I271" s="8">
        <f t="shared" si="24"/>
        <v>45445.65048611111</v>
      </c>
      <c r="J271" s="8">
        <f>DATEVALUE(MID(H271,49,8))+TIMEVALUE(_xlfn.CONCAT(MID(H271,80,2),":",MID(H271,82,2)))</f>
        <v>45445.65</v>
      </c>
      <c r="K271" s="6" t="str">
        <f t="shared" si="25"/>
        <v>0:00</v>
      </c>
      <c r="L271" s="54" t="str">
        <f t="shared" si="26"/>
        <v>Ukončeno v den propuštění</v>
      </c>
      <c r="M271" s="54" t="str">
        <f>IF(A271-J271&gt;TIME(0,240,0),"Více než  4 hodiny",VLOOKUP(K271,Pásma!$H$4:$I$244,2))</f>
        <v>do 10 ti minut</v>
      </c>
    </row>
    <row r="272" spans="1:13" x14ac:dyDescent="0.25">
      <c r="A272" s="50">
        <v>45445.733680555553</v>
      </c>
      <c r="B272" s="49" t="s">
        <v>4853</v>
      </c>
      <c r="C272" s="49" t="s">
        <v>4884</v>
      </c>
      <c r="D272" s="49" t="s">
        <v>4855</v>
      </c>
      <c r="E272" s="49" t="s">
        <v>10</v>
      </c>
      <c r="F272" s="49" t="s">
        <v>7742</v>
      </c>
      <c r="G272" s="49" t="s">
        <v>7743</v>
      </c>
      <c r="H272" s="49" t="s">
        <v>7744</v>
      </c>
      <c r="I272" s="8">
        <f t="shared" si="24"/>
        <v>45445.733680555553</v>
      </c>
      <c r="J272" s="8">
        <f>DATEVALUE(MID(H272,63,8))+TIMEVALUE(_xlfn.CONCAT(MID(H272,87,2),":",MID(H272,89,2)))</f>
        <v>45445.731944444444</v>
      </c>
      <c r="K272" s="6" t="str">
        <f t="shared" si="25"/>
        <v>0:02</v>
      </c>
      <c r="L272" s="54" t="str">
        <f t="shared" si="26"/>
        <v>Ukončeno v den propuštění</v>
      </c>
      <c r="M272" s="54" t="str">
        <f>IF(A272-J272&gt;TIME(0,240,0),"Více než  4 hodiny",VLOOKUP(K272,Pásma!$H$4:$I$244,2))</f>
        <v>do 10 ti minut</v>
      </c>
    </row>
    <row r="273" spans="1:13" x14ac:dyDescent="0.25">
      <c r="A273" s="50">
        <v>45446.363310185188</v>
      </c>
      <c r="B273" s="49" t="s">
        <v>4941</v>
      </c>
      <c r="C273" s="49" t="s">
        <v>8836</v>
      </c>
      <c r="D273" s="49" t="s">
        <v>4855</v>
      </c>
      <c r="E273" s="49" t="s">
        <v>79</v>
      </c>
      <c r="F273" s="49" t="s">
        <v>5178</v>
      </c>
      <c r="G273" s="49" t="s">
        <v>5179</v>
      </c>
      <c r="H273" s="49" t="s">
        <v>8871</v>
      </c>
      <c r="I273" s="8">
        <f t="shared" si="24"/>
        <v>45446.363310185188</v>
      </c>
      <c r="J273" s="8">
        <f>DATEVALUE(MID(H273,49,8))+TIMEVALUE(_xlfn.CONCAT(MID(H273,80,2),":",MID(H273,82,2)))</f>
        <v>45446.363194444442</v>
      </c>
      <c r="K273" s="6" t="str">
        <f t="shared" si="25"/>
        <v>0:00</v>
      </c>
      <c r="L273" s="54" t="str">
        <f t="shared" si="26"/>
        <v>Ukončeno v den propuštění</v>
      </c>
      <c r="M273" s="54" t="str">
        <f>IF(A273-J273&gt;TIME(0,240,0),"Více než  4 hodiny",VLOOKUP(K273,Pásma!$H$4:$I$244,2))</f>
        <v>do 10 ti minut</v>
      </c>
    </row>
    <row r="274" spans="1:13" x14ac:dyDescent="0.25">
      <c r="A274" s="50">
        <v>45446.36341435185</v>
      </c>
      <c r="B274" s="49" t="s">
        <v>4941</v>
      </c>
      <c r="C274" s="49" t="s">
        <v>8836</v>
      </c>
      <c r="D274" s="49" t="s">
        <v>4855</v>
      </c>
      <c r="E274" s="49" t="s">
        <v>79</v>
      </c>
      <c r="F274" s="49" t="s">
        <v>4867</v>
      </c>
      <c r="G274" s="49" t="s">
        <v>5219</v>
      </c>
      <c r="H274" s="49" t="s">
        <v>8871</v>
      </c>
      <c r="I274" s="8">
        <f t="shared" si="24"/>
        <v>45446.36341435185</v>
      </c>
      <c r="J274" s="8">
        <f>DATEVALUE(MID(H274,49,8))+TIMEVALUE(_xlfn.CONCAT(MID(H274,80,2),":",MID(H274,82,2)))</f>
        <v>45446.363194444442</v>
      </c>
      <c r="K274" s="6" t="str">
        <f t="shared" si="25"/>
        <v>0:00</v>
      </c>
      <c r="L274" s="54" t="str">
        <f t="shared" si="26"/>
        <v>Ukončeno v den propuštění</v>
      </c>
      <c r="M274" s="54" t="str">
        <f>IF(A274-J274&gt;TIME(0,240,0),"Více než  4 hodiny",VLOOKUP(K274,Pásma!$H$4:$I$244,2))</f>
        <v>do 10 ti minut</v>
      </c>
    </row>
    <row r="275" spans="1:13" x14ac:dyDescent="0.25">
      <c r="A275" s="50">
        <v>45446.409780092596</v>
      </c>
      <c r="B275" s="49" t="s">
        <v>4853</v>
      </c>
      <c r="C275" s="49" t="s">
        <v>4891</v>
      </c>
      <c r="D275" s="49" t="s">
        <v>4855</v>
      </c>
      <c r="E275" s="49" t="s">
        <v>10</v>
      </c>
      <c r="F275" s="49" t="s">
        <v>4871</v>
      </c>
      <c r="G275" s="49" t="s">
        <v>7740</v>
      </c>
      <c r="H275" s="49" t="s">
        <v>7741</v>
      </c>
      <c r="I275" s="8">
        <f t="shared" si="24"/>
        <v>45446.409780092596</v>
      </c>
      <c r="J275" s="8">
        <f>DATEVALUE(MID(H275,63,8))+TIMEVALUE(_xlfn.CONCAT(MID(H275,87,2),":",MID(H275,89,2)))</f>
        <v>45446.408333333333</v>
      </c>
      <c r="K275" s="6" t="str">
        <f t="shared" si="25"/>
        <v>0:02</v>
      </c>
      <c r="L275" s="54" t="str">
        <f t="shared" si="26"/>
        <v>Ukončeno v den propuštění</v>
      </c>
      <c r="M275" s="54" t="str">
        <f>IF(A275-J275&gt;TIME(0,240,0),"Více než  4 hodiny",VLOOKUP(K275,Pásma!$H$4:$I$244,2))</f>
        <v>do 10 ti minut</v>
      </c>
    </row>
    <row r="276" spans="1:13" x14ac:dyDescent="0.25">
      <c r="A276" s="50">
        <v>45447.341979166667</v>
      </c>
      <c r="B276" s="49" t="s">
        <v>5017</v>
      </c>
      <c r="C276" s="49" t="s">
        <v>5150</v>
      </c>
      <c r="D276" s="49" t="s">
        <v>4855</v>
      </c>
      <c r="E276" s="49" t="s">
        <v>10</v>
      </c>
      <c r="F276" s="49" t="s">
        <v>5167</v>
      </c>
      <c r="G276" s="49" t="s">
        <v>5168</v>
      </c>
      <c r="H276" s="49" t="s">
        <v>8870</v>
      </c>
      <c r="I276" s="8">
        <f t="shared" si="24"/>
        <v>45447.341979166667</v>
      </c>
      <c r="J276" s="8">
        <f t="shared" ref="J276:J281" si="27">DATEVALUE(MID(H276,49,8))+TIMEVALUE(_xlfn.CONCAT(MID(H276,80,2),":",MID(H276,82,2)))</f>
        <v>45447.341666666667</v>
      </c>
      <c r="K276" s="6" t="str">
        <f t="shared" si="25"/>
        <v>0:00</v>
      </c>
      <c r="L276" s="54" t="str">
        <f t="shared" si="26"/>
        <v>Ukončeno v den propuštění</v>
      </c>
      <c r="M276" s="54" t="str">
        <f>IF(A276-J276&gt;TIME(0,240,0),"Více než  4 hodiny",VLOOKUP(K276,Pásma!$H$4:$I$244,2))</f>
        <v>do 10 ti minut</v>
      </c>
    </row>
    <row r="277" spans="1:13" x14ac:dyDescent="0.25">
      <c r="A277" s="50">
        <v>45447.35428240741</v>
      </c>
      <c r="B277" s="49" t="s">
        <v>4941</v>
      </c>
      <c r="C277" s="49" t="s">
        <v>8836</v>
      </c>
      <c r="D277" s="49" t="s">
        <v>4855</v>
      </c>
      <c r="E277" s="49" t="s">
        <v>79</v>
      </c>
      <c r="F277" s="49" t="s">
        <v>5167</v>
      </c>
      <c r="G277" s="49" t="s">
        <v>5168</v>
      </c>
      <c r="H277" s="49" t="s">
        <v>8869</v>
      </c>
      <c r="I277" s="8">
        <f t="shared" si="24"/>
        <v>45447.35428240741</v>
      </c>
      <c r="J277" s="8">
        <f t="shared" si="27"/>
        <v>45447.354166666664</v>
      </c>
      <c r="K277" s="6" t="str">
        <f t="shared" si="25"/>
        <v>0:00</v>
      </c>
      <c r="L277" s="54" t="str">
        <f t="shared" si="26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50">
        <v>45447.361817129633</v>
      </c>
      <c r="B278" s="49" t="s">
        <v>4853</v>
      </c>
      <c r="C278" s="49" t="s">
        <v>4884</v>
      </c>
      <c r="D278" s="49" t="s">
        <v>4855</v>
      </c>
      <c r="E278" s="49" t="s">
        <v>10</v>
      </c>
      <c r="F278" s="49" t="s">
        <v>5167</v>
      </c>
      <c r="G278" s="49" t="s">
        <v>5168</v>
      </c>
      <c r="H278" s="49" t="s">
        <v>8868</v>
      </c>
      <c r="I278" s="8">
        <f t="shared" si="24"/>
        <v>45447.361817129633</v>
      </c>
      <c r="J278" s="8">
        <f t="shared" si="27"/>
        <v>45447.361111111109</v>
      </c>
      <c r="K278" s="6" t="str">
        <f t="shared" si="25"/>
        <v>0:01</v>
      </c>
      <c r="L278" s="54" t="str">
        <f t="shared" si="26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50">
        <v>45448.365335648145</v>
      </c>
      <c r="B279" s="49" t="s">
        <v>4941</v>
      </c>
      <c r="C279" s="49" t="s">
        <v>8836</v>
      </c>
      <c r="D279" s="49" t="s">
        <v>4855</v>
      </c>
      <c r="E279" s="49" t="s">
        <v>79</v>
      </c>
      <c r="F279" s="49" t="s">
        <v>5197</v>
      </c>
      <c r="G279" s="49" t="s">
        <v>5198</v>
      </c>
      <c r="H279" s="49" t="s">
        <v>8867</v>
      </c>
      <c r="I279" s="8">
        <f t="shared" si="24"/>
        <v>45448.365335648145</v>
      </c>
      <c r="J279" s="8">
        <f t="shared" si="27"/>
        <v>45448.365277777775</v>
      </c>
      <c r="K279" s="6" t="str">
        <f t="shared" si="25"/>
        <v>0:00</v>
      </c>
      <c r="L279" s="54" t="str">
        <f t="shared" si="26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50">
        <v>45449.334756944445</v>
      </c>
      <c r="B280" s="49" t="s">
        <v>4941</v>
      </c>
      <c r="C280" s="49" t="s">
        <v>8836</v>
      </c>
      <c r="D280" s="49" t="s">
        <v>4855</v>
      </c>
      <c r="E280" s="49" t="s">
        <v>79</v>
      </c>
      <c r="F280" s="49" t="s">
        <v>5134</v>
      </c>
      <c r="G280" s="49" t="s">
        <v>5135</v>
      </c>
      <c r="H280" s="49" t="s">
        <v>8866</v>
      </c>
      <c r="I280" s="8">
        <f t="shared" si="24"/>
        <v>45449.334756944445</v>
      </c>
      <c r="J280" s="8">
        <f t="shared" si="27"/>
        <v>45449.334027777775</v>
      </c>
      <c r="K280" s="6" t="str">
        <f t="shared" si="25"/>
        <v>0:01</v>
      </c>
      <c r="L280" s="54" t="str">
        <f t="shared" si="26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50">
        <v>45449.334837962961</v>
      </c>
      <c r="B281" s="49" t="s">
        <v>4941</v>
      </c>
      <c r="C281" s="49" t="s">
        <v>8836</v>
      </c>
      <c r="D281" s="49" t="s">
        <v>4855</v>
      </c>
      <c r="E281" s="49" t="s">
        <v>79</v>
      </c>
      <c r="F281" s="49" t="s">
        <v>5142</v>
      </c>
      <c r="G281" s="49" t="s">
        <v>5143</v>
      </c>
      <c r="H281" s="49" t="s">
        <v>8865</v>
      </c>
      <c r="I281" s="8">
        <f t="shared" si="24"/>
        <v>45449.334837962961</v>
      </c>
      <c r="J281" s="8">
        <f t="shared" si="27"/>
        <v>45449.334722222222</v>
      </c>
      <c r="K281" s="6" t="str">
        <f t="shared" si="25"/>
        <v>0:00</v>
      </c>
      <c r="L281" s="54" t="str">
        <f t="shared" si="26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50">
        <v>45449.396851851852</v>
      </c>
      <c r="B282" s="49" t="s">
        <v>4853</v>
      </c>
      <c r="C282" s="49" t="s">
        <v>4880</v>
      </c>
      <c r="D282" s="49" t="s">
        <v>4855</v>
      </c>
      <c r="E282" s="49" t="s">
        <v>79</v>
      </c>
      <c r="F282" s="49" t="s">
        <v>4863</v>
      </c>
      <c r="G282" s="49" t="s">
        <v>7738</v>
      </c>
      <c r="H282" s="49" t="s">
        <v>7739</v>
      </c>
      <c r="I282" s="8">
        <f t="shared" si="24"/>
        <v>45449.396851851852</v>
      </c>
      <c r="J282" s="8">
        <f>DATEVALUE(MID(H282,63,8))+TIMEVALUE(_xlfn.CONCAT(MID(H282,87,2),":",MID(H282,89,2)))</f>
        <v>45449.395833333336</v>
      </c>
      <c r="K282" s="6" t="str">
        <f t="shared" si="25"/>
        <v>0:01</v>
      </c>
      <c r="L282" s="54" t="str">
        <f t="shared" si="26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50">
        <v>45450.342407407406</v>
      </c>
      <c r="B283" s="49" t="s">
        <v>5017</v>
      </c>
      <c r="C283" s="49" t="s">
        <v>4949</v>
      </c>
      <c r="D283" s="49" t="s">
        <v>4855</v>
      </c>
      <c r="E283" s="49" t="s">
        <v>10</v>
      </c>
      <c r="F283" s="49" t="s">
        <v>5163</v>
      </c>
      <c r="G283" s="49" t="s">
        <v>5164</v>
      </c>
      <c r="H283" s="49" t="s">
        <v>8864</v>
      </c>
      <c r="I283" s="8">
        <f t="shared" si="24"/>
        <v>45450.342407407406</v>
      </c>
      <c r="J283" s="8">
        <f>DATEVALUE(MID(H283,49,8))+TIMEVALUE(_xlfn.CONCAT(MID(H283,80,2),":",MID(H283,82,2)))</f>
        <v>45450.341666666667</v>
      </c>
      <c r="K283" s="6" t="str">
        <f t="shared" si="25"/>
        <v>0:01</v>
      </c>
      <c r="L283" s="54" t="str">
        <f t="shared" si="26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50">
        <v>45450.342858796299</v>
      </c>
      <c r="B284" s="49" t="s">
        <v>5017</v>
      </c>
      <c r="C284" s="49" t="s">
        <v>4949</v>
      </c>
      <c r="D284" s="49" t="s">
        <v>4855</v>
      </c>
      <c r="E284" s="49" t="s">
        <v>10</v>
      </c>
      <c r="F284" s="49" t="s">
        <v>5157</v>
      </c>
      <c r="G284" s="49" t="s">
        <v>5158</v>
      </c>
      <c r="H284" s="49" t="s">
        <v>8863</v>
      </c>
      <c r="I284" s="8">
        <f t="shared" si="24"/>
        <v>45450.342858796299</v>
      </c>
      <c r="J284" s="8">
        <f>DATEVALUE(MID(H284,49,8))+TIMEVALUE(_xlfn.CONCAT(MID(H284,80,2),":",MID(H284,82,2)))</f>
        <v>45450.342361111114</v>
      </c>
      <c r="K284" s="6" t="str">
        <f t="shared" si="25"/>
        <v>0:00</v>
      </c>
      <c r="L284" s="54" t="str">
        <f t="shared" si="26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50">
        <v>45450.34302083333</v>
      </c>
      <c r="B285" s="49" t="s">
        <v>5017</v>
      </c>
      <c r="C285" s="49" t="s">
        <v>4949</v>
      </c>
      <c r="D285" s="49" t="s">
        <v>4855</v>
      </c>
      <c r="E285" s="49" t="s">
        <v>10</v>
      </c>
      <c r="F285" s="49" t="s">
        <v>5159</v>
      </c>
      <c r="G285" s="49" t="s">
        <v>5160</v>
      </c>
      <c r="H285" s="49" t="s">
        <v>8863</v>
      </c>
      <c r="I285" s="8">
        <f t="shared" si="24"/>
        <v>45450.34302083333</v>
      </c>
      <c r="J285" s="8">
        <f>DATEVALUE(MID(H285,49,8))+TIMEVALUE(_xlfn.CONCAT(MID(H285,80,2),":",MID(H285,82,2)))</f>
        <v>45450.342361111114</v>
      </c>
      <c r="K285" s="6" t="str">
        <f t="shared" si="25"/>
        <v>0:00</v>
      </c>
      <c r="L285" s="54" t="str">
        <f t="shared" si="26"/>
        <v>Ukončeno v den propuštění</v>
      </c>
      <c r="M285" s="54" t="str">
        <f>IF(A285-J285&gt;TIME(0,240,0),"Více než  4 hodiny",VLOOKUP(K285,Pásma!$H$4:$I$244,2))</f>
        <v>do 10 ti minut</v>
      </c>
    </row>
    <row r="286" spans="1:13" x14ac:dyDescent="0.25">
      <c r="A286" s="50">
        <v>45451.02784722222</v>
      </c>
      <c r="B286" s="49" t="s">
        <v>5011</v>
      </c>
      <c r="C286" s="49" t="s">
        <v>5162</v>
      </c>
      <c r="D286" s="49" t="s">
        <v>4855</v>
      </c>
      <c r="E286" s="49" t="s">
        <v>79</v>
      </c>
      <c r="F286" s="49" t="s">
        <v>5122</v>
      </c>
      <c r="G286" s="49" t="s">
        <v>5123</v>
      </c>
      <c r="H286" s="49" t="s">
        <v>8862</v>
      </c>
      <c r="I286" s="8">
        <f t="shared" si="24"/>
        <v>45451.02784722222</v>
      </c>
      <c r="J286" s="8">
        <f>DATEVALUE(MID(H286,49,8))+TIMEVALUE(_xlfn.CONCAT(MID(H286,80,2),":",MID(H286,82,2)))</f>
        <v>45451.027083333334</v>
      </c>
      <c r="K286" s="6" t="str">
        <f t="shared" si="25"/>
        <v>0:01</v>
      </c>
      <c r="L286" s="54" t="str">
        <f t="shared" si="26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50">
        <v>45451.232152777775</v>
      </c>
      <c r="B287" s="49" t="s">
        <v>4853</v>
      </c>
      <c r="C287" s="49" t="s">
        <v>4854</v>
      </c>
      <c r="D287" s="49" t="s">
        <v>4855</v>
      </c>
      <c r="E287" s="49" t="s">
        <v>79</v>
      </c>
      <c r="F287" s="49" t="s">
        <v>4859</v>
      </c>
      <c r="G287" s="49" t="s">
        <v>4860</v>
      </c>
      <c r="H287" s="49" t="s">
        <v>4861</v>
      </c>
      <c r="I287" s="8">
        <f t="shared" si="24"/>
        <v>45451.232152777775</v>
      </c>
      <c r="J287" s="8">
        <f>DATEVALUE(MID(H287,29,8))+TIMEVALUE(_xlfn.CONCAT(MID(H287,64,2),":",MID(H287,66,2)))</f>
        <v>45451.209722222222</v>
      </c>
      <c r="K287" s="6" t="str">
        <f t="shared" si="25"/>
        <v>0:32</v>
      </c>
      <c r="L287" s="54" t="str">
        <f t="shared" si="26"/>
        <v>Ukončeno v den propuštění</v>
      </c>
      <c r="M287" s="54" t="str">
        <f>IF(A287-J287&gt;TIME(0,240,0),"Více než  4 hodiny",VLOOKUP(K287,Pásma!$H$4:$I$244,2))</f>
        <v>30-40</v>
      </c>
    </row>
    <row r="288" spans="1:13" x14ac:dyDescent="0.25">
      <c r="A288" s="50">
        <v>45451.23265046296</v>
      </c>
      <c r="B288" s="49" t="s">
        <v>4853</v>
      </c>
      <c r="C288" s="49" t="s">
        <v>4854</v>
      </c>
      <c r="D288" s="49" t="s">
        <v>4855</v>
      </c>
      <c r="E288" s="49" t="s">
        <v>79</v>
      </c>
      <c r="F288" s="49" t="s">
        <v>4856</v>
      </c>
      <c r="G288" s="49" t="s">
        <v>4857</v>
      </c>
      <c r="H288" s="49" t="s">
        <v>4858</v>
      </c>
      <c r="I288" s="8">
        <f t="shared" si="24"/>
        <v>45451.23265046296</v>
      </c>
      <c r="J288" s="8">
        <f>DATEVALUE(MID(H288,29,8))+TIMEVALUE(_xlfn.CONCAT(MID(H288,64,2),":",MID(H288,66,2)))</f>
        <v>45451.218055555553</v>
      </c>
      <c r="K288" s="6" t="str">
        <f t="shared" si="25"/>
        <v>0:21</v>
      </c>
      <c r="L288" s="54" t="str">
        <f t="shared" si="26"/>
        <v>Ukončeno v den propuštění</v>
      </c>
      <c r="M288" s="54" t="str">
        <f>IF(A288-J288&gt;TIME(0,240,0),"Více než  4 hodiny",VLOOKUP(K288,Pásma!$H$4:$I$244,2))</f>
        <v>20-30</v>
      </c>
    </row>
    <row r="289" spans="1:13" x14ac:dyDescent="0.25">
      <c r="A289" s="50">
        <v>45451.416145833333</v>
      </c>
      <c r="B289" s="49" t="s">
        <v>4853</v>
      </c>
      <c r="C289" s="49" t="s">
        <v>7795</v>
      </c>
      <c r="D289" s="49" t="s">
        <v>4855</v>
      </c>
      <c r="E289" s="49" t="s">
        <v>79</v>
      </c>
      <c r="F289" s="49" t="s">
        <v>5086</v>
      </c>
      <c r="G289" s="49" t="s">
        <v>5087</v>
      </c>
      <c r="H289" s="49" t="s">
        <v>8861</v>
      </c>
      <c r="I289" s="8">
        <f t="shared" si="24"/>
        <v>45451.416145833333</v>
      </c>
      <c r="J289" s="8">
        <f t="shared" ref="J289:J294" si="28">DATEVALUE(MID(H289,49,8))+TIMEVALUE(_xlfn.CONCAT(MID(H289,80,2),":",MID(H289,82,2)))</f>
        <v>45451.415972222225</v>
      </c>
      <c r="K289" s="6" t="str">
        <f t="shared" si="25"/>
        <v>0:00</v>
      </c>
      <c r="L289" s="54" t="str">
        <f t="shared" si="26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50">
        <v>45452.438622685186</v>
      </c>
      <c r="B290" s="49" t="s">
        <v>4853</v>
      </c>
      <c r="C290" s="49" t="s">
        <v>4893</v>
      </c>
      <c r="D290" s="49" t="s">
        <v>4855</v>
      </c>
      <c r="E290" s="49" t="s">
        <v>79</v>
      </c>
      <c r="F290" s="49" t="s">
        <v>5129</v>
      </c>
      <c r="G290" s="49" t="s">
        <v>5130</v>
      </c>
      <c r="H290" s="49" t="s">
        <v>8860</v>
      </c>
      <c r="I290" s="8">
        <f t="shared" si="24"/>
        <v>45452.438622685186</v>
      </c>
      <c r="J290" s="8">
        <f t="shared" si="28"/>
        <v>45452.438194444447</v>
      </c>
      <c r="K290" s="6" t="str">
        <f t="shared" si="25"/>
        <v>0:00</v>
      </c>
      <c r="L290" s="54" t="str">
        <f t="shared" si="26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50">
        <v>45454.33216435185</v>
      </c>
      <c r="B291" s="49" t="s">
        <v>5017</v>
      </c>
      <c r="C291" s="49" t="s">
        <v>5166</v>
      </c>
      <c r="D291" s="49" t="s">
        <v>4855</v>
      </c>
      <c r="E291" s="49" t="s">
        <v>79</v>
      </c>
      <c r="F291" s="49" t="s">
        <v>5089</v>
      </c>
      <c r="G291" s="49" t="s">
        <v>5090</v>
      </c>
      <c r="H291" s="49" t="s">
        <v>8859</v>
      </c>
      <c r="I291" s="8">
        <f t="shared" si="24"/>
        <v>45454.33216435185</v>
      </c>
      <c r="J291" s="8">
        <f t="shared" si="28"/>
        <v>45454.331944444442</v>
      </c>
      <c r="K291" s="6" t="str">
        <f t="shared" si="25"/>
        <v>0:00</v>
      </c>
      <c r="L291" s="54" t="str">
        <f t="shared" si="26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50">
        <v>45454.332303240742</v>
      </c>
      <c r="B292" s="49" t="s">
        <v>5017</v>
      </c>
      <c r="C292" s="49" t="s">
        <v>5166</v>
      </c>
      <c r="D292" s="49" t="s">
        <v>4855</v>
      </c>
      <c r="E292" s="49" t="s">
        <v>79</v>
      </c>
      <c r="F292" s="49" t="s">
        <v>5095</v>
      </c>
      <c r="G292" s="49" t="s">
        <v>5096</v>
      </c>
      <c r="H292" s="49" t="s">
        <v>8859</v>
      </c>
      <c r="I292" s="8">
        <f t="shared" si="24"/>
        <v>45454.332303240742</v>
      </c>
      <c r="J292" s="8">
        <f t="shared" si="28"/>
        <v>45454.331944444442</v>
      </c>
      <c r="K292" s="6" t="str">
        <f t="shared" si="25"/>
        <v>0:00</v>
      </c>
      <c r="L292" s="54" t="str">
        <f t="shared" si="26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50">
        <v>45454.784201388888</v>
      </c>
      <c r="B293" s="49" t="s">
        <v>7733</v>
      </c>
      <c r="C293" s="49" t="s">
        <v>4854</v>
      </c>
      <c r="D293" s="49" t="s">
        <v>4855</v>
      </c>
      <c r="E293" s="49" t="s">
        <v>79</v>
      </c>
      <c r="F293" s="49" t="s">
        <v>5025</v>
      </c>
      <c r="G293" s="49" t="s">
        <v>5026</v>
      </c>
      <c r="H293" s="49" t="s">
        <v>8858</v>
      </c>
      <c r="I293" s="8">
        <f t="shared" si="24"/>
        <v>45454.784201388888</v>
      </c>
      <c r="J293" s="8">
        <f t="shared" si="28"/>
        <v>45454.783333333333</v>
      </c>
      <c r="K293" s="6" t="str">
        <f t="shared" si="25"/>
        <v>0:01</v>
      </c>
      <c r="L293" s="54" t="str">
        <f t="shared" si="26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50">
        <v>45455.337905092594</v>
      </c>
      <c r="B294" s="49" t="s">
        <v>4941</v>
      </c>
      <c r="C294" s="49" t="s">
        <v>8836</v>
      </c>
      <c r="D294" s="49" t="s">
        <v>4855</v>
      </c>
      <c r="E294" s="49" t="s">
        <v>79</v>
      </c>
      <c r="F294" s="49" t="s">
        <v>5083</v>
      </c>
      <c r="G294" s="49" t="s">
        <v>5084</v>
      </c>
      <c r="H294" s="49" t="s">
        <v>8857</v>
      </c>
      <c r="I294" s="8">
        <f t="shared" si="24"/>
        <v>45455.337905092594</v>
      </c>
      <c r="J294" s="8">
        <f t="shared" si="28"/>
        <v>45455.337500000001</v>
      </c>
      <c r="K294" s="6" t="str">
        <f t="shared" si="25"/>
        <v>0:00</v>
      </c>
      <c r="L294" s="54" t="str">
        <f t="shared" si="26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50">
        <v>45455.458425925928</v>
      </c>
      <c r="B295" s="49" t="s">
        <v>7733</v>
      </c>
      <c r="C295" s="49" t="s">
        <v>4953</v>
      </c>
      <c r="D295" s="49" t="s">
        <v>4855</v>
      </c>
      <c r="E295" s="49" t="s">
        <v>79</v>
      </c>
      <c r="F295" s="49" t="s">
        <v>4859</v>
      </c>
      <c r="G295" s="49" t="s">
        <v>7736</v>
      </c>
      <c r="H295" s="49" t="s">
        <v>7737</v>
      </c>
      <c r="I295" s="8">
        <f t="shared" si="24"/>
        <v>45455.458425925928</v>
      </c>
      <c r="J295" s="8">
        <f>DATEVALUE(MID(H295,63,8))+TIMEVALUE(_xlfn.CONCAT(MID(H295,87,2),":",MID(H295,89,2)))</f>
        <v>45455.457638888889</v>
      </c>
      <c r="K295" s="6" t="str">
        <f t="shared" si="25"/>
        <v>0:01</v>
      </c>
      <c r="L295" s="54" t="str">
        <f t="shared" si="26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50">
        <v>45455.459074074075</v>
      </c>
      <c r="B296" s="49" t="s">
        <v>7733</v>
      </c>
      <c r="C296" s="49" t="s">
        <v>4953</v>
      </c>
      <c r="D296" s="49" t="s">
        <v>4855</v>
      </c>
      <c r="E296" s="49" t="s">
        <v>79</v>
      </c>
      <c r="F296" s="49" t="s">
        <v>4856</v>
      </c>
      <c r="G296" s="49" t="s">
        <v>7734</v>
      </c>
      <c r="H296" s="49" t="s">
        <v>7735</v>
      </c>
      <c r="I296" s="8">
        <f t="shared" si="24"/>
        <v>45455.459074074075</v>
      </c>
      <c r="J296" s="8">
        <f>DATEVALUE(MID(H296,63,8))+TIMEVALUE(_xlfn.CONCAT(MID(H296,87,2),":",MID(H296,89,2)))</f>
        <v>45455.458333333336</v>
      </c>
      <c r="K296" s="6" t="str">
        <f t="shared" si="25"/>
        <v>0:01</v>
      </c>
      <c r="L296" s="54" t="str">
        <f t="shared" si="26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50">
        <v>45456.370046296295</v>
      </c>
      <c r="B297" s="49" t="s">
        <v>5017</v>
      </c>
      <c r="C297" s="49" t="s">
        <v>5166</v>
      </c>
      <c r="D297" s="49" t="s">
        <v>4855</v>
      </c>
      <c r="E297" s="49" t="s">
        <v>79</v>
      </c>
      <c r="F297" s="49" t="s">
        <v>5063</v>
      </c>
      <c r="G297" s="49" t="s">
        <v>5064</v>
      </c>
      <c r="H297" s="49" t="s">
        <v>8856</v>
      </c>
      <c r="I297" s="8">
        <f t="shared" si="24"/>
        <v>45456.370046296295</v>
      </c>
      <c r="J297" s="8">
        <f t="shared" ref="J297:J307" si="29">DATEVALUE(MID(H297,49,8))+TIMEVALUE(_xlfn.CONCAT(MID(H297,80,2),":",MID(H297,82,2)))</f>
        <v>45456.369444444441</v>
      </c>
      <c r="K297" s="6" t="str">
        <f t="shared" si="25"/>
        <v>0:00</v>
      </c>
      <c r="L297" s="54" t="str">
        <f t="shared" si="26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50">
        <v>45457.328252314815</v>
      </c>
      <c r="B298" s="49" t="s">
        <v>5017</v>
      </c>
      <c r="C298" s="49" t="s">
        <v>5166</v>
      </c>
      <c r="D298" s="49" t="s">
        <v>4855</v>
      </c>
      <c r="E298" s="49" t="s">
        <v>79</v>
      </c>
      <c r="F298" s="49" t="s">
        <v>5052</v>
      </c>
      <c r="G298" s="49" t="s">
        <v>5053</v>
      </c>
      <c r="H298" s="49" t="s">
        <v>8855</v>
      </c>
      <c r="I298" s="8">
        <f t="shared" si="24"/>
        <v>45457.328252314815</v>
      </c>
      <c r="J298" s="8">
        <f t="shared" si="29"/>
        <v>45457.327777777777</v>
      </c>
      <c r="K298" s="6" t="str">
        <f t="shared" si="25"/>
        <v>0:00</v>
      </c>
      <c r="L298" s="54" t="str">
        <f t="shared" si="26"/>
        <v>Ukončeno v den propuštění</v>
      </c>
      <c r="M298" s="54" t="str">
        <f>IF(A298-J298&gt;TIME(0,240,0),"Více než  4 hodiny",VLOOKUP(K298,Pásma!$H$4:$I$244,2))</f>
        <v>do 10 ti minut</v>
      </c>
    </row>
    <row r="299" spans="1:13" x14ac:dyDescent="0.25">
      <c r="A299" s="50">
        <v>45459.920011574075</v>
      </c>
      <c r="B299" s="49" t="s">
        <v>5011</v>
      </c>
      <c r="C299" s="49" t="s">
        <v>5012</v>
      </c>
      <c r="D299" s="49" t="s">
        <v>4855</v>
      </c>
      <c r="E299" s="49" t="s">
        <v>79</v>
      </c>
      <c r="F299" s="49" t="s">
        <v>8850</v>
      </c>
      <c r="G299" s="49" t="s">
        <v>8851</v>
      </c>
      <c r="H299" s="49" t="s">
        <v>8854</v>
      </c>
      <c r="I299" s="8">
        <f t="shared" si="24"/>
        <v>45459.920011574075</v>
      </c>
      <c r="J299" s="8">
        <f t="shared" si="29"/>
        <v>45459.919444444444</v>
      </c>
      <c r="K299" s="6" t="str">
        <f t="shared" si="25"/>
        <v>0:00</v>
      </c>
      <c r="L299" s="54" t="str">
        <f t="shared" si="26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50">
        <v>45459.975046296298</v>
      </c>
      <c r="B300" s="49" t="s">
        <v>5017</v>
      </c>
      <c r="C300" s="49" t="s">
        <v>5057</v>
      </c>
      <c r="D300" s="49" t="s">
        <v>4855</v>
      </c>
      <c r="E300" s="49" t="s">
        <v>79</v>
      </c>
      <c r="F300" s="49" t="s">
        <v>8850</v>
      </c>
      <c r="G300" s="49" t="s">
        <v>8851</v>
      </c>
      <c r="H300" s="49" t="s">
        <v>8853</v>
      </c>
      <c r="I300" s="8">
        <f t="shared" si="24"/>
        <v>45459.975046296298</v>
      </c>
      <c r="J300" s="8">
        <f t="shared" si="29"/>
        <v>45459.974305555559</v>
      </c>
      <c r="K300" s="6" t="str">
        <f t="shared" si="25"/>
        <v>0:01</v>
      </c>
      <c r="L300" s="54" t="str">
        <f t="shared" si="26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50">
        <v>45460.017835648148</v>
      </c>
      <c r="B301" s="49" t="s">
        <v>7733</v>
      </c>
      <c r="C301" s="49" t="s">
        <v>4914</v>
      </c>
      <c r="D301" s="49" t="s">
        <v>4855</v>
      </c>
      <c r="E301" s="49" t="s">
        <v>10</v>
      </c>
      <c r="F301" s="49" t="s">
        <v>8850</v>
      </c>
      <c r="G301" s="49" t="s">
        <v>8851</v>
      </c>
      <c r="H301" s="49" t="s">
        <v>8852</v>
      </c>
      <c r="I301" s="8">
        <f t="shared" si="24"/>
        <v>45460.017835648148</v>
      </c>
      <c r="J301" s="8">
        <f t="shared" si="29"/>
        <v>45460.017361111109</v>
      </c>
      <c r="K301" s="6" t="str">
        <f t="shared" si="25"/>
        <v>0:00</v>
      </c>
      <c r="L301" s="54" t="str">
        <f t="shared" si="26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50">
        <v>45460.334282407406</v>
      </c>
      <c r="B302" s="49" t="s">
        <v>5017</v>
      </c>
      <c r="C302" s="49" t="s">
        <v>5057</v>
      </c>
      <c r="D302" s="49" t="s">
        <v>4855</v>
      </c>
      <c r="E302" s="49" t="s">
        <v>79</v>
      </c>
      <c r="F302" s="49" t="s">
        <v>5014</v>
      </c>
      <c r="G302" s="49" t="s">
        <v>5015</v>
      </c>
      <c r="H302" s="49" t="s">
        <v>8849</v>
      </c>
      <c r="I302" s="8">
        <f t="shared" si="24"/>
        <v>45460.334282407406</v>
      </c>
      <c r="J302" s="8">
        <f t="shared" si="29"/>
        <v>45460.334027777775</v>
      </c>
      <c r="K302" s="6" t="str">
        <f t="shared" si="25"/>
        <v>0:00</v>
      </c>
      <c r="L302" s="54" t="str">
        <f t="shared" si="26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50">
        <v>45460.33525462963</v>
      </c>
      <c r="B303" s="49" t="s">
        <v>5017</v>
      </c>
      <c r="C303" s="49" t="s">
        <v>5057</v>
      </c>
      <c r="D303" s="49" t="s">
        <v>4855</v>
      </c>
      <c r="E303" s="49" t="s">
        <v>79</v>
      </c>
      <c r="F303" s="49" t="s">
        <v>5022</v>
      </c>
      <c r="G303" s="49" t="s">
        <v>5023</v>
      </c>
      <c r="H303" s="49" t="s">
        <v>8848</v>
      </c>
      <c r="I303" s="8">
        <f t="shared" si="24"/>
        <v>45460.33525462963</v>
      </c>
      <c r="J303" s="8">
        <f t="shared" si="29"/>
        <v>45460.334722222222</v>
      </c>
      <c r="K303" s="6" t="str">
        <f t="shared" si="25"/>
        <v>0:00</v>
      </c>
      <c r="L303" s="54" t="str">
        <f t="shared" si="26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50">
        <v>45461.342638888891</v>
      </c>
      <c r="B304" s="49" t="s">
        <v>4941</v>
      </c>
      <c r="C304" s="49" t="s">
        <v>8836</v>
      </c>
      <c r="D304" s="49" t="s">
        <v>4855</v>
      </c>
      <c r="E304" s="49" t="s">
        <v>79</v>
      </c>
      <c r="F304" s="49" t="s">
        <v>8845</v>
      </c>
      <c r="G304" s="49" t="s">
        <v>8846</v>
      </c>
      <c r="H304" s="49" t="s">
        <v>8847</v>
      </c>
      <c r="I304" s="8">
        <f t="shared" si="24"/>
        <v>45461.342638888891</v>
      </c>
      <c r="J304" s="8">
        <f t="shared" si="29"/>
        <v>45461.342361111114</v>
      </c>
      <c r="K304" s="6" t="str">
        <f t="shared" si="25"/>
        <v>0:00</v>
      </c>
      <c r="L304" s="54" t="str">
        <f t="shared" si="26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50">
        <v>45462.377569444441</v>
      </c>
      <c r="B305" s="49" t="s">
        <v>5017</v>
      </c>
      <c r="C305" s="49" t="s">
        <v>5166</v>
      </c>
      <c r="D305" s="49" t="s">
        <v>4855</v>
      </c>
      <c r="E305" s="49" t="s">
        <v>79</v>
      </c>
      <c r="F305" s="49" t="s">
        <v>8842</v>
      </c>
      <c r="G305" s="49" t="s">
        <v>8843</v>
      </c>
      <c r="H305" s="49" t="s">
        <v>8844</v>
      </c>
      <c r="I305" s="8">
        <f t="shared" si="24"/>
        <v>45462.377569444441</v>
      </c>
      <c r="J305" s="8">
        <f t="shared" si="29"/>
        <v>45462.377083333333</v>
      </c>
      <c r="K305" s="6" t="str">
        <f t="shared" si="25"/>
        <v>0:00</v>
      </c>
      <c r="L305" s="54" t="str">
        <f t="shared" si="26"/>
        <v>Ukončeno v den propuštění</v>
      </c>
      <c r="M305" s="54" t="str">
        <f>IF(A305-J305&gt;TIME(0,240,0),"Více než  4 hodiny",VLOOKUP(K305,Pásma!$H$4:$I$244,2))</f>
        <v>do 10 ti minut</v>
      </c>
    </row>
    <row r="306" spans="1:13" x14ac:dyDescent="0.25">
      <c r="A306" s="50">
        <v>45463.342939814815</v>
      </c>
      <c r="B306" s="49" t="s">
        <v>4941</v>
      </c>
      <c r="C306" s="49" t="s">
        <v>8836</v>
      </c>
      <c r="D306" s="49" t="s">
        <v>4855</v>
      </c>
      <c r="E306" s="49" t="s">
        <v>79</v>
      </c>
      <c r="F306" s="49" t="s">
        <v>8840</v>
      </c>
      <c r="G306" s="49" t="s">
        <v>8841</v>
      </c>
      <c r="H306" s="49" t="s">
        <v>8839</v>
      </c>
      <c r="I306" s="8">
        <f t="shared" si="24"/>
        <v>45463.342939814815</v>
      </c>
      <c r="J306" s="8">
        <f t="shared" si="29"/>
        <v>45463.342361111114</v>
      </c>
      <c r="K306" s="6" t="str">
        <f t="shared" si="25"/>
        <v>0:00</v>
      </c>
      <c r="L306" s="54" t="str">
        <f t="shared" si="26"/>
        <v>Ukončeno v den propuštění</v>
      </c>
      <c r="M306" s="54" t="str">
        <f>IF(A306-J306&gt;TIME(0,240,0),"Více než  4 hodiny",VLOOKUP(K306,Pásma!$H$4:$I$244,2))</f>
        <v>do 10 ti minut</v>
      </c>
    </row>
    <row r="307" spans="1:13" x14ac:dyDescent="0.25">
      <c r="A307" s="50">
        <v>45463.343055555553</v>
      </c>
      <c r="B307" s="49" t="s">
        <v>4941</v>
      </c>
      <c r="C307" s="49" t="s">
        <v>8836</v>
      </c>
      <c r="D307" s="49" t="s">
        <v>4855</v>
      </c>
      <c r="E307" s="49" t="s">
        <v>79</v>
      </c>
      <c r="F307" s="49" t="s">
        <v>8837</v>
      </c>
      <c r="G307" s="49" t="s">
        <v>8838</v>
      </c>
      <c r="H307" s="49" t="s">
        <v>8839</v>
      </c>
      <c r="I307" s="8">
        <f t="shared" si="24"/>
        <v>45463.343055555553</v>
      </c>
      <c r="J307" s="8">
        <f t="shared" si="29"/>
        <v>45463.342361111114</v>
      </c>
      <c r="K307" s="6" t="str">
        <f t="shared" si="25"/>
        <v>0:01</v>
      </c>
      <c r="L307" s="54" t="str">
        <f t="shared" si="26"/>
        <v>Ukončeno v den propuštění</v>
      </c>
      <c r="M307" s="54" t="str">
        <f>IF(A307-J307&gt;TIME(0,240,0),"Více než  4 hodiny",VLOOKUP(K307,Pásma!$H$4:$I$244,2))</f>
        <v>do 10 ti minut</v>
      </c>
    </row>
  </sheetData>
  <autoFilter ref="A1:L307" xr:uid="{21E41A02-BC94-48BF-9074-05F23BC0CCD7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58EF-388F-4DE1-82D7-F98596E4A9CA}">
  <sheetPr>
    <tabColor theme="5" tint="0.59999389629810485"/>
  </sheetPr>
  <dimension ref="A1:M1111"/>
  <sheetViews>
    <sheetView workbookViewId="0">
      <pane ySplit="1" topLeftCell="A1075" activePane="bottomLeft" state="frozen"/>
      <selection activeCell="H1" sqref="H1"/>
      <selection pane="bottomLeft" activeCell="M2" sqref="M2:M1111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8.28515625" bestFit="1" customWidth="1"/>
    <col min="4" max="4" width="31" bestFit="1" customWidth="1"/>
    <col min="5" max="5" width="42.5703125" bestFit="1" customWidth="1"/>
    <col min="6" max="6" width="76.28515625" bestFit="1" customWidth="1"/>
    <col min="7" max="7" width="53.85546875" bestFit="1" customWidth="1"/>
    <col min="8" max="8" width="103.42578125" bestFit="1" customWidth="1"/>
    <col min="9" max="9" width="14.28515625" bestFit="1" customWidth="1"/>
    <col min="10" max="10" width="32.7109375" bestFit="1" customWidth="1"/>
    <col min="11" max="11" width="52.7109375" bestFit="1" customWidth="1"/>
    <col min="12" max="12" width="25.7109375" bestFit="1" customWidth="1"/>
    <col min="13" max="13" width="29" customWidth="1"/>
  </cols>
  <sheetData>
    <row r="1" spans="1:13" x14ac:dyDescent="0.25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7" t="s">
        <v>75</v>
      </c>
      <c r="J1" s="7" t="s">
        <v>73</v>
      </c>
      <c r="K1" s="5" t="s">
        <v>74</v>
      </c>
      <c r="L1" s="55" t="s">
        <v>9201</v>
      </c>
      <c r="M1" s="55" t="s">
        <v>9209</v>
      </c>
    </row>
    <row r="2" spans="1:13" x14ac:dyDescent="0.25">
      <c r="A2" s="26">
        <v>45293.695810185185</v>
      </c>
      <c r="B2" s="25" t="s">
        <v>5017</v>
      </c>
      <c r="C2" s="25" t="s">
        <v>5125</v>
      </c>
      <c r="D2" s="25" t="s">
        <v>5013</v>
      </c>
      <c r="E2" s="25" t="s">
        <v>79</v>
      </c>
      <c r="F2" s="25" t="s">
        <v>7935</v>
      </c>
      <c r="G2" s="25" t="s">
        <v>7936</v>
      </c>
      <c r="H2" s="25" t="s">
        <v>7937</v>
      </c>
      <c r="I2" s="8">
        <f t="shared" ref="I2:I65" si="0">A2</f>
        <v>45293.695810185185</v>
      </c>
      <c r="J2" s="8">
        <f>DATEVALUE(MID(H2,63,8))+TIMEVALUE(_xlfn.CONCAT(MID(H2,87,2),":",MID(H2,89,2)))</f>
        <v>45293.695138888892</v>
      </c>
      <c r="K2" s="6" t="str">
        <f t="shared" ref="K2:K65" si="1">TEXT(A2-J2,"h:mm")</f>
        <v>0:00</v>
      </c>
      <c r="L2" s="54" t="str">
        <f>IF(DAY(I2)&lt;&gt;DAY(J2),"Ukončeno o den a více později","Ukončeno v den propuštění")</f>
        <v>Ukončeno v den propuštění</v>
      </c>
      <c r="M2" s="54" t="str">
        <f>IF(A2-J2&gt;TIME(0,240,0),"Více než  4 hodiny",VLOOKUP(K2,Pásma!$H$4:$I$244,2))</f>
        <v>do 10 ti minut</v>
      </c>
    </row>
    <row r="3" spans="1:13" x14ac:dyDescent="0.25">
      <c r="A3" s="26">
        <v>45294.356238425928</v>
      </c>
      <c r="B3" s="25" t="s">
        <v>4941</v>
      </c>
      <c r="C3" s="25" t="s">
        <v>8836</v>
      </c>
      <c r="D3" s="25" t="s">
        <v>5013</v>
      </c>
      <c r="E3" s="25" t="s">
        <v>79</v>
      </c>
      <c r="F3" s="25" t="s">
        <v>7199</v>
      </c>
      <c r="G3" s="25" t="s">
        <v>7200</v>
      </c>
      <c r="H3" s="25" t="s">
        <v>9200</v>
      </c>
      <c r="I3" s="8">
        <f t="shared" si="0"/>
        <v>45294.356238425928</v>
      </c>
      <c r="J3" s="8">
        <f>DATEVALUE(MID(H3,49,8))+TIMEVALUE(_xlfn.CONCAT(MID(H3,80,2),":",MID(H3,82,2)))</f>
        <v>45294.355555555558</v>
      </c>
      <c r="K3" s="6" t="str">
        <f t="shared" si="1"/>
        <v>0:00</v>
      </c>
      <c r="L3" s="54" t="str">
        <f t="shared" ref="L3:L66" si="2">IF(DAY(I3)&lt;&gt;DAY(J3),"Ukončeno o den a více později","Ukončeno v den propuštění")</f>
        <v>Ukončeno v den propuštění</v>
      </c>
      <c r="M3" s="54" t="str">
        <f>IF(A3-J3&gt;TIME(0,240,0),"Více než  4 hodiny",VLOOKUP(K3,Pásma!$H$4:$I$244,2))</f>
        <v>do 10 ti minut</v>
      </c>
    </row>
    <row r="4" spans="1:13" x14ac:dyDescent="0.25">
      <c r="A4" s="26">
        <v>45294.356342592589</v>
      </c>
      <c r="B4" s="25" t="s">
        <v>4941</v>
      </c>
      <c r="C4" s="25" t="s">
        <v>8836</v>
      </c>
      <c r="D4" s="25" t="s">
        <v>5013</v>
      </c>
      <c r="E4" s="25" t="s">
        <v>79</v>
      </c>
      <c r="F4" s="25" t="s">
        <v>7193</v>
      </c>
      <c r="G4" s="25" t="s">
        <v>7194</v>
      </c>
      <c r="H4" s="25" t="s">
        <v>9199</v>
      </c>
      <c r="I4" s="8">
        <f t="shared" si="0"/>
        <v>45294.356342592589</v>
      </c>
      <c r="J4" s="8">
        <f>DATEVALUE(MID(H4,49,8))+TIMEVALUE(_xlfn.CONCAT(MID(H4,80,2),":",MID(H4,82,2)))</f>
        <v>45294.356249999997</v>
      </c>
      <c r="K4" s="6" t="str">
        <f t="shared" si="1"/>
        <v>0:00</v>
      </c>
      <c r="L4" s="54" t="str">
        <f t="shared" si="2"/>
        <v>Ukončeno v den propuštění</v>
      </c>
      <c r="M4" s="54" t="str">
        <f>IF(A4-J4&gt;TIME(0,240,0),"Více než  4 hodiny",VLOOKUP(K4,Pásma!$H$4:$I$244,2))</f>
        <v>do 10 ti minut</v>
      </c>
    </row>
    <row r="5" spans="1:13" x14ac:dyDescent="0.25">
      <c r="A5" s="26">
        <v>45294.476875</v>
      </c>
      <c r="B5" s="25" t="s">
        <v>5017</v>
      </c>
      <c r="C5" s="25" t="s">
        <v>4949</v>
      </c>
      <c r="D5" s="25" t="s">
        <v>5013</v>
      </c>
      <c r="E5" s="25" t="s">
        <v>10</v>
      </c>
      <c r="F5" s="25" t="s">
        <v>7182</v>
      </c>
      <c r="G5" s="25" t="s">
        <v>7933</v>
      </c>
      <c r="H5" s="25" t="s">
        <v>7934</v>
      </c>
      <c r="I5" s="8">
        <f t="shared" si="0"/>
        <v>45294.476875</v>
      </c>
      <c r="J5" s="8">
        <f>DATEVALUE(MID(H5,63,8))+TIMEVALUE(_xlfn.CONCAT(MID(H5,87,2),":",MID(H5,89,2)))</f>
        <v>45294.476388888892</v>
      </c>
      <c r="K5" s="6" t="str">
        <f t="shared" si="1"/>
        <v>0:00</v>
      </c>
      <c r="L5" s="54" t="str">
        <f t="shared" si="2"/>
        <v>Ukončeno v den propuštění</v>
      </c>
      <c r="M5" s="54" t="str">
        <f>IF(A5-J5&gt;TIME(0,240,0),"Více než  4 hodiny",VLOOKUP(K5,Pásma!$H$4:$I$244,2))</f>
        <v>do 10 ti minut</v>
      </c>
    </row>
    <row r="6" spans="1:13" x14ac:dyDescent="0.25">
      <c r="A6" s="26">
        <v>45295.431655092594</v>
      </c>
      <c r="B6" s="25" t="s">
        <v>5017</v>
      </c>
      <c r="C6" s="25" t="s">
        <v>5166</v>
      </c>
      <c r="D6" s="25" t="s">
        <v>5013</v>
      </c>
      <c r="E6" s="25" t="s">
        <v>79</v>
      </c>
      <c r="F6" s="25" t="s">
        <v>7182</v>
      </c>
      <c r="G6" s="25" t="s">
        <v>7251</v>
      </c>
      <c r="H6" s="25" t="s">
        <v>7252</v>
      </c>
      <c r="I6" s="8">
        <f t="shared" si="0"/>
        <v>45295.431655092594</v>
      </c>
      <c r="J6" s="8">
        <f>DATEVALUE(MID(H6,29,8))+TIMEVALUE(_xlfn.CONCAT(MID(H6,64,2),":",MID(H6,66,2)))</f>
        <v>45295.364583333336</v>
      </c>
      <c r="K6" s="6" t="str">
        <f t="shared" si="1"/>
        <v>1:36</v>
      </c>
      <c r="L6" s="54" t="str">
        <f t="shared" si="2"/>
        <v>Ukončeno v den propuštění</v>
      </c>
      <c r="M6" s="54" t="str">
        <f>IF(A6-J6&gt;TIME(0,240,0),"Více než  4 hodiny",VLOOKUP(K6,Pásma!$H$4:$I$244,2))</f>
        <v>90-100</v>
      </c>
    </row>
    <row r="7" spans="1:13" x14ac:dyDescent="0.25">
      <c r="A7" s="26">
        <v>45295.482719907406</v>
      </c>
      <c r="B7" s="25" t="s">
        <v>5017</v>
      </c>
      <c r="C7" s="25" t="s">
        <v>5166</v>
      </c>
      <c r="D7" s="25" t="s">
        <v>5013</v>
      </c>
      <c r="E7" s="25" t="s">
        <v>79</v>
      </c>
      <c r="F7" s="25" t="s">
        <v>7248</v>
      </c>
      <c r="G7" s="25" t="s">
        <v>7249</v>
      </c>
      <c r="H7" s="25" t="s">
        <v>7250</v>
      </c>
      <c r="I7" s="8">
        <f t="shared" si="0"/>
        <v>45295.482719907406</v>
      </c>
      <c r="J7" s="8">
        <f>DATEVALUE(MID(H7,29,8))+TIMEVALUE(_xlfn.CONCAT(MID(H7,64,2),":",MID(H7,66,2)))</f>
        <v>45295.481944444444</v>
      </c>
      <c r="K7" s="6" t="str">
        <f t="shared" si="1"/>
        <v>0:01</v>
      </c>
      <c r="L7" s="54" t="str">
        <f t="shared" si="2"/>
        <v>Ukončeno v den propuštění</v>
      </c>
      <c r="M7" s="54" t="str">
        <f>IF(A7-J7&gt;TIME(0,240,0),"Více než  4 hodiny",VLOOKUP(K7,Pásma!$H$4:$I$244,2))</f>
        <v>do 10 ti minut</v>
      </c>
    </row>
    <row r="8" spans="1:13" x14ac:dyDescent="0.25">
      <c r="A8" s="26">
        <v>45295.550312500003</v>
      </c>
      <c r="B8" s="25" t="s">
        <v>4874</v>
      </c>
      <c r="C8" s="25" t="s">
        <v>4901</v>
      </c>
      <c r="D8" s="25" t="s">
        <v>5013</v>
      </c>
      <c r="E8" s="25" t="s">
        <v>4876</v>
      </c>
      <c r="F8" s="25" t="s">
        <v>7141</v>
      </c>
      <c r="G8" s="25" t="s">
        <v>7142</v>
      </c>
      <c r="H8" s="25" t="s">
        <v>9198</v>
      </c>
      <c r="I8" s="8">
        <f t="shared" si="0"/>
        <v>45295.550312500003</v>
      </c>
      <c r="J8" s="8">
        <f>DATEVALUE(MID(H8,49,8))+TIMEVALUE(_xlfn.CONCAT(MID(H8,80,2),":",MID(H8,82,2)))</f>
        <v>45295.549305555556</v>
      </c>
      <c r="K8" s="6" t="str">
        <f t="shared" si="1"/>
        <v>0:01</v>
      </c>
      <c r="L8" s="54" t="str">
        <f t="shared" si="2"/>
        <v>Ukončeno v den propuštění</v>
      </c>
      <c r="M8" s="54" t="str">
        <f>IF(A8-J8&gt;TIME(0,240,0),"Více než  4 hodiny",VLOOKUP(K8,Pásma!$H$4:$I$244,2))</f>
        <v>do 10 ti minut</v>
      </c>
    </row>
    <row r="9" spans="1:13" x14ac:dyDescent="0.25">
      <c r="A9" s="26">
        <v>45296.349675925929</v>
      </c>
      <c r="B9" s="25" t="s">
        <v>5017</v>
      </c>
      <c r="C9" s="25" t="s">
        <v>4949</v>
      </c>
      <c r="D9" s="25" t="s">
        <v>5013</v>
      </c>
      <c r="E9" s="25" t="s">
        <v>10</v>
      </c>
      <c r="F9" s="25" t="s">
        <v>7920</v>
      </c>
      <c r="G9" s="25" t="s">
        <v>7921</v>
      </c>
      <c r="H9" s="25" t="s">
        <v>9197</v>
      </c>
      <c r="I9" s="8">
        <f t="shared" si="0"/>
        <v>45296.349675925929</v>
      </c>
      <c r="J9" s="8">
        <f>DATEVALUE(MID(H9,49,8))+TIMEVALUE(_xlfn.CONCAT(MID(H9,80,2),":",MID(H9,82,2)))</f>
        <v>45296.349305555559</v>
      </c>
      <c r="K9" s="6" t="str">
        <f t="shared" si="1"/>
        <v>0:00</v>
      </c>
      <c r="L9" s="54" t="str">
        <f t="shared" si="2"/>
        <v>Ukončeno v den propuštění</v>
      </c>
      <c r="M9" s="54" t="str">
        <f>IF(A9-J9&gt;TIME(0,240,0),"Více než  4 hodiny",VLOOKUP(K9,Pásma!$H$4:$I$244,2))</f>
        <v>do 10 ti minut</v>
      </c>
    </row>
    <row r="10" spans="1:13" x14ac:dyDescent="0.25">
      <c r="A10" s="26">
        <v>45296.350231481483</v>
      </c>
      <c r="B10" s="25" t="s">
        <v>5017</v>
      </c>
      <c r="C10" s="25" t="s">
        <v>4949</v>
      </c>
      <c r="D10" s="25" t="s">
        <v>5013</v>
      </c>
      <c r="E10" s="25" t="s">
        <v>10</v>
      </c>
      <c r="F10" s="25" t="s">
        <v>7127</v>
      </c>
      <c r="G10" s="25" t="s">
        <v>7128</v>
      </c>
      <c r="H10" s="25" t="s">
        <v>9196</v>
      </c>
      <c r="I10" s="8">
        <f t="shared" si="0"/>
        <v>45296.350231481483</v>
      </c>
      <c r="J10" s="8">
        <f>DATEVALUE(MID(H10,49,8))+TIMEVALUE(_xlfn.CONCAT(MID(H10,80,2),":",MID(H10,82,2)))</f>
        <v>45296.35</v>
      </c>
      <c r="K10" s="6" t="str">
        <f t="shared" si="1"/>
        <v>0:00</v>
      </c>
      <c r="L10" s="54" t="str">
        <f t="shared" si="2"/>
        <v>Ukončeno v den propuštění</v>
      </c>
      <c r="M10" s="54" t="str">
        <f>IF(A10-J10&gt;TIME(0,240,0),"Více než  4 hodiny",VLOOKUP(K10,Pásma!$H$4:$I$244,2))</f>
        <v>do 10 ti minut</v>
      </c>
    </row>
    <row r="11" spans="1:13" x14ac:dyDescent="0.25">
      <c r="A11" s="26">
        <v>45296.477037037039</v>
      </c>
      <c r="B11" s="25" t="s">
        <v>5011</v>
      </c>
      <c r="C11" s="25" t="s">
        <v>5039</v>
      </c>
      <c r="D11" s="25" t="s">
        <v>5013</v>
      </c>
      <c r="E11" s="25" t="s">
        <v>79</v>
      </c>
      <c r="F11" s="25" t="s">
        <v>7245</v>
      </c>
      <c r="G11" s="25" t="s">
        <v>7246</v>
      </c>
      <c r="H11" s="25" t="s">
        <v>7247</v>
      </c>
      <c r="I11" s="8">
        <f t="shared" si="0"/>
        <v>45296.477037037039</v>
      </c>
      <c r="J11" s="8">
        <f t="shared" ref="J11:J26" si="3">DATEVALUE(MID(H11,29,8))+TIMEVALUE(_xlfn.CONCAT(MID(H11,64,2),":",MID(H11,66,2)))</f>
        <v>45296.476388888892</v>
      </c>
      <c r="K11" s="6" t="str">
        <f t="shared" si="1"/>
        <v>0:00</v>
      </c>
      <c r="L11" s="54" t="str">
        <f t="shared" si="2"/>
        <v>Ukončeno v den propuštění</v>
      </c>
      <c r="M11" s="54" t="str">
        <f>IF(A11-J11&gt;TIME(0,240,0),"Více než  4 hodiny",VLOOKUP(K11,Pásma!$H$4:$I$244,2))</f>
        <v>do 10 ti minut</v>
      </c>
    </row>
    <row r="12" spans="1:13" x14ac:dyDescent="0.25">
      <c r="A12" s="26">
        <v>45296.477349537039</v>
      </c>
      <c r="B12" s="25" t="s">
        <v>5011</v>
      </c>
      <c r="C12" s="25" t="s">
        <v>5039</v>
      </c>
      <c r="D12" s="25" t="s">
        <v>5013</v>
      </c>
      <c r="E12" s="25" t="s">
        <v>79</v>
      </c>
      <c r="F12" s="25" t="s">
        <v>7242</v>
      </c>
      <c r="G12" s="25" t="s">
        <v>7243</v>
      </c>
      <c r="H12" s="25" t="s">
        <v>7244</v>
      </c>
      <c r="I12" s="8">
        <f t="shared" si="0"/>
        <v>45296.477349537039</v>
      </c>
      <c r="J12" s="8">
        <f t="shared" si="3"/>
        <v>45296.477083333331</v>
      </c>
      <c r="K12" s="6" t="str">
        <f t="shared" si="1"/>
        <v>0:00</v>
      </c>
      <c r="L12" s="54" t="str">
        <f t="shared" si="2"/>
        <v>Ukončeno v den propuštění</v>
      </c>
      <c r="M12" s="54" t="str">
        <f>IF(A12-J12&gt;TIME(0,240,0),"Více než  4 hodiny",VLOOKUP(K12,Pásma!$H$4:$I$244,2))</f>
        <v>do 10 ti minut</v>
      </c>
    </row>
    <row r="13" spans="1:13" x14ac:dyDescent="0.25">
      <c r="A13" s="26">
        <v>45296.477905092594</v>
      </c>
      <c r="B13" s="25" t="s">
        <v>5011</v>
      </c>
      <c r="C13" s="25" t="s">
        <v>5039</v>
      </c>
      <c r="D13" s="25" t="s">
        <v>5013</v>
      </c>
      <c r="E13" s="25" t="s">
        <v>79</v>
      </c>
      <c r="F13" s="25" t="s">
        <v>7239</v>
      </c>
      <c r="G13" s="25" t="s">
        <v>7240</v>
      </c>
      <c r="H13" s="25" t="s">
        <v>7241</v>
      </c>
      <c r="I13" s="8">
        <f t="shared" si="0"/>
        <v>45296.477905092594</v>
      </c>
      <c r="J13" s="8">
        <f t="shared" si="3"/>
        <v>45296.477083333331</v>
      </c>
      <c r="K13" s="6" t="str">
        <f t="shared" si="1"/>
        <v>0:01</v>
      </c>
      <c r="L13" s="54" t="str">
        <f t="shared" si="2"/>
        <v>Ukončeno v den propuštění</v>
      </c>
      <c r="M13" s="54" t="str">
        <f>IF(A13-J13&gt;TIME(0,240,0),"Více než  4 hodiny",VLOOKUP(K13,Pásma!$H$4:$I$244,2))</f>
        <v>do 10 ti minut</v>
      </c>
    </row>
    <row r="14" spans="1:13" x14ac:dyDescent="0.25">
      <c r="A14" s="26">
        <v>45297.553043981483</v>
      </c>
      <c r="B14" s="25" t="s">
        <v>5011</v>
      </c>
      <c r="C14" s="25" t="s">
        <v>5018</v>
      </c>
      <c r="D14" s="25" t="s">
        <v>5013</v>
      </c>
      <c r="E14" s="25" t="s">
        <v>79</v>
      </c>
      <c r="F14" s="25" t="s">
        <v>7237</v>
      </c>
      <c r="G14" s="25" t="s">
        <v>7238</v>
      </c>
      <c r="H14" s="25" t="s">
        <v>7233</v>
      </c>
      <c r="I14" s="8">
        <f t="shared" si="0"/>
        <v>45297.553043981483</v>
      </c>
      <c r="J14" s="8">
        <f t="shared" si="3"/>
        <v>45297.541666666664</v>
      </c>
      <c r="K14" s="6" t="str">
        <f t="shared" si="1"/>
        <v>0:16</v>
      </c>
      <c r="L14" s="54" t="str">
        <f t="shared" si="2"/>
        <v>Ukončeno v den propuštění</v>
      </c>
      <c r="M14" s="54" t="str">
        <f>IF(A14-J14&gt;TIME(0,240,0),"Více než  4 hodiny",VLOOKUP(K14,Pásma!$H$4:$I$244,2))</f>
        <v>10-20</v>
      </c>
    </row>
    <row r="15" spans="1:13" x14ac:dyDescent="0.25">
      <c r="A15" s="26">
        <v>45297.553680555553</v>
      </c>
      <c r="B15" s="25" t="s">
        <v>5011</v>
      </c>
      <c r="C15" s="25" t="s">
        <v>5018</v>
      </c>
      <c r="D15" s="25" t="s">
        <v>5013</v>
      </c>
      <c r="E15" s="25" t="s">
        <v>79</v>
      </c>
      <c r="F15" s="25" t="s">
        <v>7234</v>
      </c>
      <c r="G15" s="25" t="s">
        <v>7235</v>
      </c>
      <c r="H15" s="25" t="s">
        <v>7236</v>
      </c>
      <c r="I15" s="8">
        <f t="shared" si="0"/>
        <v>45297.553680555553</v>
      </c>
      <c r="J15" s="8">
        <f t="shared" si="3"/>
        <v>45297.416666666664</v>
      </c>
      <c r="K15" s="6" t="str">
        <f t="shared" si="1"/>
        <v>3:17</v>
      </c>
      <c r="L15" s="54" t="str">
        <f t="shared" si="2"/>
        <v>Ukončeno v den propuštění</v>
      </c>
      <c r="M15" s="54" t="str">
        <f>IF(A15-J15&gt;TIME(0,240,0),"Více než  4 hodiny",VLOOKUP(K15,Pásma!$H$4:$I$244,2))</f>
        <v>190-200</v>
      </c>
    </row>
    <row r="16" spans="1:13" x14ac:dyDescent="0.25">
      <c r="A16" s="26">
        <v>45297.555601851855</v>
      </c>
      <c r="B16" s="25" t="s">
        <v>5011</v>
      </c>
      <c r="C16" s="25" t="s">
        <v>5018</v>
      </c>
      <c r="D16" s="25" t="s">
        <v>5013</v>
      </c>
      <c r="E16" s="25" t="s">
        <v>79</v>
      </c>
      <c r="F16" s="25" t="s">
        <v>7231</v>
      </c>
      <c r="G16" s="25" t="s">
        <v>7232</v>
      </c>
      <c r="H16" s="25" t="s">
        <v>7233</v>
      </c>
      <c r="I16" s="8">
        <f t="shared" si="0"/>
        <v>45297.555601851855</v>
      </c>
      <c r="J16" s="8">
        <f t="shared" si="3"/>
        <v>45297.541666666664</v>
      </c>
      <c r="K16" s="6" t="str">
        <f t="shared" si="1"/>
        <v>0:20</v>
      </c>
      <c r="L16" s="54" t="str">
        <f t="shared" si="2"/>
        <v>Ukončeno v den propuštění</v>
      </c>
      <c r="M16" s="54" t="str">
        <f>IF(A16-J16&gt;TIME(0,240,0),"Více než  4 hodiny",VLOOKUP(K16,Pásma!$H$4:$I$244,2))</f>
        <v>20-30</v>
      </c>
    </row>
    <row r="17" spans="1:13" x14ac:dyDescent="0.25">
      <c r="A17" s="26">
        <v>45297.564143518517</v>
      </c>
      <c r="B17" s="25" t="s">
        <v>5011</v>
      </c>
      <c r="C17" s="25" t="s">
        <v>5018</v>
      </c>
      <c r="D17" s="25" t="s">
        <v>5013</v>
      </c>
      <c r="E17" s="25" t="s">
        <v>79</v>
      </c>
      <c r="F17" s="25" t="s">
        <v>7228</v>
      </c>
      <c r="G17" s="25" t="s">
        <v>7229</v>
      </c>
      <c r="H17" s="25" t="s">
        <v>7230</v>
      </c>
      <c r="I17" s="8">
        <f t="shared" si="0"/>
        <v>45297.564143518517</v>
      </c>
      <c r="J17" s="8">
        <f t="shared" si="3"/>
        <v>45297.416666666664</v>
      </c>
      <c r="K17" s="6" t="str">
        <f t="shared" si="1"/>
        <v>3:32</v>
      </c>
      <c r="L17" s="54" t="str">
        <f t="shared" si="2"/>
        <v>Ukončeno v den propuštění</v>
      </c>
      <c r="M17" s="54" t="str">
        <f>IF(A17-J17&gt;TIME(0,240,0),"Více než  4 hodiny",VLOOKUP(K17,Pásma!$H$4:$I$244,2))</f>
        <v>210-220</v>
      </c>
    </row>
    <row r="18" spans="1:13" x14ac:dyDescent="0.25">
      <c r="A18" s="26">
        <v>45298.430625000001</v>
      </c>
      <c r="B18" s="25" t="s">
        <v>5017</v>
      </c>
      <c r="C18" s="25" t="s">
        <v>5335</v>
      </c>
      <c r="D18" s="25" t="s">
        <v>5013</v>
      </c>
      <c r="E18" s="25" t="s">
        <v>79</v>
      </c>
      <c r="F18" s="25" t="s">
        <v>7226</v>
      </c>
      <c r="G18" s="25" t="s">
        <v>7227</v>
      </c>
      <c r="H18" s="25" t="s">
        <v>4823</v>
      </c>
      <c r="I18" s="8">
        <f t="shared" si="0"/>
        <v>45298.430625000001</v>
      </c>
      <c r="J18" s="8">
        <f t="shared" si="3"/>
        <v>45298.429861111108</v>
      </c>
      <c r="K18" s="6" t="str">
        <f t="shared" si="1"/>
        <v>0:01</v>
      </c>
      <c r="L18" s="54" t="str">
        <f t="shared" si="2"/>
        <v>Ukončeno v den propuštění</v>
      </c>
      <c r="M18" s="54" t="str">
        <f>IF(A18-J18&gt;TIME(0,240,0),"Více než  4 hodiny",VLOOKUP(K18,Pásma!$H$4:$I$244,2))</f>
        <v>do 10 ti minut</v>
      </c>
    </row>
    <row r="19" spans="1:13" x14ac:dyDescent="0.25">
      <c r="A19" s="26">
        <v>45298.431145833332</v>
      </c>
      <c r="B19" s="25" t="s">
        <v>5017</v>
      </c>
      <c r="C19" s="25" t="s">
        <v>5335</v>
      </c>
      <c r="D19" s="25" t="s">
        <v>5013</v>
      </c>
      <c r="E19" s="25" t="s">
        <v>79</v>
      </c>
      <c r="F19" s="25" t="s">
        <v>7223</v>
      </c>
      <c r="G19" s="25" t="s">
        <v>7224</v>
      </c>
      <c r="H19" s="25" t="s">
        <v>7225</v>
      </c>
      <c r="I19" s="8">
        <f t="shared" si="0"/>
        <v>45298.431145833332</v>
      </c>
      <c r="J19" s="8">
        <f t="shared" si="3"/>
        <v>45298.430555555555</v>
      </c>
      <c r="K19" s="6" t="str">
        <f t="shared" si="1"/>
        <v>0:00</v>
      </c>
      <c r="L19" s="54" t="str">
        <f t="shared" si="2"/>
        <v>Ukončeno v den propuštění</v>
      </c>
      <c r="M19" s="54" t="str">
        <f>IF(A19-J19&gt;TIME(0,240,0),"Více než  4 hodiny",VLOOKUP(K19,Pásma!$H$4:$I$244,2))</f>
        <v>do 10 ti minut</v>
      </c>
    </row>
    <row r="20" spans="1:13" x14ac:dyDescent="0.25">
      <c r="A20" s="26">
        <v>45298.431516203702</v>
      </c>
      <c r="B20" s="25" t="s">
        <v>5017</v>
      </c>
      <c r="C20" s="25" t="s">
        <v>5335</v>
      </c>
      <c r="D20" s="25" t="s">
        <v>5013</v>
      </c>
      <c r="E20" s="25" t="s">
        <v>79</v>
      </c>
      <c r="F20" s="25" t="s">
        <v>6601</v>
      </c>
      <c r="G20" s="25" t="s">
        <v>7221</v>
      </c>
      <c r="H20" s="25" t="s">
        <v>7222</v>
      </c>
      <c r="I20" s="8">
        <f t="shared" si="0"/>
        <v>45298.431516203702</v>
      </c>
      <c r="J20" s="8">
        <f t="shared" si="3"/>
        <v>45298.431250000001</v>
      </c>
      <c r="K20" s="6" t="str">
        <f t="shared" si="1"/>
        <v>0:00</v>
      </c>
      <c r="L20" s="54" t="str">
        <f t="shared" si="2"/>
        <v>Ukončeno v den propuštění</v>
      </c>
      <c r="M20" s="54" t="str">
        <f>IF(A20-J20&gt;TIME(0,240,0),"Více než  4 hodiny",VLOOKUP(K20,Pásma!$H$4:$I$244,2))</f>
        <v>do 10 ti minut</v>
      </c>
    </row>
    <row r="21" spans="1:13" x14ac:dyDescent="0.25">
      <c r="A21" s="26">
        <v>45298.432314814818</v>
      </c>
      <c r="B21" s="25" t="s">
        <v>5017</v>
      </c>
      <c r="C21" s="25" t="s">
        <v>5335</v>
      </c>
      <c r="D21" s="25" t="s">
        <v>5013</v>
      </c>
      <c r="E21" s="25" t="s">
        <v>79</v>
      </c>
      <c r="F21" s="25" t="s">
        <v>7218</v>
      </c>
      <c r="G21" s="25" t="s">
        <v>7219</v>
      </c>
      <c r="H21" s="25" t="s">
        <v>7220</v>
      </c>
      <c r="I21" s="8">
        <f t="shared" si="0"/>
        <v>45298.432314814818</v>
      </c>
      <c r="J21" s="8">
        <f t="shared" si="3"/>
        <v>45298.431250000001</v>
      </c>
      <c r="K21" s="6" t="str">
        <f t="shared" si="1"/>
        <v>0:01</v>
      </c>
      <c r="L21" s="54" t="str">
        <f t="shared" si="2"/>
        <v>Ukončeno v den propuštění</v>
      </c>
      <c r="M21" s="54" t="str">
        <f>IF(A21-J21&gt;TIME(0,240,0),"Více než  4 hodiny",VLOOKUP(K21,Pásma!$H$4:$I$244,2))</f>
        <v>do 10 ti minut</v>
      </c>
    </row>
    <row r="22" spans="1:13" x14ac:dyDescent="0.25">
      <c r="A22" s="26">
        <v>45298.432847222219</v>
      </c>
      <c r="B22" s="25" t="s">
        <v>5017</v>
      </c>
      <c r="C22" s="25" t="s">
        <v>5335</v>
      </c>
      <c r="D22" s="25" t="s">
        <v>5013</v>
      </c>
      <c r="E22" s="25" t="s">
        <v>79</v>
      </c>
      <c r="F22" s="25" t="s">
        <v>7084</v>
      </c>
      <c r="G22" s="25" t="s">
        <v>7216</v>
      </c>
      <c r="H22" s="25" t="s">
        <v>7217</v>
      </c>
      <c r="I22" s="8">
        <f t="shared" si="0"/>
        <v>45298.432847222219</v>
      </c>
      <c r="J22" s="8">
        <f t="shared" si="3"/>
        <v>45298.431944444441</v>
      </c>
      <c r="K22" s="6" t="str">
        <f t="shared" si="1"/>
        <v>0:01</v>
      </c>
      <c r="L22" s="54" t="str">
        <f t="shared" si="2"/>
        <v>Ukončeno v den propuštění</v>
      </c>
      <c r="M22" s="54" t="str">
        <f>IF(A22-J22&gt;TIME(0,240,0),"Více než  4 hodiny",VLOOKUP(K22,Pásma!$H$4:$I$244,2))</f>
        <v>do 10 ti minut</v>
      </c>
    </row>
    <row r="23" spans="1:13" x14ac:dyDescent="0.25">
      <c r="A23" s="26">
        <v>45298.43378472222</v>
      </c>
      <c r="B23" s="25" t="s">
        <v>5017</v>
      </c>
      <c r="C23" s="25" t="s">
        <v>5335</v>
      </c>
      <c r="D23" s="25" t="s">
        <v>5013</v>
      </c>
      <c r="E23" s="25" t="s">
        <v>79</v>
      </c>
      <c r="F23" s="25" t="s">
        <v>7213</v>
      </c>
      <c r="G23" s="25" t="s">
        <v>7214</v>
      </c>
      <c r="H23" s="25" t="s">
        <v>7215</v>
      </c>
      <c r="I23" s="8">
        <f t="shared" si="0"/>
        <v>45298.43378472222</v>
      </c>
      <c r="J23" s="8">
        <f t="shared" si="3"/>
        <v>45298.432638888888</v>
      </c>
      <c r="K23" s="6" t="str">
        <f t="shared" si="1"/>
        <v>0:01</v>
      </c>
      <c r="L23" s="54" t="str">
        <f t="shared" si="2"/>
        <v>Ukončeno v den propuštění</v>
      </c>
      <c r="M23" s="54" t="str">
        <f>IF(A23-J23&gt;TIME(0,240,0),"Více než  4 hodiny",VLOOKUP(K23,Pásma!$H$4:$I$244,2))</f>
        <v>do 10 ti minut</v>
      </c>
    </row>
    <row r="24" spans="1:13" x14ac:dyDescent="0.25">
      <c r="A24" s="26">
        <v>45298.436168981483</v>
      </c>
      <c r="B24" s="25" t="s">
        <v>5011</v>
      </c>
      <c r="C24" s="25" t="s">
        <v>5372</v>
      </c>
      <c r="D24" s="25" t="s">
        <v>5013</v>
      </c>
      <c r="E24" s="25" t="s">
        <v>79</v>
      </c>
      <c r="F24" s="25" t="s">
        <v>7210</v>
      </c>
      <c r="G24" s="25" t="s">
        <v>7211</v>
      </c>
      <c r="H24" s="25" t="s">
        <v>7212</v>
      </c>
      <c r="I24" s="8">
        <f t="shared" si="0"/>
        <v>45298.436168981483</v>
      </c>
      <c r="J24" s="8">
        <f t="shared" si="3"/>
        <v>45298.435416666667</v>
      </c>
      <c r="K24" s="6" t="str">
        <f t="shared" si="1"/>
        <v>0:01</v>
      </c>
      <c r="L24" s="54" t="str">
        <f t="shared" si="2"/>
        <v>Ukončeno v den propuštění</v>
      </c>
      <c r="M24" s="54" t="str">
        <f>IF(A24-J24&gt;TIME(0,240,0),"Více než  4 hodiny",VLOOKUP(K24,Pásma!$H$4:$I$244,2))</f>
        <v>do 10 ti minut</v>
      </c>
    </row>
    <row r="25" spans="1:13" x14ac:dyDescent="0.25">
      <c r="A25" s="26">
        <v>45298.436539351853</v>
      </c>
      <c r="B25" s="25" t="s">
        <v>5011</v>
      </c>
      <c r="C25" s="25" t="s">
        <v>5372</v>
      </c>
      <c r="D25" s="25" t="s">
        <v>5013</v>
      </c>
      <c r="E25" s="25" t="s">
        <v>79</v>
      </c>
      <c r="F25" s="25" t="s">
        <v>7207</v>
      </c>
      <c r="G25" s="25" t="s">
        <v>7208</v>
      </c>
      <c r="H25" s="25" t="s">
        <v>7209</v>
      </c>
      <c r="I25" s="8">
        <f t="shared" si="0"/>
        <v>45298.436539351853</v>
      </c>
      <c r="J25" s="8">
        <f t="shared" si="3"/>
        <v>45298.436111111114</v>
      </c>
      <c r="K25" s="6" t="str">
        <f t="shared" si="1"/>
        <v>0:00</v>
      </c>
      <c r="L25" s="54" t="str">
        <f t="shared" si="2"/>
        <v>Ukončeno v den propuštění</v>
      </c>
      <c r="M25" s="54" t="str">
        <f>IF(A25-J25&gt;TIME(0,240,0),"Více než  4 hodiny",VLOOKUP(K25,Pásma!$H$4:$I$244,2))</f>
        <v>do 10 ti minut</v>
      </c>
    </row>
    <row r="26" spans="1:13" x14ac:dyDescent="0.25">
      <c r="A26" s="26">
        <v>45298.588645833333</v>
      </c>
      <c r="B26" s="25" t="s">
        <v>5017</v>
      </c>
      <c r="C26" s="25" t="s">
        <v>5335</v>
      </c>
      <c r="D26" s="25" t="s">
        <v>5013</v>
      </c>
      <c r="E26" s="25" t="s">
        <v>79</v>
      </c>
      <c r="F26" s="25" t="s">
        <v>7152</v>
      </c>
      <c r="G26" s="25" t="s">
        <v>7205</v>
      </c>
      <c r="H26" s="25" t="s">
        <v>7206</v>
      </c>
      <c r="I26" s="8">
        <f t="shared" si="0"/>
        <v>45298.588645833333</v>
      </c>
      <c r="J26" s="8">
        <f t="shared" si="3"/>
        <v>45298.583333333336</v>
      </c>
      <c r="K26" s="6" t="str">
        <f t="shared" si="1"/>
        <v>0:07</v>
      </c>
      <c r="L26" s="54" t="str">
        <f t="shared" si="2"/>
        <v>Ukončeno v den propuštění</v>
      </c>
      <c r="M26" s="54" t="str">
        <f>IF(A26-J26&gt;TIME(0,240,0),"Více než  4 hodiny",VLOOKUP(K26,Pásma!$H$4:$I$244,2))</f>
        <v>do 10 ti minut</v>
      </c>
    </row>
    <row r="27" spans="1:13" x14ac:dyDescent="0.25">
      <c r="A27" s="26">
        <v>45298.725462962961</v>
      </c>
      <c r="B27" s="25" t="s">
        <v>4853</v>
      </c>
      <c r="C27" s="25" t="s">
        <v>4897</v>
      </c>
      <c r="D27" s="25" t="s">
        <v>5013</v>
      </c>
      <c r="E27" s="25" t="s">
        <v>10</v>
      </c>
      <c r="F27" s="25" t="s">
        <v>6770</v>
      </c>
      <c r="G27" s="25" t="s">
        <v>7095</v>
      </c>
      <c r="H27" s="25" t="s">
        <v>9195</v>
      </c>
      <c r="I27" s="8">
        <f t="shared" si="0"/>
        <v>45298.725462962961</v>
      </c>
      <c r="J27" s="8">
        <f>DATEVALUE(MID(H27,49,8))+TIMEVALUE(_xlfn.CONCAT(MID(H27,80,2),":",MID(H27,82,2)))</f>
        <v>45298.724999999999</v>
      </c>
      <c r="K27" s="6" t="str">
        <f t="shared" si="1"/>
        <v>0:00</v>
      </c>
      <c r="L27" s="54" t="str">
        <f t="shared" si="2"/>
        <v>Ukončeno v den propuštění</v>
      </c>
      <c r="M27" s="54" t="str">
        <f>IF(A27-J27&gt;TIME(0,240,0),"Více než  4 hodiny",VLOOKUP(K27,Pásma!$H$4:$I$244,2))</f>
        <v>do 10 ti minut</v>
      </c>
    </row>
    <row r="28" spans="1:13" x14ac:dyDescent="0.25">
      <c r="A28" s="26">
        <v>45299.35359953704</v>
      </c>
      <c r="B28" s="25" t="s">
        <v>4941</v>
      </c>
      <c r="C28" s="25" t="s">
        <v>8836</v>
      </c>
      <c r="D28" s="25" t="s">
        <v>5013</v>
      </c>
      <c r="E28" s="25" t="s">
        <v>79</v>
      </c>
      <c r="F28" s="25" t="s">
        <v>7152</v>
      </c>
      <c r="G28" s="25" t="s">
        <v>7153</v>
      </c>
      <c r="H28" s="25" t="s">
        <v>9194</v>
      </c>
      <c r="I28" s="8">
        <f t="shared" si="0"/>
        <v>45299.35359953704</v>
      </c>
      <c r="J28" s="8">
        <f>DATEVALUE(MID(H28,49,8))+TIMEVALUE(_xlfn.CONCAT(MID(H28,80,2),":",MID(H28,82,2)))</f>
        <v>45299.353472222225</v>
      </c>
      <c r="K28" s="6" t="str">
        <f t="shared" si="1"/>
        <v>0:00</v>
      </c>
      <c r="L28" s="54" t="str">
        <f t="shared" si="2"/>
        <v>Ukončeno v den propuštění</v>
      </c>
      <c r="M28" s="54" t="str">
        <f>IF(A28-J28&gt;TIME(0,240,0),"Více než  4 hodiny",VLOOKUP(K28,Pásma!$H$4:$I$244,2))</f>
        <v>do 10 ti minut</v>
      </c>
    </row>
    <row r="29" spans="1:13" x14ac:dyDescent="0.25">
      <c r="A29" s="26">
        <v>45299.353807870371</v>
      </c>
      <c r="B29" s="25" t="s">
        <v>4941</v>
      </c>
      <c r="C29" s="25" t="s">
        <v>8836</v>
      </c>
      <c r="D29" s="25" t="s">
        <v>5013</v>
      </c>
      <c r="E29" s="25" t="s">
        <v>79</v>
      </c>
      <c r="F29" s="25" t="s">
        <v>7144</v>
      </c>
      <c r="G29" s="25" t="s">
        <v>7145</v>
      </c>
      <c r="H29" s="25" t="s">
        <v>9194</v>
      </c>
      <c r="I29" s="8">
        <f t="shared" si="0"/>
        <v>45299.353807870371</v>
      </c>
      <c r="J29" s="8">
        <f>DATEVALUE(MID(H29,49,8))+TIMEVALUE(_xlfn.CONCAT(MID(H29,80,2),":",MID(H29,82,2)))</f>
        <v>45299.353472222225</v>
      </c>
      <c r="K29" s="6" t="str">
        <f t="shared" si="1"/>
        <v>0:00</v>
      </c>
      <c r="L29" s="54" t="str">
        <f t="shared" si="2"/>
        <v>Ukončeno v den propuštění</v>
      </c>
      <c r="M29" s="54" t="str">
        <f>IF(A29-J29&gt;TIME(0,240,0),"Více než  4 hodiny",VLOOKUP(K29,Pásma!$H$4:$I$244,2))</f>
        <v>do 10 ti minut</v>
      </c>
    </row>
    <row r="30" spans="1:13" x14ac:dyDescent="0.25">
      <c r="A30" s="26">
        <v>45299.353946759256</v>
      </c>
      <c r="B30" s="25" t="s">
        <v>4941</v>
      </c>
      <c r="C30" s="25" t="s">
        <v>8836</v>
      </c>
      <c r="D30" s="25" t="s">
        <v>5013</v>
      </c>
      <c r="E30" s="25" t="s">
        <v>79</v>
      </c>
      <c r="F30" s="25" t="s">
        <v>6813</v>
      </c>
      <c r="G30" s="25" t="s">
        <v>7103</v>
      </c>
      <c r="H30" s="25" t="s">
        <v>9194</v>
      </c>
      <c r="I30" s="8">
        <f t="shared" si="0"/>
        <v>45299.353946759256</v>
      </c>
      <c r="J30" s="8">
        <f>DATEVALUE(MID(H30,49,8))+TIMEVALUE(_xlfn.CONCAT(MID(H30,80,2),":",MID(H30,82,2)))</f>
        <v>45299.353472222225</v>
      </c>
      <c r="K30" s="6" t="str">
        <f t="shared" si="1"/>
        <v>0:00</v>
      </c>
      <c r="L30" s="54" t="str">
        <f t="shared" si="2"/>
        <v>Ukončeno v den propuštění</v>
      </c>
      <c r="M30" s="54" t="str">
        <f>IF(A30-J30&gt;TIME(0,240,0),"Více než  4 hodiny",VLOOKUP(K30,Pásma!$H$4:$I$244,2))</f>
        <v>do 10 ti minut</v>
      </c>
    </row>
    <row r="31" spans="1:13" x14ac:dyDescent="0.25">
      <c r="A31" s="26">
        <v>45299.448854166665</v>
      </c>
      <c r="B31" s="25" t="s">
        <v>5011</v>
      </c>
      <c r="C31" s="25" t="s">
        <v>5012</v>
      </c>
      <c r="D31" s="25" t="s">
        <v>5013</v>
      </c>
      <c r="E31" s="25" t="s">
        <v>79</v>
      </c>
      <c r="F31" s="25" t="s">
        <v>7202</v>
      </c>
      <c r="G31" s="25" t="s">
        <v>7203</v>
      </c>
      <c r="H31" s="25" t="s">
        <v>7204</v>
      </c>
      <c r="I31" s="8">
        <f t="shared" si="0"/>
        <v>45299.448854166665</v>
      </c>
      <c r="J31" s="8">
        <f t="shared" ref="J31:J37" si="4">DATEVALUE(MID(H31,29,8))+TIMEVALUE(_xlfn.CONCAT(MID(H31,64,2),":",MID(H31,66,2)))</f>
        <v>45299.447916666664</v>
      </c>
      <c r="K31" s="6" t="str">
        <f t="shared" si="1"/>
        <v>0:01</v>
      </c>
      <c r="L31" s="54" t="str">
        <f t="shared" si="2"/>
        <v>Ukončeno v den propuštění</v>
      </c>
      <c r="M31" s="54" t="str">
        <f>IF(A31-J31&gt;TIME(0,240,0),"Více než  4 hodiny",VLOOKUP(K31,Pásma!$H$4:$I$244,2))</f>
        <v>do 10 ti minut</v>
      </c>
    </row>
    <row r="32" spans="1:13" x14ac:dyDescent="0.25">
      <c r="A32" s="26">
        <v>45300.611747685187</v>
      </c>
      <c r="B32" s="25" t="s">
        <v>5017</v>
      </c>
      <c r="C32" s="25" t="s">
        <v>5057</v>
      </c>
      <c r="D32" s="25" t="s">
        <v>5013</v>
      </c>
      <c r="E32" s="25" t="s">
        <v>79</v>
      </c>
      <c r="F32" s="25" t="s">
        <v>7199</v>
      </c>
      <c r="G32" s="25" t="s">
        <v>7200</v>
      </c>
      <c r="H32" s="25" t="s">
        <v>7201</v>
      </c>
      <c r="I32" s="8">
        <f t="shared" si="0"/>
        <v>45300.611747685187</v>
      </c>
      <c r="J32" s="8">
        <f t="shared" si="4"/>
        <v>45300.611111111109</v>
      </c>
      <c r="K32" s="6" t="str">
        <f t="shared" si="1"/>
        <v>0:00</v>
      </c>
      <c r="L32" s="54" t="str">
        <f t="shared" si="2"/>
        <v>Ukončeno v den propuštění</v>
      </c>
      <c r="M32" s="54" t="str">
        <f>IF(A32-J32&gt;TIME(0,240,0),"Více než  4 hodiny",VLOOKUP(K32,Pásma!$H$4:$I$244,2))</f>
        <v>do 10 ti minut</v>
      </c>
    </row>
    <row r="33" spans="1:13" x14ac:dyDescent="0.25">
      <c r="A33" s="26">
        <v>45300.612013888887</v>
      </c>
      <c r="B33" s="25" t="s">
        <v>5017</v>
      </c>
      <c r="C33" s="25" t="s">
        <v>5057</v>
      </c>
      <c r="D33" s="25" t="s">
        <v>5013</v>
      </c>
      <c r="E33" s="25" t="s">
        <v>79</v>
      </c>
      <c r="F33" s="25" t="s">
        <v>7163</v>
      </c>
      <c r="G33" s="25" t="s">
        <v>7164</v>
      </c>
      <c r="H33" s="25" t="s">
        <v>7198</v>
      </c>
      <c r="I33" s="8">
        <f t="shared" si="0"/>
        <v>45300.612013888887</v>
      </c>
      <c r="J33" s="8">
        <f t="shared" si="4"/>
        <v>45300.611805555556</v>
      </c>
      <c r="K33" s="6" t="str">
        <f t="shared" si="1"/>
        <v>0:00</v>
      </c>
      <c r="L33" s="54" t="str">
        <f t="shared" si="2"/>
        <v>Ukončeno v den propuštění</v>
      </c>
      <c r="M33" s="54" t="str">
        <f>IF(A33-J33&gt;TIME(0,240,0),"Více než  4 hodiny",VLOOKUP(K33,Pásma!$H$4:$I$244,2))</f>
        <v>do 10 ti minut</v>
      </c>
    </row>
    <row r="34" spans="1:13" x14ac:dyDescent="0.25">
      <c r="A34" s="26">
        <v>45300.612557870372</v>
      </c>
      <c r="B34" s="25" t="s">
        <v>5017</v>
      </c>
      <c r="C34" s="25" t="s">
        <v>5057</v>
      </c>
      <c r="D34" s="25" t="s">
        <v>5013</v>
      </c>
      <c r="E34" s="25" t="s">
        <v>79</v>
      </c>
      <c r="F34" s="25" t="s">
        <v>7196</v>
      </c>
      <c r="G34" s="25" t="s">
        <v>7197</v>
      </c>
      <c r="H34" s="25" t="s">
        <v>7198</v>
      </c>
      <c r="I34" s="8">
        <f t="shared" si="0"/>
        <v>45300.612557870372</v>
      </c>
      <c r="J34" s="8">
        <f t="shared" si="4"/>
        <v>45300.611805555556</v>
      </c>
      <c r="K34" s="6" t="str">
        <f t="shared" si="1"/>
        <v>0:01</v>
      </c>
      <c r="L34" s="54" t="str">
        <f t="shared" si="2"/>
        <v>Ukončeno v den propuštění</v>
      </c>
      <c r="M34" s="54" t="str">
        <f>IF(A34-J34&gt;TIME(0,240,0),"Více než  4 hodiny",VLOOKUP(K34,Pásma!$H$4:$I$244,2))</f>
        <v>do 10 ti minut</v>
      </c>
    </row>
    <row r="35" spans="1:13" x14ac:dyDescent="0.25">
      <c r="A35" s="26">
        <v>45300.613437499997</v>
      </c>
      <c r="B35" s="25" t="s">
        <v>5017</v>
      </c>
      <c r="C35" s="25" t="s">
        <v>5057</v>
      </c>
      <c r="D35" s="25" t="s">
        <v>5013</v>
      </c>
      <c r="E35" s="25" t="s">
        <v>79</v>
      </c>
      <c r="F35" s="25" t="s">
        <v>7193</v>
      </c>
      <c r="G35" s="25" t="s">
        <v>7194</v>
      </c>
      <c r="H35" s="25" t="s">
        <v>7195</v>
      </c>
      <c r="I35" s="8">
        <f t="shared" si="0"/>
        <v>45300.613437499997</v>
      </c>
      <c r="J35" s="8">
        <f t="shared" si="4"/>
        <v>45300.612500000003</v>
      </c>
      <c r="K35" s="6" t="str">
        <f t="shared" si="1"/>
        <v>0:01</v>
      </c>
      <c r="L35" s="54" t="str">
        <f t="shared" si="2"/>
        <v>Ukončeno v den propuštění</v>
      </c>
      <c r="M35" s="54" t="str">
        <f>IF(A35-J35&gt;TIME(0,240,0),"Více než  4 hodiny",VLOOKUP(K35,Pásma!$H$4:$I$244,2))</f>
        <v>do 10 ti minut</v>
      </c>
    </row>
    <row r="36" spans="1:13" x14ac:dyDescent="0.25">
      <c r="A36" s="26">
        <v>45300.775451388887</v>
      </c>
      <c r="B36" s="25" t="s">
        <v>5017</v>
      </c>
      <c r="C36" s="25" t="s">
        <v>5057</v>
      </c>
      <c r="D36" s="25" t="s">
        <v>5013</v>
      </c>
      <c r="E36" s="25" t="s">
        <v>79</v>
      </c>
      <c r="F36" s="25" t="s">
        <v>7190</v>
      </c>
      <c r="G36" s="25" t="s">
        <v>7191</v>
      </c>
      <c r="H36" s="25" t="s">
        <v>7192</v>
      </c>
      <c r="I36" s="8">
        <f t="shared" si="0"/>
        <v>45300.775451388887</v>
      </c>
      <c r="J36" s="8">
        <f t="shared" si="4"/>
        <v>45300.774305555555</v>
      </c>
      <c r="K36" s="6" t="str">
        <f t="shared" si="1"/>
        <v>0:01</v>
      </c>
      <c r="L36" s="54" t="str">
        <f t="shared" si="2"/>
        <v>Ukončeno v den propuštění</v>
      </c>
      <c r="M36" s="54" t="str">
        <f>IF(A36-J36&gt;TIME(0,240,0),"Více než  4 hodiny",VLOOKUP(K36,Pásma!$H$4:$I$244,2))</f>
        <v>do 10 ti minut</v>
      </c>
    </row>
    <row r="37" spans="1:13" x14ac:dyDescent="0.25">
      <c r="A37" s="26">
        <v>45300.889479166668</v>
      </c>
      <c r="B37" s="25" t="s">
        <v>5011</v>
      </c>
      <c r="C37" s="25" t="s">
        <v>5162</v>
      </c>
      <c r="D37" s="25" t="s">
        <v>5013</v>
      </c>
      <c r="E37" s="25" t="s">
        <v>79</v>
      </c>
      <c r="F37" s="25" t="s">
        <v>7187</v>
      </c>
      <c r="G37" s="25" t="s">
        <v>7188</v>
      </c>
      <c r="H37" s="25" t="s">
        <v>7189</v>
      </c>
      <c r="I37" s="8">
        <f t="shared" si="0"/>
        <v>45300.889479166668</v>
      </c>
      <c r="J37" s="8">
        <f t="shared" si="4"/>
        <v>45300.888888888891</v>
      </c>
      <c r="K37" s="6" t="str">
        <f t="shared" si="1"/>
        <v>0:00</v>
      </c>
      <c r="L37" s="54" t="str">
        <f t="shared" si="2"/>
        <v>Ukončeno v den propuštění</v>
      </c>
      <c r="M37" s="54" t="str">
        <f>IF(A37-J37&gt;TIME(0,240,0),"Více než  4 hodiny",VLOOKUP(K37,Pásma!$H$4:$I$244,2))</f>
        <v>do 10 ti minut</v>
      </c>
    </row>
    <row r="38" spans="1:13" x14ac:dyDescent="0.25">
      <c r="A38" s="26">
        <v>45301.391446759262</v>
      </c>
      <c r="B38" s="25" t="s">
        <v>4941</v>
      </c>
      <c r="C38" s="25" t="s">
        <v>8836</v>
      </c>
      <c r="D38" s="25" t="s">
        <v>5013</v>
      </c>
      <c r="E38" s="25" t="s">
        <v>79</v>
      </c>
      <c r="F38" s="25" t="s">
        <v>7076</v>
      </c>
      <c r="G38" s="25" t="s">
        <v>7077</v>
      </c>
      <c r="H38" s="25" t="s">
        <v>9193</v>
      </c>
      <c r="I38" s="8">
        <f t="shared" si="0"/>
        <v>45301.391446759262</v>
      </c>
      <c r="J38" s="8">
        <f>DATEVALUE(MID(H38,49,8))+TIMEVALUE(_xlfn.CONCAT(MID(H38,80,2),":",MID(H38,82,2)))</f>
        <v>45301.390972222223</v>
      </c>
      <c r="K38" s="6" t="str">
        <f t="shared" si="1"/>
        <v>0:00</v>
      </c>
      <c r="L38" s="54" t="str">
        <f t="shared" si="2"/>
        <v>Ukončeno v den propuštění</v>
      </c>
      <c r="M38" s="54" t="str">
        <f>IF(A38-J38&gt;TIME(0,240,0),"Více než  4 hodiny",VLOOKUP(K38,Pásma!$H$4:$I$244,2))</f>
        <v>do 10 ti minut</v>
      </c>
    </row>
    <row r="39" spans="1:13" x14ac:dyDescent="0.25">
      <c r="A39" s="26">
        <v>45301.391562500001</v>
      </c>
      <c r="B39" s="25" t="s">
        <v>4941</v>
      </c>
      <c r="C39" s="25" t="s">
        <v>8836</v>
      </c>
      <c r="D39" s="25" t="s">
        <v>5013</v>
      </c>
      <c r="E39" s="25" t="s">
        <v>79</v>
      </c>
      <c r="F39" s="25" t="s">
        <v>6785</v>
      </c>
      <c r="G39" s="25" t="s">
        <v>7079</v>
      </c>
      <c r="H39" s="25" t="s">
        <v>9193</v>
      </c>
      <c r="I39" s="8">
        <f t="shared" si="0"/>
        <v>45301.391562500001</v>
      </c>
      <c r="J39" s="8">
        <f>DATEVALUE(MID(H39,49,8))+TIMEVALUE(_xlfn.CONCAT(MID(H39,80,2),":",MID(H39,82,2)))</f>
        <v>45301.390972222223</v>
      </c>
      <c r="K39" s="6" t="str">
        <f t="shared" si="1"/>
        <v>0:00</v>
      </c>
      <c r="L39" s="54" t="str">
        <f t="shared" si="2"/>
        <v>Ukončeno v den propuštění</v>
      </c>
      <c r="M39" s="54" t="str">
        <f>IF(A39-J39&gt;TIME(0,240,0),"Více než  4 hodiny",VLOOKUP(K39,Pásma!$H$4:$I$244,2))</f>
        <v>do 10 ti minut</v>
      </c>
    </row>
    <row r="40" spans="1:13" x14ac:dyDescent="0.25">
      <c r="A40" s="26">
        <v>45301.519097222219</v>
      </c>
      <c r="B40" s="25" t="s">
        <v>5011</v>
      </c>
      <c r="C40" s="25" t="s">
        <v>5049</v>
      </c>
      <c r="D40" s="25" t="s">
        <v>5013</v>
      </c>
      <c r="E40" s="25" t="s">
        <v>79</v>
      </c>
      <c r="F40" s="25" t="s">
        <v>5957</v>
      </c>
      <c r="G40" s="25" t="s">
        <v>7185</v>
      </c>
      <c r="H40" s="25" t="s">
        <v>7186</v>
      </c>
      <c r="I40" s="8">
        <f t="shared" si="0"/>
        <v>45301.519097222219</v>
      </c>
      <c r="J40" s="8">
        <f t="shared" ref="J40:J52" si="5">DATEVALUE(MID(H40,29,8))+TIMEVALUE(_xlfn.CONCAT(MID(H40,64,2),":",MID(H40,66,2)))</f>
        <v>45301.518055555556</v>
      </c>
      <c r="K40" s="6" t="str">
        <f t="shared" si="1"/>
        <v>0:01</v>
      </c>
      <c r="L40" s="54" t="str">
        <f t="shared" si="2"/>
        <v>Ukončeno v den propuštění</v>
      </c>
      <c r="M40" s="54" t="str">
        <f>IF(A40-J40&gt;TIME(0,240,0),"Více než  4 hodiny",VLOOKUP(K40,Pásma!$H$4:$I$244,2))</f>
        <v>do 10 ti minut</v>
      </c>
    </row>
    <row r="41" spans="1:13" x14ac:dyDescent="0.25">
      <c r="A41" s="26">
        <v>45301.519467592596</v>
      </c>
      <c r="B41" s="25" t="s">
        <v>5011</v>
      </c>
      <c r="C41" s="25" t="s">
        <v>5049</v>
      </c>
      <c r="D41" s="25" t="s">
        <v>5013</v>
      </c>
      <c r="E41" s="25" t="s">
        <v>79</v>
      </c>
      <c r="F41" s="25" t="s">
        <v>7182</v>
      </c>
      <c r="G41" s="25" t="s">
        <v>7183</v>
      </c>
      <c r="H41" s="25" t="s">
        <v>7184</v>
      </c>
      <c r="I41" s="8">
        <f t="shared" si="0"/>
        <v>45301.519467592596</v>
      </c>
      <c r="J41" s="8">
        <f t="shared" si="5"/>
        <v>45301.518750000003</v>
      </c>
      <c r="K41" s="6" t="str">
        <f t="shared" si="1"/>
        <v>0:01</v>
      </c>
      <c r="L41" s="54" t="str">
        <f t="shared" si="2"/>
        <v>Ukončeno v den propuštění</v>
      </c>
      <c r="M41" s="54" t="str">
        <f>IF(A41-J41&gt;TIME(0,240,0),"Více než  4 hodiny",VLOOKUP(K41,Pásma!$H$4:$I$244,2))</f>
        <v>do 10 ti minut</v>
      </c>
    </row>
    <row r="42" spans="1:13" x14ac:dyDescent="0.25">
      <c r="A42" s="26">
        <v>45301.519618055558</v>
      </c>
      <c r="B42" s="25" t="s">
        <v>5011</v>
      </c>
      <c r="C42" s="25" t="s">
        <v>5049</v>
      </c>
      <c r="D42" s="25" t="s">
        <v>5013</v>
      </c>
      <c r="E42" s="25" t="s">
        <v>79</v>
      </c>
      <c r="F42" s="25" t="s">
        <v>7179</v>
      </c>
      <c r="G42" s="25" t="s">
        <v>7180</v>
      </c>
      <c r="H42" s="25" t="s">
        <v>7181</v>
      </c>
      <c r="I42" s="8">
        <f t="shared" si="0"/>
        <v>45301.519618055558</v>
      </c>
      <c r="J42" s="8">
        <f t="shared" si="5"/>
        <v>45301.519444444442</v>
      </c>
      <c r="K42" s="6" t="str">
        <f t="shared" si="1"/>
        <v>0:00</v>
      </c>
      <c r="L42" s="54" t="str">
        <f t="shared" si="2"/>
        <v>Ukončeno v den propuštění</v>
      </c>
      <c r="M42" s="54" t="str">
        <f>IF(A42-J42&gt;TIME(0,240,0),"Více než  4 hodiny",VLOOKUP(K42,Pásma!$H$4:$I$244,2))</f>
        <v>do 10 ti minut</v>
      </c>
    </row>
    <row r="43" spans="1:13" x14ac:dyDescent="0.25">
      <c r="A43" s="26">
        <v>45301.519930555558</v>
      </c>
      <c r="B43" s="25" t="s">
        <v>5011</v>
      </c>
      <c r="C43" s="25" t="s">
        <v>5049</v>
      </c>
      <c r="D43" s="25" t="s">
        <v>5013</v>
      </c>
      <c r="E43" s="25" t="s">
        <v>79</v>
      </c>
      <c r="F43" s="25" t="s">
        <v>7177</v>
      </c>
      <c r="G43" s="25" t="s">
        <v>7178</v>
      </c>
      <c r="H43" s="25" t="s">
        <v>7176</v>
      </c>
      <c r="I43" s="8">
        <f t="shared" si="0"/>
        <v>45301.519930555558</v>
      </c>
      <c r="J43" s="8">
        <f t="shared" si="5"/>
        <v>45301.519444444442</v>
      </c>
      <c r="K43" s="6" t="str">
        <f t="shared" si="1"/>
        <v>0:00</v>
      </c>
      <c r="L43" s="54" t="str">
        <f t="shared" si="2"/>
        <v>Ukončeno v den propuštění</v>
      </c>
      <c r="M43" s="54" t="str">
        <f>IF(A43-J43&gt;TIME(0,240,0),"Více než  4 hodiny",VLOOKUP(K43,Pásma!$H$4:$I$244,2))</f>
        <v>do 10 ti minut</v>
      </c>
    </row>
    <row r="44" spans="1:13" x14ac:dyDescent="0.25">
      <c r="A44" s="26">
        <v>45301.520439814813</v>
      </c>
      <c r="B44" s="25" t="s">
        <v>5011</v>
      </c>
      <c r="C44" s="25" t="s">
        <v>5049</v>
      </c>
      <c r="D44" s="25" t="s">
        <v>5013</v>
      </c>
      <c r="E44" s="25" t="s">
        <v>79</v>
      </c>
      <c r="F44" s="25" t="s">
        <v>7174</v>
      </c>
      <c r="G44" s="25" t="s">
        <v>7175</v>
      </c>
      <c r="H44" s="25" t="s">
        <v>7176</v>
      </c>
      <c r="I44" s="8">
        <f t="shared" si="0"/>
        <v>45301.520439814813</v>
      </c>
      <c r="J44" s="8">
        <f t="shared" si="5"/>
        <v>45301.519444444442</v>
      </c>
      <c r="K44" s="6" t="str">
        <f t="shared" si="1"/>
        <v>0:01</v>
      </c>
      <c r="L44" s="54" t="str">
        <f t="shared" si="2"/>
        <v>Ukončeno v den propuštění</v>
      </c>
      <c r="M44" s="54" t="str">
        <f>IF(A44-J44&gt;TIME(0,240,0),"Více než  4 hodiny",VLOOKUP(K44,Pásma!$H$4:$I$244,2))</f>
        <v>do 10 ti minut</v>
      </c>
    </row>
    <row r="45" spans="1:13" x14ac:dyDescent="0.25">
      <c r="A45" s="26">
        <v>45301.52103009259</v>
      </c>
      <c r="B45" s="25" t="s">
        <v>5011</v>
      </c>
      <c r="C45" s="25" t="s">
        <v>5049</v>
      </c>
      <c r="D45" s="25" t="s">
        <v>5013</v>
      </c>
      <c r="E45" s="25" t="s">
        <v>79</v>
      </c>
      <c r="F45" s="25" t="s">
        <v>7172</v>
      </c>
      <c r="G45" s="25" t="s">
        <v>7173</v>
      </c>
      <c r="H45" s="25" t="s">
        <v>7169</v>
      </c>
      <c r="I45" s="8">
        <f t="shared" si="0"/>
        <v>45301.52103009259</v>
      </c>
      <c r="J45" s="8">
        <f t="shared" si="5"/>
        <v>45301.520833333336</v>
      </c>
      <c r="K45" s="6" t="str">
        <f t="shared" si="1"/>
        <v>0:00</v>
      </c>
      <c r="L45" s="54" t="str">
        <f t="shared" si="2"/>
        <v>Ukončeno v den propuštění</v>
      </c>
      <c r="M45" s="54" t="str">
        <f>IF(A45-J45&gt;TIME(0,240,0),"Více než  4 hodiny",VLOOKUP(K45,Pásma!$H$4:$I$244,2))</f>
        <v>do 10 ti minut</v>
      </c>
    </row>
    <row r="46" spans="1:13" x14ac:dyDescent="0.25">
      <c r="A46" s="26">
        <v>45301.521331018521</v>
      </c>
      <c r="B46" s="25" t="s">
        <v>5011</v>
      </c>
      <c r="C46" s="25" t="s">
        <v>5049</v>
      </c>
      <c r="D46" s="25" t="s">
        <v>5013</v>
      </c>
      <c r="E46" s="25" t="s">
        <v>79</v>
      </c>
      <c r="F46" s="25" t="s">
        <v>7170</v>
      </c>
      <c r="G46" s="25" t="s">
        <v>7171</v>
      </c>
      <c r="H46" s="25" t="s">
        <v>7169</v>
      </c>
      <c r="I46" s="8">
        <f t="shared" si="0"/>
        <v>45301.521331018521</v>
      </c>
      <c r="J46" s="8">
        <f t="shared" si="5"/>
        <v>45301.520833333336</v>
      </c>
      <c r="K46" s="6" t="str">
        <f t="shared" si="1"/>
        <v>0:00</v>
      </c>
      <c r="L46" s="54" t="str">
        <f t="shared" si="2"/>
        <v>Ukončeno v den propuštění</v>
      </c>
      <c r="M46" s="54" t="str">
        <f>IF(A46-J46&gt;TIME(0,240,0),"Více než  4 hodiny",VLOOKUP(K46,Pásma!$H$4:$I$244,2))</f>
        <v>do 10 ti minut</v>
      </c>
    </row>
    <row r="47" spans="1:13" x14ac:dyDescent="0.25">
      <c r="A47" s="26">
        <v>45301.521585648145</v>
      </c>
      <c r="B47" s="25" t="s">
        <v>5011</v>
      </c>
      <c r="C47" s="25" t="s">
        <v>5049</v>
      </c>
      <c r="D47" s="25" t="s">
        <v>5013</v>
      </c>
      <c r="E47" s="25" t="s">
        <v>79</v>
      </c>
      <c r="F47" s="25" t="s">
        <v>7167</v>
      </c>
      <c r="G47" s="25" t="s">
        <v>7168</v>
      </c>
      <c r="H47" s="25" t="s">
        <v>7169</v>
      </c>
      <c r="I47" s="8">
        <f t="shared" si="0"/>
        <v>45301.521585648145</v>
      </c>
      <c r="J47" s="8">
        <f t="shared" si="5"/>
        <v>45301.520833333336</v>
      </c>
      <c r="K47" s="6" t="str">
        <f t="shared" si="1"/>
        <v>0:01</v>
      </c>
      <c r="L47" s="54" t="str">
        <f t="shared" si="2"/>
        <v>Ukončeno v den propuštění</v>
      </c>
      <c r="M47" s="54" t="str">
        <f>IF(A47-J47&gt;TIME(0,240,0),"Více než  4 hodiny",VLOOKUP(K47,Pásma!$H$4:$I$244,2))</f>
        <v>do 10 ti minut</v>
      </c>
    </row>
    <row r="48" spans="1:13" x14ac:dyDescent="0.25">
      <c r="A48" s="26">
        <v>45301.521874999999</v>
      </c>
      <c r="B48" s="25" t="s">
        <v>5011</v>
      </c>
      <c r="C48" s="25" t="s">
        <v>5049</v>
      </c>
      <c r="D48" s="25" t="s">
        <v>5013</v>
      </c>
      <c r="E48" s="25" t="s">
        <v>79</v>
      </c>
      <c r="F48" s="25" t="s">
        <v>7165</v>
      </c>
      <c r="G48" s="25" t="s">
        <v>7166</v>
      </c>
      <c r="H48" s="25" t="s">
        <v>7162</v>
      </c>
      <c r="I48" s="8">
        <f t="shared" si="0"/>
        <v>45301.521874999999</v>
      </c>
      <c r="J48" s="8">
        <f t="shared" si="5"/>
        <v>45301.521527777775</v>
      </c>
      <c r="K48" s="6" t="str">
        <f t="shared" si="1"/>
        <v>0:00</v>
      </c>
      <c r="L48" s="54" t="str">
        <f t="shared" si="2"/>
        <v>Ukončeno v den propuštění</v>
      </c>
      <c r="M48" s="54" t="str">
        <f>IF(A48-J48&gt;TIME(0,240,0),"Více než  4 hodiny",VLOOKUP(K48,Pásma!$H$4:$I$244,2))</f>
        <v>do 10 ti minut</v>
      </c>
    </row>
    <row r="49" spans="1:13" x14ac:dyDescent="0.25">
      <c r="A49" s="26">
        <v>45301.521967592591</v>
      </c>
      <c r="B49" s="25" t="s">
        <v>5011</v>
      </c>
      <c r="C49" s="25" t="s">
        <v>5049</v>
      </c>
      <c r="D49" s="25" t="s">
        <v>5013</v>
      </c>
      <c r="E49" s="25" t="s">
        <v>79</v>
      </c>
      <c r="F49" s="25" t="s">
        <v>7163</v>
      </c>
      <c r="G49" s="25" t="s">
        <v>7164</v>
      </c>
      <c r="H49" s="25" t="s">
        <v>7162</v>
      </c>
      <c r="I49" s="8">
        <f t="shared" si="0"/>
        <v>45301.521967592591</v>
      </c>
      <c r="J49" s="8">
        <f t="shared" si="5"/>
        <v>45301.521527777775</v>
      </c>
      <c r="K49" s="6" t="str">
        <f t="shared" si="1"/>
        <v>0:00</v>
      </c>
      <c r="L49" s="54" t="str">
        <f t="shared" si="2"/>
        <v>Ukončeno v den propuštění</v>
      </c>
      <c r="M49" s="54" t="str">
        <f>IF(A49-J49&gt;TIME(0,240,0),"Více než  4 hodiny",VLOOKUP(K49,Pásma!$H$4:$I$244,2))</f>
        <v>do 10 ti minut</v>
      </c>
    </row>
    <row r="50" spans="1:13" x14ac:dyDescent="0.25">
      <c r="A50" s="26">
        <v>45301.522337962961</v>
      </c>
      <c r="B50" s="25" t="s">
        <v>5011</v>
      </c>
      <c r="C50" s="25" t="s">
        <v>5049</v>
      </c>
      <c r="D50" s="25" t="s">
        <v>5013</v>
      </c>
      <c r="E50" s="25" t="s">
        <v>79</v>
      </c>
      <c r="F50" s="25" t="s">
        <v>7160</v>
      </c>
      <c r="G50" s="25" t="s">
        <v>7161</v>
      </c>
      <c r="H50" s="25" t="s">
        <v>7162</v>
      </c>
      <c r="I50" s="8">
        <f t="shared" si="0"/>
        <v>45301.522337962961</v>
      </c>
      <c r="J50" s="8">
        <f t="shared" si="5"/>
        <v>45301.521527777775</v>
      </c>
      <c r="K50" s="6" t="str">
        <f t="shared" si="1"/>
        <v>0:01</v>
      </c>
      <c r="L50" s="54" t="str">
        <f t="shared" si="2"/>
        <v>Ukončeno v den propuštění</v>
      </c>
      <c r="M50" s="54" t="str">
        <f>IF(A50-J50&gt;TIME(0,240,0),"Více než  4 hodiny",VLOOKUP(K50,Pásma!$H$4:$I$244,2))</f>
        <v>do 10 ti minut</v>
      </c>
    </row>
    <row r="51" spans="1:13" x14ac:dyDescent="0.25">
      <c r="A51" s="26">
        <v>45301.522615740738</v>
      </c>
      <c r="B51" s="25" t="s">
        <v>5011</v>
      </c>
      <c r="C51" s="25" t="s">
        <v>5049</v>
      </c>
      <c r="D51" s="25" t="s">
        <v>5013</v>
      </c>
      <c r="E51" s="25" t="s">
        <v>79</v>
      </c>
      <c r="F51" s="25" t="s">
        <v>7157</v>
      </c>
      <c r="G51" s="25" t="s">
        <v>7158</v>
      </c>
      <c r="H51" s="25" t="s">
        <v>7159</v>
      </c>
      <c r="I51" s="8">
        <f t="shared" si="0"/>
        <v>45301.522615740738</v>
      </c>
      <c r="J51" s="8">
        <f t="shared" si="5"/>
        <v>45301.522222222222</v>
      </c>
      <c r="K51" s="6" t="str">
        <f t="shared" si="1"/>
        <v>0:00</v>
      </c>
      <c r="L51" s="54" t="str">
        <f t="shared" si="2"/>
        <v>Ukončeno v den propuštění</v>
      </c>
      <c r="M51" s="54" t="str">
        <f>IF(A51-J51&gt;TIME(0,240,0),"Více než  4 hodiny",VLOOKUP(K51,Pásma!$H$4:$I$244,2))</f>
        <v>do 10 ti minut</v>
      </c>
    </row>
    <row r="52" spans="1:13" x14ac:dyDescent="0.25">
      <c r="A52" s="26">
        <v>45301.522731481484</v>
      </c>
      <c r="B52" s="25" t="s">
        <v>5011</v>
      </c>
      <c r="C52" s="25" t="s">
        <v>5049</v>
      </c>
      <c r="D52" s="25" t="s">
        <v>5013</v>
      </c>
      <c r="E52" s="25" t="s">
        <v>79</v>
      </c>
      <c r="F52" s="25" t="s">
        <v>6447</v>
      </c>
      <c r="G52" s="25" t="s">
        <v>7155</v>
      </c>
      <c r="H52" s="25" t="s">
        <v>7156</v>
      </c>
      <c r="I52" s="8">
        <f t="shared" si="0"/>
        <v>45301.522731481484</v>
      </c>
      <c r="J52" s="8">
        <f t="shared" si="5"/>
        <v>45301.522222222222</v>
      </c>
      <c r="K52" s="6" t="str">
        <f t="shared" si="1"/>
        <v>0:00</v>
      </c>
      <c r="L52" s="54" t="str">
        <f t="shared" si="2"/>
        <v>Ukončeno v den propuštění</v>
      </c>
      <c r="M52" s="54" t="str">
        <f>IF(A52-J52&gt;TIME(0,240,0),"Více než  4 hodiny",VLOOKUP(K52,Pásma!$H$4:$I$244,2))</f>
        <v>do 10 ti minut</v>
      </c>
    </row>
    <row r="53" spans="1:13" x14ac:dyDescent="0.25">
      <c r="A53" s="26">
        <v>45301.645185185182</v>
      </c>
      <c r="B53" s="25" t="s">
        <v>5017</v>
      </c>
      <c r="C53" s="25" t="s">
        <v>4870</v>
      </c>
      <c r="D53" s="25" t="s">
        <v>5013</v>
      </c>
      <c r="E53" s="25" t="s">
        <v>10</v>
      </c>
      <c r="F53" s="25" t="s">
        <v>7090</v>
      </c>
      <c r="G53" s="25" t="s">
        <v>7931</v>
      </c>
      <c r="H53" s="25" t="s">
        <v>7932</v>
      </c>
      <c r="I53" s="8">
        <f t="shared" si="0"/>
        <v>45301.645185185182</v>
      </c>
      <c r="J53" s="8">
        <f>DATEVALUE(MID(H53,63,8))+TIMEVALUE(_xlfn.CONCAT(MID(H53,87,2),":",MID(H53,89,2)))</f>
        <v>45301.644444444442</v>
      </c>
      <c r="K53" s="6" t="str">
        <f t="shared" si="1"/>
        <v>0:01</v>
      </c>
      <c r="L53" s="54" t="str">
        <f t="shared" si="2"/>
        <v>Ukončeno v den propuštění</v>
      </c>
      <c r="M53" s="54" t="str">
        <f>IF(A53-J53&gt;TIME(0,240,0),"Více než  4 hodiny",VLOOKUP(K53,Pásma!$H$4:$I$244,2))</f>
        <v>do 10 ti minut</v>
      </c>
    </row>
    <row r="54" spans="1:13" x14ac:dyDescent="0.25">
      <c r="A54" s="26">
        <v>45301.712129629632</v>
      </c>
      <c r="B54" s="25" t="s">
        <v>5017</v>
      </c>
      <c r="C54" s="25" t="s">
        <v>4870</v>
      </c>
      <c r="D54" s="25" t="s">
        <v>5013</v>
      </c>
      <c r="E54" s="25" t="s">
        <v>10</v>
      </c>
      <c r="F54" s="25" t="s">
        <v>7152</v>
      </c>
      <c r="G54" s="25" t="s">
        <v>7153</v>
      </c>
      <c r="H54" s="25" t="s">
        <v>7154</v>
      </c>
      <c r="I54" s="8">
        <f t="shared" si="0"/>
        <v>45301.712129629632</v>
      </c>
      <c r="J54" s="8">
        <f>DATEVALUE(MID(H54,29,8))+TIMEVALUE(_xlfn.CONCAT(MID(H54,64,2),":",MID(H54,66,2)))</f>
        <v>45301.711805555555</v>
      </c>
      <c r="K54" s="6" t="str">
        <f t="shared" si="1"/>
        <v>0:00</v>
      </c>
      <c r="L54" s="54" t="str">
        <f t="shared" si="2"/>
        <v>Ukončeno v den propuštění</v>
      </c>
      <c r="M54" s="54" t="str">
        <f>IF(A54-J54&gt;TIME(0,240,0),"Více než  4 hodiny",VLOOKUP(K54,Pásma!$H$4:$I$244,2))</f>
        <v>do 10 ti minut</v>
      </c>
    </row>
    <row r="55" spans="1:13" x14ac:dyDescent="0.25">
      <c r="A55" s="26">
        <v>45302.324780092589</v>
      </c>
      <c r="B55" s="25" t="s">
        <v>5017</v>
      </c>
      <c r="C55" s="25" t="s">
        <v>5166</v>
      </c>
      <c r="D55" s="25" t="s">
        <v>5013</v>
      </c>
      <c r="E55" s="25" t="s">
        <v>79</v>
      </c>
      <c r="F55" s="25" t="s">
        <v>7110</v>
      </c>
      <c r="G55" s="25" t="s">
        <v>7111</v>
      </c>
      <c r="H55" s="25" t="s">
        <v>9192</v>
      </c>
      <c r="I55" s="8">
        <f t="shared" si="0"/>
        <v>45302.324780092589</v>
      </c>
      <c r="J55" s="8">
        <f>DATEVALUE(MID(H55,49,8))+TIMEVALUE(_xlfn.CONCAT(MID(H55,80,2),":",MID(H55,82,2)))</f>
        <v>45302.324305555558</v>
      </c>
      <c r="K55" s="6" t="str">
        <f t="shared" si="1"/>
        <v>0:00</v>
      </c>
      <c r="L55" s="54" t="str">
        <f t="shared" si="2"/>
        <v>Ukončeno v den propuštění</v>
      </c>
      <c r="M55" s="54" t="str">
        <f>IF(A55-J55&gt;TIME(0,240,0),"Více než  4 hodiny",VLOOKUP(K55,Pásma!$H$4:$I$244,2))</f>
        <v>do 10 ti minut</v>
      </c>
    </row>
    <row r="56" spans="1:13" x14ac:dyDescent="0.25">
      <c r="A56" s="26">
        <v>45302.390416666669</v>
      </c>
      <c r="B56" s="25" t="s">
        <v>4853</v>
      </c>
      <c r="C56" s="25" t="s">
        <v>4891</v>
      </c>
      <c r="D56" s="25" t="s">
        <v>5013</v>
      </c>
      <c r="E56" s="25" t="s">
        <v>10</v>
      </c>
      <c r="F56" s="25" t="s">
        <v>7097</v>
      </c>
      <c r="G56" s="25" t="s">
        <v>7098</v>
      </c>
      <c r="H56" s="25" t="s">
        <v>9191</v>
      </c>
      <c r="I56" s="8">
        <f t="shared" si="0"/>
        <v>45302.390416666669</v>
      </c>
      <c r="J56" s="8">
        <f>DATEVALUE(MID(H56,49,8))+TIMEVALUE(_xlfn.CONCAT(MID(H56,80,2),":",MID(H56,82,2)))</f>
        <v>45302.390277777777</v>
      </c>
      <c r="K56" s="6" t="str">
        <f t="shared" si="1"/>
        <v>0:00</v>
      </c>
      <c r="L56" s="54" t="str">
        <f t="shared" si="2"/>
        <v>Ukončeno v den propuštění</v>
      </c>
      <c r="M56" s="54" t="str">
        <f>IF(A56-J56&gt;TIME(0,240,0),"Více než  4 hodiny",VLOOKUP(K56,Pásma!$H$4:$I$244,2))</f>
        <v>do 10 ti minut</v>
      </c>
    </row>
    <row r="57" spans="1:13" x14ac:dyDescent="0.25">
      <c r="A57" s="26">
        <v>45302.432592592595</v>
      </c>
      <c r="B57" s="25" t="s">
        <v>4874</v>
      </c>
      <c r="C57" s="25" t="s">
        <v>4901</v>
      </c>
      <c r="D57" s="25" t="s">
        <v>5013</v>
      </c>
      <c r="E57" s="25" t="s">
        <v>4876</v>
      </c>
      <c r="F57" s="25" t="s">
        <v>7090</v>
      </c>
      <c r="G57" s="25" t="s">
        <v>7150</v>
      </c>
      <c r="H57" s="25" t="s">
        <v>7151</v>
      </c>
      <c r="I57" s="8">
        <f t="shared" si="0"/>
        <v>45302.432592592595</v>
      </c>
      <c r="J57" s="8">
        <f t="shared" ref="J57:J64" si="6">DATEVALUE(MID(H57,29,8))+TIMEVALUE(_xlfn.CONCAT(MID(H57,64,2),":",MID(H57,66,2)))</f>
        <v>45302.431944444441</v>
      </c>
      <c r="K57" s="6" t="str">
        <f t="shared" si="1"/>
        <v>0:00</v>
      </c>
      <c r="L57" s="54" t="str">
        <f t="shared" si="2"/>
        <v>Ukončeno v den propuštění</v>
      </c>
      <c r="M57" s="54" t="str">
        <f>IF(A57-J57&gt;TIME(0,240,0),"Více než  4 hodiny",VLOOKUP(K57,Pásma!$H$4:$I$244,2))</f>
        <v>do 10 ti minut</v>
      </c>
    </row>
    <row r="58" spans="1:13" x14ac:dyDescent="0.25">
      <c r="A58" s="26">
        <v>45302.526979166665</v>
      </c>
      <c r="B58" s="25" t="s">
        <v>5011</v>
      </c>
      <c r="C58" s="25" t="s">
        <v>5141</v>
      </c>
      <c r="D58" s="25" t="s">
        <v>5013</v>
      </c>
      <c r="E58" s="25" t="s">
        <v>79</v>
      </c>
      <c r="F58" s="25" t="s">
        <v>7147</v>
      </c>
      <c r="G58" s="25" t="s">
        <v>7148</v>
      </c>
      <c r="H58" s="25" t="s">
        <v>7149</v>
      </c>
      <c r="I58" s="8">
        <f t="shared" si="0"/>
        <v>45302.526979166665</v>
      </c>
      <c r="J58" s="8">
        <f t="shared" si="6"/>
        <v>45302.526388888888</v>
      </c>
      <c r="K58" s="6" t="str">
        <f t="shared" si="1"/>
        <v>0:00</v>
      </c>
      <c r="L58" s="54" t="str">
        <f t="shared" si="2"/>
        <v>Ukončeno v den propuštění</v>
      </c>
      <c r="M58" s="54" t="str">
        <f>IF(A58-J58&gt;TIME(0,240,0),"Více než  4 hodiny",VLOOKUP(K58,Pásma!$H$4:$I$244,2))</f>
        <v>do 10 ti minut</v>
      </c>
    </row>
    <row r="59" spans="1:13" x14ac:dyDescent="0.25">
      <c r="A59" s="26">
        <v>45302.527372685188</v>
      </c>
      <c r="B59" s="25" t="s">
        <v>5011</v>
      </c>
      <c r="C59" s="25" t="s">
        <v>5141</v>
      </c>
      <c r="D59" s="25" t="s">
        <v>5013</v>
      </c>
      <c r="E59" s="25" t="s">
        <v>79</v>
      </c>
      <c r="F59" s="25" t="s">
        <v>7144</v>
      </c>
      <c r="G59" s="25" t="s">
        <v>7145</v>
      </c>
      <c r="H59" s="25" t="s">
        <v>7146</v>
      </c>
      <c r="I59" s="8">
        <f t="shared" si="0"/>
        <v>45302.527372685188</v>
      </c>
      <c r="J59" s="8">
        <f t="shared" si="6"/>
        <v>45302.527083333334</v>
      </c>
      <c r="K59" s="6" t="str">
        <f t="shared" si="1"/>
        <v>0:00</v>
      </c>
      <c r="L59" s="54" t="str">
        <f t="shared" si="2"/>
        <v>Ukončeno v den propuštění</v>
      </c>
      <c r="M59" s="54" t="str">
        <f>IF(A59-J59&gt;TIME(0,240,0),"Více než  4 hodiny",VLOOKUP(K59,Pásma!$H$4:$I$244,2))</f>
        <v>do 10 ti minut</v>
      </c>
    </row>
    <row r="60" spans="1:13" x14ac:dyDescent="0.25">
      <c r="A60" s="26">
        <v>45302.527824074074</v>
      </c>
      <c r="B60" s="25" t="s">
        <v>5011</v>
      </c>
      <c r="C60" s="25" t="s">
        <v>5141</v>
      </c>
      <c r="D60" s="25" t="s">
        <v>5013</v>
      </c>
      <c r="E60" s="25" t="s">
        <v>79</v>
      </c>
      <c r="F60" s="25" t="s">
        <v>7141</v>
      </c>
      <c r="G60" s="25" t="s">
        <v>7142</v>
      </c>
      <c r="H60" s="25" t="s">
        <v>7143</v>
      </c>
      <c r="I60" s="8">
        <f t="shared" si="0"/>
        <v>45302.527824074074</v>
      </c>
      <c r="J60" s="8">
        <f t="shared" si="6"/>
        <v>45302.527083333334</v>
      </c>
      <c r="K60" s="6" t="str">
        <f t="shared" si="1"/>
        <v>0:01</v>
      </c>
      <c r="L60" s="54" t="str">
        <f t="shared" si="2"/>
        <v>Ukončeno v den propuštění</v>
      </c>
      <c r="M60" s="54" t="str">
        <f>IF(A60-J60&gt;TIME(0,240,0),"Více než  4 hodiny",VLOOKUP(K60,Pásma!$H$4:$I$244,2))</f>
        <v>do 10 ti minut</v>
      </c>
    </row>
    <row r="61" spans="1:13" x14ac:dyDescent="0.25">
      <c r="A61" s="26">
        <v>45302.528587962966</v>
      </c>
      <c r="B61" s="25" t="s">
        <v>5011</v>
      </c>
      <c r="C61" s="25" t="s">
        <v>5141</v>
      </c>
      <c r="D61" s="25" t="s">
        <v>5013</v>
      </c>
      <c r="E61" s="25" t="s">
        <v>79</v>
      </c>
      <c r="F61" s="25" t="s">
        <v>7138</v>
      </c>
      <c r="G61" s="25" t="s">
        <v>7139</v>
      </c>
      <c r="H61" s="25" t="s">
        <v>7140</v>
      </c>
      <c r="I61" s="8">
        <f t="shared" si="0"/>
        <v>45302.528587962966</v>
      </c>
      <c r="J61" s="8">
        <f t="shared" si="6"/>
        <v>45302.527777777781</v>
      </c>
      <c r="K61" s="6" t="str">
        <f t="shared" si="1"/>
        <v>0:01</v>
      </c>
      <c r="L61" s="54" t="str">
        <f t="shared" si="2"/>
        <v>Ukončeno v den propuštění</v>
      </c>
      <c r="M61" s="54" t="str">
        <f>IF(A61-J61&gt;TIME(0,240,0),"Více než  4 hodiny",VLOOKUP(K61,Pásma!$H$4:$I$244,2))</f>
        <v>do 10 ti minut</v>
      </c>
    </row>
    <row r="62" spans="1:13" x14ac:dyDescent="0.25">
      <c r="A62" s="26">
        <v>45302.534675925926</v>
      </c>
      <c r="B62" s="25" t="s">
        <v>5011</v>
      </c>
      <c r="C62" s="25" t="s">
        <v>5141</v>
      </c>
      <c r="D62" s="25" t="s">
        <v>5013</v>
      </c>
      <c r="E62" s="25" t="s">
        <v>79</v>
      </c>
      <c r="F62" s="25" t="s">
        <v>7135</v>
      </c>
      <c r="G62" s="25" t="s">
        <v>7136</v>
      </c>
      <c r="H62" s="25" t="s">
        <v>7137</v>
      </c>
      <c r="I62" s="8">
        <f t="shared" si="0"/>
        <v>45302.534675925926</v>
      </c>
      <c r="J62" s="8">
        <f t="shared" si="6"/>
        <v>45302.52847222222</v>
      </c>
      <c r="K62" s="6" t="str">
        <f t="shared" si="1"/>
        <v>0:08</v>
      </c>
      <c r="L62" s="54" t="str">
        <f t="shared" si="2"/>
        <v>Ukončeno v den propuštění</v>
      </c>
      <c r="M62" s="54" t="str">
        <f>IF(A62-J62&gt;TIME(0,240,0),"Více než  4 hodiny",VLOOKUP(K62,Pásma!$H$4:$I$244,2))</f>
        <v>do 10 ti minut</v>
      </c>
    </row>
    <row r="63" spans="1:13" x14ac:dyDescent="0.25">
      <c r="A63" s="26">
        <v>45302.535694444443</v>
      </c>
      <c r="B63" s="25" t="s">
        <v>5011</v>
      </c>
      <c r="C63" s="25" t="s">
        <v>5141</v>
      </c>
      <c r="D63" s="25" t="s">
        <v>5013</v>
      </c>
      <c r="E63" s="25" t="s">
        <v>79</v>
      </c>
      <c r="F63" s="25" t="s">
        <v>7132</v>
      </c>
      <c r="G63" s="25" t="s">
        <v>7133</v>
      </c>
      <c r="H63" s="25" t="s">
        <v>7134</v>
      </c>
      <c r="I63" s="8">
        <f t="shared" si="0"/>
        <v>45302.535694444443</v>
      </c>
      <c r="J63" s="8">
        <f t="shared" si="6"/>
        <v>45302.534722222219</v>
      </c>
      <c r="K63" s="6" t="str">
        <f t="shared" si="1"/>
        <v>0:01</v>
      </c>
      <c r="L63" s="54" t="str">
        <f t="shared" si="2"/>
        <v>Ukončeno v den propuštění</v>
      </c>
      <c r="M63" s="54" t="str">
        <f>IF(A63-J63&gt;TIME(0,240,0),"Více než  4 hodiny",VLOOKUP(K63,Pásma!$H$4:$I$244,2))</f>
        <v>do 10 ti minut</v>
      </c>
    </row>
    <row r="64" spans="1:13" x14ac:dyDescent="0.25">
      <c r="A64" s="26">
        <v>45302.536157407405</v>
      </c>
      <c r="B64" s="25" t="s">
        <v>5011</v>
      </c>
      <c r="C64" s="25" t="s">
        <v>5141</v>
      </c>
      <c r="D64" s="25" t="s">
        <v>5013</v>
      </c>
      <c r="E64" s="25" t="s">
        <v>79</v>
      </c>
      <c r="F64" s="25" t="s">
        <v>6633</v>
      </c>
      <c r="G64" s="25" t="s">
        <v>7130</v>
      </c>
      <c r="H64" s="25" t="s">
        <v>7131</v>
      </c>
      <c r="I64" s="8">
        <f t="shared" si="0"/>
        <v>45302.536157407405</v>
      </c>
      <c r="J64" s="8">
        <f t="shared" si="6"/>
        <v>45302.535416666666</v>
      </c>
      <c r="K64" s="6" t="str">
        <f t="shared" si="1"/>
        <v>0:01</v>
      </c>
      <c r="L64" s="54" t="str">
        <f t="shared" si="2"/>
        <v>Ukončeno v den propuštění</v>
      </c>
      <c r="M64" s="54" t="str">
        <f>IF(A64-J64&gt;TIME(0,240,0),"Více než  4 hodiny",VLOOKUP(K64,Pásma!$H$4:$I$244,2))</f>
        <v>do 10 ti minut</v>
      </c>
    </row>
    <row r="65" spans="1:13" x14ac:dyDescent="0.25">
      <c r="A65" s="26">
        <v>45303.336053240739</v>
      </c>
      <c r="B65" s="25" t="s">
        <v>5017</v>
      </c>
      <c r="C65" s="25" t="s">
        <v>5166</v>
      </c>
      <c r="D65" s="25" t="s">
        <v>5013</v>
      </c>
      <c r="E65" s="25" t="s">
        <v>79</v>
      </c>
      <c r="F65" s="25" t="s">
        <v>7036</v>
      </c>
      <c r="G65" s="25" t="s">
        <v>7037</v>
      </c>
      <c r="H65" s="25" t="s">
        <v>9190</v>
      </c>
      <c r="I65" s="8">
        <f t="shared" si="0"/>
        <v>45303.336053240739</v>
      </c>
      <c r="J65" s="8">
        <f>DATEVALUE(MID(H65,49,8))+TIMEVALUE(_xlfn.CONCAT(MID(H65,80,2),":",MID(H65,82,2)))</f>
        <v>45303.335416666669</v>
      </c>
      <c r="K65" s="6" t="str">
        <f t="shared" si="1"/>
        <v>0:00</v>
      </c>
      <c r="L65" s="54" t="str">
        <f t="shared" si="2"/>
        <v>Ukončeno v den propuštění</v>
      </c>
      <c r="M65" s="54" t="str">
        <f>IF(A65-J65&gt;TIME(0,240,0),"Více než  4 hodiny",VLOOKUP(K65,Pásma!$H$4:$I$244,2))</f>
        <v>do 10 ti minut</v>
      </c>
    </row>
    <row r="66" spans="1:13" x14ac:dyDescent="0.25">
      <c r="A66" s="26">
        <v>45303.61645833333</v>
      </c>
      <c r="B66" s="25" t="s">
        <v>5011</v>
      </c>
      <c r="C66" s="25" t="s">
        <v>5012</v>
      </c>
      <c r="D66" s="25" t="s">
        <v>5013</v>
      </c>
      <c r="E66" s="25" t="s">
        <v>79</v>
      </c>
      <c r="F66" s="25" t="s">
        <v>7127</v>
      </c>
      <c r="G66" s="25" t="s">
        <v>7128</v>
      </c>
      <c r="H66" s="25" t="s">
        <v>7129</v>
      </c>
      <c r="I66" s="8">
        <f t="shared" ref="I66:I129" si="7">A66</f>
        <v>45303.61645833333</v>
      </c>
      <c r="J66" s="8">
        <f t="shared" ref="J66:J76" si="8">DATEVALUE(MID(H66,29,8))+TIMEVALUE(_xlfn.CONCAT(MID(H66,64,2),":",MID(H66,66,2)))</f>
        <v>45303.615972222222</v>
      </c>
      <c r="K66" s="6" t="str">
        <f t="shared" ref="K66:K129" si="9">TEXT(A66-J66,"h:mm")</f>
        <v>0:00</v>
      </c>
      <c r="L66" s="54" t="str">
        <f t="shared" si="2"/>
        <v>Ukončeno v den propuštění</v>
      </c>
      <c r="M66" s="54" t="str">
        <f>IF(A66-J66&gt;TIME(0,240,0),"Více než  4 hodiny",VLOOKUP(K66,Pásma!$H$4:$I$244,2))</f>
        <v>do 10 ti minut</v>
      </c>
    </row>
    <row r="67" spans="1:13" x14ac:dyDescent="0.25">
      <c r="A67" s="26">
        <v>45304.731979166667</v>
      </c>
      <c r="B67" s="25" t="s">
        <v>5017</v>
      </c>
      <c r="C67" s="25" t="s">
        <v>4914</v>
      </c>
      <c r="D67" s="25" t="s">
        <v>5013</v>
      </c>
      <c r="E67" s="25" t="s">
        <v>10</v>
      </c>
      <c r="F67" s="25" t="s">
        <v>5702</v>
      </c>
      <c r="G67" s="25" t="s">
        <v>7125</v>
      </c>
      <c r="H67" s="25" t="s">
        <v>7126</v>
      </c>
      <c r="I67" s="8">
        <f t="shared" si="7"/>
        <v>45304.731979166667</v>
      </c>
      <c r="J67" s="8">
        <f t="shared" si="8"/>
        <v>45304.731249999997</v>
      </c>
      <c r="K67" s="6" t="str">
        <f t="shared" si="9"/>
        <v>0:01</v>
      </c>
      <c r="L67" s="54" t="str">
        <f t="shared" ref="L67:L130" si="10">IF(DAY(I67)&lt;&gt;DAY(J67),"Ukončeno o den a více později","Ukončeno v den propuštění")</f>
        <v>Ukončeno v den propuštění</v>
      </c>
      <c r="M67" s="54" t="str">
        <f>IF(A67-J67&gt;TIME(0,240,0),"Více než  4 hodiny",VLOOKUP(K67,Pásma!$H$4:$I$244,2))</f>
        <v>do 10 ti minut</v>
      </c>
    </row>
    <row r="68" spans="1:13" x14ac:dyDescent="0.25">
      <c r="A68" s="26">
        <v>45304.733460648145</v>
      </c>
      <c r="B68" s="25" t="s">
        <v>5017</v>
      </c>
      <c r="C68" s="25" t="s">
        <v>4914</v>
      </c>
      <c r="D68" s="25" t="s">
        <v>5013</v>
      </c>
      <c r="E68" s="25" t="s">
        <v>10</v>
      </c>
      <c r="F68" s="25" t="s">
        <v>7122</v>
      </c>
      <c r="G68" s="25" t="s">
        <v>7123</v>
      </c>
      <c r="H68" s="25" t="s">
        <v>7124</v>
      </c>
      <c r="I68" s="8">
        <f t="shared" si="7"/>
        <v>45304.733460648145</v>
      </c>
      <c r="J68" s="8">
        <f t="shared" si="8"/>
        <v>45304.732638888891</v>
      </c>
      <c r="K68" s="6" t="str">
        <f t="shared" si="9"/>
        <v>0:01</v>
      </c>
      <c r="L68" s="54" t="str">
        <f t="shared" si="10"/>
        <v>Ukončeno v den propuštění</v>
      </c>
      <c r="M68" s="54" t="str">
        <f>IF(A68-J68&gt;TIME(0,240,0),"Více než  4 hodiny",VLOOKUP(K68,Pásma!$H$4:$I$244,2))</f>
        <v>do 10 ti minut</v>
      </c>
    </row>
    <row r="69" spans="1:13" x14ac:dyDescent="0.25">
      <c r="A69" s="26">
        <v>45304.733877314815</v>
      </c>
      <c r="B69" s="25" t="s">
        <v>5017</v>
      </c>
      <c r="C69" s="25" t="s">
        <v>4914</v>
      </c>
      <c r="D69" s="25" t="s">
        <v>5013</v>
      </c>
      <c r="E69" s="25" t="s">
        <v>10</v>
      </c>
      <c r="F69" s="25" t="s">
        <v>5762</v>
      </c>
      <c r="G69" s="25" t="s">
        <v>7120</v>
      </c>
      <c r="H69" s="25" t="s">
        <v>7121</v>
      </c>
      <c r="I69" s="8">
        <f t="shared" si="7"/>
        <v>45304.733877314815</v>
      </c>
      <c r="J69" s="8">
        <f t="shared" si="8"/>
        <v>45304.73333333333</v>
      </c>
      <c r="K69" s="6" t="str">
        <f t="shared" si="9"/>
        <v>0:00</v>
      </c>
      <c r="L69" s="54" t="str">
        <f t="shared" si="10"/>
        <v>Ukončeno v den propuštění</v>
      </c>
      <c r="M69" s="54" t="str">
        <f>IF(A69-J69&gt;TIME(0,240,0),"Více než  4 hodiny",VLOOKUP(K69,Pásma!$H$4:$I$244,2))</f>
        <v>do 10 ti minut</v>
      </c>
    </row>
    <row r="70" spans="1:13" x14ac:dyDescent="0.25">
      <c r="A70" s="26">
        <v>45305.502928240741</v>
      </c>
      <c r="B70" s="25" t="s">
        <v>5017</v>
      </c>
      <c r="C70" s="25" t="s">
        <v>5057</v>
      </c>
      <c r="D70" s="25" t="s">
        <v>5013</v>
      </c>
      <c r="E70" s="25" t="s">
        <v>79</v>
      </c>
      <c r="F70" s="25" t="s">
        <v>7117</v>
      </c>
      <c r="G70" s="25" t="s">
        <v>7118</v>
      </c>
      <c r="H70" s="25" t="s">
        <v>7119</v>
      </c>
      <c r="I70" s="8">
        <f t="shared" si="7"/>
        <v>45305.502928240741</v>
      </c>
      <c r="J70" s="8">
        <f t="shared" si="8"/>
        <v>45305.502083333333</v>
      </c>
      <c r="K70" s="6" t="str">
        <f t="shared" si="9"/>
        <v>0:01</v>
      </c>
      <c r="L70" s="54" t="str">
        <f t="shared" si="10"/>
        <v>Ukončeno v den propuštění</v>
      </c>
      <c r="M70" s="54" t="str">
        <f>IF(A70-J70&gt;TIME(0,240,0),"Více než  4 hodiny",VLOOKUP(K70,Pásma!$H$4:$I$244,2))</f>
        <v>do 10 ti minut</v>
      </c>
    </row>
    <row r="71" spans="1:13" x14ac:dyDescent="0.25">
      <c r="A71" s="26">
        <v>45305.503206018519</v>
      </c>
      <c r="B71" s="25" t="s">
        <v>5017</v>
      </c>
      <c r="C71" s="25" t="s">
        <v>5057</v>
      </c>
      <c r="D71" s="25" t="s">
        <v>5013</v>
      </c>
      <c r="E71" s="25" t="s">
        <v>79</v>
      </c>
      <c r="F71" s="25" t="s">
        <v>7115</v>
      </c>
      <c r="G71" s="25" t="s">
        <v>7116</v>
      </c>
      <c r="H71" s="25" t="s">
        <v>7114</v>
      </c>
      <c r="I71" s="8">
        <f t="shared" si="7"/>
        <v>45305.503206018519</v>
      </c>
      <c r="J71" s="8">
        <f t="shared" si="8"/>
        <v>45305.50277777778</v>
      </c>
      <c r="K71" s="6" t="str">
        <f t="shared" si="9"/>
        <v>0:00</v>
      </c>
      <c r="L71" s="54" t="str">
        <f t="shared" si="10"/>
        <v>Ukončeno v den propuštění</v>
      </c>
      <c r="M71" s="54" t="str">
        <f>IF(A71-J71&gt;TIME(0,240,0),"Více než  4 hodiny",VLOOKUP(K71,Pásma!$H$4:$I$244,2))</f>
        <v>do 10 ti minut</v>
      </c>
    </row>
    <row r="72" spans="1:13" x14ac:dyDescent="0.25">
      <c r="A72" s="26">
        <v>45305.503518518519</v>
      </c>
      <c r="B72" s="25" t="s">
        <v>5017</v>
      </c>
      <c r="C72" s="25" t="s">
        <v>5057</v>
      </c>
      <c r="D72" s="25" t="s">
        <v>5013</v>
      </c>
      <c r="E72" s="25" t="s">
        <v>79</v>
      </c>
      <c r="F72" s="25" t="s">
        <v>7112</v>
      </c>
      <c r="G72" s="25" t="s">
        <v>7113</v>
      </c>
      <c r="H72" s="25" t="s">
        <v>7114</v>
      </c>
      <c r="I72" s="8">
        <f t="shared" si="7"/>
        <v>45305.503518518519</v>
      </c>
      <c r="J72" s="8">
        <f t="shared" si="8"/>
        <v>45305.50277777778</v>
      </c>
      <c r="K72" s="6" t="str">
        <f t="shared" si="9"/>
        <v>0:01</v>
      </c>
      <c r="L72" s="54" t="str">
        <f t="shared" si="10"/>
        <v>Ukončeno v den propuštění</v>
      </c>
      <c r="M72" s="54" t="str">
        <f>IF(A72-J72&gt;TIME(0,240,0),"Více než  4 hodiny",VLOOKUP(K72,Pásma!$H$4:$I$244,2))</f>
        <v>do 10 ti minut</v>
      </c>
    </row>
    <row r="73" spans="1:13" x14ac:dyDescent="0.25">
      <c r="A73" s="26">
        <v>45305.503993055558</v>
      </c>
      <c r="B73" s="25" t="s">
        <v>5017</v>
      </c>
      <c r="C73" s="25" t="s">
        <v>5057</v>
      </c>
      <c r="D73" s="25" t="s">
        <v>5013</v>
      </c>
      <c r="E73" s="25" t="s">
        <v>79</v>
      </c>
      <c r="F73" s="25" t="s">
        <v>7110</v>
      </c>
      <c r="G73" s="25" t="s">
        <v>7111</v>
      </c>
      <c r="H73" s="25" t="s">
        <v>7109</v>
      </c>
      <c r="I73" s="8">
        <f t="shared" si="7"/>
        <v>45305.503993055558</v>
      </c>
      <c r="J73" s="8">
        <f t="shared" si="8"/>
        <v>45305.503472222219</v>
      </c>
      <c r="K73" s="6" t="str">
        <f t="shared" si="9"/>
        <v>0:00</v>
      </c>
      <c r="L73" s="54" t="str">
        <f t="shared" si="10"/>
        <v>Ukončeno v den propuštění</v>
      </c>
      <c r="M73" s="54" t="str">
        <f>IF(A73-J73&gt;TIME(0,240,0),"Více než  4 hodiny",VLOOKUP(K73,Pásma!$H$4:$I$244,2))</f>
        <v>do 10 ti minut</v>
      </c>
    </row>
    <row r="74" spans="1:13" x14ac:dyDescent="0.25">
      <c r="A74" s="26">
        <v>45305.504305555558</v>
      </c>
      <c r="B74" s="25" t="s">
        <v>5017</v>
      </c>
      <c r="C74" s="25" t="s">
        <v>5057</v>
      </c>
      <c r="D74" s="25" t="s">
        <v>5013</v>
      </c>
      <c r="E74" s="25" t="s">
        <v>79</v>
      </c>
      <c r="F74" s="25" t="s">
        <v>7107</v>
      </c>
      <c r="G74" s="25" t="s">
        <v>7108</v>
      </c>
      <c r="H74" s="25" t="s">
        <v>7109</v>
      </c>
      <c r="I74" s="8">
        <f t="shared" si="7"/>
        <v>45305.504305555558</v>
      </c>
      <c r="J74" s="8">
        <f t="shared" si="8"/>
        <v>45305.503472222219</v>
      </c>
      <c r="K74" s="6" t="str">
        <f t="shared" si="9"/>
        <v>0:01</v>
      </c>
      <c r="L74" s="54" t="str">
        <f t="shared" si="10"/>
        <v>Ukončeno v den propuštění</v>
      </c>
      <c r="M74" s="54" t="str">
        <f>IF(A74-J74&gt;TIME(0,240,0),"Více než  4 hodiny",VLOOKUP(K74,Pásma!$H$4:$I$244,2))</f>
        <v>do 10 ti minut</v>
      </c>
    </row>
    <row r="75" spans="1:13" x14ac:dyDescent="0.25">
      <c r="A75" s="26">
        <v>45305.504571759258</v>
      </c>
      <c r="B75" s="25" t="s">
        <v>5017</v>
      </c>
      <c r="C75" s="25" t="s">
        <v>5057</v>
      </c>
      <c r="D75" s="25" t="s">
        <v>5013</v>
      </c>
      <c r="E75" s="25" t="s">
        <v>79</v>
      </c>
      <c r="F75" s="25" t="s">
        <v>7105</v>
      </c>
      <c r="G75" s="25" t="s">
        <v>7106</v>
      </c>
      <c r="H75" s="25" t="s">
        <v>7104</v>
      </c>
      <c r="I75" s="8">
        <f t="shared" si="7"/>
        <v>45305.504571759258</v>
      </c>
      <c r="J75" s="8">
        <f t="shared" si="8"/>
        <v>45305.504166666666</v>
      </c>
      <c r="K75" s="6" t="str">
        <f t="shared" si="9"/>
        <v>0:00</v>
      </c>
      <c r="L75" s="54" t="str">
        <f t="shared" si="10"/>
        <v>Ukončeno v den propuštění</v>
      </c>
      <c r="M75" s="54" t="str">
        <f>IF(A75-J75&gt;TIME(0,240,0),"Více než  4 hodiny",VLOOKUP(K75,Pásma!$H$4:$I$244,2))</f>
        <v>do 10 ti minut</v>
      </c>
    </row>
    <row r="76" spans="1:13" x14ac:dyDescent="0.25">
      <c r="A76" s="26">
        <v>45305.505185185182</v>
      </c>
      <c r="B76" s="25" t="s">
        <v>5017</v>
      </c>
      <c r="C76" s="25" t="s">
        <v>5057</v>
      </c>
      <c r="D76" s="25" t="s">
        <v>5013</v>
      </c>
      <c r="E76" s="25" t="s">
        <v>79</v>
      </c>
      <c r="F76" s="25" t="s">
        <v>6813</v>
      </c>
      <c r="G76" s="25" t="s">
        <v>7103</v>
      </c>
      <c r="H76" s="25" t="s">
        <v>7104</v>
      </c>
      <c r="I76" s="8">
        <f t="shared" si="7"/>
        <v>45305.505185185182</v>
      </c>
      <c r="J76" s="8">
        <f t="shared" si="8"/>
        <v>45305.504166666666</v>
      </c>
      <c r="K76" s="6" t="str">
        <f t="shared" si="9"/>
        <v>0:01</v>
      </c>
      <c r="L76" s="54" t="str">
        <f t="shared" si="10"/>
        <v>Ukončeno v den propuštění</v>
      </c>
      <c r="M76" s="54" t="str">
        <f>IF(A76-J76&gt;TIME(0,240,0),"Více než  4 hodiny",VLOOKUP(K76,Pásma!$H$4:$I$244,2))</f>
        <v>do 10 ti minut</v>
      </c>
    </row>
    <row r="77" spans="1:13" x14ac:dyDescent="0.25">
      <c r="A77" s="26">
        <v>45305.899618055555</v>
      </c>
      <c r="B77" s="25" t="s">
        <v>7927</v>
      </c>
      <c r="C77" s="25" t="s">
        <v>4884</v>
      </c>
      <c r="D77" s="25" t="s">
        <v>5013</v>
      </c>
      <c r="E77" s="25" t="s">
        <v>10</v>
      </c>
      <c r="F77" s="25" t="s">
        <v>7928</v>
      </c>
      <c r="G77" s="25" t="s">
        <v>7929</v>
      </c>
      <c r="H77" s="25" t="s">
        <v>7930</v>
      </c>
      <c r="I77" s="8">
        <f t="shared" si="7"/>
        <v>45305.899618055555</v>
      </c>
      <c r="J77" s="8">
        <f>DATEVALUE(MID(H77,63,8))+TIMEVALUE(_xlfn.CONCAT(MID(H77,87,2),":",MID(H77,89,2)))</f>
        <v>45305.897916666669</v>
      </c>
      <c r="K77" s="6" t="str">
        <f t="shared" si="9"/>
        <v>0:02</v>
      </c>
      <c r="L77" s="54" t="str">
        <f t="shared" si="10"/>
        <v>Ukončeno v den propuštění</v>
      </c>
      <c r="M77" s="54" t="str">
        <f>IF(A77-J77&gt;TIME(0,240,0),"Více než  4 hodiny",VLOOKUP(K77,Pásma!$H$4:$I$244,2))</f>
        <v>do 10 ti minut</v>
      </c>
    </row>
    <row r="78" spans="1:13" x14ac:dyDescent="0.25">
      <c r="A78" s="26">
        <v>45306.356435185182</v>
      </c>
      <c r="B78" s="25" t="s">
        <v>4941</v>
      </c>
      <c r="C78" s="25" t="s">
        <v>8836</v>
      </c>
      <c r="D78" s="25" t="s">
        <v>5013</v>
      </c>
      <c r="E78" s="25" t="s">
        <v>79</v>
      </c>
      <c r="F78" s="25" t="s">
        <v>7054</v>
      </c>
      <c r="G78" s="25" t="s">
        <v>7055</v>
      </c>
      <c r="H78" s="25" t="s">
        <v>9016</v>
      </c>
      <c r="I78" s="8">
        <f t="shared" si="7"/>
        <v>45306.356435185182</v>
      </c>
      <c r="J78" s="8">
        <f>DATEVALUE(MID(H78,49,8))+TIMEVALUE(_xlfn.CONCAT(MID(H78,80,2),":",MID(H78,82,2)))</f>
        <v>45306.356249999997</v>
      </c>
      <c r="K78" s="6" t="str">
        <f t="shared" si="9"/>
        <v>0:00</v>
      </c>
      <c r="L78" s="54" t="str">
        <f t="shared" si="10"/>
        <v>Ukončeno v den propuštění</v>
      </c>
      <c r="M78" s="54" t="str">
        <f>IF(A78-J78&gt;TIME(0,240,0),"Více než  4 hodiny",VLOOKUP(K78,Pásma!$H$4:$I$244,2))</f>
        <v>do 10 ti minut</v>
      </c>
    </row>
    <row r="79" spans="1:13" x14ac:dyDescent="0.25">
      <c r="A79" s="26">
        <v>45306.356574074074</v>
      </c>
      <c r="B79" s="25" t="s">
        <v>4941</v>
      </c>
      <c r="C79" s="25" t="s">
        <v>8836</v>
      </c>
      <c r="D79" s="25" t="s">
        <v>5013</v>
      </c>
      <c r="E79" s="25" t="s">
        <v>79</v>
      </c>
      <c r="F79" s="25" t="s">
        <v>7073</v>
      </c>
      <c r="G79" s="25" t="s">
        <v>7074</v>
      </c>
      <c r="H79" s="25" t="s">
        <v>9016</v>
      </c>
      <c r="I79" s="8">
        <f t="shared" si="7"/>
        <v>45306.356574074074</v>
      </c>
      <c r="J79" s="8">
        <f>DATEVALUE(MID(H79,49,8))+TIMEVALUE(_xlfn.CONCAT(MID(H79,80,2),":",MID(H79,82,2)))</f>
        <v>45306.356249999997</v>
      </c>
      <c r="K79" s="6" t="str">
        <f t="shared" si="9"/>
        <v>0:00</v>
      </c>
      <c r="L79" s="54" t="str">
        <f t="shared" si="10"/>
        <v>Ukončeno v den propuštění</v>
      </c>
      <c r="M79" s="54" t="str">
        <f>IF(A79-J79&gt;TIME(0,240,0),"Více než  4 hodiny",VLOOKUP(K79,Pásma!$H$4:$I$244,2))</f>
        <v>do 10 ti minut</v>
      </c>
    </row>
    <row r="80" spans="1:13" x14ac:dyDescent="0.25">
      <c r="A80" s="26">
        <v>45306.616215277776</v>
      </c>
      <c r="B80" s="25" t="s">
        <v>5017</v>
      </c>
      <c r="C80" s="25" t="s">
        <v>5335</v>
      </c>
      <c r="D80" s="25" t="s">
        <v>5013</v>
      </c>
      <c r="E80" s="25" t="s">
        <v>79</v>
      </c>
      <c r="F80" s="25" t="s">
        <v>7100</v>
      </c>
      <c r="G80" s="25" t="s">
        <v>7101</v>
      </c>
      <c r="H80" s="25" t="s">
        <v>7102</v>
      </c>
      <c r="I80" s="8">
        <f t="shared" si="7"/>
        <v>45306.616215277776</v>
      </c>
      <c r="J80" s="8">
        <f>DATEVALUE(MID(H80,29,8))+TIMEVALUE(_xlfn.CONCAT(MID(H80,64,2),":",MID(H80,66,2)))</f>
        <v>45306.615277777775</v>
      </c>
      <c r="K80" s="6" t="str">
        <f t="shared" si="9"/>
        <v>0:01</v>
      </c>
      <c r="L80" s="54" t="str">
        <f t="shared" si="10"/>
        <v>Ukončeno v den propuštění</v>
      </c>
      <c r="M80" s="54" t="str">
        <f>IF(A80-J80&gt;TIME(0,240,0),"Více než  4 hodiny",VLOOKUP(K80,Pásma!$H$4:$I$244,2))</f>
        <v>do 10 ti minut</v>
      </c>
    </row>
    <row r="81" spans="1:13" x14ac:dyDescent="0.25">
      <c r="A81" s="26">
        <v>45306.761493055557</v>
      </c>
      <c r="B81" s="25" t="s">
        <v>5011</v>
      </c>
      <c r="C81" s="25" t="s">
        <v>6256</v>
      </c>
      <c r="D81" s="25" t="s">
        <v>5013</v>
      </c>
      <c r="E81" s="25" t="s">
        <v>79</v>
      </c>
      <c r="F81" s="25" t="s">
        <v>7097</v>
      </c>
      <c r="G81" s="25" t="s">
        <v>7098</v>
      </c>
      <c r="H81" s="25" t="s">
        <v>7099</v>
      </c>
      <c r="I81" s="8">
        <f t="shared" si="7"/>
        <v>45306.761493055557</v>
      </c>
      <c r="J81" s="8">
        <f>DATEVALUE(MID(H81,29,8))+TIMEVALUE(_xlfn.CONCAT(MID(H81,64,2),":",MID(H81,66,2)))</f>
        <v>45306.760416666664</v>
      </c>
      <c r="K81" s="6" t="str">
        <f t="shared" si="9"/>
        <v>0:01</v>
      </c>
      <c r="L81" s="54" t="str">
        <f t="shared" si="10"/>
        <v>Ukončeno v den propuštění</v>
      </c>
      <c r="M81" s="54" t="str">
        <f>IF(A81-J81&gt;TIME(0,240,0),"Více než  4 hodiny",VLOOKUP(K81,Pásma!$H$4:$I$244,2))</f>
        <v>do 10 ti minut</v>
      </c>
    </row>
    <row r="82" spans="1:13" x14ac:dyDescent="0.25">
      <c r="A82" s="26">
        <v>45306.762256944443</v>
      </c>
      <c r="B82" s="25" t="s">
        <v>5011</v>
      </c>
      <c r="C82" s="25" t="s">
        <v>6256</v>
      </c>
      <c r="D82" s="25" t="s">
        <v>5013</v>
      </c>
      <c r="E82" s="25" t="s">
        <v>79</v>
      </c>
      <c r="F82" s="25" t="s">
        <v>6770</v>
      </c>
      <c r="G82" s="25" t="s">
        <v>7095</v>
      </c>
      <c r="H82" s="25" t="s">
        <v>7096</v>
      </c>
      <c r="I82" s="8">
        <f t="shared" si="7"/>
        <v>45306.762256944443</v>
      </c>
      <c r="J82" s="8">
        <f>DATEVALUE(MID(H82,29,8))+TIMEVALUE(_xlfn.CONCAT(MID(H82,64,2),":",MID(H82,66,2)))</f>
        <v>45306.761111111111</v>
      </c>
      <c r="K82" s="6" t="str">
        <f t="shared" si="9"/>
        <v>0:01</v>
      </c>
      <c r="L82" s="54" t="str">
        <f t="shared" si="10"/>
        <v>Ukončeno v den propuštění</v>
      </c>
      <c r="M82" s="54" t="str">
        <f>IF(A82-J82&gt;TIME(0,240,0),"Více než  4 hodiny",VLOOKUP(K82,Pásma!$H$4:$I$244,2))</f>
        <v>do 10 ti minut</v>
      </c>
    </row>
    <row r="83" spans="1:13" x14ac:dyDescent="0.25">
      <c r="A83" s="26">
        <v>45307.488958333335</v>
      </c>
      <c r="B83" s="25" t="s">
        <v>5011</v>
      </c>
      <c r="C83" s="25" t="s">
        <v>5141</v>
      </c>
      <c r="D83" s="25" t="s">
        <v>5013</v>
      </c>
      <c r="E83" s="25" t="s">
        <v>79</v>
      </c>
      <c r="F83" s="25" t="s">
        <v>5008</v>
      </c>
      <c r="G83" s="25" t="s">
        <v>7925</v>
      </c>
      <c r="H83" s="25" t="s">
        <v>7926</v>
      </c>
      <c r="I83" s="8">
        <f t="shared" si="7"/>
        <v>45307.488958333335</v>
      </c>
      <c r="J83" s="8">
        <f>DATEVALUE(MID(H83,63,8))+TIMEVALUE(_xlfn.CONCAT(MID(H83,87,2),":",MID(H83,89,2)))</f>
        <v>45307.486805555556</v>
      </c>
      <c r="K83" s="6" t="str">
        <f t="shared" si="9"/>
        <v>0:03</v>
      </c>
      <c r="L83" s="54" t="str">
        <f t="shared" si="10"/>
        <v>Ukončeno v den propuštění</v>
      </c>
      <c r="M83" s="54" t="str">
        <f>IF(A83-J83&gt;TIME(0,240,0),"Více než  4 hodiny",VLOOKUP(K83,Pásma!$H$4:$I$244,2))</f>
        <v>do 10 ti minut</v>
      </c>
    </row>
    <row r="84" spans="1:13" x14ac:dyDescent="0.25">
      <c r="A84" s="26">
        <v>45307.73945601852</v>
      </c>
      <c r="B84" s="25" t="s">
        <v>5011</v>
      </c>
      <c r="C84" s="25" t="s">
        <v>5141</v>
      </c>
      <c r="D84" s="25" t="s">
        <v>5013</v>
      </c>
      <c r="E84" s="25" t="s">
        <v>79</v>
      </c>
      <c r="F84" s="25" t="s">
        <v>7792</v>
      </c>
      <c r="G84" s="25" t="s">
        <v>7793</v>
      </c>
      <c r="H84" s="25" t="s">
        <v>9189</v>
      </c>
      <c r="I84" s="8">
        <f t="shared" si="7"/>
        <v>45307.73945601852</v>
      </c>
      <c r="J84" s="8">
        <f>DATEVALUE(MID(H84,49,8))+TIMEVALUE(_xlfn.CONCAT(MID(H84,80,2),":",MID(H84,82,2)))</f>
        <v>45307.738888888889</v>
      </c>
      <c r="K84" s="6" t="str">
        <f t="shared" si="9"/>
        <v>0:00</v>
      </c>
      <c r="L84" s="54" t="str">
        <f t="shared" si="10"/>
        <v>Ukončeno v den propuštění</v>
      </c>
      <c r="M84" s="54" t="str">
        <f>IF(A84-J84&gt;TIME(0,240,0),"Více než  4 hodiny",VLOOKUP(K84,Pásma!$H$4:$I$244,2))</f>
        <v>do 10 ti minut</v>
      </c>
    </row>
    <row r="85" spans="1:13" x14ac:dyDescent="0.25">
      <c r="A85" s="26">
        <v>45308.370358796295</v>
      </c>
      <c r="B85" s="25" t="s">
        <v>4941</v>
      </c>
      <c r="C85" s="25" t="s">
        <v>8836</v>
      </c>
      <c r="D85" s="25" t="s">
        <v>5013</v>
      </c>
      <c r="E85" s="25" t="s">
        <v>79</v>
      </c>
      <c r="F85" s="25" t="s">
        <v>7002</v>
      </c>
      <c r="G85" s="25" t="s">
        <v>7003</v>
      </c>
      <c r="H85" s="25" t="s">
        <v>9188</v>
      </c>
      <c r="I85" s="8">
        <f t="shared" si="7"/>
        <v>45308.370358796295</v>
      </c>
      <c r="J85" s="8">
        <f>DATEVALUE(MID(H85,49,8))+TIMEVALUE(_xlfn.CONCAT(MID(H85,80,2),":",MID(H85,82,2)))</f>
        <v>45308.370138888888</v>
      </c>
      <c r="K85" s="6" t="str">
        <f t="shared" si="9"/>
        <v>0:00</v>
      </c>
      <c r="L85" s="54" t="str">
        <f t="shared" si="10"/>
        <v>Ukončeno v den propuštění</v>
      </c>
      <c r="M85" s="54" t="str">
        <f>IF(A85-J85&gt;TIME(0,240,0),"Více než  4 hodiny",VLOOKUP(K85,Pásma!$H$4:$I$244,2))</f>
        <v>do 10 ti minut</v>
      </c>
    </row>
    <row r="86" spans="1:13" x14ac:dyDescent="0.25">
      <c r="A86" s="26">
        <v>45308.503425925926</v>
      </c>
      <c r="B86" s="25" t="s">
        <v>4853</v>
      </c>
      <c r="C86" s="25" t="s">
        <v>4891</v>
      </c>
      <c r="D86" s="25" t="s">
        <v>5013</v>
      </c>
      <c r="E86" s="25" t="s">
        <v>10</v>
      </c>
      <c r="F86" s="25" t="s">
        <v>6999</v>
      </c>
      <c r="G86" s="25" t="s">
        <v>7000</v>
      </c>
      <c r="H86" s="25" t="s">
        <v>9187</v>
      </c>
      <c r="I86" s="8">
        <f t="shared" si="7"/>
        <v>45308.503425925926</v>
      </c>
      <c r="J86" s="8">
        <f>DATEVALUE(MID(H86,49,8))+TIMEVALUE(_xlfn.CONCAT(MID(H86,80,2),":",MID(H86,82,2)))</f>
        <v>45308.50277777778</v>
      </c>
      <c r="K86" s="6" t="str">
        <f t="shared" si="9"/>
        <v>0:00</v>
      </c>
      <c r="L86" s="54" t="str">
        <f t="shared" si="10"/>
        <v>Ukončeno v den propuštění</v>
      </c>
      <c r="M86" s="54" t="str">
        <f>IF(A86-J86&gt;TIME(0,240,0),"Více než  4 hodiny",VLOOKUP(K86,Pásma!$H$4:$I$244,2))</f>
        <v>do 10 ti minut</v>
      </c>
    </row>
    <row r="87" spans="1:13" x14ac:dyDescent="0.25">
      <c r="A87" s="26">
        <v>45308.645613425928</v>
      </c>
      <c r="B87" s="25" t="s">
        <v>5017</v>
      </c>
      <c r="C87" s="25" t="s">
        <v>4891</v>
      </c>
      <c r="D87" s="25" t="s">
        <v>5013</v>
      </c>
      <c r="E87" s="25" t="s">
        <v>10</v>
      </c>
      <c r="F87" s="25" t="s">
        <v>7093</v>
      </c>
      <c r="G87" s="25" t="s">
        <v>7094</v>
      </c>
      <c r="H87" s="25" t="s">
        <v>7092</v>
      </c>
      <c r="I87" s="8">
        <f t="shared" si="7"/>
        <v>45308.645613425928</v>
      </c>
      <c r="J87" s="8">
        <f t="shared" ref="J87:J95" si="11">DATEVALUE(MID(H87,29,8))+TIMEVALUE(_xlfn.CONCAT(MID(H87,64,2),":",MID(H87,66,2)))</f>
        <v>45308.645138888889</v>
      </c>
      <c r="K87" s="6" t="str">
        <f t="shared" si="9"/>
        <v>0:00</v>
      </c>
      <c r="L87" s="54" t="str">
        <f t="shared" si="10"/>
        <v>Ukončeno v den propuštění</v>
      </c>
      <c r="M87" s="54" t="str">
        <f>IF(A87-J87&gt;TIME(0,240,0),"Více než  4 hodiny",VLOOKUP(K87,Pásma!$H$4:$I$244,2))</f>
        <v>do 10 ti minut</v>
      </c>
    </row>
    <row r="88" spans="1:13" x14ac:dyDescent="0.25">
      <c r="A88" s="26">
        <v>45308.646296296298</v>
      </c>
      <c r="B88" s="25" t="s">
        <v>5017</v>
      </c>
      <c r="C88" s="25" t="s">
        <v>4891</v>
      </c>
      <c r="D88" s="25" t="s">
        <v>5013</v>
      </c>
      <c r="E88" s="25" t="s">
        <v>10</v>
      </c>
      <c r="F88" s="25" t="s">
        <v>7090</v>
      </c>
      <c r="G88" s="25" t="s">
        <v>7091</v>
      </c>
      <c r="H88" s="25" t="s">
        <v>7092</v>
      </c>
      <c r="I88" s="8">
        <f t="shared" si="7"/>
        <v>45308.646296296298</v>
      </c>
      <c r="J88" s="8">
        <f t="shared" si="11"/>
        <v>45308.645138888889</v>
      </c>
      <c r="K88" s="6" t="str">
        <f t="shared" si="9"/>
        <v>0:01</v>
      </c>
      <c r="L88" s="54" t="str">
        <f t="shared" si="10"/>
        <v>Ukončeno v den propuštění</v>
      </c>
      <c r="M88" s="54" t="str">
        <f>IF(A88-J88&gt;TIME(0,240,0),"Více než  4 hodiny",VLOOKUP(K88,Pásma!$H$4:$I$244,2))</f>
        <v>do 10 ti minut</v>
      </c>
    </row>
    <row r="89" spans="1:13" x14ac:dyDescent="0.25">
      <c r="A89" s="26">
        <v>45308.646724537037</v>
      </c>
      <c r="B89" s="25" t="s">
        <v>5017</v>
      </c>
      <c r="C89" s="25" t="s">
        <v>4891</v>
      </c>
      <c r="D89" s="25" t="s">
        <v>5013</v>
      </c>
      <c r="E89" s="25" t="s">
        <v>10</v>
      </c>
      <c r="F89" s="25" t="s">
        <v>7087</v>
      </c>
      <c r="G89" s="25" t="s">
        <v>7088</v>
      </c>
      <c r="H89" s="25" t="s">
        <v>7089</v>
      </c>
      <c r="I89" s="8">
        <f t="shared" si="7"/>
        <v>45308.646724537037</v>
      </c>
      <c r="J89" s="8">
        <f t="shared" si="11"/>
        <v>45308.645833333336</v>
      </c>
      <c r="K89" s="6" t="str">
        <f t="shared" si="9"/>
        <v>0:01</v>
      </c>
      <c r="L89" s="54" t="str">
        <f t="shared" si="10"/>
        <v>Ukončeno v den propuštění</v>
      </c>
      <c r="M89" s="54" t="str">
        <f>IF(A89-J89&gt;TIME(0,240,0),"Více než  4 hodiny",VLOOKUP(K89,Pásma!$H$4:$I$244,2))</f>
        <v>do 10 ti minut</v>
      </c>
    </row>
    <row r="90" spans="1:13" x14ac:dyDescent="0.25">
      <c r="A90" s="26">
        <v>45308.647337962961</v>
      </c>
      <c r="B90" s="25" t="s">
        <v>5017</v>
      </c>
      <c r="C90" s="25" t="s">
        <v>4891</v>
      </c>
      <c r="D90" s="25" t="s">
        <v>5013</v>
      </c>
      <c r="E90" s="25" t="s">
        <v>10</v>
      </c>
      <c r="F90" s="25" t="s">
        <v>7084</v>
      </c>
      <c r="G90" s="25" t="s">
        <v>7085</v>
      </c>
      <c r="H90" s="25" t="s">
        <v>7086</v>
      </c>
      <c r="I90" s="8">
        <f t="shared" si="7"/>
        <v>45308.647337962961</v>
      </c>
      <c r="J90" s="8">
        <f t="shared" si="11"/>
        <v>45308.646527777775</v>
      </c>
      <c r="K90" s="6" t="str">
        <f t="shared" si="9"/>
        <v>0:01</v>
      </c>
      <c r="L90" s="54" t="str">
        <f t="shared" si="10"/>
        <v>Ukončeno v den propuštění</v>
      </c>
      <c r="M90" s="54" t="str">
        <f>IF(A90-J90&gt;TIME(0,240,0),"Více než  4 hodiny",VLOOKUP(K90,Pásma!$H$4:$I$244,2))</f>
        <v>do 10 ti minut</v>
      </c>
    </row>
    <row r="91" spans="1:13" x14ac:dyDescent="0.25">
      <c r="A91" s="26">
        <v>45308.647974537038</v>
      </c>
      <c r="B91" s="25" t="s">
        <v>5017</v>
      </c>
      <c r="C91" s="25" t="s">
        <v>4891</v>
      </c>
      <c r="D91" s="25" t="s">
        <v>5013</v>
      </c>
      <c r="E91" s="25" t="s">
        <v>10</v>
      </c>
      <c r="F91" s="25" t="s">
        <v>7081</v>
      </c>
      <c r="G91" s="25" t="s">
        <v>7082</v>
      </c>
      <c r="H91" s="25" t="s">
        <v>7083</v>
      </c>
      <c r="I91" s="8">
        <f t="shared" si="7"/>
        <v>45308.647974537038</v>
      </c>
      <c r="J91" s="8">
        <f t="shared" si="11"/>
        <v>45308.647222222222</v>
      </c>
      <c r="K91" s="6" t="str">
        <f t="shared" si="9"/>
        <v>0:01</v>
      </c>
      <c r="L91" s="54" t="str">
        <f t="shared" si="10"/>
        <v>Ukončeno v den propuštění</v>
      </c>
      <c r="M91" s="54" t="str">
        <f>IF(A91-J91&gt;TIME(0,240,0),"Více než  4 hodiny",VLOOKUP(K91,Pásma!$H$4:$I$244,2))</f>
        <v>do 10 ti minut</v>
      </c>
    </row>
    <row r="92" spans="1:13" x14ac:dyDescent="0.25">
      <c r="A92" s="26">
        <v>45308.648344907408</v>
      </c>
      <c r="B92" s="25" t="s">
        <v>5017</v>
      </c>
      <c r="C92" s="25" t="s">
        <v>4891</v>
      </c>
      <c r="D92" s="25" t="s">
        <v>5013</v>
      </c>
      <c r="E92" s="25" t="s">
        <v>10</v>
      </c>
      <c r="F92" s="25" t="s">
        <v>6785</v>
      </c>
      <c r="G92" s="25" t="s">
        <v>7079</v>
      </c>
      <c r="H92" s="25" t="s">
        <v>7080</v>
      </c>
      <c r="I92" s="8">
        <f t="shared" si="7"/>
        <v>45308.648344907408</v>
      </c>
      <c r="J92" s="8">
        <f t="shared" si="11"/>
        <v>45308.647916666669</v>
      </c>
      <c r="K92" s="6" t="str">
        <f t="shared" si="9"/>
        <v>0:00</v>
      </c>
      <c r="L92" s="54" t="str">
        <f t="shared" si="10"/>
        <v>Ukončeno v den propuštění</v>
      </c>
      <c r="M92" s="54" t="str">
        <f>IF(A92-J92&gt;TIME(0,240,0),"Více než  4 hodiny",VLOOKUP(K92,Pásma!$H$4:$I$244,2))</f>
        <v>do 10 ti minut</v>
      </c>
    </row>
    <row r="93" spans="1:13" x14ac:dyDescent="0.25">
      <c r="A93" s="26">
        <v>45308.649745370371</v>
      </c>
      <c r="B93" s="25" t="s">
        <v>5017</v>
      </c>
      <c r="C93" s="25" t="s">
        <v>4891</v>
      </c>
      <c r="D93" s="25" t="s">
        <v>5013</v>
      </c>
      <c r="E93" s="25" t="s">
        <v>10</v>
      </c>
      <c r="F93" s="25" t="s">
        <v>7076</v>
      </c>
      <c r="G93" s="25" t="s">
        <v>7077</v>
      </c>
      <c r="H93" s="25" t="s">
        <v>7078</v>
      </c>
      <c r="I93" s="8">
        <f t="shared" si="7"/>
        <v>45308.649745370371</v>
      </c>
      <c r="J93" s="8">
        <f t="shared" si="11"/>
        <v>45308.649305555555</v>
      </c>
      <c r="K93" s="6" t="str">
        <f t="shared" si="9"/>
        <v>0:00</v>
      </c>
      <c r="L93" s="54" t="str">
        <f t="shared" si="10"/>
        <v>Ukončeno v den propuštění</v>
      </c>
      <c r="M93" s="54" t="str">
        <f>IF(A93-J93&gt;TIME(0,240,0),"Více než  4 hodiny",VLOOKUP(K93,Pásma!$H$4:$I$244,2))</f>
        <v>do 10 ti minut</v>
      </c>
    </row>
    <row r="94" spans="1:13" x14ac:dyDescent="0.25">
      <c r="A94" s="26">
        <v>45308.650914351849</v>
      </c>
      <c r="B94" s="25" t="s">
        <v>5017</v>
      </c>
      <c r="C94" s="25" t="s">
        <v>4891</v>
      </c>
      <c r="D94" s="25" t="s">
        <v>5013</v>
      </c>
      <c r="E94" s="25" t="s">
        <v>10</v>
      </c>
      <c r="F94" s="25" t="s">
        <v>7073</v>
      </c>
      <c r="G94" s="25" t="s">
        <v>7074</v>
      </c>
      <c r="H94" s="25" t="s">
        <v>7075</v>
      </c>
      <c r="I94" s="8">
        <f t="shared" si="7"/>
        <v>45308.650914351849</v>
      </c>
      <c r="J94" s="8">
        <f t="shared" si="11"/>
        <v>45308.649305555555</v>
      </c>
      <c r="K94" s="6" t="str">
        <f t="shared" si="9"/>
        <v>0:02</v>
      </c>
      <c r="L94" s="54" t="str">
        <f t="shared" si="10"/>
        <v>Ukončeno v den propuštění</v>
      </c>
      <c r="M94" s="54" t="str">
        <f>IF(A94-J94&gt;TIME(0,240,0),"Více než  4 hodiny",VLOOKUP(K94,Pásma!$H$4:$I$244,2))</f>
        <v>do 10 ti minut</v>
      </c>
    </row>
    <row r="95" spans="1:13" x14ac:dyDescent="0.25">
      <c r="A95" s="26">
        <v>45308.673125000001</v>
      </c>
      <c r="B95" s="25" t="s">
        <v>5017</v>
      </c>
      <c r="C95" s="25" t="s">
        <v>4891</v>
      </c>
      <c r="D95" s="25" t="s">
        <v>5013</v>
      </c>
      <c r="E95" s="25" t="s">
        <v>10</v>
      </c>
      <c r="F95" s="25" t="s">
        <v>7070</v>
      </c>
      <c r="G95" s="25" t="s">
        <v>7071</v>
      </c>
      <c r="H95" s="25" t="s">
        <v>7072</v>
      </c>
      <c r="I95" s="8">
        <f t="shared" si="7"/>
        <v>45308.673125000001</v>
      </c>
      <c r="J95" s="8">
        <f t="shared" si="11"/>
        <v>45308.672222222223</v>
      </c>
      <c r="K95" s="6" t="str">
        <f t="shared" si="9"/>
        <v>0:01</v>
      </c>
      <c r="L95" s="54" t="str">
        <f t="shared" si="10"/>
        <v>Ukončeno v den propuštění</v>
      </c>
      <c r="M95" s="54" t="str">
        <f>IF(A95-J95&gt;TIME(0,240,0),"Více než  4 hodiny",VLOOKUP(K95,Pásma!$H$4:$I$244,2))</f>
        <v>do 10 ti minut</v>
      </c>
    </row>
    <row r="96" spans="1:13" x14ac:dyDescent="0.25">
      <c r="A96" s="26">
        <v>45308.704062500001</v>
      </c>
      <c r="B96" s="25" t="s">
        <v>5017</v>
      </c>
      <c r="C96" s="25" t="s">
        <v>4891</v>
      </c>
      <c r="D96" s="25" t="s">
        <v>5013</v>
      </c>
      <c r="E96" s="25" t="s">
        <v>10</v>
      </c>
      <c r="F96" s="25" t="s">
        <v>6886</v>
      </c>
      <c r="G96" s="25" t="s">
        <v>7923</v>
      </c>
      <c r="H96" s="25" t="s">
        <v>7924</v>
      </c>
      <c r="I96" s="8">
        <f t="shared" si="7"/>
        <v>45308.704062500001</v>
      </c>
      <c r="J96" s="8">
        <f>DATEVALUE(MID(H96,63,8))+TIMEVALUE(_xlfn.CONCAT(MID(H96,87,2),":",MID(H96,89,2)))</f>
        <v>45308.702777777777</v>
      </c>
      <c r="K96" s="6" t="str">
        <f t="shared" si="9"/>
        <v>0:01</v>
      </c>
      <c r="L96" s="54" t="str">
        <f t="shared" si="10"/>
        <v>Ukončeno v den propuštění</v>
      </c>
      <c r="M96" s="54" t="str">
        <f>IF(A96-J96&gt;TIME(0,240,0),"Více než  4 hodiny",VLOOKUP(K96,Pásma!$H$4:$I$244,2))</f>
        <v>do 10 ti minut</v>
      </c>
    </row>
    <row r="97" spans="1:13" x14ac:dyDescent="0.25">
      <c r="A97" s="26">
        <v>45309.475995370369</v>
      </c>
      <c r="B97" s="25" t="s">
        <v>5017</v>
      </c>
      <c r="C97" s="25" t="s">
        <v>5166</v>
      </c>
      <c r="D97" s="25" t="s">
        <v>5013</v>
      </c>
      <c r="E97" s="25" t="s">
        <v>79</v>
      </c>
      <c r="F97" s="25" t="s">
        <v>6886</v>
      </c>
      <c r="G97" s="25" t="s">
        <v>7068</v>
      </c>
      <c r="H97" s="25" t="s">
        <v>7069</v>
      </c>
      <c r="I97" s="8">
        <f t="shared" si="7"/>
        <v>45309.475995370369</v>
      </c>
      <c r="J97" s="8">
        <f t="shared" ref="J97:J107" si="12">DATEVALUE(MID(H97,29,8))+TIMEVALUE(_xlfn.CONCAT(MID(H97,64,2),":",MID(H97,66,2)))</f>
        <v>45309.458333333336</v>
      </c>
      <c r="K97" s="6" t="str">
        <f t="shared" si="9"/>
        <v>0:25</v>
      </c>
      <c r="L97" s="54" t="str">
        <f t="shared" si="10"/>
        <v>Ukončeno v den propuštění</v>
      </c>
      <c r="M97" s="54" t="str">
        <f>IF(A97-J97&gt;TIME(0,240,0),"Více než  4 hodiny",VLOOKUP(K97,Pásma!$H$4:$I$244,2))</f>
        <v>20-30</v>
      </c>
    </row>
    <row r="98" spans="1:13" x14ac:dyDescent="0.25">
      <c r="A98" s="26">
        <v>45309.804027777776</v>
      </c>
      <c r="B98" s="25" t="s">
        <v>5017</v>
      </c>
      <c r="C98" s="25" t="s">
        <v>5018</v>
      </c>
      <c r="D98" s="25" t="s">
        <v>5013</v>
      </c>
      <c r="E98" s="25" t="s">
        <v>79</v>
      </c>
      <c r="F98" s="25" t="s">
        <v>6118</v>
      </c>
      <c r="G98" s="25" t="s">
        <v>7067</v>
      </c>
      <c r="H98" s="25" t="s">
        <v>7049</v>
      </c>
      <c r="I98" s="8">
        <f t="shared" si="7"/>
        <v>45309.804027777776</v>
      </c>
      <c r="J98" s="8">
        <f t="shared" si="12"/>
        <v>45309.416666666664</v>
      </c>
      <c r="K98" s="6" t="str">
        <f t="shared" si="9"/>
        <v>9:17</v>
      </c>
      <c r="L98" s="54" t="str">
        <f t="shared" si="10"/>
        <v>Ukončeno v den propuštění</v>
      </c>
      <c r="M98" s="54" t="str">
        <f>IF(A98-J98&gt;TIME(0,240,0),"Více než  4 hodiny",VLOOKUP(K98,Pásma!$H$4:$I$244,2))</f>
        <v>Více než  4 hodiny</v>
      </c>
    </row>
    <row r="99" spans="1:13" x14ac:dyDescent="0.25">
      <c r="A99" s="26">
        <v>45309.804108796299</v>
      </c>
      <c r="B99" s="25" t="s">
        <v>5011</v>
      </c>
      <c r="C99" s="25" t="s">
        <v>5141</v>
      </c>
      <c r="D99" s="25" t="s">
        <v>5013</v>
      </c>
      <c r="E99" s="25" t="s">
        <v>79</v>
      </c>
      <c r="F99" s="25" t="s">
        <v>7064</v>
      </c>
      <c r="G99" s="25" t="s">
        <v>7065</v>
      </c>
      <c r="H99" s="25" t="s">
        <v>7066</v>
      </c>
      <c r="I99" s="8">
        <f t="shared" si="7"/>
        <v>45309.804108796299</v>
      </c>
      <c r="J99" s="8">
        <f t="shared" si="12"/>
        <v>45309.803472222222</v>
      </c>
      <c r="K99" s="6" t="str">
        <f t="shared" si="9"/>
        <v>0:00</v>
      </c>
      <c r="L99" s="54" t="str">
        <f t="shared" si="10"/>
        <v>Ukončeno v den propuštění</v>
      </c>
      <c r="M99" s="54" t="str">
        <f>IF(A99-J99&gt;TIME(0,240,0),"Více než  4 hodiny",VLOOKUP(K99,Pásma!$H$4:$I$244,2))</f>
        <v>do 10 ti minut</v>
      </c>
    </row>
    <row r="100" spans="1:13" x14ac:dyDescent="0.25">
      <c r="A100" s="26">
        <v>45309.804467592592</v>
      </c>
      <c r="B100" s="25" t="s">
        <v>5017</v>
      </c>
      <c r="C100" s="25" t="s">
        <v>5018</v>
      </c>
      <c r="D100" s="25" t="s">
        <v>5013</v>
      </c>
      <c r="E100" s="25" t="s">
        <v>79</v>
      </c>
      <c r="F100" s="25" t="s">
        <v>7062</v>
      </c>
      <c r="G100" s="25" t="s">
        <v>7063</v>
      </c>
      <c r="H100" s="25" t="s">
        <v>7056</v>
      </c>
      <c r="I100" s="8">
        <f t="shared" si="7"/>
        <v>45309.804467592592</v>
      </c>
      <c r="J100" s="8">
        <f t="shared" si="12"/>
        <v>45309.416666666664</v>
      </c>
      <c r="K100" s="6" t="str">
        <f t="shared" si="9"/>
        <v>9:18</v>
      </c>
      <c r="L100" s="54" t="str">
        <f t="shared" si="10"/>
        <v>Ukončeno v den propuštění</v>
      </c>
      <c r="M100" s="54" t="str">
        <f>IF(A100-J100&gt;TIME(0,240,0),"Více než  4 hodiny",VLOOKUP(K100,Pásma!$H$4:$I$244,2))</f>
        <v>Více než  4 hodiny</v>
      </c>
    </row>
    <row r="101" spans="1:13" x14ac:dyDescent="0.25">
      <c r="A101" s="26">
        <v>45309.804502314815</v>
      </c>
      <c r="B101" s="25" t="s">
        <v>5011</v>
      </c>
      <c r="C101" s="25" t="s">
        <v>5141</v>
      </c>
      <c r="D101" s="25" t="s">
        <v>5013</v>
      </c>
      <c r="E101" s="25" t="s">
        <v>79</v>
      </c>
      <c r="F101" s="25" t="s">
        <v>7059</v>
      </c>
      <c r="G101" s="25" t="s">
        <v>7060</v>
      </c>
      <c r="H101" s="25" t="s">
        <v>7061</v>
      </c>
      <c r="I101" s="8">
        <f t="shared" si="7"/>
        <v>45309.804502314815</v>
      </c>
      <c r="J101" s="8">
        <f t="shared" si="12"/>
        <v>45309.804166666669</v>
      </c>
      <c r="K101" s="6" t="str">
        <f t="shared" si="9"/>
        <v>0:00</v>
      </c>
      <c r="L101" s="54" t="str">
        <f t="shared" si="10"/>
        <v>Ukončeno v den propuštění</v>
      </c>
      <c r="M101" s="54" t="str">
        <f>IF(A101-J101&gt;TIME(0,240,0),"Více než  4 hodiny",VLOOKUP(K101,Pásma!$H$4:$I$244,2))</f>
        <v>do 10 ti minut</v>
      </c>
    </row>
    <row r="102" spans="1:13" x14ac:dyDescent="0.25">
      <c r="A102" s="26">
        <v>45309.804930555554</v>
      </c>
      <c r="B102" s="25" t="s">
        <v>5011</v>
      </c>
      <c r="C102" s="25" t="s">
        <v>5141</v>
      </c>
      <c r="D102" s="25" t="s">
        <v>5013</v>
      </c>
      <c r="E102" s="25" t="s">
        <v>79</v>
      </c>
      <c r="F102" s="25" t="s">
        <v>6375</v>
      </c>
      <c r="G102" s="25" t="s">
        <v>7057</v>
      </c>
      <c r="H102" s="25" t="s">
        <v>7058</v>
      </c>
      <c r="I102" s="8">
        <f t="shared" si="7"/>
        <v>45309.804930555554</v>
      </c>
      <c r="J102" s="8">
        <f t="shared" si="12"/>
        <v>45309.804166666669</v>
      </c>
      <c r="K102" s="6" t="str">
        <f t="shared" si="9"/>
        <v>0:01</v>
      </c>
      <c r="L102" s="54" t="str">
        <f t="shared" si="10"/>
        <v>Ukončeno v den propuštění</v>
      </c>
      <c r="M102" s="54" t="str">
        <f>IF(A102-J102&gt;TIME(0,240,0),"Více než  4 hodiny",VLOOKUP(K102,Pásma!$H$4:$I$244,2))</f>
        <v>do 10 ti minut</v>
      </c>
    </row>
    <row r="103" spans="1:13" x14ac:dyDescent="0.25">
      <c r="A103" s="26">
        <v>45309.804965277777</v>
      </c>
      <c r="B103" s="25" t="s">
        <v>5017</v>
      </c>
      <c r="C103" s="25" t="s">
        <v>5018</v>
      </c>
      <c r="D103" s="25" t="s">
        <v>5013</v>
      </c>
      <c r="E103" s="25" t="s">
        <v>79</v>
      </c>
      <c r="F103" s="25" t="s">
        <v>7054</v>
      </c>
      <c r="G103" s="25" t="s">
        <v>7055</v>
      </c>
      <c r="H103" s="25" t="s">
        <v>7056</v>
      </c>
      <c r="I103" s="8">
        <f t="shared" si="7"/>
        <v>45309.804965277777</v>
      </c>
      <c r="J103" s="8">
        <f t="shared" si="12"/>
        <v>45309.416666666664</v>
      </c>
      <c r="K103" s="6" t="str">
        <f t="shared" si="9"/>
        <v>9:19</v>
      </c>
      <c r="L103" s="54" t="str">
        <f t="shared" si="10"/>
        <v>Ukončeno v den propuštění</v>
      </c>
      <c r="M103" s="54" t="str">
        <f>IF(A103-J103&gt;TIME(0,240,0),"Více než  4 hodiny",VLOOKUP(K103,Pásma!$H$4:$I$244,2))</f>
        <v>Více než  4 hodiny</v>
      </c>
    </row>
    <row r="104" spans="1:13" x14ac:dyDescent="0.25">
      <c r="A104" s="26">
        <v>45309.805671296293</v>
      </c>
      <c r="B104" s="25" t="s">
        <v>5017</v>
      </c>
      <c r="C104" s="25" t="s">
        <v>5018</v>
      </c>
      <c r="D104" s="25" t="s">
        <v>5013</v>
      </c>
      <c r="E104" s="25" t="s">
        <v>79</v>
      </c>
      <c r="F104" s="25" t="s">
        <v>5792</v>
      </c>
      <c r="G104" s="25" t="s">
        <v>7053</v>
      </c>
      <c r="H104" s="25" t="s">
        <v>7049</v>
      </c>
      <c r="I104" s="8">
        <f t="shared" si="7"/>
        <v>45309.805671296293</v>
      </c>
      <c r="J104" s="8">
        <f t="shared" si="12"/>
        <v>45309.416666666664</v>
      </c>
      <c r="K104" s="6" t="str">
        <f t="shared" si="9"/>
        <v>9:20</v>
      </c>
      <c r="L104" s="54" t="str">
        <f t="shared" si="10"/>
        <v>Ukončeno v den propuštění</v>
      </c>
      <c r="M104" s="54" t="str">
        <f>IF(A104-J104&gt;TIME(0,240,0),"Více než  4 hodiny",VLOOKUP(K104,Pásma!$H$4:$I$244,2))</f>
        <v>Více než  4 hodiny</v>
      </c>
    </row>
    <row r="105" spans="1:13" x14ac:dyDescent="0.25">
      <c r="A105" s="26">
        <v>45309.805752314816</v>
      </c>
      <c r="B105" s="25" t="s">
        <v>5011</v>
      </c>
      <c r="C105" s="25" t="s">
        <v>5141</v>
      </c>
      <c r="D105" s="25" t="s">
        <v>5013</v>
      </c>
      <c r="E105" s="25" t="s">
        <v>79</v>
      </c>
      <c r="F105" s="25" t="s">
        <v>7050</v>
      </c>
      <c r="G105" s="25" t="s">
        <v>7051</v>
      </c>
      <c r="H105" s="25" t="s">
        <v>7052</v>
      </c>
      <c r="I105" s="8">
        <f t="shared" si="7"/>
        <v>45309.805752314816</v>
      </c>
      <c r="J105" s="8">
        <f t="shared" si="12"/>
        <v>45309.804861111108</v>
      </c>
      <c r="K105" s="6" t="str">
        <f t="shared" si="9"/>
        <v>0:01</v>
      </c>
      <c r="L105" s="54" t="str">
        <f t="shared" si="10"/>
        <v>Ukončeno v den propuštění</v>
      </c>
      <c r="M105" s="54" t="str">
        <f>IF(A105-J105&gt;TIME(0,240,0),"Více než  4 hodiny",VLOOKUP(K105,Pásma!$H$4:$I$244,2))</f>
        <v>do 10 ti minut</v>
      </c>
    </row>
    <row r="106" spans="1:13" x14ac:dyDescent="0.25">
      <c r="A106" s="26">
        <v>45309.806145833332</v>
      </c>
      <c r="B106" s="25" t="s">
        <v>5017</v>
      </c>
      <c r="C106" s="25" t="s">
        <v>5018</v>
      </c>
      <c r="D106" s="25" t="s">
        <v>5013</v>
      </c>
      <c r="E106" s="25" t="s">
        <v>79</v>
      </c>
      <c r="F106" s="25" t="s">
        <v>6494</v>
      </c>
      <c r="G106" s="25" t="s">
        <v>7048</v>
      </c>
      <c r="H106" s="25" t="s">
        <v>7049</v>
      </c>
      <c r="I106" s="8">
        <f t="shared" si="7"/>
        <v>45309.806145833332</v>
      </c>
      <c r="J106" s="8">
        <f t="shared" si="12"/>
        <v>45309.416666666664</v>
      </c>
      <c r="K106" s="6" t="str">
        <f t="shared" si="9"/>
        <v>9:20</v>
      </c>
      <c r="L106" s="54" t="str">
        <f t="shared" si="10"/>
        <v>Ukončeno v den propuštění</v>
      </c>
      <c r="M106" s="54" t="str">
        <f>IF(A106-J106&gt;TIME(0,240,0),"Více než  4 hodiny",VLOOKUP(K106,Pásma!$H$4:$I$244,2))</f>
        <v>Více než  4 hodiny</v>
      </c>
    </row>
    <row r="107" spans="1:13" x14ac:dyDescent="0.25">
      <c r="A107" s="26">
        <v>45309.806180555555</v>
      </c>
      <c r="B107" s="25" t="s">
        <v>5011</v>
      </c>
      <c r="C107" s="25" t="s">
        <v>5141</v>
      </c>
      <c r="D107" s="25" t="s">
        <v>5013</v>
      </c>
      <c r="E107" s="25" t="s">
        <v>79</v>
      </c>
      <c r="F107" s="25" t="s">
        <v>7045</v>
      </c>
      <c r="G107" s="25" t="s">
        <v>7046</v>
      </c>
      <c r="H107" s="25" t="s">
        <v>7047</v>
      </c>
      <c r="I107" s="8">
        <f t="shared" si="7"/>
        <v>45309.806180555555</v>
      </c>
      <c r="J107" s="8">
        <f t="shared" si="12"/>
        <v>45309.805555555555</v>
      </c>
      <c r="K107" s="6" t="str">
        <f t="shared" si="9"/>
        <v>0:00</v>
      </c>
      <c r="L107" s="54" t="str">
        <f t="shared" si="10"/>
        <v>Ukončeno v den propuštění</v>
      </c>
      <c r="M107" s="54" t="str">
        <f>IF(A107-J107&gt;TIME(0,240,0),"Více než  4 hodiny",VLOOKUP(K107,Pásma!$H$4:$I$244,2))</f>
        <v>do 10 ti minut</v>
      </c>
    </row>
    <row r="108" spans="1:13" x14ac:dyDescent="0.25">
      <c r="A108" s="26">
        <v>45310.335486111115</v>
      </c>
      <c r="B108" s="25" t="s">
        <v>5028</v>
      </c>
      <c r="C108" s="25" t="s">
        <v>5166</v>
      </c>
      <c r="D108" s="25" t="s">
        <v>5013</v>
      </c>
      <c r="E108" s="25" t="s">
        <v>79</v>
      </c>
      <c r="F108" s="25" t="s">
        <v>6929</v>
      </c>
      <c r="G108" s="25" t="s">
        <v>6930</v>
      </c>
      <c r="H108" s="25" t="s">
        <v>9186</v>
      </c>
      <c r="I108" s="8">
        <f t="shared" si="7"/>
        <v>45310.335486111115</v>
      </c>
      <c r="J108" s="8">
        <f>DATEVALUE(MID(H108,49,8))+TIMEVALUE(_xlfn.CONCAT(MID(H108,80,2),":",MID(H108,82,2)))</f>
        <v>45310.334722222222</v>
      </c>
      <c r="K108" s="6" t="str">
        <f t="shared" si="9"/>
        <v>0:01</v>
      </c>
      <c r="L108" s="54" t="str">
        <f t="shared" si="10"/>
        <v>Ukončeno v den propuštění</v>
      </c>
      <c r="M108" s="54" t="str">
        <f>IF(A108-J108&gt;TIME(0,240,0),"Více než  4 hodiny",VLOOKUP(K108,Pásma!$H$4:$I$244,2))</f>
        <v>do 10 ti minut</v>
      </c>
    </row>
    <row r="109" spans="1:13" x14ac:dyDescent="0.25">
      <c r="A109" s="26">
        <v>45310.336099537039</v>
      </c>
      <c r="B109" s="25" t="s">
        <v>5028</v>
      </c>
      <c r="C109" s="25" t="s">
        <v>5166</v>
      </c>
      <c r="D109" s="25" t="s">
        <v>5013</v>
      </c>
      <c r="E109" s="25" t="s">
        <v>79</v>
      </c>
      <c r="F109" s="25" t="s">
        <v>7026</v>
      </c>
      <c r="G109" s="25" t="s">
        <v>7027</v>
      </c>
      <c r="H109" s="25" t="s">
        <v>9185</v>
      </c>
      <c r="I109" s="8">
        <f t="shared" si="7"/>
        <v>45310.336099537039</v>
      </c>
      <c r="J109" s="8">
        <f>DATEVALUE(MID(H109,49,8))+TIMEVALUE(_xlfn.CONCAT(MID(H109,80,2),":",MID(H109,82,2)))</f>
        <v>45310.335416666669</v>
      </c>
      <c r="K109" s="6" t="str">
        <f t="shared" si="9"/>
        <v>0:00</v>
      </c>
      <c r="L109" s="54" t="str">
        <f t="shared" si="10"/>
        <v>Ukončeno v den propuštění</v>
      </c>
      <c r="M109" s="54" t="str">
        <f>IF(A109-J109&gt;TIME(0,240,0),"Více než  4 hodiny",VLOOKUP(K109,Pásma!$H$4:$I$244,2))</f>
        <v>do 10 ti minut</v>
      </c>
    </row>
    <row r="110" spans="1:13" x14ac:dyDescent="0.25">
      <c r="A110" s="26">
        <v>45310.422997685186</v>
      </c>
      <c r="B110" s="25" t="s">
        <v>5011</v>
      </c>
      <c r="C110" s="25" t="s">
        <v>5012</v>
      </c>
      <c r="D110" s="25" t="s">
        <v>5013</v>
      </c>
      <c r="E110" s="25" t="s">
        <v>79</v>
      </c>
      <c r="F110" s="25" t="s">
        <v>7920</v>
      </c>
      <c r="G110" s="25" t="s">
        <v>7921</v>
      </c>
      <c r="H110" s="25" t="s">
        <v>7922</v>
      </c>
      <c r="I110" s="8">
        <f t="shared" si="7"/>
        <v>45310.422997685186</v>
      </c>
      <c r="J110" s="8">
        <f>DATEVALUE(MID(H110,63,8))+TIMEVALUE(_xlfn.CONCAT(MID(H110,87,2),":",MID(H110,89,2)))</f>
        <v>45310.422222222223</v>
      </c>
      <c r="K110" s="6" t="str">
        <f t="shared" si="9"/>
        <v>0:01</v>
      </c>
      <c r="L110" s="54" t="str">
        <f t="shared" si="10"/>
        <v>Ukončeno v den propuštění</v>
      </c>
      <c r="M110" s="54" t="str">
        <f>IF(A110-J110&gt;TIME(0,240,0),"Více než  4 hodiny",VLOOKUP(K110,Pásma!$H$4:$I$244,2))</f>
        <v>do 10 ti minut</v>
      </c>
    </row>
    <row r="111" spans="1:13" x14ac:dyDescent="0.25">
      <c r="A111" s="26">
        <v>45310.633819444447</v>
      </c>
      <c r="B111" s="25" t="s">
        <v>4853</v>
      </c>
      <c r="C111" s="25" t="s">
        <v>4909</v>
      </c>
      <c r="D111" s="25" t="s">
        <v>5013</v>
      </c>
      <c r="E111" s="25" t="s">
        <v>10</v>
      </c>
      <c r="F111" s="25" t="s">
        <v>6999</v>
      </c>
      <c r="G111" s="25" t="s">
        <v>7000</v>
      </c>
      <c r="H111" s="25" t="s">
        <v>9184</v>
      </c>
      <c r="I111" s="8">
        <f t="shared" si="7"/>
        <v>45310.633819444447</v>
      </c>
      <c r="J111" s="8">
        <f>DATEVALUE(MID(H111,49,8))+TIMEVALUE(_xlfn.CONCAT(MID(H111,80,2),":",MID(H111,82,2)))</f>
        <v>45310.633333333331</v>
      </c>
      <c r="K111" s="6" t="str">
        <f t="shared" si="9"/>
        <v>0:00</v>
      </c>
      <c r="L111" s="54" t="str">
        <f t="shared" si="10"/>
        <v>Ukončeno v den propuštění</v>
      </c>
      <c r="M111" s="54" t="str">
        <f>IF(A111-J111&gt;TIME(0,240,0),"Více než  4 hodiny",VLOOKUP(K111,Pásma!$H$4:$I$244,2))</f>
        <v>do 10 ti minut</v>
      </c>
    </row>
    <row r="112" spans="1:13" x14ac:dyDescent="0.25">
      <c r="A112" s="26">
        <v>45310.718969907408</v>
      </c>
      <c r="B112" s="25" t="s">
        <v>5017</v>
      </c>
      <c r="C112" s="25" t="s">
        <v>5372</v>
      </c>
      <c r="D112" s="25" t="s">
        <v>5013</v>
      </c>
      <c r="E112" s="25" t="s">
        <v>79</v>
      </c>
      <c r="F112" s="25" t="s">
        <v>7042</v>
      </c>
      <c r="G112" s="25" t="s">
        <v>7043</v>
      </c>
      <c r="H112" s="25" t="s">
        <v>7044</v>
      </c>
      <c r="I112" s="8">
        <f t="shared" si="7"/>
        <v>45310.718969907408</v>
      </c>
      <c r="J112" s="8">
        <f t="shared" ref="J112:J126" si="13">DATEVALUE(MID(H112,29,8))+TIMEVALUE(_xlfn.CONCAT(MID(H112,64,2),":",MID(H112,66,2)))</f>
        <v>45310.718055555553</v>
      </c>
      <c r="K112" s="6" t="str">
        <f t="shared" si="9"/>
        <v>0:01</v>
      </c>
      <c r="L112" s="54" t="str">
        <f t="shared" si="10"/>
        <v>Ukončeno v den propuštění</v>
      </c>
      <c r="M112" s="54" t="str">
        <f>IF(A112-J112&gt;TIME(0,240,0),"Více než  4 hodiny",VLOOKUP(K112,Pásma!$H$4:$I$244,2))</f>
        <v>do 10 ti minut</v>
      </c>
    </row>
    <row r="113" spans="1:13" x14ac:dyDescent="0.25">
      <c r="A113" s="26">
        <v>45310.71943287037</v>
      </c>
      <c r="B113" s="25" t="s">
        <v>5017</v>
      </c>
      <c r="C113" s="25" t="s">
        <v>5372</v>
      </c>
      <c r="D113" s="25" t="s">
        <v>5013</v>
      </c>
      <c r="E113" s="25" t="s">
        <v>79</v>
      </c>
      <c r="F113" s="25" t="s">
        <v>7039</v>
      </c>
      <c r="G113" s="25" t="s">
        <v>7040</v>
      </c>
      <c r="H113" s="25" t="s">
        <v>7041</v>
      </c>
      <c r="I113" s="8">
        <f t="shared" si="7"/>
        <v>45310.71943287037</v>
      </c>
      <c r="J113" s="8">
        <f t="shared" si="13"/>
        <v>45310.71875</v>
      </c>
      <c r="K113" s="6" t="str">
        <f t="shared" si="9"/>
        <v>0:00</v>
      </c>
      <c r="L113" s="54" t="str">
        <f t="shared" si="10"/>
        <v>Ukončeno v den propuštění</v>
      </c>
      <c r="M113" s="54" t="str">
        <f>IF(A113-J113&gt;TIME(0,240,0),"Více než  4 hodiny",VLOOKUP(K113,Pásma!$H$4:$I$244,2))</f>
        <v>do 10 ti minut</v>
      </c>
    </row>
    <row r="114" spans="1:13" x14ac:dyDescent="0.25">
      <c r="A114" s="26">
        <v>45310.720127314817</v>
      </c>
      <c r="B114" s="25" t="s">
        <v>5017</v>
      </c>
      <c r="C114" s="25" t="s">
        <v>5372</v>
      </c>
      <c r="D114" s="25" t="s">
        <v>5013</v>
      </c>
      <c r="E114" s="25" t="s">
        <v>79</v>
      </c>
      <c r="F114" s="25" t="s">
        <v>7036</v>
      </c>
      <c r="G114" s="25" t="s">
        <v>7037</v>
      </c>
      <c r="H114" s="25" t="s">
        <v>7038</v>
      </c>
      <c r="I114" s="8">
        <f t="shared" si="7"/>
        <v>45310.720127314817</v>
      </c>
      <c r="J114" s="8">
        <f t="shared" si="13"/>
        <v>45310.719444444447</v>
      </c>
      <c r="K114" s="6" t="str">
        <f t="shared" si="9"/>
        <v>0:00</v>
      </c>
      <c r="L114" s="54" t="str">
        <f t="shared" si="10"/>
        <v>Ukončeno v den propuštění</v>
      </c>
      <c r="M114" s="54" t="str">
        <f>IF(A114-J114&gt;TIME(0,240,0),"Více než  4 hodiny",VLOOKUP(K114,Pásma!$H$4:$I$244,2))</f>
        <v>do 10 ti minut</v>
      </c>
    </row>
    <row r="115" spans="1:13" x14ac:dyDescent="0.25">
      <c r="A115" s="26">
        <v>45310.720462962963</v>
      </c>
      <c r="B115" s="25" t="s">
        <v>5017</v>
      </c>
      <c r="C115" s="25" t="s">
        <v>5372</v>
      </c>
      <c r="D115" s="25" t="s">
        <v>5013</v>
      </c>
      <c r="E115" s="25" t="s">
        <v>79</v>
      </c>
      <c r="F115" s="25" t="s">
        <v>6594</v>
      </c>
      <c r="G115" s="25" t="s">
        <v>7034</v>
      </c>
      <c r="H115" s="25" t="s">
        <v>7035</v>
      </c>
      <c r="I115" s="8">
        <f t="shared" si="7"/>
        <v>45310.720462962963</v>
      </c>
      <c r="J115" s="8">
        <f t="shared" si="13"/>
        <v>45310.720138888886</v>
      </c>
      <c r="K115" s="6" t="str">
        <f t="shared" si="9"/>
        <v>0:00</v>
      </c>
      <c r="L115" s="54" t="str">
        <f t="shared" si="10"/>
        <v>Ukončeno v den propuštění</v>
      </c>
      <c r="M115" s="54" t="str">
        <f>IF(A115-J115&gt;TIME(0,240,0),"Více než  4 hodiny",VLOOKUP(K115,Pásma!$H$4:$I$244,2))</f>
        <v>do 10 ti minut</v>
      </c>
    </row>
    <row r="116" spans="1:13" x14ac:dyDescent="0.25">
      <c r="A116" s="26">
        <v>45311.497106481482</v>
      </c>
      <c r="B116" s="25" t="s">
        <v>5017</v>
      </c>
      <c r="C116" s="25" t="s">
        <v>5335</v>
      </c>
      <c r="D116" s="25" t="s">
        <v>5013</v>
      </c>
      <c r="E116" s="25" t="s">
        <v>79</v>
      </c>
      <c r="F116" s="25" t="s">
        <v>6257</v>
      </c>
      <c r="G116" s="25" t="s">
        <v>7032</v>
      </c>
      <c r="H116" s="25" t="s">
        <v>7033</v>
      </c>
      <c r="I116" s="8">
        <f t="shared" si="7"/>
        <v>45311.497106481482</v>
      </c>
      <c r="J116" s="8">
        <f t="shared" si="13"/>
        <v>45311.496527777781</v>
      </c>
      <c r="K116" s="6" t="str">
        <f t="shared" si="9"/>
        <v>0:00</v>
      </c>
      <c r="L116" s="54" t="str">
        <f t="shared" si="10"/>
        <v>Ukončeno v den propuštění</v>
      </c>
      <c r="M116" s="54" t="str">
        <f>IF(A116-J116&gt;TIME(0,240,0),"Více než  4 hodiny",VLOOKUP(K116,Pásma!$H$4:$I$244,2))</f>
        <v>do 10 ti minut</v>
      </c>
    </row>
    <row r="117" spans="1:13" x14ac:dyDescent="0.25">
      <c r="A117" s="26">
        <v>45311.497488425928</v>
      </c>
      <c r="B117" s="25" t="s">
        <v>5017</v>
      </c>
      <c r="C117" s="25" t="s">
        <v>5335</v>
      </c>
      <c r="D117" s="25" t="s">
        <v>5013</v>
      </c>
      <c r="E117" s="25" t="s">
        <v>79</v>
      </c>
      <c r="F117" s="25" t="s">
        <v>7029</v>
      </c>
      <c r="G117" s="25" t="s">
        <v>7030</v>
      </c>
      <c r="H117" s="25" t="s">
        <v>7031</v>
      </c>
      <c r="I117" s="8">
        <f t="shared" si="7"/>
        <v>45311.497488425928</v>
      </c>
      <c r="J117" s="8">
        <f t="shared" si="13"/>
        <v>45311.496527777781</v>
      </c>
      <c r="K117" s="6" t="str">
        <f t="shared" si="9"/>
        <v>0:01</v>
      </c>
      <c r="L117" s="54" t="str">
        <f t="shared" si="10"/>
        <v>Ukončeno v den propuštění</v>
      </c>
      <c r="M117" s="54" t="str">
        <f>IF(A117-J117&gt;TIME(0,240,0),"Více než  4 hodiny",VLOOKUP(K117,Pásma!$H$4:$I$244,2))</f>
        <v>do 10 ti minut</v>
      </c>
    </row>
    <row r="118" spans="1:13" x14ac:dyDescent="0.25">
      <c r="A118" s="26">
        <v>45311.498206018521</v>
      </c>
      <c r="B118" s="25" t="s">
        <v>5017</v>
      </c>
      <c r="C118" s="25" t="s">
        <v>5335</v>
      </c>
      <c r="D118" s="25" t="s">
        <v>5013</v>
      </c>
      <c r="E118" s="25" t="s">
        <v>79</v>
      </c>
      <c r="F118" s="25" t="s">
        <v>7026</v>
      </c>
      <c r="G118" s="25" t="s">
        <v>7027</v>
      </c>
      <c r="H118" s="25" t="s">
        <v>7028</v>
      </c>
      <c r="I118" s="8">
        <f t="shared" si="7"/>
        <v>45311.498206018521</v>
      </c>
      <c r="J118" s="8">
        <f t="shared" si="13"/>
        <v>45311.49722222222</v>
      </c>
      <c r="K118" s="6" t="str">
        <f t="shared" si="9"/>
        <v>0:01</v>
      </c>
      <c r="L118" s="54" t="str">
        <f t="shared" si="10"/>
        <v>Ukončeno v den propuštění</v>
      </c>
      <c r="M118" s="54" t="str">
        <f>IF(A118-J118&gt;TIME(0,240,0),"Více než  4 hodiny",VLOOKUP(K118,Pásma!$H$4:$I$244,2))</f>
        <v>do 10 ti minut</v>
      </c>
    </row>
    <row r="119" spans="1:13" x14ac:dyDescent="0.25">
      <c r="A119" s="26">
        <v>45311.498506944445</v>
      </c>
      <c r="B119" s="25" t="s">
        <v>5017</v>
      </c>
      <c r="C119" s="25" t="s">
        <v>5335</v>
      </c>
      <c r="D119" s="25" t="s">
        <v>5013</v>
      </c>
      <c r="E119" s="25" t="s">
        <v>79</v>
      </c>
      <c r="F119" s="25" t="s">
        <v>7024</v>
      </c>
      <c r="G119" s="25" t="s">
        <v>7025</v>
      </c>
      <c r="H119" s="25" t="s">
        <v>7023</v>
      </c>
      <c r="I119" s="8">
        <f t="shared" si="7"/>
        <v>45311.498506944445</v>
      </c>
      <c r="J119" s="8">
        <f t="shared" si="13"/>
        <v>45311.497916666667</v>
      </c>
      <c r="K119" s="6" t="str">
        <f t="shared" si="9"/>
        <v>0:00</v>
      </c>
      <c r="L119" s="54" t="str">
        <f t="shared" si="10"/>
        <v>Ukončeno v den propuštění</v>
      </c>
      <c r="M119" s="54" t="str">
        <f>IF(A119-J119&gt;TIME(0,240,0),"Více než  4 hodiny",VLOOKUP(K119,Pásma!$H$4:$I$244,2))</f>
        <v>do 10 ti minut</v>
      </c>
    </row>
    <row r="120" spans="1:13" x14ac:dyDescent="0.25">
      <c r="A120" s="26">
        <v>45311.499131944445</v>
      </c>
      <c r="B120" s="25" t="s">
        <v>5017</v>
      </c>
      <c r="C120" s="25" t="s">
        <v>5335</v>
      </c>
      <c r="D120" s="25" t="s">
        <v>5013</v>
      </c>
      <c r="E120" s="25" t="s">
        <v>79</v>
      </c>
      <c r="F120" s="25" t="s">
        <v>7021</v>
      </c>
      <c r="G120" s="25" t="s">
        <v>7022</v>
      </c>
      <c r="H120" s="25" t="s">
        <v>7023</v>
      </c>
      <c r="I120" s="8">
        <f t="shared" si="7"/>
        <v>45311.499131944445</v>
      </c>
      <c r="J120" s="8">
        <f t="shared" si="13"/>
        <v>45311.497916666667</v>
      </c>
      <c r="K120" s="6" t="str">
        <f t="shared" si="9"/>
        <v>0:01</v>
      </c>
      <c r="L120" s="54" t="str">
        <f t="shared" si="10"/>
        <v>Ukončeno v den propuštění</v>
      </c>
      <c r="M120" s="54" t="str">
        <f>IF(A120-J120&gt;TIME(0,240,0),"Více než  4 hodiny",VLOOKUP(K120,Pásma!$H$4:$I$244,2))</f>
        <v>do 10 ti minut</v>
      </c>
    </row>
    <row r="121" spans="1:13" x14ac:dyDescent="0.25">
      <c r="A121" s="26">
        <v>45312.544317129628</v>
      </c>
      <c r="B121" s="25" t="s">
        <v>5017</v>
      </c>
      <c r="C121" s="25" t="s">
        <v>5018</v>
      </c>
      <c r="D121" s="25" t="s">
        <v>5013</v>
      </c>
      <c r="E121" s="25" t="s">
        <v>79</v>
      </c>
      <c r="F121" s="25" t="s">
        <v>7018</v>
      </c>
      <c r="G121" s="25" t="s">
        <v>7019</v>
      </c>
      <c r="H121" s="25" t="s">
        <v>7020</v>
      </c>
      <c r="I121" s="8">
        <f t="shared" si="7"/>
        <v>45312.544317129628</v>
      </c>
      <c r="J121" s="8">
        <f t="shared" si="13"/>
        <v>45312.385416666664</v>
      </c>
      <c r="K121" s="6" t="str">
        <f t="shared" si="9"/>
        <v>3:48</v>
      </c>
      <c r="L121" s="54" t="str">
        <f t="shared" si="10"/>
        <v>Ukončeno v den propuštění</v>
      </c>
      <c r="M121" s="54" t="str">
        <f>IF(A121-J121&gt;TIME(0,240,0),"Více než  4 hodiny",VLOOKUP(K121,Pásma!$H$4:$I$244,2))</f>
        <v>220-230</v>
      </c>
    </row>
    <row r="122" spans="1:13" x14ac:dyDescent="0.25">
      <c r="A122" s="26">
        <v>45312.544733796298</v>
      </c>
      <c r="B122" s="25" t="s">
        <v>5017</v>
      </c>
      <c r="C122" s="25" t="s">
        <v>5018</v>
      </c>
      <c r="D122" s="25" t="s">
        <v>5013</v>
      </c>
      <c r="E122" s="25" t="s">
        <v>79</v>
      </c>
      <c r="F122" s="25" t="s">
        <v>7016</v>
      </c>
      <c r="G122" s="25" t="s">
        <v>7017</v>
      </c>
      <c r="H122" s="25" t="s">
        <v>7015</v>
      </c>
      <c r="I122" s="8">
        <f t="shared" si="7"/>
        <v>45312.544733796298</v>
      </c>
      <c r="J122" s="8">
        <f t="shared" si="13"/>
        <v>45312.416666666664</v>
      </c>
      <c r="K122" s="6" t="str">
        <f t="shared" si="9"/>
        <v>3:04</v>
      </c>
      <c r="L122" s="54" t="str">
        <f t="shared" si="10"/>
        <v>Ukončeno v den propuštění</v>
      </c>
      <c r="M122" s="54" t="str">
        <f>IF(A122-J122&gt;TIME(0,240,0),"Více než  4 hodiny",VLOOKUP(K122,Pásma!$H$4:$I$244,2))</f>
        <v>180-190</v>
      </c>
    </row>
    <row r="123" spans="1:13" x14ac:dyDescent="0.25">
      <c r="A123" s="26">
        <v>45312.545300925929</v>
      </c>
      <c r="B123" s="25" t="s">
        <v>5017</v>
      </c>
      <c r="C123" s="25" t="s">
        <v>5018</v>
      </c>
      <c r="D123" s="25" t="s">
        <v>5013</v>
      </c>
      <c r="E123" s="25" t="s">
        <v>79</v>
      </c>
      <c r="F123" s="25" t="s">
        <v>7013</v>
      </c>
      <c r="G123" s="25" t="s">
        <v>7014</v>
      </c>
      <c r="H123" s="25" t="s">
        <v>7015</v>
      </c>
      <c r="I123" s="8">
        <f t="shared" si="7"/>
        <v>45312.545300925929</v>
      </c>
      <c r="J123" s="8">
        <f t="shared" si="13"/>
        <v>45312.416666666664</v>
      </c>
      <c r="K123" s="6" t="str">
        <f t="shared" si="9"/>
        <v>3:05</v>
      </c>
      <c r="L123" s="54" t="str">
        <f t="shared" si="10"/>
        <v>Ukončeno v den propuštění</v>
      </c>
      <c r="M123" s="54" t="str">
        <f>IF(A123-J123&gt;TIME(0,240,0),"Více než  4 hodiny",VLOOKUP(K123,Pásma!$H$4:$I$244,2))</f>
        <v>180-190</v>
      </c>
    </row>
    <row r="124" spans="1:13" x14ac:dyDescent="0.25">
      <c r="A124" s="26">
        <v>45312.545856481483</v>
      </c>
      <c r="B124" s="25" t="s">
        <v>5017</v>
      </c>
      <c r="C124" s="25" t="s">
        <v>5018</v>
      </c>
      <c r="D124" s="25" t="s">
        <v>5013</v>
      </c>
      <c r="E124" s="25" t="s">
        <v>79</v>
      </c>
      <c r="F124" s="25" t="s">
        <v>7011</v>
      </c>
      <c r="G124" s="25" t="s">
        <v>7012</v>
      </c>
      <c r="H124" s="25" t="s">
        <v>7010</v>
      </c>
      <c r="I124" s="8">
        <f t="shared" si="7"/>
        <v>45312.545856481483</v>
      </c>
      <c r="J124" s="8">
        <f t="shared" si="13"/>
        <v>45312.416666666664</v>
      </c>
      <c r="K124" s="6" t="str">
        <f t="shared" si="9"/>
        <v>3:06</v>
      </c>
      <c r="L124" s="54" t="str">
        <f t="shared" si="10"/>
        <v>Ukončeno v den propuštění</v>
      </c>
      <c r="M124" s="54" t="str">
        <f>IF(A124-J124&gt;TIME(0,240,0),"Více než  4 hodiny",VLOOKUP(K124,Pásma!$H$4:$I$244,2))</f>
        <v>180-190</v>
      </c>
    </row>
    <row r="125" spans="1:13" x14ac:dyDescent="0.25">
      <c r="A125" s="26">
        <v>45312.561932870369</v>
      </c>
      <c r="B125" s="25" t="s">
        <v>5017</v>
      </c>
      <c r="C125" s="25" t="s">
        <v>5018</v>
      </c>
      <c r="D125" s="25" t="s">
        <v>5013</v>
      </c>
      <c r="E125" s="25" t="s">
        <v>79</v>
      </c>
      <c r="F125" s="25" t="s">
        <v>7008</v>
      </c>
      <c r="G125" s="25" t="s">
        <v>7009</v>
      </c>
      <c r="H125" s="25" t="s">
        <v>7010</v>
      </c>
      <c r="I125" s="8">
        <f t="shared" si="7"/>
        <v>45312.561932870369</v>
      </c>
      <c r="J125" s="8">
        <f t="shared" si="13"/>
        <v>45312.416666666664</v>
      </c>
      <c r="K125" s="6" t="str">
        <f t="shared" si="9"/>
        <v>3:29</v>
      </c>
      <c r="L125" s="54" t="str">
        <f t="shared" si="10"/>
        <v>Ukončeno v den propuštění</v>
      </c>
      <c r="M125" s="54" t="str">
        <f>IF(A125-J125&gt;TIME(0,240,0),"Více než  4 hodiny",VLOOKUP(K125,Pásma!$H$4:$I$244,2))</f>
        <v>200-210</v>
      </c>
    </row>
    <row r="126" spans="1:13" x14ac:dyDescent="0.25">
      <c r="A126" s="26">
        <v>45312.887754629628</v>
      </c>
      <c r="B126" s="25" t="s">
        <v>5017</v>
      </c>
      <c r="C126" s="25" t="s">
        <v>5335</v>
      </c>
      <c r="D126" s="25" t="s">
        <v>5013</v>
      </c>
      <c r="E126" s="25" t="s">
        <v>79</v>
      </c>
      <c r="F126" s="25" t="s">
        <v>7005</v>
      </c>
      <c r="G126" s="25" t="s">
        <v>7006</v>
      </c>
      <c r="H126" s="25" t="s">
        <v>7007</v>
      </c>
      <c r="I126" s="8">
        <f t="shared" si="7"/>
        <v>45312.887754629628</v>
      </c>
      <c r="J126" s="8">
        <f t="shared" si="13"/>
        <v>45312.886805555558</v>
      </c>
      <c r="K126" s="6" t="str">
        <f t="shared" si="9"/>
        <v>0:01</v>
      </c>
      <c r="L126" s="54" t="str">
        <f t="shared" si="10"/>
        <v>Ukončeno v den propuštění</v>
      </c>
      <c r="M126" s="54" t="str">
        <f>IF(A126-J126&gt;TIME(0,240,0),"Více než  4 hodiny",VLOOKUP(K126,Pásma!$H$4:$I$244,2))</f>
        <v>do 10 ti minut</v>
      </c>
    </row>
    <row r="127" spans="1:13" x14ac:dyDescent="0.25">
      <c r="A127" s="26">
        <v>45313.338391203702</v>
      </c>
      <c r="B127" s="25" t="s">
        <v>4941</v>
      </c>
      <c r="C127" s="25" t="s">
        <v>8836</v>
      </c>
      <c r="D127" s="25" t="s">
        <v>5013</v>
      </c>
      <c r="E127" s="25" t="s">
        <v>79</v>
      </c>
      <c r="F127" s="25" t="s">
        <v>6960</v>
      </c>
      <c r="G127" s="25" t="s">
        <v>6961</v>
      </c>
      <c r="H127" s="25" t="s">
        <v>9183</v>
      </c>
      <c r="I127" s="8">
        <f t="shared" si="7"/>
        <v>45313.338391203702</v>
      </c>
      <c r="J127" s="8">
        <f>DATEVALUE(MID(H127,49,8))+TIMEVALUE(_xlfn.CONCAT(MID(H127,80,2),":",MID(H127,82,2)))</f>
        <v>45313.338194444441</v>
      </c>
      <c r="K127" s="6" t="str">
        <f t="shared" si="9"/>
        <v>0:00</v>
      </c>
      <c r="L127" s="54" t="str">
        <f t="shared" si="10"/>
        <v>Ukončeno v den propuštění</v>
      </c>
      <c r="M127" s="54" t="str">
        <f>IF(A127-J127&gt;TIME(0,240,0),"Více než  4 hodiny",VLOOKUP(K127,Pásma!$H$4:$I$244,2))</f>
        <v>do 10 ti minut</v>
      </c>
    </row>
    <row r="128" spans="1:13" x14ac:dyDescent="0.25">
      <c r="A128" s="26">
        <v>45313.338506944441</v>
      </c>
      <c r="B128" s="25" t="s">
        <v>4941</v>
      </c>
      <c r="C128" s="25" t="s">
        <v>8836</v>
      </c>
      <c r="D128" s="25" t="s">
        <v>5013</v>
      </c>
      <c r="E128" s="25" t="s">
        <v>79</v>
      </c>
      <c r="F128" s="25" t="s">
        <v>6889</v>
      </c>
      <c r="G128" s="25" t="s">
        <v>6890</v>
      </c>
      <c r="H128" s="25" t="s">
        <v>9183</v>
      </c>
      <c r="I128" s="8">
        <f t="shared" si="7"/>
        <v>45313.338506944441</v>
      </c>
      <c r="J128" s="8">
        <f>DATEVALUE(MID(H128,49,8))+TIMEVALUE(_xlfn.CONCAT(MID(H128,80,2),":",MID(H128,82,2)))</f>
        <v>45313.338194444441</v>
      </c>
      <c r="K128" s="6" t="str">
        <f t="shared" si="9"/>
        <v>0:00</v>
      </c>
      <c r="L128" s="54" t="str">
        <f t="shared" si="10"/>
        <v>Ukončeno v den propuštění</v>
      </c>
      <c r="M128" s="54" t="str">
        <f>IF(A128-J128&gt;TIME(0,240,0),"Více než  4 hodiny",VLOOKUP(K128,Pásma!$H$4:$I$244,2))</f>
        <v>do 10 ti minut</v>
      </c>
    </row>
    <row r="129" spans="1:13" x14ac:dyDescent="0.25">
      <c r="A129" s="26">
        <v>45313.548136574071</v>
      </c>
      <c r="B129" s="25" t="s">
        <v>4853</v>
      </c>
      <c r="C129" s="25" t="s">
        <v>4884</v>
      </c>
      <c r="D129" s="25" t="s">
        <v>5013</v>
      </c>
      <c r="E129" s="25" t="s">
        <v>10</v>
      </c>
      <c r="F129" s="25" t="s">
        <v>6988</v>
      </c>
      <c r="G129" s="25" t="s">
        <v>6989</v>
      </c>
      <c r="H129" s="25" t="s">
        <v>9182</v>
      </c>
      <c r="I129" s="8">
        <f t="shared" si="7"/>
        <v>45313.548136574071</v>
      </c>
      <c r="J129" s="8">
        <f>DATEVALUE(MID(H129,49,8))+TIMEVALUE(_xlfn.CONCAT(MID(H129,80,2),":",MID(H129,82,2)))</f>
        <v>45313.54791666667</v>
      </c>
      <c r="K129" s="6" t="str">
        <f t="shared" si="9"/>
        <v>0:00</v>
      </c>
      <c r="L129" s="54" t="str">
        <f t="shared" si="10"/>
        <v>Ukončeno v den propuštění</v>
      </c>
      <c r="M129" s="54" t="str">
        <f>IF(A129-J129&gt;TIME(0,240,0),"Více než  4 hodiny",VLOOKUP(K129,Pásma!$H$4:$I$244,2))</f>
        <v>do 10 ti minut</v>
      </c>
    </row>
    <row r="130" spans="1:13" x14ac:dyDescent="0.25">
      <c r="A130" s="26">
        <v>45313.583993055552</v>
      </c>
      <c r="B130" s="25" t="s">
        <v>4853</v>
      </c>
      <c r="C130" s="25" t="s">
        <v>4991</v>
      </c>
      <c r="D130" s="25" t="s">
        <v>5013</v>
      </c>
      <c r="E130" s="25" t="s">
        <v>79</v>
      </c>
      <c r="F130" s="25" t="s">
        <v>6957</v>
      </c>
      <c r="G130" s="25" t="s">
        <v>6958</v>
      </c>
      <c r="H130" s="25" t="s">
        <v>9181</v>
      </c>
      <c r="I130" s="8">
        <f t="shared" ref="I130:I193" si="14">A130</f>
        <v>45313.583993055552</v>
      </c>
      <c r="J130" s="8">
        <f>DATEVALUE(MID(H130,49,8))+TIMEVALUE(_xlfn.CONCAT(MID(H130,80,2),":",MID(H130,82,2)))</f>
        <v>45313.583333333336</v>
      </c>
      <c r="K130" s="6" t="str">
        <f t="shared" ref="K130:K193" si="15">TEXT(A130-J130,"h:mm")</f>
        <v>0:00</v>
      </c>
      <c r="L130" s="54" t="str">
        <f t="shared" si="10"/>
        <v>Ukončeno v den propuštění</v>
      </c>
      <c r="M130" s="54" t="str">
        <f>IF(A130-J130&gt;TIME(0,240,0),"Více než  4 hodiny",VLOOKUP(K130,Pásma!$H$4:$I$244,2))</f>
        <v>do 10 ti minut</v>
      </c>
    </row>
    <row r="131" spans="1:13" x14ac:dyDescent="0.25">
      <c r="A131" s="26">
        <v>45313.622060185182</v>
      </c>
      <c r="B131" s="25" t="s">
        <v>5011</v>
      </c>
      <c r="C131" s="25" t="s">
        <v>5057</v>
      </c>
      <c r="D131" s="25" t="s">
        <v>5013</v>
      </c>
      <c r="E131" s="25" t="s">
        <v>79</v>
      </c>
      <c r="F131" s="25" t="s">
        <v>7002</v>
      </c>
      <c r="G131" s="25" t="s">
        <v>7003</v>
      </c>
      <c r="H131" s="25" t="s">
        <v>7004</v>
      </c>
      <c r="I131" s="8">
        <f t="shared" si="14"/>
        <v>45313.622060185182</v>
      </c>
      <c r="J131" s="8">
        <f>DATEVALUE(MID(H131,29,8))+TIMEVALUE(_xlfn.CONCAT(MID(H131,64,2),":",MID(H131,66,2)))</f>
        <v>45313.620833333334</v>
      </c>
      <c r="K131" s="6" t="str">
        <f t="shared" si="15"/>
        <v>0:01</v>
      </c>
      <c r="L131" s="54" t="str">
        <f t="shared" ref="L131:L194" si="16">IF(DAY(I131)&lt;&gt;DAY(J131),"Ukončeno o den a více později","Ukončeno v den propuštění")</f>
        <v>Ukončeno v den propuštění</v>
      </c>
      <c r="M131" s="54" t="str">
        <f>IF(A131-J131&gt;TIME(0,240,0),"Více než  4 hodiny",VLOOKUP(K131,Pásma!$H$4:$I$244,2))</f>
        <v>do 10 ti minut</v>
      </c>
    </row>
    <row r="132" spans="1:13" x14ac:dyDescent="0.25">
      <c r="A132" s="26">
        <v>45313.684270833335</v>
      </c>
      <c r="B132" s="25" t="s">
        <v>5017</v>
      </c>
      <c r="C132" s="25" t="s">
        <v>5150</v>
      </c>
      <c r="D132" s="25" t="s">
        <v>5013</v>
      </c>
      <c r="E132" s="25" t="s">
        <v>10</v>
      </c>
      <c r="F132" s="25" t="s">
        <v>6883</v>
      </c>
      <c r="G132" s="25" t="s">
        <v>7918</v>
      </c>
      <c r="H132" s="25" t="s">
        <v>7919</v>
      </c>
      <c r="I132" s="8">
        <f t="shared" si="14"/>
        <v>45313.684270833335</v>
      </c>
      <c r="J132" s="8">
        <f>DATEVALUE(MID(H132,63,8))+TIMEVALUE(_xlfn.CONCAT(MID(H132,87,2),":",MID(H132,89,2)))</f>
        <v>45313.682638888888</v>
      </c>
      <c r="K132" s="6" t="str">
        <f t="shared" si="15"/>
        <v>0:02</v>
      </c>
      <c r="L132" s="54" t="str">
        <f t="shared" si="16"/>
        <v>Ukončeno v den propuštění</v>
      </c>
      <c r="M132" s="54" t="str">
        <f>IF(A132-J132&gt;TIME(0,240,0),"Více než  4 hodiny",VLOOKUP(K132,Pásma!$H$4:$I$244,2))</f>
        <v>do 10 ti minut</v>
      </c>
    </row>
    <row r="133" spans="1:13" x14ac:dyDescent="0.25">
      <c r="A133" s="26">
        <v>45313.811273148145</v>
      </c>
      <c r="B133" s="25" t="s">
        <v>4853</v>
      </c>
      <c r="C133" s="25" t="s">
        <v>5141</v>
      </c>
      <c r="D133" s="25" t="s">
        <v>5013</v>
      </c>
      <c r="E133" s="25" t="s">
        <v>79</v>
      </c>
      <c r="F133" s="25" t="s">
        <v>6905</v>
      </c>
      <c r="G133" s="25" t="s">
        <v>7916</v>
      </c>
      <c r="H133" s="25" t="s">
        <v>7917</v>
      </c>
      <c r="I133" s="8">
        <f t="shared" si="14"/>
        <v>45313.811273148145</v>
      </c>
      <c r="J133" s="8">
        <f>DATEVALUE(MID(H133,63,8))+TIMEVALUE(_xlfn.CONCAT(MID(H133,87,2),":",MID(H133,89,2)))</f>
        <v>45313.810416666667</v>
      </c>
      <c r="K133" s="6" t="str">
        <f t="shared" si="15"/>
        <v>0:01</v>
      </c>
      <c r="L133" s="54" t="str">
        <f t="shared" si="16"/>
        <v>Ukončeno v den propuštění</v>
      </c>
      <c r="M133" s="54" t="str">
        <f>IF(A133-J133&gt;TIME(0,240,0),"Více než  4 hodiny",VLOOKUP(K133,Pásma!$H$4:$I$244,2))</f>
        <v>do 10 ti minut</v>
      </c>
    </row>
    <row r="134" spans="1:13" x14ac:dyDescent="0.25">
      <c r="A134" s="26">
        <v>45314.352847222224</v>
      </c>
      <c r="B134" s="25" t="s">
        <v>5028</v>
      </c>
      <c r="C134" s="25" t="s">
        <v>5166</v>
      </c>
      <c r="D134" s="25" t="s">
        <v>5013</v>
      </c>
      <c r="E134" s="25" t="s">
        <v>79</v>
      </c>
      <c r="F134" s="25" t="s">
        <v>6943</v>
      </c>
      <c r="G134" s="25" t="s">
        <v>6944</v>
      </c>
      <c r="H134" s="25" t="s">
        <v>9180</v>
      </c>
      <c r="I134" s="8">
        <f t="shared" si="14"/>
        <v>45314.352847222224</v>
      </c>
      <c r="J134" s="8">
        <f>DATEVALUE(MID(H134,49,8))+TIMEVALUE(_xlfn.CONCAT(MID(H134,80,2),":",MID(H134,82,2)))</f>
        <v>45314.352777777778</v>
      </c>
      <c r="K134" s="6" t="str">
        <f t="shared" si="15"/>
        <v>0:00</v>
      </c>
      <c r="L134" s="54" t="str">
        <f t="shared" si="16"/>
        <v>Ukončeno v den propuštění</v>
      </c>
      <c r="M134" s="54" t="str">
        <f>IF(A134-J134&gt;TIME(0,240,0),"Více než  4 hodiny",VLOOKUP(K134,Pásma!$H$4:$I$244,2))</f>
        <v>do 10 ti minut</v>
      </c>
    </row>
    <row r="135" spans="1:13" x14ac:dyDescent="0.25">
      <c r="A135" s="26">
        <v>45314.353055555555</v>
      </c>
      <c r="B135" s="25" t="s">
        <v>5028</v>
      </c>
      <c r="C135" s="25" t="s">
        <v>5166</v>
      </c>
      <c r="D135" s="25" t="s">
        <v>5013</v>
      </c>
      <c r="E135" s="25" t="s">
        <v>79</v>
      </c>
      <c r="F135" s="25" t="s">
        <v>6937</v>
      </c>
      <c r="G135" s="25" t="s">
        <v>6938</v>
      </c>
      <c r="H135" s="25" t="s">
        <v>9180</v>
      </c>
      <c r="I135" s="8">
        <f t="shared" si="14"/>
        <v>45314.353055555555</v>
      </c>
      <c r="J135" s="8">
        <f>DATEVALUE(MID(H135,49,8))+TIMEVALUE(_xlfn.CONCAT(MID(H135,80,2),":",MID(H135,82,2)))</f>
        <v>45314.352777777778</v>
      </c>
      <c r="K135" s="6" t="str">
        <f t="shared" si="15"/>
        <v>0:00</v>
      </c>
      <c r="L135" s="54" t="str">
        <f t="shared" si="16"/>
        <v>Ukončeno v den propuštění</v>
      </c>
      <c r="M135" s="54" t="str">
        <f>IF(A135-J135&gt;TIME(0,240,0),"Více než  4 hodiny",VLOOKUP(K135,Pásma!$H$4:$I$244,2))</f>
        <v>do 10 ti minut</v>
      </c>
    </row>
    <row r="136" spans="1:13" x14ac:dyDescent="0.25">
      <c r="A136" s="26">
        <v>45314.387592592589</v>
      </c>
      <c r="B136" s="25" t="s">
        <v>4853</v>
      </c>
      <c r="C136" s="25" t="s">
        <v>4884</v>
      </c>
      <c r="D136" s="25" t="s">
        <v>5013</v>
      </c>
      <c r="E136" s="25" t="s">
        <v>10</v>
      </c>
      <c r="F136" s="25" t="s">
        <v>5989</v>
      </c>
      <c r="G136" s="25" t="s">
        <v>6935</v>
      </c>
      <c r="H136" s="25" t="s">
        <v>7915</v>
      </c>
      <c r="I136" s="8">
        <f t="shared" si="14"/>
        <v>45314.387592592589</v>
      </c>
      <c r="J136" s="8">
        <f>DATEVALUE(MID(H136,63,8))+TIMEVALUE(_xlfn.CONCAT(MID(H136,87,2),":",MID(H136,89,2)))</f>
        <v>45314.386111111111</v>
      </c>
      <c r="K136" s="6" t="str">
        <f t="shared" si="15"/>
        <v>0:02</v>
      </c>
      <c r="L136" s="54" t="str">
        <f t="shared" si="16"/>
        <v>Ukončeno v den propuštění</v>
      </c>
      <c r="M136" s="54" t="str">
        <f>IF(A136-J136&gt;TIME(0,240,0),"Více než  4 hodiny",VLOOKUP(K136,Pásma!$H$4:$I$244,2))</f>
        <v>do 10 ti minut</v>
      </c>
    </row>
    <row r="137" spans="1:13" x14ac:dyDescent="0.25">
      <c r="A137" s="26">
        <v>45314.662523148145</v>
      </c>
      <c r="B137" s="25" t="s">
        <v>5011</v>
      </c>
      <c r="C137" s="25" t="s">
        <v>5012</v>
      </c>
      <c r="D137" s="25" t="s">
        <v>5013</v>
      </c>
      <c r="E137" s="25" t="s">
        <v>79</v>
      </c>
      <c r="F137" s="25" t="s">
        <v>6999</v>
      </c>
      <c r="G137" s="25" t="s">
        <v>7000</v>
      </c>
      <c r="H137" s="25" t="s">
        <v>7001</v>
      </c>
      <c r="I137" s="8">
        <f t="shared" si="14"/>
        <v>45314.662523148145</v>
      </c>
      <c r="J137" s="8">
        <f>DATEVALUE(MID(H137,29,8))+TIMEVALUE(_xlfn.CONCAT(MID(H137,64,2),":",MID(H137,66,2)))</f>
        <v>45314.661805555559</v>
      </c>
      <c r="K137" s="6" t="str">
        <f t="shared" si="15"/>
        <v>0:01</v>
      </c>
      <c r="L137" s="54" t="str">
        <f t="shared" si="16"/>
        <v>Ukončeno v den propuštění</v>
      </c>
      <c r="M137" s="54" t="str">
        <f>IF(A137-J137&gt;TIME(0,240,0),"Více než  4 hodiny",VLOOKUP(K137,Pásma!$H$4:$I$244,2))</f>
        <v>do 10 ti minut</v>
      </c>
    </row>
    <row r="138" spans="1:13" x14ac:dyDescent="0.25">
      <c r="A138" s="26">
        <v>45314.663032407407</v>
      </c>
      <c r="B138" s="25" t="s">
        <v>5011</v>
      </c>
      <c r="C138" s="25" t="s">
        <v>5012</v>
      </c>
      <c r="D138" s="25" t="s">
        <v>5013</v>
      </c>
      <c r="E138" s="25" t="s">
        <v>79</v>
      </c>
      <c r="F138" s="25" t="s">
        <v>6996</v>
      </c>
      <c r="G138" s="25" t="s">
        <v>6997</v>
      </c>
      <c r="H138" s="25" t="s">
        <v>6998</v>
      </c>
      <c r="I138" s="8">
        <f t="shared" si="14"/>
        <v>45314.663032407407</v>
      </c>
      <c r="J138" s="8">
        <f>DATEVALUE(MID(H138,29,8))+TIMEVALUE(_xlfn.CONCAT(MID(H138,64,2),":",MID(H138,66,2)))</f>
        <v>45314.662499999999</v>
      </c>
      <c r="K138" s="6" t="str">
        <f t="shared" si="15"/>
        <v>0:00</v>
      </c>
      <c r="L138" s="54" t="str">
        <f t="shared" si="16"/>
        <v>Ukončeno v den propuštění</v>
      </c>
      <c r="M138" s="54" t="str">
        <f>IF(A138-J138&gt;TIME(0,240,0),"Více než  4 hodiny",VLOOKUP(K138,Pásma!$H$4:$I$244,2))</f>
        <v>do 10 ti minut</v>
      </c>
    </row>
    <row r="139" spans="1:13" x14ac:dyDescent="0.25">
      <c r="A139" s="26">
        <v>45314.663900462961</v>
      </c>
      <c r="B139" s="25" t="s">
        <v>5011</v>
      </c>
      <c r="C139" s="25" t="s">
        <v>5012</v>
      </c>
      <c r="D139" s="25" t="s">
        <v>5013</v>
      </c>
      <c r="E139" s="25" t="s">
        <v>79</v>
      </c>
      <c r="F139" s="25" t="s">
        <v>6993</v>
      </c>
      <c r="G139" s="25" t="s">
        <v>6994</v>
      </c>
      <c r="H139" s="25" t="s">
        <v>6995</v>
      </c>
      <c r="I139" s="8">
        <f t="shared" si="14"/>
        <v>45314.663900462961</v>
      </c>
      <c r="J139" s="8">
        <f>DATEVALUE(MID(H139,29,8))+TIMEVALUE(_xlfn.CONCAT(MID(H139,64,2),":",MID(H139,66,2)))</f>
        <v>45314.663194444445</v>
      </c>
      <c r="K139" s="6" t="str">
        <f t="shared" si="15"/>
        <v>0:01</v>
      </c>
      <c r="L139" s="54" t="str">
        <f t="shared" si="16"/>
        <v>Ukončeno v den propuštění</v>
      </c>
      <c r="M139" s="54" t="str">
        <f>IF(A139-J139&gt;TIME(0,240,0),"Více než  4 hodiny",VLOOKUP(K139,Pásma!$H$4:$I$244,2))</f>
        <v>do 10 ti minut</v>
      </c>
    </row>
    <row r="140" spans="1:13" x14ac:dyDescent="0.25">
      <c r="A140" s="26">
        <v>45314.845925925925</v>
      </c>
      <c r="B140" s="25" t="s">
        <v>4853</v>
      </c>
      <c r="C140" s="25" t="s">
        <v>4854</v>
      </c>
      <c r="D140" s="25" t="s">
        <v>5013</v>
      </c>
      <c r="E140" s="25" t="s">
        <v>79</v>
      </c>
      <c r="F140" s="25" t="s">
        <v>7783</v>
      </c>
      <c r="G140" s="25" t="s">
        <v>7784</v>
      </c>
      <c r="H140" s="25" t="s">
        <v>9179</v>
      </c>
      <c r="I140" s="8">
        <f t="shared" si="14"/>
        <v>45314.845925925925</v>
      </c>
      <c r="J140" s="8">
        <f>DATEVALUE(MID(H140,49,8))+TIMEVALUE(_xlfn.CONCAT(MID(H140,80,2),":",MID(H140,82,2)))</f>
        <v>45314.845138888886</v>
      </c>
      <c r="K140" s="6" t="str">
        <f t="shared" si="15"/>
        <v>0:01</v>
      </c>
      <c r="L140" s="54" t="str">
        <f t="shared" si="16"/>
        <v>Ukončeno v den propuštění</v>
      </c>
      <c r="M140" s="54" t="str">
        <f>IF(A140-J140&gt;TIME(0,240,0),"Více než  4 hodiny",VLOOKUP(K140,Pásma!$H$4:$I$244,2))</f>
        <v>do 10 ti minut</v>
      </c>
    </row>
    <row r="141" spans="1:13" x14ac:dyDescent="0.25">
      <c r="A141" s="26">
        <v>45315.357800925929</v>
      </c>
      <c r="B141" s="25" t="s">
        <v>5017</v>
      </c>
      <c r="C141" s="25" t="s">
        <v>5166</v>
      </c>
      <c r="D141" s="25" t="s">
        <v>5013</v>
      </c>
      <c r="E141" s="25" t="s">
        <v>79</v>
      </c>
      <c r="F141" s="25" t="s">
        <v>6947</v>
      </c>
      <c r="G141" s="25" t="s">
        <v>6948</v>
      </c>
      <c r="H141" s="25" t="s">
        <v>9178</v>
      </c>
      <c r="I141" s="8">
        <f t="shared" si="14"/>
        <v>45315.357800925929</v>
      </c>
      <c r="J141" s="8">
        <f>DATEVALUE(MID(H141,49,8))+TIMEVALUE(_xlfn.CONCAT(MID(H141,80,2),":",MID(H141,82,2)))</f>
        <v>45315.357638888891</v>
      </c>
      <c r="K141" s="6" t="str">
        <f t="shared" si="15"/>
        <v>0:00</v>
      </c>
      <c r="L141" s="54" t="str">
        <f t="shared" si="16"/>
        <v>Ukončeno v den propuštění</v>
      </c>
      <c r="M141" s="54" t="str">
        <f>IF(A141-J141&gt;TIME(0,240,0),"Více než  4 hodiny",VLOOKUP(K141,Pásma!$H$4:$I$244,2))</f>
        <v>do 10 ti minut</v>
      </c>
    </row>
    <row r="142" spans="1:13" x14ac:dyDescent="0.25">
      <c r="A142" s="26">
        <v>45315.457962962966</v>
      </c>
      <c r="B142" s="25" t="s">
        <v>5017</v>
      </c>
      <c r="C142" s="25" t="s">
        <v>5166</v>
      </c>
      <c r="D142" s="25" t="s">
        <v>5013</v>
      </c>
      <c r="E142" s="25" t="s">
        <v>79</v>
      </c>
      <c r="F142" s="25" t="s">
        <v>6905</v>
      </c>
      <c r="G142" s="25" t="s">
        <v>6991</v>
      </c>
      <c r="H142" s="25" t="s">
        <v>6992</v>
      </c>
      <c r="I142" s="8">
        <f t="shared" si="14"/>
        <v>45315.457962962966</v>
      </c>
      <c r="J142" s="8">
        <f>DATEVALUE(MID(H142,29,8))+TIMEVALUE(_xlfn.CONCAT(MID(H142,64,2),":",MID(H142,66,2)))</f>
        <v>45315.454861111109</v>
      </c>
      <c r="K142" s="6" t="str">
        <f t="shared" si="15"/>
        <v>0:04</v>
      </c>
      <c r="L142" s="54" t="str">
        <f t="shared" si="16"/>
        <v>Ukončeno v den propuštění</v>
      </c>
      <c r="M142" s="54" t="str">
        <f>IF(A142-J142&gt;TIME(0,240,0),"Více než  4 hodiny",VLOOKUP(K142,Pásma!$H$4:$I$244,2))</f>
        <v>do 10 ti minut</v>
      </c>
    </row>
    <row r="143" spans="1:13" x14ac:dyDescent="0.25">
      <c r="A143" s="26">
        <v>45315.469421296293</v>
      </c>
      <c r="B143" s="25" t="s">
        <v>5011</v>
      </c>
      <c r="C143" s="25" t="s">
        <v>4891</v>
      </c>
      <c r="D143" s="25" t="s">
        <v>5013</v>
      </c>
      <c r="E143" s="25" t="s">
        <v>10</v>
      </c>
      <c r="F143" s="25" t="s">
        <v>6988</v>
      </c>
      <c r="G143" s="25" t="s">
        <v>6989</v>
      </c>
      <c r="H143" s="25" t="s">
        <v>6990</v>
      </c>
      <c r="I143" s="8">
        <f t="shared" si="14"/>
        <v>45315.469421296293</v>
      </c>
      <c r="J143" s="8">
        <f>DATEVALUE(MID(H143,29,8))+TIMEVALUE(_xlfn.CONCAT(MID(H143,64,2),":",MID(H143,66,2)))</f>
        <v>45315.46875</v>
      </c>
      <c r="K143" s="6" t="str">
        <f t="shared" si="15"/>
        <v>0:00</v>
      </c>
      <c r="L143" s="54" t="str">
        <f t="shared" si="16"/>
        <v>Ukončeno v den propuštění</v>
      </c>
      <c r="M143" s="54" t="str">
        <f>IF(A143-J143&gt;TIME(0,240,0),"Více než  4 hodiny",VLOOKUP(K143,Pásma!$H$4:$I$244,2))</f>
        <v>do 10 ti minut</v>
      </c>
    </row>
    <row r="144" spans="1:13" x14ac:dyDescent="0.25">
      <c r="A144" s="26">
        <v>45315.469953703701</v>
      </c>
      <c r="B144" s="25" t="s">
        <v>5011</v>
      </c>
      <c r="C144" s="25" t="s">
        <v>4891</v>
      </c>
      <c r="D144" s="25" t="s">
        <v>5013</v>
      </c>
      <c r="E144" s="25" t="s">
        <v>10</v>
      </c>
      <c r="F144" s="25" t="s">
        <v>5008</v>
      </c>
      <c r="G144" s="25" t="s">
        <v>6986</v>
      </c>
      <c r="H144" s="25" t="s">
        <v>6987</v>
      </c>
      <c r="I144" s="8">
        <f t="shared" si="14"/>
        <v>45315.469953703701</v>
      </c>
      <c r="J144" s="8">
        <f>DATEVALUE(MID(H144,29,8))+TIMEVALUE(_xlfn.CONCAT(MID(H144,64,2),":",MID(H144,66,2)))</f>
        <v>45315.469444444447</v>
      </c>
      <c r="K144" s="6" t="str">
        <f t="shared" si="15"/>
        <v>0:00</v>
      </c>
      <c r="L144" s="54" t="str">
        <f t="shared" si="16"/>
        <v>Ukončeno v den propuštění</v>
      </c>
      <c r="M144" s="54" t="str">
        <f>IF(A144-J144&gt;TIME(0,240,0),"Více než  4 hodiny",VLOOKUP(K144,Pásma!$H$4:$I$244,2))</f>
        <v>do 10 ti minut</v>
      </c>
    </row>
    <row r="145" spans="1:13" x14ac:dyDescent="0.25">
      <c r="A145" s="26">
        <v>45315.506145833337</v>
      </c>
      <c r="B145" s="25" t="s">
        <v>5017</v>
      </c>
      <c r="C145" s="25" t="s">
        <v>5166</v>
      </c>
      <c r="D145" s="25" t="s">
        <v>5013</v>
      </c>
      <c r="E145" s="25" t="s">
        <v>79</v>
      </c>
      <c r="F145" s="25" t="s">
        <v>6899</v>
      </c>
      <c r="G145" s="25" t="s">
        <v>7913</v>
      </c>
      <c r="H145" s="25" t="s">
        <v>7914</v>
      </c>
      <c r="I145" s="8">
        <f t="shared" si="14"/>
        <v>45315.506145833337</v>
      </c>
      <c r="J145" s="8">
        <f>DATEVALUE(MID(H145,63,8))+TIMEVALUE(_xlfn.CONCAT(MID(H145,87,2),":",MID(H145,89,2)))</f>
        <v>45315.505555555559</v>
      </c>
      <c r="K145" s="6" t="str">
        <f t="shared" si="15"/>
        <v>0:00</v>
      </c>
      <c r="L145" s="54" t="str">
        <f t="shared" si="16"/>
        <v>Ukončeno v den propuštění</v>
      </c>
      <c r="M145" s="54" t="str">
        <f>IF(A145-J145&gt;TIME(0,240,0),"Více než  4 hodiny",VLOOKUP(K145,Pásma!$H$4:$I$244,2))</f>
        <v>do 10 ti minut</v>
      </c>
    </row>
    <row r="146" spans="1:13" x14ac:dyDescent="0.25">
      <c r="A146" s="26">
        <v>45315.691979166666</v>
      </c>
      <c r="B146" s="25" t="s">
        <v>5017</v>
      </c>
      <c r="C146" s="25" t="s">
        <v>5049</v>
      </c>
      <c r="D146" s="25" t="s">
        <v>5013</v>
      </c>
      <c r="E146" s="25" t="s">
        <v>79</v>
      </c>
      <c r="F146" s="25" t="s">
        <v>5421</v>
      </c>
      <c r="G146" s="25" t="s">
        <v>6984</v>
      </c>
      <c r="H146" s="25" t="s">
        <v>6985</v>
      </c>
      <c r="I146" s="8">
        <f t="shared" si="14"/>
        <v>45315.691979166666</v>
      </c>
      <c r="J146" s="8">
        <f>DATEVALUE(MID(H146,29,8))+TIMEVALUE(_xlfn.CONCAT(MID(H146,64,2),":",MID(H146,66,2)))</f>
        <v>45315.688888888886</v>
      </c>
      <c r="K146" s="6" t="str">
        <f t="shared" si="15"/>
        <v>0:04</v>
      </c>
      <c r="L146" s="54" t="str">
        <f t="shared" si="16"/>
        <v>Ukončeno v den propuštění</v>
      </c>
      <c r="M146" s="54" t="str">
        <f>IF(A146-J146&gt;TIME(0,240,0),"Více než  4 hodiny",VLOOKUP(K146,Pásma!$H$4:$I$244,2))</f>
        <v>do 10 ti minut</v>
      </c>
    </row>
    <row r="147" spans="1:13" x14ac:dyDescent="0.25">
      <c r="A147" s="26">
        <v>45316.361215277779</v>
      </c>
      <c r="B147" s="25" t="s">
        <v>5017</v>
      </c>
      <c r="C147" s="25" t="s">
        <v>6256</v>
      </c>
      <c r="D147" s="25" t="s">
        <v>5013</v>
      </c>
      <c r="E147" s="25" t="s">
        <v>79</v>
      </c>
      <c r="F147" s="25" t="s">
        <v>6902</v>
      </c>
      <c r="G147" s="25" t="s">
        <v>6903</v>
      </c>
      <c r="H147" s="25" t="s">
        <v>9177</v>
      </c>
      <c r="I147" s="8">
        <f t="shared" si="14"/>
        <v>45316.361215277779</v>
      </c>
      <c r="J147" s="8">
        <f>DATEVALUE(MID(H147,49,8))+TIMEVALUE(_xlfn.CONCAT(MID(H147,80,2),":",MID(H147,82,2)))</f>
        <v>45316.361111111109</v>
      </c>
      <c r="K147" s="6" t="str">
        <f t="shared" si="15"/>
        <v>0:00</v>
      </c>
      <c r="L147" s="54" t="str">
        <f t="shared" si="16"/>
        <v>Ukončeno v den propuštění</v>
      </c>
      <c r="M147" s="54" t="str">
        <f>IF(A147-J147&gt;TIME(0,240,0),"Více než  4 hodiny",VLOOKUP(K147,Pásma!$H$4:$I$244,2))</f>
        <v>do 10 ti minut</v>
      </c>
    </row>
    <row r="148" spans="1:13" x14ac:dyDescent="0.25">
      <c r="A148" s="26">
        <v>45316.441168981481</v>
      </c>
      <c r="B148" s="25" t="s">
        <v>5017</v>
      </c>
      <c r="C148" s="25" t="s">
        <v>6256</v>
      </c>
      <c r="D148" s="25" t="s">
        <v>5013</v>
      </c>
      <c r="E148" s="25" t="s">
        <v>79</v>
      </c>
      <c r="F148" s="25" t="s">
        <v>6899</v>
      </c>
      <c r="G148" s="25" t="s">
        <v>6982</v>
      </c>
      <c r="H148" s="25" t="s">
        <v>6983</v>
      </c>
      <c r="I148" s="8">
        <f t="shared" si="14"/>
        <v>45316.441168981481</v>
      </c>
      <c r="J148" s="8">
        <f t="shared" ref="J148:J164" si="17">DATEVALUE(MID(H148,29,8))+TIMEVALUE(_xlfn.CONCAT(MID(H148,64,2),":",MID(H148,66,2)))</f>
        <v>45316.402083333334</v>
      </c>
      <c r="K148" s="6" t="str">
        <f t="shared" si="15"/>
        <v>0:56</v>
      </c>
      <c r="L148" s="54" t="str">
        <f t="shared" si="16"/>
        <v>Ukončeno v den propuštění</v>
      </c>
      <c r="M148" s="54" t="str">
        <f>IF(A148-J148&gt;TIME(0,240,0),"Více než  4 hodiny",VLOOKUP(K148,Pásma!$H$4:$I$244,2))</f>
        <v>50-60</v>
      </c>
    </row>
    <row r="149" spans="1:13" x14ac:dyDescent="0.25">
      <c r="A149" s="26">
        <v>45316.63858796296</v>
      </c>
      <c r="B149" s="25" t="s">
        <v>5017</v>
      </c>
      <c r="C149" s="25" t="s">
        <v>5166</v>
      </c>
      <c r="D149" s="25" t="s">
        <v>5013</v>
      </c>
      <c r="E149" s="25" t="s">
        <v>79</v>
      </c>
      <c r="F149" s="25" t="s">
        <v>6980</v>
      </c>
      <c r="G149" s="25" t="s">
        <v>6981</v>
      </c>
      <c r="H149" s="25" t="s">
        <v>6979</v>
      </c>
      <c r="I149" s="8">
        <f t="shared" si="14"/>
        <v>45316.63858796296</v>
      </c>
      <c r="J149" s="8">
        <f t="shared" si="17"/>
        <v>45316.638194444444</v>
      </c>
      <c r="K149" s="6" t="str">
        <f t="shared" si="15"/>
        <v>0:00</v>
      </c>
      <c r="L149" s="54" t="str">
        <f t="shared" si="16"/>
        <v>Ukončeno v den propuštění</v>
      </c>
      <c r="M149" s="54" t="str">
        <f>IF(A149-J149&gt;TIME(0,240,0),"Více než  4 hodiny",VLOOKUP(K149,Pásma!$H$4:$I$244,2))</f>
        <v>do 10 ti minut</v>
      </c>
    </row>
    <row r="150" spans="1:13" x14ac:dyDescent="0.25">
      <c r="A150" s="26">
        <v>45316.63894675926</v>
      </c>
      <c r="B150" s="25" t="s">
        <v>5017</v>
      </c>
      <c r="C150" s="25" t="s">
        <v>5166</v>
      </c>
      <c r="D150" s="25" t="s">
        <v>5013</v>
      </c>
      <c r="E150" s="25" t="s">
        <v>79</v>
      </c>
      <c r="F150" s="25" t="s">
        <v>6977</v>
      </c>
      <c r="G150" s="25" t="s">
        <v>6978</v>
      </c>
      <c r="H150" s="25" t="s">
        <v>6979</v>
      </c>
      <c r="I150" s="8">
        <f t="shared" si="14"/>
        <v>45316.63894675926</v>
      </c>
      <c r="J150" s="8">
        <f t="shared" si="17"/>
        <v>45316.638194444444</v>
      </c>
      <c r="K150" s="6" t="str">
        <f t="shared" si="15"/>
        <v>0:01</v>
      </c>
      <c r="L150" s="54" t="str">
        <f t="shared" si="16"/>
        <v>Ukončeno v den propuštění</v>
      </c>
      <c r="M150" s="54" t="str">
        <f>IF(A150-J150&gt;TIME(0,240,0),"Více než  4 hodiny",VLOOKUP(K150,Pásma!$H$4:$I$244,2))</f>
        <v>do 10 ti minut</v>
      </c>
    </row>
    <row r="151" spans="1:13" x14ac:dyDescent="0.25">
      <c r="A151" s="26">
        <v>45316.639456018522</v>
      </c>
      <c r="B151" s="25" t="s">
        <v>5017</v>
      </c>
      <c r="C151" s="25" t="s">
        <v>5166</v>
      </c>
      <c r="D151" s="25" t="s">
        <v>5013</v>
      </c>
      <c r="E151" s="25" t="s">
        <v>79</v>
      </c>
      <c r="F151" s="25" t="s">
        <v>6974</v>
      </c>
      <c r="G151" s="25" t="s">
        <v>6975</v>
      </c>
      <c r="H151" s="25" t="s">
        <v>6976</v>
      </c>
      <c r="I151" s="8">
        <f t="shared" si="14"/>
        <v>45316.639456018522</v>
      </c>
      <c r="J151" s="8">
        <f t="shared" si="17"/>
        <v>45316.638888888891</v>
      </c>
      <c r="K151" s="6" t="str">
        <f t="shared" si="15"/>
        <v>0:00</v>
      </c>
      <c r="L151" s="54" t="str">
        <f t="shared" si="16"/>
        <v>Ukončeno v den propuštění</v>
      </c>
      <c r="M151" s="54" t="str">
        <f>IF(A151-J151&gt;TIME(0,240,0),"Více než  4 hodiny",VLOOKUP(K151,Pásma!$H$4:$I$244,2))</f>
        <v>do 10 ti minut</v>
      </c>
    </row>
    <row r="152" spans="1:13" x14ac:dyDescent="0.25">
      <c r="A152" s="26">
        <v>45316.63989583333</v>
      </c>
      <c r="B152" s="25" t="s">
        <v>5017</v>
      </c>
      <c r="C152" s="25" t="s">
        <v>5166</v>
      </c>
      <c r="D152" s="25" t="s">
        <v>5013</v>
      </c>
      <c r="E152" s="25" t="s">
        <v>79</v>
      </c>
      <c r="F152" s="25" t="s">
        <v>6972</v>
      </c>
      <c r="G152" s="25" t="s">
        <v>6973</v>
      </c>
      <c r="H152" s="25" t="s">
        <v>6971</v>
      </c>
      <c r="I152" s="8">
        <f t="shared" si="14"/>
        <v>45316.63989583333</v>
      </c>
      <c r="J152" s="8">
        <f t="shared" si="17"/>
        <v>45316.63958333333</v>
      </c>
      <c r="K152" s="6" t="str">
        <f t="shared" si="15"/>
        <v>0:00</v>
      </c>
      <c r="L152" s="54" t="str">
        <f t="shared" si="16"/>
        <v>Ukončeno v den propuštění</v>
      </c>
      <c r="M152" s="54" t="str">
        <f>IF(A152-J152&gt;TIME(0,240,0),"Více než  4 hodiny",VLOOKUP(K152,Pásma!$H$4:$I$244,2))</f>
        <v>do 10 ti minut</v>
      </c>
    </row>
    <row r="153" spans="1:13" x14ac:dyDescent="0.25">
      <c r="A153" s="26">
        <v>45316.640590277777</v>
      </c>
      <c r="B153" s="25" t="s">
        <v>5017</v>
      </c>
      <c r="C153" s="25" t="s">
        <v>5166</v>
      </c>
      <c r="D153" s="25" t="s">
        <v>5013</v>
      </c>
      <c r="E153" s="25" t="s">
        <v>79</v>
      </c>
      <c r="F153" s="25" t="s">
        <v>6969</v>
      </c>
      <c r="G153" s="25" t="s">
        <v>6970</v>
      </c>
      <c r="H153" s="25" t="s">
        <v>6971</v>
      </c>
      <c r="I153" s="8">
        <f t="shared" si="14"/>
        <v>45316.640590277777</v>
      </c>
      <c r="J153" s="8">
        <f t="shared" si="17"/>
        <v>45316.63958333333</v>
      </c>
      <c r="K153" s="6" t="str">
        <f t="shared" si="15"/>
        <v>0:01</v>
      </c>
      <c r="L153" s="54" t="str">
        <f t="shared" si="16"/>
        <v>Ukončeno v den propuštění</v>
      </c>
      <c r="M153" s="54" t="str">
        <f>IF(A153-J153&gt;TIME(0,240,0),"Více než  4 hodiny",VLOOKUP(K153,Pásma!$H$4:$I$244,2))</f>
        <v>do 10 ti minut</v>
      </c>
    </row>
    <row r="154" spans="1:13" x14ac:dyDescent="0.25">
      <c r="A154" s="26">
        <v>45316.641331018516</v>
      </c>
      <c r="B154" s="25" t="s">
        <v>5017</v>
      </c>
      <c r="C154" s="25" t="s">
        <v>5166</v>
      </c>
      <c r="D154" s="25" t="s">
        <v>5013</v>
      </c>
      <c r="E154" s="25" t="s">
        <v>79</v>
      </c>
      <c r="F154" s="25" t="s">
        <v>6966</v>
      </c>
      <c r="G154" s="25" t="s">
        <v>6967</v>
      </c>
      <c r="H154" s="25" t="s">
        <v>6968</v>
      </c>
      <c r="I154" s="8">
        <f t="shared" si="14"/>
        <v>45316.641331018516</v>
      </c>
      <c r="J154" s="8">
        <f t="shared" si="17"/>
        <v>45316.640277777777</v>
      </c>
      <c r="K154" s="6" t="str">
        <f t="shared" si="15"/>
        <v>0:01</v>
      </c>
      <c r="L154" s="54" t="str">
        <f t="shared" si="16"/>
        <v>Ukončeno v den propuštění</v>
      </c>
      <c r="M154" s="54" t="str">
        <f>IF(A154-J154&gt;TIME(0,240,0),"Více než  4 hodiny",VLOOKUP(K154,Pásma!$H$4:$I$244,2))</f>
        <v>do 10 ti minut</v>
      </c>
    </row>
    <row r="155" spans="1:13" x14ac:dyDescent="0.25">
      <c r="A155" s="26">
        <v>45316.641701388886</v>
      </c>
      <c r="B155" s="25" t="s">
        <v>5017</v>
      </c>
      <c r="C155" s="25" t="s">
        <v>5166</v>
      </c>
      <c r="D155" s="25" t="s">
        <v>5013</v>
      </c>
      <c r="E155" s="25" t="s">
        <v>79</v>
      </c>
      <c r="F155" s="25" t="s">
        <v>6963</v>
      </c>
      <c r="G155" s="25" t="s">
        <v>6964</v>
      </c>
      <c r="H155" s="25" t="s">
        <v>6965</v>
      </c>
      <c r="I155" s="8">
        <f t="shared" si="14"/>
        <v>45316.641701388886</v>
      </c>
      <c r="J155" s="8">
        <f t="shared" si="17"/>
        <v>45316.640972222223</v>
      </c>
      <c r="K155" s="6" t="str">
        <f t="shared" si="15"/>
        <v>0:01</v>
      </c>
      <c r="L155" s="54" t="str">
        <f t="shared" si="16"/>
        <v>Ukončeno v den propuštění</v>
      </c>
      <c r="M155" s="54" t="str">
        <f>IF(A155-J155&gt;TIME(0,240,0),"Více než  4 hodiny",VLOOKUP(K155,Pásma!$H$4:$I$244,2))</f>
        <v>do 10 ti minut</v>
      </c>
    </row>
    <row r="156" spans="1:13" x14ac:dyDescent="0.25">
      <c r="A156" s="26">
        <v>45316.642314814817</v>
      </c>
      <c r="B156" s="25" t="s">
        <v>5017</v>
      </c>
      <c r="C156" s="25" t="s">
        <v>5166</v>
      </c>
      <c r="D156" s="25" t="s">
        <v>5013</v>
      </c>
      <c r="E156" s="25" t="s">
        <v>79</v>
      </c>
      <c r="F156" s="25" t="s">
        <v>6960</v>
      </c>
      <c r="G156" s="25" t="s">
        <v>6961</v>
      </c>
      <c r="H156" s="25" t="s">
        <v>6962</v>
      </c>
      <c r="I156" s="8">
        <f t="shared" si="14"/>
        <v>45316.642314814817</v>
      </c>
      <c r="J156" s="8">
        <f t="shared" si="17"/>
        <v>45316.64166666667</v>
      </c>
      <c r="K156" s="6" t="str">
        <f t="shared" si="15"/>
        <v>0:00</v>
      </c>
      <c r="L156" s="54" t="str">
        <f t="shared" si="16"/>
        <v>Ukončeno v den propuštění</v>
      </c>
      <c r="M156" s="54" t="str">
        <f>IF(A156-J156&gt;TIME(0,240,0),"Více než  4 hodiny",VLOOKUP(K156,Pásma!$H$4:$I$244,2))</f>
        <v>do 10 ti minut</v>
      </c>
    </row>
    <row r="157" spans="1:13" x14ac:dyDescent="0.25">
      <c r="A157" s="26">
        <v>45316.64266203704</v>
      </c>
      <c r="B157" s="25" t="s">
        <v>5017</v>
      </c>
      <c r="C157" s="25" t="s">
        <v>5166</v>
      </c>
      <c r="D157" s="25" t="s">
        <v>5013</v>
      </c>
      <c r="E157" s="25" t="s">
        <v>79</v>
      </c>
      <c r="F157" s="25" t="s">
        <v>6957</v>
      </c>
      <c r="G157" s="25" t="s">
        <v>6958</v>
      </c>
      <c r="H157" s="25" t="s">
        <v>6959</v>
      </c>
      <c r="I157" s="8">
        <f t="shared" si="14"/>
        <v>45316.64266203704</v>
      </c>
      <c r="J157" s="8">
        <f t="shared" si="17"/>
        <v>45316.642361111109</v>
      </c>
      <c r="K157" s="6" t="str">
        <f t="shared" si="15"/>
        <v>0:00</v>
      </c>
      <c r="L157" s="54" t="str">
        <f t="shared" si="16"/>
        <v>Ukončeno v den propuštění</v>
      </c>
      <c r="M157" s="54" t="str">
        <f>IF(A157-J157&gt;TIME(0,240,0),"Více než  4 hodiny",VLOOKUP(K157,Pásma!$H$4:$I$244,2))</f>
        <v>do 10 ti minut</v>
      </c>
    </row>
    <row r="158" spans="1:13" x14ac:dyDescent="0.25">
      <c r="A158" s="26">
        <v>45316.643020833333</v>
      </c>
      <c r="B158" s="25" t="s">
        <v>5017</v>
      </c>
      <c r="C158" s="25" t="s">
        <v>5166</v>
      </c>
      <c r="D158" s="25" t="s">
        <v>5013</v>
      </c>
      <c r="E158" s="25" t="s">
        <v>79</v>
      </c>
      <c r="F158" s="25" t="s">
        <v>6954</v>
      </c>
      <c r="G158" s="25" t="s">
        <v>6955</v>
      </c>
      <c r="H158" s="25" t="s">
        <v>6956</v>
      </c>
      <c r="I158" s="8">
        <f t="shared" si="14"/>
        <v>45316.643020833333</v>
      </c>
      <c r="J158" s="8">
        <f t="shared" si="17"/>
        <v>45316.642361111109</v>
      </c>
      <c r="K158" s="6" t="str">
        <f t="shared" si="15"/>
        <v>0:00</v>
      </c>
      <c r="L158" s="54" t="str">
        <f t="shared" si="16"/>
        <v>Ukončeno v den propuštění</v>
      </c>
      <c r="M158" s="54" t="str">
        <f>IF(A158-J158&gt;TIME(0,240,0),"Více než  4 hodiny",VLOOKUP(K158,Pásma!$H$4:$I$244,2))</f>
        <v>do 10 ti minut</v>
      </c>
    </row>
    <row r="159" spans="1:13" x14ac:dyDescent="0.25">
      <c r="A159" s="26">
        <v>45316.644953703704</v>
      </c>
      <c r="B159" s="25" t="s">
        <v>5017</v>
      </c>
      <c r="C159" s="25" t="s">
        <v>5166</v>
      </c>
      <c r="D159" s="25" t="s">
        <v>5013</v>
      </c>
      <c r="E159" s="25" t="s">
        <v>79</v>
      </c>
      <c r="F159" s="25" t="s">
        <v>6951</v>
      </c>
      <c r="G159" s="25" t="s">
        <v>6952</v>
      </c>
      <c r="H159" s="25" t="s">
        <v>6953</v>
      </c>
      <c r="I159" s="8">
        <f t="shared" si="14"/>
        <v>45316.644953703704</v>
      </c>
      <c r="J159" s="8">
        <f t="shared" si="17"/>
        <v>45316.644444444442</v>
      </c>
      <c r="K159" s="6" t="str">
        <f t="shared" si="15"/>
        <v>0:00</v>
      </c>
      <c r="L159" s="54" t="str">
        <f t="shared" si="16"/>
        <v>Ukončeno v den propuštění</v>
      </c>
      <c r="M159" s="54" t="str">
        <f>IF(A159-J159&gt;TIME(0,240,0),"Více než  4 hodiny",VLOOKUP(K159,Pásma!$H$4:$I$244,2))</f>
        <v>do 10 ti minut</v>
      </c>
    </row>
    <row r="160" spans="1:13" x14ac:dyDescent="0.25">
      <c r="A160" s="26">
        <v>45317.364594907405</v>
      </c>
      <c r="B160" s="25" t="s">
        <v>4874</v>
      </c>
      <c r="C160" s="25" t="s">
        <v>4901</v>
      </c>
      <c r="D160" s="25" t="s">
        <v>5013</v>
      </c>
      <c r="E160" s="25" t="s">
        <v>4876</v>
      </c>
      <c r="F160" s="25" t="s">
        <v>6167</v>
      </c>
      <c r="G160" s="25" t="s">
        <v>6941</v>
      </c>
      <c r="H160" s="25" t="s">
        <v>6950</v>
      </c>
      <c r="I160" s="8">
        <f t="shared" si="14"/>
        <v>45317.364594907405</v>
      </c>
      <c r="J160" s="8">
        <f t="shared" si="17"/>
        <v>45317.363888888889</v>
      </c>
      <c r="K160" s="6" t="str">
        <f t="shared" si="15"/>
        <v>0:01</v>
      </c>
      <c r="L160" s="54" t="str">
        <f t="shared" si="16"/>
        <v>Ukončeno v den propuštění</v>
      </c>
      <c r="M160" s="54" t="str">
        <f>IF(A160-J160&gt;TIME(0,240,0),"Více než  4 hodiny",VLOOKUP(K160,Pásma!$H$4:$I$244,2))</f>
        <v>do 10 ti minut</v>
      </c>
    </row>
    <row r="161" spans="1:13" x14ac:dyDescent="0.25">
      <c r="A161" s="26">
        <v>45317.43173611111</v>
      </c>
      <c r="B161" s="25" t="s">
        <v>5011</v>
      </c>
      <c r="C161" s="25" t="s">
        <v>5012</v>
      </c>
      <c r="D161" s="25" t="s">
        <v>5013</v>
      </c>
      <c r="E161" s="25" t="s">
        <v>79</v>
      </c>
      <c r="F161" s="25" t="s">
        <v>6947</v>
      </c>
      <c r="G161" s="25" t="s">
        <v>6948</v>
      </c>
      <c r="H161" s="25" t="s">
        <v>6949</v>
      </c>
      <c r="I161" s="8">
        <f t="shared" si="14"/>
        <v>45317.43173611111</v>
      </c>
      <c r="J161" s="8">
        <f t="shared" si="17"/>
        <v>45317.430555555555</v>
      </c>
      <c r="K161" s="6" t="str">
        <f t="shared" si="15"/>
        <v>0:01</v>
      </c>
      <c r="L161" s="54" t="str">
        <f t="shared" si="16"/>
        <v>Ukončeno v den propuštění</v>
      </c>
      <c r="M161" s="54" t="str">
        <f>IF(A161-J161&gt;TIME(0,240,0),"Více než  4 hodiny",VLOOKUP(K161,Pásma!$H$4:$I$244,2))</f>
        <v>do 10 ti minut</v>
      </c>
    </row>
    <row r="162" spans="1:13" x14ac:dyDescent="0.25">
      <c r="A162" s="26">
        <v>45317.431990740741</v>
      </c>
      <c r="B162" s="25" t="s">
        <v>5011</v>
      </c>
      <c r="C162" s="25" t="s">
        <v>5012</v>
      </c>
      <c r="D162" s="25" t="s">
        <v>5013</v>
      </c>
      <c r="E162" s="25" t="s">
        <v>79</v>
      </c>
      <c r="F162" s="25" t="s">
        <v>6167</v>
      </c>
      <c r="G162" s="25" t="s">
        <v>6941</v>
      </c>
      <c r="H162" s="25" t="s">
        <v>6946</v>
      </c>
      <c r="I162" s="8">
        <f t="shared" si="14"/>
        <v>45317.431990740741</v>
      </c>
      <c r="J162" s="8">
        <f t="shared" si="17"/>
        <v>45317.431250000001</v>
      </c>
      <c r="K162" s="6" t="str">
        <f t="shared" si="15"/>
        <v>0:01</v>
      </c>
      <c r="L162" s="54" t="str">
        <f t="shared" si="16"/>
        <v>Ukončeno v den propuštění</v>
      </c>
      <c r="M162" s="54" t="str">
        <f>IF(A162-J162&gt;TIME(0,240,0),"Více než  4 hodiny",VLOOKUP(K162,Pásma!$H$4:$I$244,2))</f>
        <v>do 10 ti minut</v>
      </c>
    </row>
    <row r="163" spans="1:13" x14ac:dyDescent="0.25">
      <c r="A163" s="26">
        <v>45317.432303240741</v>
      </c>
      <c r="B163" s="25" t="s">
        <v>5011</v>
      </c>
      <c r="C163" s="25" t="s">
        <v>5012</v>
      </c>
      <c r="D163" s="25" t="s">
        <v>5013</v>
      </c>
      <c r="E163" s="25" t="s">
        <v>79</v>
      </c>
      <c r="F163" s="25" t="s">
        <v>6943</v>
      </c>
      <c r="G163" s="25" t="s">
        <v>6944</v>
      </c>
      <c r="H163" s="25" t="s">
        <v>6945</v>
      </c>
      <c r="I163" s="8">
        <f t="shared" si="14"/>
        <v>45317.432303240741</v>
      </c>
      <c r="J163" s="8">
        <f t="shared" si="17"/>
        <v>45317.431944444441</v>
      </c>
      <c r="K163" s="6" t="str">
        <f t="shared" si="15"/>
        <v>0:00</v>
      </c>
      <c r="L163" s="54" t="str">
        <f t="shared" si="16"/>
        <v>Ukončeno v den propuštění</v>
      </c>
      <c r="M163" s="54" t="str">
        <f>IF(A163-J163&gt;TIME(0,240,0),"Více než  4 hodiny",VLOOKUP(K163,Pásma!$H$4:$I$244,2))</f>
        <v>do 10 ti minut</v>
      </c>
    </row>
    <row r="164" spans="1:13" x14ac:dyDescent="0.25">
      <c r="A164" s="26">
        <v>45317.439756944441</v>
      </c>
      <c r="B164" s="25" t="s">
        <v>4874</v>
      </c>
      <c r="C164" s="25" t="s">
        <v>4901</v>
      </c>
      <c r="D164" s="25" t="s">
        <v>5013</v>
      </c>
      <c r="E164" s="25" t="s">
        <v>4876</v>
      </c>
      <c r="F164" s="25" t="s">
        <v>6167</v>
      </c>
      <c r="G164" s="25" t="s">
        <v>6941</v>
      </c>
      <c r="H164" s="25" t="s">
        <v>6942</v>
      </c>
      <c r="I164" s="8">
        <f t="shared" si="14"/>
        <v>45317.439756944441</v>
      </c>
      <c r="J164" s="8">
        <f t="shared" si="17"/>
        <v>45317.439583333333</v>
      </c>
      <c r="K164" s="6" t="str">
        <f t="shared" si="15"/>
        <v>0:00</v>
      </c>
      <c r="L164" s="54" t="str">
        <f t="shared" si="16"/>
        <v>Ukončeno v den propuštění</v>
      </c>
      <c r="M164" s="54" t="str">
        <f>IF(A164-J164&gt;TIME(0,240,0),"Více než  4 hodiny",VLOOKUP(K164,Pásma!$H$4:$I$244,2))</f>
        <v>do 10 ti minut</v>
      </c>
    </row>
    <row r="165" spans="1:13" x14ac:dyDescent="0.25">
      <c r="A165" s="26">
        <v>45317.476782407408</v>
      </c>
      <c r="B165" s="25" t="s">
        <v>4853</v>
      </c>
      <c r="C165" s="25" t="s">
        <v>4909</v>
      </c>
      <c r="D165" s="25" t="s">
        <v>5013</v>
      </c>
      <c r="E165" s="25" t="s">
        <v>10</v>
      </c>
      <c r="F165" s="25" t="s">
        <v>6824</v>
      </c>
      <c r="G165" s="25" t="s">
        <v>6825</v>
      </c>
      <c r="H165" s="25" t="s">
        <v>9176</v>
      </c>
      <c r="I165" s="8">
        <f t="shared" si="14"/>
        <v>45317.476782407408</v>
      </c>
      <c r="J165" s="8">
        <f>DATEVALUE(MID(H165,49,8))+TIMEVALUE(_xlfn.CONCAT(MID(H165,80,2),":",MID(H165,82,2)))</f>
        <v>45317.476388888892</v>
      </c>
      <c r="K165" s="6" t="str">
        <f t="shared" si="15"/>
        <v>0:00</v>
      </c>
      <c r="L165" s="54" t="str">
        <f t="shared" si="16"/>
        <v>Ukončeno v den propuštění</v>
      </c>
      <c r="M165" s="54" t="str">
        <f>IF(A165-J165&gt;TIME(0,240,0),"Více než  4 hodiny",VLOOKUP(K165,Pásma!$H$4:$I$244,2))</f>
        <v>do 10 ti minut</v>
      </c>
    </row>
    <row r="166" spans="1:13" x14ac:dyDescent="0.25">
      <c r="A166" s="26">
        <v>45317.737673611111</v>
      </c>
      <c r="B166" s="25" t="s">
        <v>5017</v>
      </c>
      <c r="C166" s="25" t="s">
        <v>4949</v>
      </c>
      <c r="D166" s="25" t="s">
        <v>5013</v>
      </c>
      <c r="E166" s="25" t="s">
        <v>10</v>
      </c>
      <c r="F166" s="25" t="s">
        <v>6883</v>
      </c>
      <c r="G166" s="25" t="s">
        <v>6939</v>
      </c>
      <c r="H166" s="25" t="s">
        <v>6940</v>
      </c>
      <c r="I166" s="8">
        <f t="shared" si="14"/>
        <v>45317.737673611111</v>
      </c>
      <c r="J166" s="8">
        <f t="shared" ref="J166:J179" si="18">DATEVALUE(MID(H166,29,8))+TIMEVALUE(_xlfn.CONCAT(MID(H166,64,2),":",MID(H166,66,2)))</f>
        <v>45317.698611111111</v>
      </c>
      <c r="K166" s="6" t="str">
        <f t="shared" si="15"/>
        <v>0:56</v>
      </c>
      <c r="L166" s="54" t="str">
        <f t="shared" si="16"/>
        <v>Ukončeno v den propuštění</v>
      </c>
      <c r="M166" s="54" t="str">
        <f>IF(A166-J166&gt;TIME(0,240,0),"Více než  4 hodiny",VLOOKUP(K166,Pásma!$H$4:$I$244,2))</f>
        <v>50-60</v>
      </c>
    </row>
    <row r="167" spans="1:13" x14ac:dyDescent="0.25">
      <c r="A167" s="26">
        <v>45317.866550925923</v>
      </c>
      <c r="B167" s="25" t="s">
        <v>5011</v>
      </c>
      <c r="C167" s="25" t="s">
        <v>5049</v>
      </c>
      <c r="D167" s="25" t="s">
        <v>5013</v>
      </c>
      <c r="E167" s="25" t="s">
        <v>79</v>
      </c>
      <c r="F167" s="25" t="s">
        <v>6937</v>
      </c>
      <c r="G167" s="25" t="s">
        <v>6938</v>
      </c>
      <c r="H167" s="25" t="s">
        <v>6936</v>
      </c>
      <c r="I167" s="8">
        <f t="shared" si="14"/>
        <v>45317.866550925923</v>
      </c>
      <c r="J167" s="8">
        <f t="shared" si="18"/>
        <v>45317.865972222222</v>
      </c>
      <c r="K167" s="6" t="str">
        <f t="shared" si="15"/>
        <v>0:00</v>
      </c>
      <c r="L167" s="54" t="str">
        <f t="shared" si="16"/>
        <v>Ukončeno v den propuštění</v>
      </c>
      <c r="M167" s="54" t="str">
        <f>IF(A167-J167&gt;TIME(0,240,0),"Více než  4 hodiny",VLOOKUP(K167,Pásma!$H$4:$I$244,2))</f>
        <v>do 10 ti minut</v>
      </c>
    </row>
    <row r="168" spans="1:13" x14ac:dyDescent="0.25">
      <c r="A168" s="26">
        <v>45317.866701388892</v>
      </c>
      <c r="B168" s="25" t="s">
        <v>5011</v>
      </c>
      <c r="C168" s="25" t="s">
        <v>5049</v>
      </c>
      <c r="D168" s="25" t="s">
        <v>5013</v>
      </c>
      <c r="E168" s="25" t="s">
        <v>79</v>
      </c>
      <c r="F168" s="25" t="s">
        <v>5989</v>
      </c>
      <c r="G168" s="25" t="s">
        <v>6935</v>
      </c>
      <c r="H168" s="25" t="s">
        <v>6936</v>
      </c>
      <c r="I168" s="8">
        <f t="shared" si="14"/>
        <v>45317.866701388892</v>
      </c>
      <c r="J168" s="8">
        <f t="shared" si="18"/>
        <v>45317.865972222222</v>
      </c>
      <c r="K168" s="6" t="str">
        <f t="shared" si="15"/>
        <v>0:01</v>
      </c>
      <c r="L168" s="54" t="str">
        <f t="shared" si="16"/>
        <v>Ukončeno v den propuštění</v>
      </c>
      <c r="M168" s="54" t="str">
        <f>IF(A168-J168&gt;TIME(0,240,0),"Více než  4 hodiny",VLOOKUP(K168,Pásma!$H$4:$I$244,2))</f>
        <v>do 10 ti minut</v>
      </c>
    </row>
    <row r="169" spans="1:13" x14ac:dyDescent="0.25">
      <c r="A169" s="26">
        <v>45317.866932870369</v>
      </c>
      <c r="B169" s="25" t="s">
        <v>5011</v>
      </c>
      <c r="C169" s="25" t="s">
        <v>5049</v>
      </c>
      <c r="D169" s="25" t="s">
        <v>5013</v>
      </c>
      <c r="E169" s="25" t="s">
        <v>79</v>
      </c>
      <c r="F169" s="25" t="s">
        <v>6932</v>
      </c>
      <c r="G169" s="25" t="s">
        <v>6933</v>
      </c>
      <c r="H169" s="25" t="s">
        <v>6934</v>
      </c>
      <c r="I169" s="8">
        <f t="shared" si="14"/>
        <v>45317.866932870369</v>
      </c>
      <c r="J169" s="8">
        <f t="shared" si="18"/>
        <v>45317.866666666669</v>
      </c>
      <c r="K169" s="6" t="str">
        <f t="shared" si="15"/>
        <v>0:00</v>
      </c>
      <c r="L169" s="54" t="str">
        <f t="shared" si="16"/>
        <v>Ukončeno v den propuštění</v>
      </c>
      <c r="M169" s="54" t="str">
        <f>IF(A169-J169&gt;TIME(0,240,0),"Více než  4 hodiny",VLOOKUP(K169,Pásma!$H$4:$I$244,2))</f>
        <v>do 10 ti minut</v>
      </c>
    </row>
    <row r="170" spans="1:13" x14ac:dyDescent="0.25">
      <c r="A170" s="26">
        <v>45318.451956018522</v>
      </c>
      <c r="B170" s="25" t="s">
        <v>5011</v>
      </c>
      <c r="C170" s="25" t="s">
        <v>5018</v>
      </c>
      <c r="D170" s="25" t="s">
        <v>5013</v>
      </c>
      <c r="E170" s="25" t="s">
        <v>79</v>
      </c>
      <c r="F170" s="25" t="s">
        <v>6929</v>
      </c>
      <c r="G170" s="25" t="s">
        <v>6930</v>
      </c>
      <c r="H170" s="25" t="s">
        <v>6931</v>
      </c>
      <c r="I170" s="8">
        <f t="shared" si="14"/>
        <v>45318.451956018522</v>
      </c>
      <c r="J170" s="8">
        <f t="shared" si="18"/>
        <v>45318.451388888891</v>
      </c>
      <c r="K170" s="6" t="str">
        <f t="shared" si="15"/>
        <v>0:00</v>
      </c>
      <c r="L170" s="54" t="str">
        <f t="shared" si="16"/>
        <v>Ukončeno v den propuštění</v>
      </c>
      <c r="M170" s="54" t="str">
        <f>IF(A170-J170&gt;TIME(0,240,0),"Více než  4 hodiny",VLOOKUP(K170,Pásma!$H$4:$I$244,2))</f>
        <v>do 10 ti minut</v>
      </c>
    </row>
    <row r="171" spans="1:13" x14ac:dyDescent="0.25">
      <c r="A171" s="26">
        <v>45319.565358796295</v>
      </c>
      <c r="B171" s="25" t="s">
        <v>5011</v>
      </c>
      <c r="C171" s="25" t="s">
        <v>5049</v>
      </c>
      <c r="D171" s="25" t="s">
        <v>5013</v>
      </c>
      <c r="E171" s="25" t="s">
        <v>79</v>
      </c>
      <c r="F171" s="25" t="s">
        <v>6926</v>
      </c>
      <c r="G171" s="25" t="s">
        <v>6927</v>
      </c>
      <c r="H171" s="25" t="s">
        <v>6928</v>
      </c>
      <c r="I171" s="8">
        <f t="shared" si="14"/>
        <v>45319.565358796295</v>
      </c>
      <c r="J171" s="8">
        <f t="shared" si="18"/>
        <v>45319.564583333333</v>
      </c>
      <c r="K171" s="6" t="str">
        <f t="shared" si="15"/>
        <v>0:01</v>
      </c>
      <c r="L171" s="54" t="str">
        <f t="shared" si="16"/>
        <v>Ukončeno v den propuštění</v>
      </c>
      <c r="M171" s="54" t="str">
        <f>IF(A171-J171&gt;TIME(0,240,0),"Více než  4 hodiny",VLOOKUP(K171,Pásma!$H$4:$I$244,2))</f>
        <v>do 10 ti minut</v>
      </c>
    </row>
    <row r="172" spans="1:13" x14ac:dyDescent="0.25">
      <c r="A172" s="26">
        <v>45319.565868055557</v>
      </c>
      <c r="B172" s="25" t="s">
        <v>5011</v>
      </c>
      <c r="C172" s="25" t="s">
        <v>5049</v>
      </c>
      <c r="D172" s="25" t="s">
        <v>5013</v>
      </c>
      <c r="E172" s="25" t="s">
        <v>79</v>
      </c>
      <c r="F172" s="25" t="s">
        <v>6924</v>
      </c>
      <c r="G172" s="25" t="s">
        <v>6925</v>
      </c>
      <c r="H172" s="25" t="s">
        <v>6923</v>
      </c>
      <c r="I172" s="8">
        <f t="shared" si="14"/>
        <v>45319.565868055557</v>
      </c>
      <c r="J172" s="8">
        <f t="shared" si="18"/>
        <v>45319.56527777778</v>
      </c>
      <c r="K172" s="6" t="str">
        <f t="shared" si="15"/>
        <v>0:00</v>
      </c>
      <c r="L172" s="54" t="str">
        <f t="shared" si="16"/>
        <v>Ukončeno v den propuštění</v>
      </c>
      <c r="M172" s="54" t="str">
        <f>IF(A172-J172&gt;TIME(0,240,0),"Více než  4 hodiny",VLOOKUP(K172,Pásma!$H$4:$I$244,2))</f>
        <v>do 10 ti minut</v>
      </c>
    </row>
    <row r="173" spans="1:13" x14ac:dyDescent="0.25">
      <c r="A173" s="26">
        <v>45319.566157407404</v>
      </c>
      <c r="B173" s="25" t="s">
        <v>5011</v>
      </c>
      <c r="C173" s="25" t="s">
        <v>5049</v>
      </c>
      <c r="D173" s="25" t="s">
        <v>5013</v>
      </c>
      <c r="E173" s="25" t="s">
        <v>79</v>
      </c>
      <c r="F173" s="25" t="s">
        <v>6921</v>
      </c>
      <c r="G173" s="25" t="s">
        <v>6922</v>
      </c>
      <c r="H173" s="25" t="s">
        <v>6923</v>
      </c>
      <c r="I173" s="8">
        <f t="shared" si="14"/>
        <v>45319.566157407404</v>
      </c>
      <c r="J173" s="8">
        <f t="shared" si="18"/>
        <v>45319.56527777778</v>
      </c>
      <c r="K173" s="6" t="str">
        <f t="shared" si="15"/>
        <v>0:01</v>
      </c>
      <c r="L173" s="54" t="str">
        <f t="shared" si="16"/>
        <v>Ukončeno v den propuštění</v>
      </c>
      <c r="M173" s="54" t="str">
        <f>IF(A173-J173&gt;TIME(0,240,0),"Více než  4 hodiny",VLOOKUP(K173,Pásma!$H$4:$I$244,2))</f>
        <v>do 10 ti minut</v>
      </c>
    </row>
    <row r="174" spans="1:13" x14ac:dyDescent="0.25">
      <c r="A174" s="26">
        <v>45319.566574074073</v>
      </c>
      <c r="B174" s="25" t="s">
        <v>5011</v>
      </c>
      <c r="C174" s="25" t="s">
        <v>5049</v>
      </c>
      <c r="D174" s="25" t="s">
        <v>5013</v>
      </c>
      <c r="E174" s="25" t="s">
        <v>79</v>
      </c>
      <c r="F174" s="25" t="s">
        <v>6919</v>
      </c>
      <c r="G174" s="25" t="s">
        <v>6920</v>
      </c>
      <c r="H174" s="25" t="s">
        <v>6918</v>
      </c>
      <c r="I174" s="8">
        <f t="shared" si="14"/>
        <v>45319.566574074073</v>
      </c>
      <c r="J174" s="8">
        <f t="shared" si="18"/>
        <v>45319.565972222219</v>
      </c>
      <c r="K174" s="6" t="str">
        <f t="shared" si="15"/>
        <v>0:00</v>
      </c>
      <c r="L174" s="54" t="str">
        <f t="shared" si="16"/>
        <v>Ukončeno v den propuštění</v>
      </c>
      <c r="M174" s="54" t="str">
        <f>IF(A174-J174&gt;TIME(0,240,0),"Více než  4 hodiny",VLOOKUP(K174,Pásma!$H$4:$I$244,2))</f>
        <v>do 10 ti minut</v>
      </c>
    </row>
    <row r="175" spans="1:13" x14ac:dyDescent="0.25">
      <c r="A175" s="26">
        <v>45319.566817129627</v>
      </c>
      <c r="B175" s="25" t="s">
        <v>5011</v>
      </c>
      <c r="C175" s="25" t="s">
        <v>5049</v>
      </c>
      <c r="D175" s="25" t="s">
        <v>5013</v>
      </c>
      <c r="E175" s="25" t="s">
        <v>79</v>
      </c>
      <c r="F175" s="25" t="s">
        <v>6916</v>
      </c>
      <c r="G175" s="25" t="s">
        <v>6917</v>
      </c>
      <c r="H175" s="25" t="s">
        <v>6918</v>
      </c>
      <c r="I175" s="8">
        <f t="shared" si="14"/>
        <v>45319.566817129627</v>
      </c>
      <c r="J175" s="8">
        <f t="shared" si="18"/>
        <v>45319.565972222219</v>
      </c>
      <c r="K175" s="6" t="str">
        <f t="shared" si="15"/>
        <v>0:01</v>
      </c>
      <c r="L175" s="54" t="str">
        <f t="shared" si="16"/>
        <v>Ukončeno v den propuštění</v>
      </c>
      <c r="M175" s="54" t="str">
        <f>IF(A175-J175&gt;TIME(0,240,0),"Více než  4 hodiny",VLOOKUP(K175,Pásma!$H$4:$I$244,2))</f>
        <v>do 10 ti minut</v>
      </c>
    </row>
    <row r="176" spans="1:13" x14ac:dyDescent="0.25">
      <c r="A176" s="26">
        <v>45319.567129629628</v>
      </c>
      <c r="B176" s="25" t="s">
        <v>5011</v>
      </c>
      <c r="C176" s="25" t="s">
        <v>5049</v>
      </c>
      <c r="D176" s="25" t="s">
        <v>5013</v>
      </c>
      <c r="E176" s="25" t="s">
        <v>79</v>
      </c>
      <c r="F176" s="25" t="s">
        <v>5997</v>
      </c>
      <c r="G176" s="25" t="s">
        <v>6914</v>
      </c>
      <c r="H176" s="25" t="s">
        <v>6915</v>
      </c>
      <c r="I176" s="8">
        <f t="shared" si="14"/>
        <v>45319.567129629628</v>
      </c>
      <c r="J176" s="8">
        <f t="shared" si="18"/>
        <v>45319.566666666666</v>
      </c>
      <c r="K176" s="6" t="str">
        <f t="shared" si="15"/>
        <v>0:00</v>
      </c>
      <c r="L176" s="54" t="str">
        <f t="shared" si="16"/>
        <v>Ukončeno v den propuštění</v>
      </c>
      <c r="M176" s="54" t="str">
        <f>IF(A176-J176&gt;TIME(0,240,0),"Více než  4 hodiny",VLOOKUP(K176,Pásma!$H$4:$I$244,2))</f>
        <v>do 10 ti minut</v>
      </c>
    </row>
    <row r="177" spans="1:13" x14ac:dyDescent="0.25">
      <c r="A177" s="26">
        <v>45319.579074074078</v>
      </c>
      <c r="B177" s="25" t="s">
        <v>5017</v>
      </c>
      <c r="C177" s="25" t="s">
        <v>5049</v>
      </c>
      <c r="D177" s="25" t="s">
        <v>5013</v>
      </c>
      <c r="E177" s="25" t="s">
        <v>79</v>
      </c>
      <c r="F177" s="25" t="s">
        <v>6911</v>
      </c>
      <c r="G177" s="25" t="s">
        <v>6912</v>
      </c>
      <c r="H177" s="25" t="s">
        <v>6913</v>
      </c>
      <c r="I177" s="8">
        <f t="shared" si="14"/>
        <v>45319.579074074078</v>
      </c>
      <c r="J177" s="8">
        <f t="shared" si="18"/>
        <v>45319.578472222223</v>
      </c>
      <c r="K177" s="6" t="str">
        <f t="shared" si="15"/>
        <v>0:00</v>
      </c>
      <c r="L177" s="54" t="str">
        <f t="shared" si="16"/>
        <v>Ukončeno v den propuštění</v>
      </c>
      <c r="M177" s="54" t="str">
        <f>IF(A177-J177&gt;TIME(0,240,0),"Více než  4 hodiny",VLOOKUP(K177,Pásma!$H$4:$I$244,2))</f>
        <v>do 10 ti minut</v>
      </c>
    </row>
    <row r="178" spans="1:13" x14ac:dyDescent="0.25">
      <c r="A178" s="26">
        <v>45319.668796296297</v>
      </c>
      <c r="B178" s="25" t="s">
        <v>5011</v>
      </c>
      <c r="C178" s="25" t="s">
        <v>5049</v>
      </c>
      <c r="D178" s="25" t="s">
        <v>5013</v>
      </c>
      <c r="E178" s="25" t="s">
        <v>79</v>
      </c>
      <c r="F178" s="25" t="s">
        <v>6908</v>
      </c>
      <c r="G178" s="25" t="s">
        <v>6909</v>
      </c>
      <c r="H178" s="25" t="s">
        <v>6910</v>
      </c>
      <c r="I178" s="8">
        <f t="shared" si="14"/>
        <v>45319.668796296297</v>
      </c>
      <c r="J178" s="8">
        <f t="shared" si="18"/>
        <v>45319.668055555558</v>
      </c>
      <c r="K178" s="6" t="str">
        <f t="shared" si="15"/>
        <v>0:01</v>
      </c>
      <c r="L178" s="54" t="str">
        <f t="shared" si="16"/>
        <v>Ukončeno v den propuštění</v>
      </c>
      <c r="M178" s="54" t="str">
        <f>IF(A178-J178&gt;TIME(0,240,0),"Více než  4 hodiny",VLOOKUP(K178,Pásma!$H$4:$I$244,2))</f>
        <v>do 10 ti minut</v>
      </c>
    </row>
    <row r="179" spans="1:13" x14ac:dyDescent="0.25">
      <c r="A179" s="26">
        <v>45319.66914351852</v>
      </c>
      <c r="B179" s="25" t="s">
        <v>5017</v>
      </c>
      <c r="C179" s="25" t="s">
        <v>5335</v>
      </c>
      <c r="D179" s="25" t="s">
        <v>5013</v>
      </c>
      <c r="E179" s="25" t="s">
        <v>79</v>
      </c>
      <c r="F179" s="25" t="s">
        <v>6905</v>
      </c>
      <c r="G179" s="25" t="s">
        <v>6906</v>
      </c>
      <c r="H179" s="25" t="s">
        <v>6907</v>
      </c>
      <c r="I179" s="8">
        <f t="shared" si="14"/>
        <v>45319.66914351852</v>
      </c>
      <c r="J179" s="8">
        <f t="shared" si="18"/>
        <v>45319.668749999997</v>
      </c>
      <c r="K179" s="6" t="str">
        <f t="shared" si="15"/>
        <v>0:00</v>
      </c>
      <c r="L179" s="54" t="str">
        <f t="shared" si="16"/>
        <v>Ukončeno v den propuštění</v>
      </c>
      <c r="M179" s="54" t="str">
        <f>IF(A179-J179&gt;TIME(0,240,0),"Více než  4 hodiny",VLOOKUP(K179,Pásma!$H$4:$I$244,2))</f>
        <v>do 10 ti minut</v>
      </c>
    </row>
    <row r="180" spans="1:13" x14ac:dyDescent="0.25">
      <c r="A180" s="26">
        <v>45320.343217592592</v>
      </c>
      <c r="B180" s="25" t="s">
        <v>4853</v>
      </c>
      <c r="C180" s="25" t="s">
        <v>4891</v>
      </c>
      <c r="D180" s="25" t="s">
        <v>5013</v>
      </c>
      <c r="E180" s="25" t="s">
        <v>10</v>
      </c>
      <c r="F180" s="25" t="s">
        <v>6852</v>
      </c>
      <c r="G180" s="25" t="s">
        <v>6853</v>
      </c>
      <c r="H180" s="25" t="s">
        <v>9175</v>
      </c>
      <c r="I180" s="8">
        <f t="shared" si="14"/>
        <v>45320.343217592592</v>
      </c>
      <c r="J180" s="8">
        <f>DATEVALUE(MID(H180,49,8))+TIMEVALUE(_xlfn.CONCAT(MID(H180,80,2),":",MID(H180,82,2)))</f>
        <v>45320.343055555553</v>
      </c>
      <c r="K180" s="6" t="str">
        <f t="shared" si="15"/>
        <v>0:00</v>
      </c>
      <c r="L180" s="54" t="str">
        <f t="shared" si="16"/>
        <v>Ukončeno v den propuštění</v>
      </c>
      <c r="M180" s="54" t="str">
        <f>IF(A180-J180&gt;TIME(0,240,0),"Více než  4 hodiny",VLOOKUP(K180,Pásma!$H$4:$I$244,2))</f>
        <v>do 10 ti minut</v>
      </c>
    </row>
    <row r="181" spans="1:13" x14ac:dyDescent="0.25">
      <c r="A181" s="26">
        <v>45320.349340277775</v>
      </c>
      <c r="B181" s="25" t="s">
        <v>4941</v>
      </c>
      <c r="C181" s="25" t="s">
        <v>8836</v>
      </c>
      <c r="D181" s="25" t="s">
        <v>5013</v>
      </c>
      <c r="E181" s="25" t="s">
        <v>79</v>
      </c>
      <c r="F181" s="25" t="s">
        <v>6847</v>
      </c>
      <c r="G181" s="25" t="s">
        <v>6848</v>
      </c>
      <c r="H181" s="25" t="s">
        <v>9174</v>
      </c>
      <c r="I181" s="8">
        <f t="shared" si="14"/>
        <v>45320.349340277775</v>
      </c>
      <c r="J181" s="8">
        <f>DATEVALUE(MID(H181,49,8))+TIMEVALUE(_xlfn.CONCAT(MID(H181,80,2),":",MID(H181,82,2)))</f>
        <v>45320.348611111112</v>
      </c>
      <c r="K181" s="6" t="str">
        <f t="shared" si="15"/>
        <v>0:01</v>
      </c>
      <c r="L181" s="54" t="str">
        <f t="shared" si="16"/>
        <v>Ukončeno v den propuštění</v>
      </c>
      <c r="M181" s="54" t="str">
        <f>IF(A181-J181&gt;TIME(0,240,0),"Více než  4 hodiny",VLOOKUP(K181,Pásma!$H$4:$I$244,2))</f>
        <v>do 10 ti minut</v>
      </c>
    </row>
    <row r="182" spans="1:13" x14ac:dyDescent="0.25">
      <c r="A182" s="26">
        <v>45320.349537037036</v>
      </c>
      <c r="B182" s="25" t="s">
        <v>4941</v>
      </c>
      <c r="C182" s="25" t="s">
        <v>8836</v>
      </c>
      <c r="D182" s="25" t="s">
        <v>5013</v>
      </c>
      <c r="E182" s="25" t="s">
        <v>79</v>
      </c>
      <c r="F182" s="25" t="s">
        <v>6768</v>
      </c>
      <c r="G182" s="25" t="s">
        <v>6769</v>
      </c>
      <c r="H182" s="25" t="s">
        <v>9173</v>
      </c>
      <c r="I182" s="8">
        <f t="shared" si="14"/>
        <v>45320.349537037036</v>
      </c>
      <c r="J182" s="8">
        <f>DATEVALUE(MID(H182,49,8))+TIMEVALUE(_xlfn.CONCAT(MID(H182,80,2),":",MID(H182,82,2)))</f>
        <v>45320.349305555559</v>
      </c>
      <c r="K182" s="6" t="str">
        <f t="shared" si="15"/>
        <v>0:00</v>
      </c>
      <c r="L182" s="54" t="str">
        <f t="shared" si="16"/>
        <v>Ukončeno v den propuštění</v>
      </c>
      <c r="M182" s="54" t="str">
        <f>IF(A182-J182&gt;TIME(0,240,0),"Více než  4 hodiny",VLOOKUP(K182,Pásma!$H$4:$I$244,2))</f>
        <v>do 10 ti minut</v>
      </c>
    </row>
    <row r="183" spans="1:13" x14ac:dyDescent="0.25">
      <c r="A183" s="26">
        <v>45320.4059375</v>
      </c>
      <c r="B183" s="25" t="s">
        <v>5017</v>
      </c>
      <c r="C183" s="25" t="s">
        <v>5162</v>
      </c>
      <c r="D183" s="25" t="s">
        <v>5013</v>
      </c>
      <c r="E183" s="25" t="s">
        <v>79</v>
      </c>
      <c r="F183" s="25" t="s">
        <v>6899</v>
      </c>
      <c r="G183" s="25" t="s">
        <v>6900</v>
      </c>
      <c r="H183" s="25" t="s">
        <v>6904</v>
      </c>
      <c r="I183" s="8">
        <f t="shared" si="14"/>
        <v>45320.4059375</v>
      </c>
      <c r="J183" s="8">
        <f>DATEVALUE(MID(H183,29,8))+TIMEVALUE(_xlfn.CONCAT(MID(H183,64,2),":",MID(H183,66,2)))</f>
        <v>45320.405555555553</v>
      </c>
      <c r="K183" s="6" t="str">
        <f t="shared" si="15"/>
        <v>0:00</v>
      </c>
      <c r="L183" s="54" t="str">
        <f t="shared" si="16"/>
        <v>Ukončeno v den propuštění</v>
      </c>
      <c r="M183" s="54" t="str">
        <f>IF(A183-J183&gt;TIME(0,240,0),"Více než  4 hodiny",VLOOKUP(K183,Pásma!$H$4:$I$244,2))</f>
        <v>do 10 ti minut</v>
      </c>
    </row>
    <row r="184" spans="1:13" x14ac:dyDescent="0.25">
      <c r="A184" s="26">
        <v>45320.406284722223</v>
      </c>
      <c r="B184" s="25" t="s">
        <v>5017</v>
      </c>
      <c r="C184" s="25" t="s">
        <v>5162</v>
      </c>
      <c r="D184" s="25" t="s">
        <v>5013</v>
      </c>
      <c r="E184" s="25" t="s">
        <v>79</v>
      </c>
      <c r="F184" s="25" t="s">
        <v>6902</v>
      </c>
      <c r="G184" s="25" t="s">
        <v>6903</v>
      </c>
      <c r="H184" s="25" t="s">
        <v>6904</v>
      </c>
      <c r="I184" s="8">
        <f t="shared" si="14"/>
        <v>45320.406284722223</v>
      </c>
      <c r="J184" s="8">
        <f>DATEVALUE(MID(H184,29,8))+TIMEVALUE(_xlfn.CONCAT(MID(H184,64,2),":",MID(H184,66,2)))</f>
        <v>45320.405555555553</v>
      </c>
      <c r="K184" s="6" t="str">
        <f t="shared" si="15"/>
        <v>0:01</v>
      </c>
      <c r="L184" s="54" t="str">
        <f t="shared" si="16"/>
        <v>Ukončeno v den propuštění</v>
      </c>
      <c r="M184" s="54" t="str">
        <f>IF(A184-J184&gt;TIME(0,240,0),"Více než  4 hodiny",VLOOKUP(K184,Pásma!$H$4:$I$244,2))</f>
        <v>do 10 ti minut</v>
      </c>
    </row>
    <row r="185" spans="1:13" x14ac:dyDescent="0.25">
      <c r="A185" s="26">
        <v>45320.425995370373</v>
      </c>
      <c r="B185" s="25" t="s">
        <v>4874</v>
      </c>
      <c r="C185" s="25" t="s">
        <v>4901</v>
      </c>
      <c r="D185" s="25" t="s">
        <v>5013</v>
      </c>
      <c r="E185" s="25" t="s">
        <v>4876</v>
      </c>
      <c r="F185" s="25" t="s">
        <v>6899</v>
      </c>
      <c r="G185" s="25" t="s">
        <v>6900</v>
      </c>
      <c r="H185" s="25" t="s">
        <v>6901</v>
      </c>
      <c r="I185" s="8">
        <f t="shared" si="14"/>
        <v>45320.425995370373</v>
      </c>
      <c r="J185" s="8">
        <f>DATEVALUE(MID(H185,29,8))+TIMEVALUE(_xlfn.CONCAT(MID(H185,64,2),":",MID(H185,66,2)))</f>
        <v>45320.425694444442</v>
      </c>
      <c r="K185" s="6" t="str">
        <f t="shared" si="15"/>
        <v>0:00</v>
      </c>
      <c r="L185" s="54" t="str">
        <f t="shared" si="16"/>
        <v>Ukončeno v den propuštění</v>
      </c>
      <c r="M185" s="54" t="str">
        <f>IF(A185-J185&gt;TIME(0,240,0),"Více než  4 hodiny",VLOOKUP(K185,Pásma!$H$4:$I$244,2))</f>
        <v>do 10 ti minut</v>
      </c>
    </row>
    <row r="186" spans="1:13" x14ac:dyDescent="0.25">
      <c r="A186" s="26">
        <v>45320.445057870369</v>
      </c>
      <c r="B186" s="25" t="s">
        <v>4874</v>
      </c>
      <c r="C186" s="25" t="s">
        <v>4901</v>
      </c>
      <c r="D186" s="25" t="s">
        <v>5013</v>
      </c>
      <c r="E186" s="25" t="s">
        <v>4876</v>
      </c>
      <c r="F186" s="25" t="s">
        <v>6587</v>
      </c>
      <c r="G186" s="25" t="s">
        <v>6897</v>
      </c>
      <c r="H186" s="25" t="s">
        <v>6898</v>
      </c>
      <c r="I186" s="8">
        <f t="shared" si="14"/>
        <v>45320.445057870369</v>
      </c>
      <c r="J186" s="8">
        <f>DATEVALUE(MID(H186,29,8))+TIMEVALUE(_xlfn.CONCAT(MID(H186,64,2),":",MID(H186,66,2)))</f>
        <v>45320.37222222222</v>
      </c>
      <c r="K186" s="6" t="str">
        <f t="shared" si="15"/>
        <v>1:44</v>
      </c>
      <c r="L186" s="54" t="str">
        <f t="shared" si="16"/>
        <v>Ukončeno v den propuštění</v>
      </c>
      <c r="M186" s="54" t="str">
        <f>IF(A186-J186&gt;TIME(0,240,0),"Více než  4 hodiny",VLOOKUP(K186,Pásma!$H$4:$I$244,2))</f>
        <v>100-110</v>
      </c>
    </row>
    <row r="187" spans="1:13" x14ac:dyDescent="0.25">
      <c r="A187" s="26">
        <v>45320.558599537035</v>
      </c>
      <c r="B187" s="25" t="s">
        <v>5017</v>
      </c>
      <c r="C187" s="25" t="s">
        <v>5166</v>
      </c>
      <c r="D187" s="25" t="s">
        <v>5013</v>
      </c>
      <c r="E187" s="25" t="s">
        <v>79</v>
      </c>
      <c r="F187" s="25" t="s">
        <v>6894</v>
      </c>
      <c r="G187" s="25" t="s">
        <v>6895</v>
      </c>
      <c r="H187" s="25" t="s">
        <v>6896</v>
      </c>
      <c r="I187" s="8">
        <f t="shared" si="14"/>
        <v>45320.558599537035</v>
      </c>
      <c r="J187" s="8">
        <f>DATEVALUE(MID(H187,29,8))+TIMEVALUE(_xlfn.CONCAT(MID(H187,64,2),":",MID(H187,66,2)))</f>
        <v>45320.557638888888</v>
      </c>
      <c r="K187" s="6" t="str">
        <f t="shared" si="15"/>
        <v>0:01</v>
      </c>
      <c r="L187" s="54" t="str">
        <f t="shared" si="16"/>
        <v>Ukončeno v den propuštění</v>
      </c>
      <c r="M187" s="54" t="str">
        <f>IF(A187-J187&gt;TIME(0,240,0),"Více než  4 hodiny",VLOOKUP(K187,Pásma!$H$4:$I$244,2))</f>
        <v>do 10 ti minut</v>
      </c>
    </row>
    <row r="188" spans="1:13" x14ac:dyDescent="0.25">
      <c r="A188" s="26">
        <v>45320.646331018521</v>
      </c>
      <c r="B188" s="25" t="s">
        <v>5017</v>
      </c>
      <c r="C188" s="25" t="s">
        <v>5166</v>
      </c>
      <c r="D188" s="25" t="s">
        <v>5013</v>
      </c>
      <c r="E188" s="25" t="s">
        <v>79</v>
      </c>
      <c r="F188" s="25" t="s">
        <v>6798</v>
      </c>
      <c r="G188" s="25" t="s">
        <v>7911</v>
      </c>
      <c r="H188" s="25" t="s">
        <v>7912</v>
      </c>
      <c r="I188" s="8">
        <f t="shared" si="14"/>
        <v>45320.646331018521</v>
      </c>
      <c r="J188" s="8">
        <f>DATEVALUE(MID(H188,63,8))+TIMEVALUE(_xlfn.CONCAT(MID(H188,87,2),":",MID(H188,89,2)))</f>
        <v>45320.645138888889</v>
      </c>
      <c r="K188" s="6" t="str">
        <f t="shared" si="15"/>
        <v>0:01</v>
      </c>
      <c r="L188" s="54" t="str">
        <f t="shared" si="16"/>
        <v>Ukončeno v den propuštění</v>
      </c>
      <c r="M188" s="54" t="str">
        <f>IF(A188-J188&gt;TIME(0,240,0),"Více než  4 hodiny",VLOOKUP(K188,Pásma!$H$4:$I$244,2))</f>
        <v>do 10 ti minut</v>
      </c>
    </row>
    <row r="189" spans="1:13" x14ac:dyDescent="0.25">
      <c r="A189" s="26">
        <v>45321.205428240741</v>
      </c>
      <c r="B189" s="25" t="s">
        <v>5011</v>
      </c>
      <c r="C189" s="25" t="s">
        <v>4949</v>
      </c>
      <c r="D189" s="25" t="s">
        <v>5013</v>
      </c>
      <c r="E189" s="25" t="s">
        <v>10</v>
      </c>
      <c r="F189" s="25" t="s">
        <v>6587</v>
      </c>
      <c r="G189" s="25" t="s">
        <v>7909</v>
      </c>
      <c r="H189" s="25" t="s">
        <v>7910</v>
      </c>
      <c r="I189" s="8">
        <f t="shared" si="14"/>
        <v>45321.205428240741</v>
      </c>
      <c r="J189" s="8">
        <f>DATEVALUE(MID(H189,63,8))+TIMEVALUE(_xlfn.CONCAT(MID(H189,87,2),":",MID(H189,89,2)))</f>
        <v>45321.204861111109</v>
      </c>
      <c r="K189" s="6" t="str">
        <f t="shared" si="15"/>
        <v>0:00</v>
      </c>
      <c r="L189" s="54" t="str">
        <f t="shared" si="16"/>
        <v>Ukončeno v den propuštění</v>
      </c>
      <c r="M189" s="54" t="str">
        <f>IF(A189-J189&gt;TIME(0,240,0),"Více než  4 hodiny",VLOOKUP(K189,Pásma!$H$4:$I$244,2))</f>
        <v>do 10 ti minut</v>
      </c>
    </row>
    <row r="190" spans="1:13" x14ac:dyDescent="0.25">
      <c r="A190" s="26">
        <v>45321.430763888886</v>
      </c>
      <c r="B190" s="25" t="s">
        <v>5017</v>
      </c>
      <c r="C190" s="25" t="s">
        <v>5166</v>
      </c>
      <c r="D190" s="25" t="s">
        <v>5013</v>
      </c>
      <c r="E190" s="25" t="s">
        <v>79</v>
      </c>
      <c r="F190" s="25" t="s">
        <v>6798</v>
      </c>
      <c r="G190" s="25" t="s">
        <v>6892</v>
      </c>
      <c r="H190" s="25" t="s">
        <v>6893</v>
      </c>
      <c r="I190" s="8">
        <f t="shared" si="14"/>
        <v>45321.430763888886</v>
      </c>
      <c r="J190" s="8">
        <f>DATEVALUE(MID(H190,29,8))+TIMEVALUE(_xlfn.CONCAT(MID(H190,64,2),":",MID(H190,66,2)))</f>
        <v>45321.428472222222</v>
      </c>
      <c r="K190" s="6" t="str">
        <f t="shared" si="15"/>
        <v>0:03</v>
      </c>
      <c r="L190" s="54" t="str">
        <f t="shared" si="16"/>
        <v>Ukončeno v den propuštění</v>
      </c>
      <c r="M190" s="54" t="str">
        <f>IF(A190-J190&gt;TIME(0,240,0),"Více než  4 hodiny",VLOOKUP(K190,Pásma!$H$4:$I$244,2))</f>
        <v>do 10 ti minut</v>
      </c>
    </row>
    <row r="191" spans="1:13" x14ac:dyDescent="0.25">
      <c r="A191" s="26">
        <v>45321.494386574072</v>
      </c>
      <c r="B191" s="25" t="s">
        <v>5017</v>
      </c>
      <c r="C191" s="25" t="s">
        <v>5166</v>
      </c>
      <c r="D191" s="25" t="s">
        <v>5013</v>
      </c>
      <c r="E191" s="25" t="s">
        <v>79</v>
      </c>
      <c r="F191" s="25" t="s">
        <v>6594</v>
      </c>
      <c r="G191" s="25" t="s">
        <v>7907</v>
      </c>
      <c r="H191" s="25" t="s">
        <v>7908</v>
      </c>
      <c r="I191" s="8">
        <f t="shared" si="14"/>
        <v>45321.494386574072</v>
      </c>
      <c r="J191" s="8">
        <f>DATEVALUE(MID(H191,63,8))+TIMEVALUE(_xlfn.CONCAT(MID(H191,87,2),":",MID(H191,89,2)))</f>
        <v>45321.493055555555</v>
      </c>
      <c r="K191" s="6" t="str">
        <f t="shared" si="15"/>
        <v>0:01</v>
      </c>
      <c r="L191" s="54" t="str">
        <f t="shared" si="16"/>
        <v>Ukončeno v den propuštění</v>
      </c>
      <c r="M191" s="54" t="str">
        <f>IF(A191-J191&gt;TIME(0,240,0),"Více než  4 hodiny",VLOOKUP(K191,Pásma!$H$4:$I$244,2))</f>
        <v>do 10 ti minut</v>
      </c>
    </row>
    <row r="192" spans="1:13" x14ac:dyDescent="0.25">
      <c r="A192" s="26">
        <v>45321.567314814813</v>
      </c>
      <c r="B192" s="25" t="s">
        <v>5017</v>
      </c>
      <c r="C192" s="25" t="s">
        <v>5166</v>
      </c>
      <c r="D192" s="25" t="s">
        <v>5013</v>
      </c>
      <c r="E192" s="25" t="s">
        <v>79</v>
      </c>
      <c r="F192" s="25" t="s">
        <v>6889</v>
      </c>
      <c r="G192" s="25" t="s">
        <v>6890</v>
      </c>
      <c r="H192" s="25" t="s">
        <v>6891</v>
      </c>
      <c r="I192" s="8">
        <f t="shared" si="14"/>
        <v>45321.567314814813</v>
      </c>
      <c r="J192" s="8">
        <f>DATEVALUE(MID(H192,29,8))+TIMEVALUE(_xlfn.CONCAT(MID(H192,64,2),":",MID(H192,66,2)))</f>
        <v>45321.566666666666</v>
      </c>
      <c r="K192" s="6" t="str">
        <f t="shared" si="15"/>
        <v>0:00</v>
      </c>
      <c r="L192" s="54" t="str">
        <f t="shared" si="16"/>
        <v>Ukončeno v den propuštění</v>
      </c>
      <c r="M192" s="54" t="str">
        <f>IF(A192-J192&gt;TIME(0,240,0),"Více než  4 hodiny",VLOOKUP(K192,Pásma!$H$4:$I$244,2))</f>
        <v>do 10 ti minut</v>
      </c>
    </row>
    <row r="193" spans="1:13" x14ac:dyDescent="0.25">
      <c r="A193" s="26">
        <v>45321.568668981483</v>
      </c>
      <c r="B193" s="25" t="s">
        <v>5017</v>
      </c>
      <c r="C193" s="25" t="s">
        <v>5166</v>
      </c>
      <c r="D193" s="25" t="s">
        <v>5013</v>
      </c>
      <c r="E193" s="25" t="s">
        <v>79</v>
      </c>
      <c r="F193" s="25" t="s">
        <v>6886</v>
      </c>
      <c r="G193" s="25" t="s">
        <v>6887</v>
      </c>
      <c r="H193" s="25" t="s">
        <v>6888</v>
      </c>
      <c r="I193" s="8">
        <f t="shared" si="14"/>
        <v>45321.568668981483</v>
      </c>
      <c r="J193" s="8">
        <f>DATEVALUE(MID(H193,29,8))+TIMEVALUE(_xlfn.CONCAT(MID(H193,64,2),":",MID(H193,66,2)))</f>
        <v>45321.567361111112</v>
      </c>
      <c r="K193" s="6" t="str">
        <f t="shared" si="15"/>
        <v>0:01</v>
      </c>
      <c r="L193" s="54" t="str">
        <f t="shared" si="16"/>
        <v>Ukončeno v den propuštění</v>
      </c>
      <c r="M193" s="54" t="str">
        <f>IF(A193-J193&gt;TIME(0,240,0),"Více než  4 hodiny",VLOOKUP(K193,Pásma!$H$4:$I$244,2))</f>
        <v>do 10 ti minut</v>
      </c>
    </row>
    <row r="194" spans="1:13" x14ac:dyDescent="0.25">
      <c r="A194" s="26">
        <v>45321.569722222222</v>
      </c>
      <c r="B194" s="25" t="s">
        <v>5017</v>
      </c>
      <c r="C194" s="25" t="s">
        <v>5166</v>
      </c>
      <c r="D194" s="25" t="s">
        <v>5013</v>
      </c>
      <c r="E194" s="25" t="s">
        <v>79</v>
      </c>
      <c r="F194" s="25" t="s">
        <v>6883</v>
      </c>
      <c r="G194" s="25" t="s">
        <v>6884</v>
      </c>
      <c r="H194" s="25" t="s">
        <v>6885</v>
      </c>
      <c r="I194" s="8">
        <f t="shared" ref="I194:I257" si="19">A194</f>
        <v>45321.569722222222</v>
      </c>
      <c r="J194" s="8">
        <f>DATEVALUE(MID(H194,29,8))+TIMEVALUE(_xlfn.CONCAT(MID(H194,64,2),":",MID(H194,66,2)))</f>
        <v>45321.568749999999</v>
      </c>
      <c r="K194" s="6" t="str">
        <f t="shared" ref="K194:K257" si="20">TEXT(A194-J194,"h:mm")</f>
        <v>0:01</v>
      </c>
      <c r="L194" s="54" t="str">
        <f t="shared" si="16"/>
        <v>Ukončeno v den propuštění</v>
      </c>
      <c r="M194" s="54" t="str">
        <f>IF(A194-J194&gt;TIME(0,240,0),"Více než  4 hodiny",VLOOKUP(K194,Pásma!$H$4:$I$244,2))</f>
        <v>do 10 ti minut</v>
      </c>
    </row>
    <row r="195" spans="1:13" x14ac:dyDescent="0.25">
      <c r="A195" s="26">
        <v>45321.948530092595</v>
      </c>
      <c r="B195" s="25" t="s">
        <v>5011</v>
      </c>
      <c r="C195" s="25" t="s">
        <v>5125</v>
      </c>
      <c r="D195" s="25" t="s">
        <v>5013</v>
      </c>
      <c r="E195" s="25" t="s">
        <v>79</v>
      </c>
      <c r="F195" s="25" t="s">
        <v>6863</v>
      </c>
      <c r="G195" s="25" t="s">
        <v>7905</v>
      </c>
      <c r="H195" s="25" t="s">
        <v>7906</v>
      </c>
      <c r="I195" s="8">
        <f t="shared" si="19"/>
        <v>45321.948530092595</v>
      </c>
      <c r="J195" s="8">
        <f>DATEVALUE(MID(H195,63,8))+TIMEVALUE(_xlfn.CONCAT(MID(H195,87,2),":",MID(H195,89,2)))</f>
        <v>45321.947222222225</v>
      </c>
      <c r="K195" s="6" t="str">
        <f t="shared" si="20"/>
        <v>0:01</v>
      </c>
      <c r="L195" s="54" t="str">
        <f t="shared" ref="L195:L258" si="21">IF(DAY(I195)&lt;&gt;DAY(J195),"Ukončeno o den a více později","Ukončeno v den propuštění")</f>
        <v>Ukončeno v den propuštění</v>
      </c>
      <c r="M195" s="54" t="str">
        <f>IF(A195-J195&gt;TIME(0,240,0),"Více než  4 hodiny",VLOOKUP(K195,Pásma!$H$4:$I$244,2))</f>
        <v>do 10 ti minut</v>
      </c>
    </row>
    <row r="196" spans="1:13" x14ac:dyDescent="0.25">
      <c r="A196" s="26">
        <v>45322.364999999998</v>
      </c>
      <c r="B196" s="25" t="s">
        <v>5017</v>
      </c>
      <c r="C196" s="25" t="s">
        <v>5166</v>
      </c>
      <c r="D196" s="25" t="s">
        <v>5013</v>
      </c>
      <c r="E196" s="25" t="s">
        <v>79</v>
      </c>
      <c r="F196" s="25" t="s">
        <v>6336</v>
      </c>
      <c r="G196" s="25" t="s">
        <v>7781</v>
      </c>
      <c r="H196" s="25" t="s">
        <v>9172</v>
      </c>
      <c r="I196" s="8">
        <f t="shared" si="19"/>
        <v>45322.364999999998</v>
      </c>
      <c r="J196" s="8">
        <f>DATEVALUE(MID(H196,49,8))+TIMEVALUE(_xlfn.CONCAT(MID(H196,80,2),":",MID(H196,82,2)))</f>
        <v>45322.364583333336</v>
      </c>
      <c r="K196" s="6" t="str">
        <f t="shared" si="20"/>
        <v>0:00</v>
      </c>
      <c r="L196" s="54" t="str">
        <f t="shared" si="21"/>
        <v>Ukončeno v den propuštění</v>
      </c>
      <c r="M196" s="54" t="str">
        <f>IF(A196-J196&gt;TIME(0,240,0),"Více než  4 hodiny",VLOOKUP(K196,Pásma!$H$4:$I$244,2))</f>
        <v>do 10 ti minut</v>
      </c>
    </row>
    <row r="197" spans="1:13" x14ac:dyDescent="0.25">
      <c r="A197" s="26">
        <v>45322.462268518517</v>
      </c>
      <c r="B197" s="25" t="s">
        <v>4874</v>
      </c>
      <c r="C197" s="25" t="s">
        <v>4901</v>
      </c>
      <c r="D197" s="25" t="s">
        <v>5013</v>
      </c>
      <c r="E197" s="25" t="s">
        <v>4876</v>
      </c>
      <c r="F197" s="25" t="s">
        <v>6235</v>
      </c>
      <c r="G197" s="25" t="s">
        <v>6776</v>
      </c>
      <c r="H197" s="25" t="s">
        <v>9171</v>
      </c>
      <c r="I197" s="8">
        <f t="shared" si="19"/>
        <v>45322.462268518517</v>
      </c>
      <c r="J197" s="8">
        <f>DATEVALUE(MID(H197,49,8))+TIMEVALUE(_xlfn.CONCAT(MID(H197,80,2),":",MID(H197,82,2)))</f>
        <v>45322.461805555555</v>
      </c>
      <c r="K197" s="6" t="str">
        <f t="shared" si="20"/>
        <v>0:00</v>
      </c>
      <c r="L197" s="54" t="str">
        <f t="shared" si="21"/>
        <v>Ukončeno v den propuštění</v>
      </c>
      <c r="M197" s="54" t="str">
        <f>IF(A197-J197&gt;TIME(0,240,0),"Více než  4 hodiny",VLOOKUP(K197,Pásma!$H$4:$I$244,2))</f>
        <v>do 10 ti minut</v>
      </c>
    </row>
    <row r="198" spans="1:13" x14ac:dyDescent="0.25">
      <c r="A198" s="26">
        <v>45322.500104166669</v>
      </c>
      <c r="B198" s="25" t="s">
        <v>5017</v>
      </c>
      <c r="C198" s="25" t="s">
        <v>5141</v>
      </c>
      <c r="D198" s="25" t="s">
        <v>5013</v>
      </c>
      <c r="E198" s="25" t="s">
        <v>79</v>
      </c>
      <c r="F198" s="25" t="s">
        <v>6594</v>
      </c>
      <c r="G198" s="25" t="s">
        <v>6881</v>
      </c>
      <c r="H198" s="25" t="s">
        <v>6882</v>
      </c>
      <c r="I198" s="8">
        <f t="shared" si="19"/>
        <v>45322.500104166669</v>
      </c>
      <c r="J198" s="8">
        <f t="shared" ref="J198:J216" si="22">DATEVALUE(MID(H198,29,8))+TIMEVALUE(_xlfn.CONCAT(MID(H198,64,2),":",MID(H198,66,2)))</f>
        <v>45322.49722222222</v>
      </c>
      <c r="K198" s="6" t="str">
        <f t="shared" si="20"/>
        <v>0:04</v>
      </c>
      <c r="L198" s="54" t="str">
        <f t="shared" si="21"/>
        <v>Ukončeno v den propuštění</v>
      </c>
      <c r="M198" s="54" t="str">
        <f>IF(A198-J198&gt;TIME(0,240,0),"Více než  4 hodiny",VLOOKUP(K198,Pásma!$H$4:$I$244,2))</f>
        <v>do 10 ti minut</v>
      </c>
    </row>
    <row r="199" spans="1:13" x14ac:dyDescent="0.25">
      <c r="A199" s="26">
        <v>45322.58556712963</v>
      </c>
      <c r="B199" s="25" t="s">
        <v>5017</v>
      </c>
      <c r="C199" s="25" t="s">
        <v>5141</v>
      </c>
      <c r="D199" s="25" t="s">
        <v>5013</v>
      </c>
      <c r="E199" s="25" t="s">
        <v>79</v>
      </c>
      <c r="F199" s="25" t="s">
        <v>6878</v>
      </c>
      <c r="G199" s="25" t="s">
        <v>6879</v>
      </c>
      <c r="H199" s="25" t="s">
        <v>6880</v>
      </c>
      <c r="I199" s="8">
        <f t="shared" si="19"/>
        <v>45322.58556712963</v>
      </c>
      <c r="J199" s="8">
        <f t="shared" si="22"/>
        <v>45322.584722222222</v>
      </c>
      <c r="K199" s="6" t="str">
        <f t="shared" si="20"/>
        <v>0:01</v>
      </c>
      <c r="L199" s="54" t="str">
        <f t="shared" si="21"/>
        <v>Ukončeno v den propuštění</v>
      </c>
      <c r="M199" s="54" t="str">
        <f>IF(A199-J199&gt;TIME(0,240,0),"Více než  4 hodiny",VLOOKUP(K199,Pásma!$H$4:$I$244,2))</f>
        <v>do 10 ti minut</v>
      </c>
    </row>
    <row r="200" spans="1:13" x14ac:dyDescent="0.25">
      <c r="A200" s="26">
        <v>45322.586342592593</v>
      </c>
      <c r="B200" s="25" t="s">
        <v>5017</v>
      </c>
      <c r="C200" s="25" t="s">
        <v>5141</v>
      </c>
      <c r="D200" s="25" t="s">
        <v>5013</v>
      </c>
      <c r="E200" s="25" t="s">
        <v>79</v>
      </c>
      <c r="F200" s="25" t="s">
        <v>6875</v>
      </c>
      <c r="G200" s="25" t="s">
        <v>6876</v>
      </c>
      <c r="H200" s="25" t="s">
        <v>6877</v>
      </c>
      <c r="I200" s="8">
        <f t="shared" si="19"/>
        <v>45322.586342592593</v>
      </c>
      <c r="J200" s="8">
        <f t="shared" si="22"/>
        <v>45322.585416666669</v>
      </c>
      <c r="K200" s="6" t="str">
        <f t="shared" si="20"/>
        <v>0:01</v>
      </c>
      <c r="L200" s="54" t="str">
        <f t="shared" si="21"/>
        <v>Ukončeno v den propuštění</v>
      </c>
      <c r="M200" s="54" t="str">
        <f>IF(A200-J200&gt;TIME(0,240,0),"Více než  4 hodiny",VLOOKUP(K200,Pásma!$H$4:$I$244,2))</f>
        <v>do 10 ti minut</v>
      </c>
    </row>
    <row r="201" spans="1:13" x14ac:dyDescent="0.25">
      <c r="A201" s="26">
        <v>45322.590555555558</v>
      </c>
      <c r="B201" s="25" t="s">
        <v>5017</v>
      </c>
      <c r="C201" s="25" t="s">
        <v>5141</v>
      </c>
      <c r="D201" s="25" t="s">
        <v>5013</v>
      </c>
      <c r="E201" s="25" t="s">
        <v>79</v>
      </c>
      <c r="F201" s="25" t="s">
        <v>6873</v>
      </c>
      <c r="G201" s="25" t="s">
        <v>6874</v>
      </c>
      <c r="H201" s="25" t="s">
        <v>6868</v>
      </c>
      <c r="I201" s="8">
        <f t="shared" si="19"/>
        <v>45322.590555555558</v>
      </c>
      <c r="J201" s="8">
        <f t="shared" si="22"/>
        <v>45322.416666666664</v>
      </c>
      <c r="K201" s="6" t="str">
        <f t="shared" si="20"/>
        <v>4:10</v>
      </c>
      <c r="L201" s="54" t="str">
        <f t="shared" si="21"/>
        <v>Ukončeno v den propuštění</v>
      </c>
      <c r="M201" s="54" t="str">
        <f>IF(A201-J201&gt;TIME(0,240,0),"Více než  4 hodiny",VLOOKUP(K201,Pásma!$H$4:$I$244,2))</f>
        <v>Více než  4 hodiny</v>
      </c>
    </row>
    <row r="202" spans="1:13" x14ac:dyDescent="0.25">
      <c r="A202" s="26">
        <v>45322.591678240744</v>
      </c>
      <c r="B202" s="25" t="s">
        <v>5017</v>
      </c>
      <c r="C202" s="25" t="s">
        <v>5141</v>
      </c>
      <c r="D202" s="25" t="s">
        <v>5013</v>
      </c>
      <c r="E202" s="25" t="s">
        <v>79</v>
      </c>
      <c r="F202" s="25" t="s">
        <v>5655</v>
      </c>
      <c r="G202" s="25" t="s">
        <v>6872</v>
      </c>
      <c r="H202" s="25" t="s">
        <v>6868</v>
      </c>
      <c r="I202" s="8">
        <f t="shared" si="19"/>
        <v>45322.591678240744</v>
      </c>
      <c r="J202" s="8">
        <f t="shared" si="22"/>
        <v>45322.416666666664</v>
      </c>
      <c r="K202" s="6" t="str">
        <f t="shared" si="20"/>
        <v>4:12</v>
      </c>
      <c r="L202" s="54" t="str">
        <f t="shared" si="21"/>
        <v>Ukončeno v den propuštění</v>
      </c>
      <c r="M202" s="54" t="str">
        <f>IF(A202-J202&gt;TIME(0,240,0),"Více než  4 hodiny",VLOOKUP(K202,Pásma!$H$4:$I$244,2))</f>
        <v>Více než  4 hodiny</v>
      </c>
    </row>
    <row r="203" spans="1:13" x14ac:dyDescent="0.25">
      <c r="A203" s="26">
        <v>45322.592442129629</v>
      </c>
      <c r="B203" s="25" t="s">
        <v>5017</v>
      </c>
      <c r="C203" s="25" t="s">
        <v>5141</v>
      </c>
      <c r="D203" s="25" t="s">
        <v>5013</v>
      </c>
      <c r="E203" s="25" t="s">
        <v>79</v>
      </c>
      <c r="F203" s="25" t="s">
        <v>6869</v>
      </c>
      <c r="G203" s="25" t="s">
        <v>6870</v>
      </c>
      <c r="H203" s="25" t="s">
        <v>6871</v>
      </c>
      <c r="I203" s="8">
        <f t="shared" si="19"/>
        <v>45322.592442129629</v>
      </c>
      <c r="J203" s="8">
        <f t="shared" si="22"/>
        <v>45322.416666666664</v>
      </c>
      <c r="K203" s="6" t="str">
        <f t="shared" si="20"/>
        <v>4:13</v>
      </c>
      <c r="L203" s="54" t="str">
        <f t="shared" si="21"/>
        <v>Ukončeno v den propuštění</v>
      </c>
      <c r="M203" s="54" t="str">
        <f>IF(A203-J203&gt;TIME(0,240,0),"Více než  4 hodiny",VLOOKUP(K203,Pásma!$H$4:$I$244,2))</f>
        <v>Více než  4 hodiny</v>
      </c>
    </row>
    <row r="204" spans="1:13" x14ac:dyDescent="0.25">
      <c r="A204" s="26">
        <v>45322.593032407407</v>
      </c>
      <c r="B204" s="25" t="s">
        <v>5017</v>
      </c>
      <c r="C204" s="25" t="s">
        <v>5141</v>
      </c>
      <c r="D204" s="25" t="s">
        <v>5013</v>
      </c>
      <c r="E204" s="25" t="s">
        <v>79</v>
      </c>
      <c r="F204" s="25" t="s">
        <v>6866</v>
      </c>
      <c r="G204" s="25" t="s">
        <v>6867</v>
      </c>
      <c r="H204" s="25" t="s">
        <v>6868</v>
      </c>
      <c r="I204" s="8">
        <f t="shared" si="19"/>
        <v>45322.593032407407</v>
      </c>
      <c r="J204" s="8">
        <f t="shared" si="22"/>
        <v>45322.416666666664</v>
      </c>
      <c r="K204" s="6" t="str">
        <f t="shared" si="20"/>
        <v>4:13</v>
      </c>
      <c r="L204" s="54" t="str">
        <f t="shared" si="21"/>
        <v>Ukončeno v den propuštění</v>
      </c>
      <c r="M204" s="54" t="str">
        <f>IF(A204-J204&gt;TIME(0,240,0),"Více než  4 hodiny",VLOOKUP(K204,Pásma!$H$4:$I$244,2))</f>
        <v>Více než  4 hodiny</v>
      </c>
    </row>
    <row r="205" spans="1:13" x14ac:dyDescent="0.25">
      <c r="A205" s="26">
        <v>45323.457199074073</v>
      </c>
      <c r="B205" s="25" t="s">
        <v>5017</v>
      </c>
      <c r="C205" s="25" t="s">
        <v>5049</v>
      </c>
      <c r="D205" s="25" t="s">
        <v>5013</v>
      </c>
      <c r="E205" s="25" t="s">
        <v>79</v>
      </c>
      <c r="F205" s="25" t="s">
        <v>6863</v>
      </c>
      <c r="G205" s="25" t="s">
        <v>6864</v>
      </c>
      <c r="H205" s="25" t="s">
        <v>6865</v>
      </c>
      <c r="I205" s="8">
        <f t="shared" si="19"/>
        <v>45323.457199074073</v>
      </c>
      <c r="J205" s="8">
        <f t="shared" si="22"/>
        <v>45323.407638888886</v>
      </c>
      <c r="K205" s="6" t="str">
        <f t="shared" si="20"/>
        <v>1:11</v>
      </c>
      <c r="L205" s="54" t="str">
        <f t="shared" si="21"/>
        <v>Ukončeno v den propuštění</v>
      </c>
      <c r="M205" s="54" t="str">
        <f>IF(A205-J205&gt;TIME(0,240,0),"Více než  4 hodiny",VLOOKUP(K205,Pásma!$H$4:$I$244,2))</f>
        <v>70-80</v>
      </c>
    </row>
    <row r="206" spans="1:13" x14ac:dyDescent="0.25">
      <c r="A206" s="26">
        <v>45323.564953703702</v>
      </c>
      <c r="B206" s="25" t="s">
        <v>5017</v>
      </c>
      <c r="C206" s="25" t="s">
        <v>5049</v>
      </c>
      <c r="D206" s="25" t="s">
        <v>5013</v>
      </c>
      <c r="E206" s="25" t="s">
        <v>79</v>
      </c>
      <c r="F206" s="25" t="s">
        <v>6860</v>
      </c>
      <c r="G206" s="25" t="s">
        <v>6861</v>
      </c>
      <c r="H206" s="25" t="s">
        <v>6862</v>
      </c>
      <c r="I206" s="8">
        <f t="shared" si="19"/>
        <v>45323.564953703702</v>
      </c>
      <c r="J206" s="8">
        <f t="shared" si="22"/>
        <v>45323.564583333333</v>
      </c>
      <c r="K206" s="6" t="str">
        <f t="shared" si="20"/>
        <v>0:00</v>
      </c>
      <c r="L206" s="54" t="str">
        <f t="shared" si="21"/>
        <v>Ukončeno v den propuštění</v>
      </c>
      <c r="M206" s="54" t="str">
        <f>IF(A206-J206&gt;TIME(0,240,0),"Více než  4 hodiny",VLOOKUP(K206,Pásma!$H$4:$I$244,2))</f>
        <v>do 10 ti minut</v>
      </c>
    </row>
    <row r="207" spans="1:13" x14ac:dyDescent="0.25">
      <c r="A207" s="26">
        <v>45323.565312500003</v>
      </c>
      <c r="B207" s="25" t="s">
        <v>5017</v>
      </c>
      <c r="C207" s="25" t="s">
        <v>5049</v>
      </c>
      <c r="D207" s="25" t="s">
        <v>5013</v>
      </c>
      <c r="E207" s="25" t="s">
        <v>79</v>
      </c>
      <c r="F207" s="25" t="s">
        <v>6857</v>
      </c>
      <c r="G207" s="25" t="s">
        <v>6858</v>
      </c>
      <c r="H207" s="25" t="s">
        <v>6859</v>
      </c>
      <c r="I207" s="8">
        <f t="shared" si="19"/>
        <v>45323.565312500003</v>
      </c>
      <c r="J207" s="8">
        <f t="shared" si="22"/>
        <v>45323.564583333333</v>
      </c>
      <c r="K207" s="6" t="str">
        <f t="shared" si="20"/>
        <v>0:01</v>
      </c>
      <c r="L207" s="54" t="str">
        <f t="shared" si="21"/>
        <v>Ukončeno v den propuštění</v>
      </c>
      <c r="M207" s="54" t="str">
        <f>IF(A207-J207&gt;TIME(0,240,0),"Více než  4 hodiny",VLOOKUP(K207,Pásma!$H$4:$I$244,2))</f>
        <v>do 10 ti minut</v>
      </c>
    </row>
    <row r="208" spans="1:13" x14ac:dyDescent="0.25">
      <c r="A208" s="26">
        <v>45323.565486111111</v>
      </c>
      <c r="B208" s="25" t="s">
        <v>5017</v>
      </c>
      <c r="C208" s="25" t="s">
        <v>5049</v>
      </c>
      <c r="D208" s="25" t="s">
        <v>5013</v>
      </c>
      <c r="E208" s="25" t="s">
        <v>79</v>
      </c>
      <c r="F208" s="25" t="s">
        <v>6854</v>
      </c>
      <c r="G208" s="25" t="s">
        <v>6855</v>
      </c>
      <c r="H208" s="25" t="s">
        <v>6856</v>
      </c>
      <c r="I208" s="8">
        <f t="shared" si="19"/>
        <v>45323.565486111111</v>
      </c>
      <c r="J208" s="8">
        <f t="shared" si="22"/>
        <v>45323.56527777778</v>
      </c>
      <c r="K208" s="6" t="str">
        <f t="shared" si="20"/>
        <v>0:00</v>
      </c>
      <c r="L208" s="54" t="str">
        <f t="shared" si="21"/>
        <v>Ukončeno v den propuštění</v>
      </c>
      <c r="M208" s="54" t="str">
        <f>IF(A208-J208&gt;TIME(0,240,0),"Více než  4 hodiny",VLOOKUP(K208,Pásma!$H$4:$I$244,2))</f>
        <v>do 10 ti minut</v>
      </c>
    </row>
    <row r="209" spans="1:13" x14ac:dyDescent="0.25">
      <c r="A209" s="26">
        <v>45323.565775462965</v>
      </c>
      <c r="B209" s="25" t="s">
        <v>5017</v>
      </c>
      <c r="C209" s="25" t="s">
        <v>5049</v>
      </c>
      <c r="D209" s="25" t="s">
        <v>5013</v>
      </c>
      <c r="E209" s="25" t="s">
        <v>79</v>
      </c>
      <c r="F209" s="25" t="s">
        <v>6852</v>
      </c>
      <c r="G209" s="25" t="s">
        <v>6853</v>
      </c>
      <c r="H209" s="25" t="s">
        <v>6851</v>
      </c>
      <c r="I209" s="8">
        <f t="shared" si="19"/>
        <v>45323.565775462965</v>
      </c>
      <c r="J209" s="8">
        <f t="shared" si="22"/>
        <v>45323.56527777778</v>
      </c>
      <c r="K209" s="6" t="str">
        <f t="shared" si="20"/>
        <v>0:00</v>
      </c>
      <c r="L209" s="54" t="str">
        <f t="shared" si="21"/>
        <v>Ukončeno v den propuštění</v>
      </c>
      <c r="M209" s="54" t="str">
        <f>IF(A209-J209&gt;TIME(0,240,0),"Více než  4 hodiny",VLOOKUP(K209,Pásma!$H$4:$I$244,2))</f>
        <v>do 10 ti minut</v>
      </c>
    </row>
    <row r="210" spans="1:13" x14ac:dyDescent="0.25">
      <c r="A210" s="26">
        <v>45323.566018518519</v>
      </c>
      <c r="B210" s="25" t="s">
        <v>5017</v>
      </c>
      <c r="C210" s="25" t="s">
        <v>5049</v>
      </c>
      <c r="D210" s="25" t="s">
        <v>5013</v>
      </c>
      <c r="E210" s="25" t="s">
        <v>79</v>
      </c>
      <c r="F210" s="25" t="s">
        <v>6849</v>
      </c>
      <c r="G210" s="25" t="s">
        <v>6850</v>
      </c>
      <c r="H210" s="25" t="s">
        <v>6851</v>
      </c>
      <c r="I210" s="8">
        <f t="shared" si="19"/>
        <v>45323.566018518519</v>
      </c>
      <c r="J210" s="8">
        <f t="shared" si="22"/>
        <v>45323.56527777778</v>
      </c>
      <c r="K210" s="6" t="str">
        <f t="shared" si="20"/>
        <v>0:01</v>
      </c>
      <c r="L210" s="54" t="str">
        <f t="shared" si="21"/>
        <v>Ukončeno v den propuštění</v>
      </c>
      <c r="M210" s="54" t="str">
        <f>IF(A210-J210&gt;TIME(0,240,0),"Více než  4 hodiny",VLOOKUP(K210,Pásma!$H$4:$I$244,2))</f>
        <v>do 10 ti minut</v>
      </c>
    </row>
    <row r="211" spans="1:13" x14ac:dyDescent="0.25">
      <c r="A211" s="26">
        <v>45323.566261574073</v>
      </c>
      <c r="B211" s="25" t="s">
        <v>5017</v>
      </c>
      <c r="C211" s="25" t="s">
        <v>5049</v>
      </c>
      <c r="D211" s="25" t="s">
        <v>5013</v>
      </c>
      <c r="E211" s="25" t="s">
        <v>79</v>
      </c>
      <c r="F211" s="25" t="s">
        <v>6847</v>
      </c>
      <c r="G211" s="25" t="s">
        <v>6848</v>
      </c>
      <c r="H211" s="25" t="s">
        <v>6844</v>
      </c>
      <c r="I211" s="8">
        <f t="shared" si="19"/>
        <v>45323.566261574073</v>
      </c>
      <c r="J211" s="8">
        <f t="shared" si="22"/>
        <v>45323.565972222219</v>
      </c>
      <c r="K211" s="6" t="str">
        <f t="shared" si="20"/>
        <v>0:00</v>
      </c>
      <c r="L211" s="54" t="str">
        <f t="shared" si="21"/>
        <v>Ukončeno v den propuštění</v>
      </c>
      <c r="M211" s="54" t="str">
        <f>IF(A211-J211&gt;TIME(0,240,0),"Více než  4 hodiny",VLOOKUP(K211,Pásma!$H$4:$I$244,2))</f>
        <v>do 10 ti minut</v>
      </c>
    </row>
    <row r="212" spans="1:13" x14ac:dyDescent="0.25">
      <c r="A212" s="26">
        <v>45323.566516203704</v>
      </c>
      <c r="B212" s="25" t="s">
        <v>5017</v>
      </c>
      <c r="C212" s="25" t="s">
        <v>5049</v>
      </c>
      <c r="D212" s="25" t="s">
        <v>5013</v>
      </c>
      <c r="E212" s="25" t="s">
        <v>79</v>
      </c>
      <c r="F212" s="25" t="s">
        <v>6845</v>
      </c>
      <c r="G212" s="25" t="s">
        <v>6846</v>
      </c>
      <c r="H212" s="25" t="s">
        <v>6844</v>
      </c>
      <c r="I212" s="8">
        <f t="shared" si="19"/>
        <v>45323.566516203704</v>
      </c>
      <c r="J212" s="8">
        <f t="shared" si="22"/>
        <v>45323.565972222219</v>
      </c>
      <c r="K212" s="6" t="str">
        <f t="shared" si="20"/>
        <v>0:00</v>
      </c>
      <c r="L212" s="54" t="str">
        <f t="shared" si="21"/>
        <v>Ukončeno v den propuštění</v>
      </c>
      <c r="M212" s="54" t="str">
        <f>IF(A212-J212&gt;TIME(0,240,0),"Více než  4 hodiny",VLOOKUP(K212,Pásma!$H$4:$I$244,2))</f>
        <v>do 10 ti minut</v>
      </c>
    </row>
    <row r="213" spans="1:13" x14ac:dyDescent="0.25">
      <c r="A213" s="26">
        <v>45323.566805555558</v>
      </c>
      <c r="B213" s="25" t="s">
        <v>5017</v>
      </c>
      <c r="C213" s="25" t="s">
        <v>5049</v>
      </c>
      <c r="D213" s="25" t="s">
        <v>5013</v>
      </c>
      <c r="E213" s="25" t="s">
        <v>79</v>
      </c>
      <c r="F213" s="25" t="s">
        <v>6842</v>
      </c>
      <c r="G213" s="25" t="s">
        <v>6843</v>
      </c>
      <c r="H213" s="25" t="s">
        <v>6844</v>
      </c>
      <c r="I213" s="8">
        <f t="shared" si="19"/>
        <v>45323.566805555558</v>
      </c>
      <c r="J213" s="8">
        <f t="shared" si="22"/>
        <v>45323.565972222219</v>
      </c>
      <c r="K213" s="6" t="str">
        <f t="shared" si="20"/>
        <v>0:01</v>
      </c>
      <c r="L213" s="54" t="str">
        <f t="shared" si="21"/>
        <v>Ukončeno v den propuštění</v>
      </c>
      <c r="M213" s="54" t="str">
        <f>IF(A213-J213&gt;TIME(0,240,0),"Více než  4 hodiny",VLOOKUP(K213,Pásma!$H$4:$I$244,2))</f>
        <v>do 10 ti minut</v>
      </c>
    </row>
    <row r="214" spans="1:13" x14ac:dyDescent="0.25">
      <c r="A214" s="26">
        <v>45323.567013888889</v>
      </c>
      <c r="B214" s="25" t="s">
        <v>5017</v>
      </c>
      <c r="C214" s="25" t="s">
        <v>5049</v>
      </c>
      <c r="D214" s="25" t="s">
        <v>5013</v>
      </c>
      <c r="E214" s="25" t="s">
        <v>79</v>
      </c>
      <c r="F214" s="25" t="s">
        <v>6840</v>
      </c>
      <c r="G214" s="25" t="s">
        <v>6841</v>
      </c>
      <c r="H214" s="25" t="s">
        <v>6837</v>
      </c>
      <c r="I214" s="8">
        <f t="shared" si="19"/>
        <v>45323.567013888889</v>
      </c>
      <c r="J214" s="8">
        <f t="shared" si="22"/>
        <v>45323.566666666666</v>
      </c>
      <c r="K214" s="6" t="str">
        <f t="shared" si="20"/>
        <v>0:00</v>
      </c>
      <c r="L214" s="54" t="str">
        <f t="shared" si="21"/>
        <v>Ukončeno v den propuštění</v>
      </c>
      <c r="M214" s="54" t="str">
        <f>IF(A214-J214&gt;TIME(0,240,0),"Více než  4 hodiny",VLOOKUP(K214,Pásma!$H$4:$I$244,2))</f>
        <v>do 10 ti minut</v>
      </c>
    </row>
    <row r="215" spans="1:13" x14ac:dyDescent="0.25">
      <c r="A215" s="26">
        <v>45323.567245370374</v>
      </c>
      <c r="B215" s="25" t="s">
        <v>5017</v>
      </c>
      <c r="C215" s="25" t="s">
        <v>5049</v>
      </c>
      <c r="D215" s="25" t="s">
        <v>5013</v>
      </c>
      <c r="E215" s="25" t="s">
        <v>79</v>
      </c>
      <c r="F215" s="25" t="s">
        <v>6838</v>
      </c>
      <c r="G215" s="25" t="s">
        <v>6839</v>
      </c>
      <c r="H215" s="25" t="s">
        <v>6837</v>
      </c>
      <c r="I215" s="8">
        <f t="shared" si="19"/>
        <v>45323.567245370374</v>
      </c>
      <c r="J215" s="8">
        <f t="shared" si="22"/>
        <v>45323.566666666666</v>
      </c>
      <c r="K215" s="6" t="str">
        <f t="shared" si="20"/>
        <v>0:00</v>
      </c>
      <c r="L215" s="54" t="str">
        <f t="shared" si="21"/>
        <v>Ukončeno v den propuštění</v>
      </c>
      <c r="M215" s="54" t="str">
        <f>IF(A215-J215&gt;TIME(0,240,0),"Více než  4 hodiny",VLOOKUP(K215,Pásma!$H$4:$I$244,2))</f>
        <v>do 10 ti minut</v>
      </c>
    </row>
    <row r="216" spans="1:13" x14ac:dyDescent="0.25">
      <c r="A216" s="26">
        <v>45323.567673611113</v>
      </c>
      <c r="B216" s="25" t="s">
        <v>5017</v>
      </c>
      <c r="C216" s="25" t="s">
        <v>5049</v>
      </c>
      <c r="D216" s="25" t="s">
        <v>5013</v>
      </c>
      <c r="E216" s="25" t="s">
        <v>79</v>
      </c>
      <c r="F216" s="25" t="s">
        <v>6835</v>
      </c>
      <c r="G216" s="25" t="s">
        <v>6836</v>
      </c>
      <c r="H216" s="25" t="s">
        <v>6837</v>
      </c>
      <c r="I216" s="8">
        <f t="shared" si="19"/>
        <v>45323.567673611113</v>
      </c>
      <c r="J216" s="8">
        <f t="shared" si="22"/>
        <v>45323.566666666666</v>
      </c>
      <c r="K216" s="6" t="str">
        <f t="shared" si="20"/>
        <v>0:01</v>
      </c>
      <c r="L216" s="54" t="str">
        <f t="shared" si="21"/>
        <v>Ukončeno v den propuštění</v>
      </c>
      <c r="M216" s="54" t="str">
        <f>IF(A216-J216&gt;TIME(0,240,0),"Více než  4 hodiny",VLOOKUP(K216,Pásma!$H$4:$I$244,2))</f>
        <v>do 10 ti minut</v>
      </c>
    </row>
    <row r="217" spans="1:13" x14ac:dyDescent="0.25">
      <c r="A217" s="26">
        <v>45324.351631944446</v>
      </c>
      <c r="B217" s="25" t="s">
        <v>5028</v>
      </c>
      <c r="C217" s="25" t="s">
        <v>5166</v>
      </c>
      <c r="D217" s="25" t="s">
        <v>5013</v>
      </c>
      <c r="E217" s="25" t="s">
        <v>79</v>
      </c>
      <c r="F217" s="25" t="s">
        <v>6726</v>
      </c>
      <c r="G217" s="25" t="s">
        <v>6727</v>
      </c>
      <c r="H217" s="25" t="s">
        <v>9170</v>
      </c>
      <c r="I217" s="8">
        <f t="shared" si="19"/>
        <v>45324.351631944446</v>
      </c>
      <c r="J217" s="8">
        <f>DATEVALUE(MID(H217,49,8))+TIMEVALUE(_xlfn.CONCAT(MID(H217,80,2),":",MID(H217,82,2)))</f>
        <v>45324.351388888892</v>
      </c>
      <c r="K217" s="6" t="str">
        <f t="shared" si="20"/>
        <v>0:00</v>
      </c>
      <c r="L217" s="54" t="str">
        <f t="shared" si="21"/>
        <v>Ukončeno v den propuštění</v>
      </c>
      <c r="M217" s="54" t="str">
        <f>IF(A217-J217&gt;TIME(0,240,0),"Více než  4 hodiny",VLOOKUP(K217,Pásma!$H$4:$I$244,2))</f>
        <v>do 10 ti minut</v>
      </c>
    </row>
    <row r="218" spans="1:13" x14ac:dyDescent="0.25">
      <c r="A218" s="26">
        <v>45324.352534722224</v>
      </c>
      <c r="B218" s="25" t="s">
        <v>5028</v>
      </c>
      <c r="C218" s="25" t="s">
        <v>5166</v>
      </c>
      <c r="D218" s="25" t="s">
        <v>5013</v>
      </c>
      <c r="E218" s="25" t="s">
        <v>79</v>
      </c>
      <c r="F218" s="25" t="s">
        <v>6299</v>
      </c>
      <c r="G218" s="25" t="s">
        <v>6766</v>
      </c>
      <c r="H218" s="25" t="s">
        <v>9169</v>
      </c>
      <c r="I218" s="8">
        <f t="shared" si="19"/>
        <v>45324.352534722224</v>
      </c>
      <c r="J218" s="8">
        <f>DATEVALUE(MID(H218,49,8))+TIMEVALUE(_xlfn.CONCAT(MID(H218,80,2),":",MID(H218,82,2)))</f>
        <v>45324.352083333331</v>
      </c>
      <c r="K218" s="6" t="str">
        <f t="shared" si="20"/>
        <v>0:00</v>
      </c>
      <c r="L218" s="54" t="str">
        <f t="shared" si="21"/>
        <v>Ukončeno v den propuštění</v>
      </c>
      <c r="M218" s="54" t="str">
        <f>IF(A218-J218&gt;TIME(0,240,0),"Více než  4 hodiny",VLOOKUP(K218,Pásma!$H$4:$I$244,2))</f>
        <v>do 10 ti minut</v>
      </c>
    </row>
    <row r="219" spans="1:13" x14ac:dyDescent="0.25">
      <c r="A219" s="26">
        <v>45324.46675925926</v>
      </c>
      <c r="B219" s="25" t="s">
        <v>6823</v>
      </c>
      <c r="C219" s="25" t="s">
        <v>5141</v>
      </c>
      <c r="D219" s="25" t="s">
        <v>5013</v>
      </c>
      <c r="E219" s="25" t="s">
        <v>79</v>
      </c>
      <c r="F219" s="25" t="s">
        <v>6832</v>
      </c>
      <c r="G219" s="25" t="s">
        <v>6833</v>
      </c>
      <c r="H219" s="25" t="s">
        <v>6834</v>
      </c>
      <c r="I219" s="8">
        <f t="shared" si="19"/>
        <v>45324.46675925926</v>
      </c>
      <c r="J219" s="8">
        <f>DATEVALUE(MID(H219,29,8))+TIMEVALUE(_xlfn.CONCAT(MID(H219,64,2),":",MID(H219,66,2)))</f>
        <v>45324.46597222222</v>
      </c>
      <c r="K219" s="6" t="str">
        <f t="shared" si="20"/>
        <v>0:01</v>
      </c>
      <c r="L219" s="54" t="str">
        <f t="shared" si="21"/>
        <v>Ukončeno v den propuštění</v>
      </c>
      <c r="M219" s="54" t="str">
        <f>IF(A219-J219&gt;TIME(0,240,0),"Více než  4 hodiny",VLOOKUP(K219,Pásma!$H$4:$I$244,2))</f>
        <v>do 10 ti minut</v>
      </c>
    </row>
    <row r="220" spans="1:13" x14ac:dyDescent="0.25">
      <c r="A220" s="26">
        <v>45324.46702546296</v>
      </c>
      <c r="B220" s="25" t="s">
        <v>6823</v>
      </c>
      <c r="C220" s="25" t="s">
        <v>5141</v>
      </c>
      <c r="D220" s="25" t="s">
        <v>5013</v>
      </c>
      <c r="E220" s="25" t="s">
        <v>79</v>
      </c>
      <c r="F220" s="25" t="s">
        <v>6830</v>
      </c>
      <c r="G220" s="25" t="s">
        <v>6831</v>
      </c>
      <c r="H220" s="25" t="s">
        <v>6829</v>
      </c>
      <c r="I220" s="8">
        <f t="shared" si="19"/>
        <v>45324.46702546296</v>
      </c>
      <c r="J220" s="8">
        <f>DATEVALUE(MID(H220,29,8))+TIMEVALUE(_xlfn.CONCAT(MID(H220,64,2),":",MID(H220,66,2)))</f>
        <v>45324.466666666667</v>
      </c>
      <c r="K220" s="6" t="str">
        <f t="shared" si="20"/>
        <v>0:00</v>
      </c>
      <c r="L220" s="54" t="str">
        <f t="shared" si="21"/>
        <v>Ukončeno v den propuštění</v>
      </c>
      <c r="M220" s="54" t="str">
        <f>IF(A220-J220&gt;TIME(0,240,0),"Více než  4 hodiny",VLOOKUP(K220,Pásma!$H$4:$I$244,2))</f>
        <v>do 10 ti minut</v>
      </c>
    </row>
    <row r="221" spans="1:13" x14ac:dyDescent="0.25">
      <c r="A221" s="26">
        <v>45324.467326388891</v>
      </c>
      <c r="B221" s="25" t="s">
        <v>6823</v>
      </c>
      <c r="C221" s="25" t="s">
        <v>5141</v>
      </c>
      <c r="D221" s="25" t="s">
        <v>5013</v>
      </c>
      <c r="E221" s="25" t="s">
        <v>79</v>
      </c>
      <c r="F221" s="25" t="s">
        <v>6827</v>
      </c>
      <c r="G221" s="25" t="s">
        <v>6828</v>
      </c>
      <c r="H221" s="25" t="s">
        <v>6829</v>
      </c>
      <c r="I221" s="8">
        <f t="shared" si="19"/>
        <v>45324.467326388891</v>
      </c>
      <c r="J221" s="8">
        <f>DATEVALUE(MID(H221,29,8))+TIMEVALUE(_xlfn.CONCAT(MID(H221,64,2),":",MID(H221,66,2)))</f>
        <v>45324.466666666667</v>
      </c>
      <c r="K221" s="6" t="str">
        <f t="shared" si="20"/>
        <v>0:00</v>
      </c>
      <c r="L221" s="54" t="str">
        <f t="shared" si="21"/>
        <v>Ukončeno v den propuštění</v>
      </c>
      <c r="M221" s="54" t="str">
        <f>IF(A221-J221&gt;TIME(0,240,0),"Více než  4 hodiny",VLOOKUP(K221,Pásma!$H$4:$I$244,2))</f>
        <v>do 10 ti minut</v>
      </c>
    </row>
    <row r="222" spans="1:13" x14ac:dyDescent="0.25">
      <c r="A222" s="26">
        <v>45324.467986111114</v>
      </c>
      <c r="B222" s="25" t="s">
        <v>6823</v>
      </c>
      <c r="C222" s="25" t="s">
        <v>5141</v>
      </c>
      <c r="D222" s="25" t="s">
        <v>5013</v>
      </c>
      <c r="E222" s="25" t="s">
        <v>79</v>
      </c>
      <c r="F222" s="25" t="s">
        <v>6824</v>
      </c>
      <c r="G222" s="25" t="s">
        <v>6825</v>
      </c>
      <c r="H222" s="25" t="s">
        <v>6826</v>
      </c>
      <c r="I222" s="8">
        <f t="shared" si="19"/>
        <v>45324.467986111114</v>
      </c>
      <c r="J222" s="8">
        <f>DATEVALUE(MID(H222,29,8))+TIMEVALUE(_xlfn.CONCAT(MID(H222,64,2),":",MID(H222,66,2)))</f>
        <v>45324.467361111114</v>
      </c>
      <c r="K222" s="6" t="str">
        <f t="shared" si="20"/>
        <v>0:00</v>
      </c>
      <c r="L222" s="54" t="str">
        <f t="shared" si="21"/>
        <v>Ukončeno v den propuštění</v>
      </c>
      <c r="M222" s="54" t="str">
        <f>IF(A222-J222&gt;TIME(0,240,0),"Více než  4 hodiny",VLOOKUP(K222,Pásma!$H$4:$I$244,2))</f>
        <v>do 10 ti minut</v>
      </c>
    </row>
    <row r="223" spans="1:13" x14ac:dyDescent="0.25">
      <c r="A223" s="26">
        <v>45324.507326388892</v>
      </c>
      <c r="B223" s="25" t="s">
        <v>5017</v>
      </c>
      <c r="C223" s="25" t="s">
        <v>5335</v>
      </c>
      <c r="D223" s="25" t="s">
        <v>5013</v>
      </c>
      <c r="E223" s="25" t="s">
        <v>79</v>
      </c>
      <c r="F223" s="25" t="s">
        <v>6863</v>
      </c>
      <c r="G223" s="25" t="s">
        <v>7903</v>
      </c>
      <c r="H223" s="25" t="s">
        <v>7904</v>
      </c>
      <c r="I223" s="8">
        <f t="shared" si="19"/>
        <v>45324.507326388892</v>
      </c>
      <c r="J223" s="8">
        <f>DATEVALUE(MID(H223,63,8))+TIMEVALUE(_xlfn.CONCAT(MID(H223,87,2),":",MID(H223,89,2)))</f>
        <v>45324.506249999999</v>
      </c>
      <c r="K223" s="6" t="str">
        <f t="shared" si="20"/>
        <v>0:01</v>
      </c>
      <c r="L223" s="54" t="str">
        <f t="shared" si="21"/>
        <v>Ukončeno v den propuštění</v>
      </c>
      <c r="M223" s="54" t="str">
        <f>IF(A223-J223&gt;TIME(0,240,0),"Více než  4 hodiny",VLOOKUP(K223,Pásma!$H$4:$I$244,2))</f>
        <v>do 10 ti minut</v>
      </c>
    </row>
    <row r="224" spans="1:13" x14ac:dyDescent="0.25">
      <c r="A224" s="26">
        <v>45324.582233796296</v>
      </c>
      <c r="B224" s="25" t="s">
        <v>5017</v>
      </c>
      <c r="C224" s="25" t="s">
        <v>5012</v>
      </c>
      <c r="D224" s="25" t="s">
        <v>5013</v>
      </c>
      <c r="E224" s="25" t="s">
        <v>79</v>
      </c>
      <c r="F224" s="25" t="s">
        <v>6336</v>
      </c>
      <c r="G224" s="25" t="s">
        <v>6821</v>
      </c>
      <c r="H224" s="25" t="s">
        <v>6822</v>
      </c>
      <c r="I224" s="8">
        <f t="shared" si="19"/>
        <v>45324.582233796296</v>
      </c>
      <c r="J224" s="8">
        <f t="shared" ref="J224:J235" si="23">DATEVALUE(MID(H224,29,8))+TIMEVALUE(_xlfn.CONCAT(MID(H224,64,2),":",MID(H224,66,2)))</f>
        <v>45324.57916666667</v>
      </c>
      <c r="K224" s="6" t="str">
        <f t="shared" si="20"/>
        <v>0:04</v>
      </c>
      <c r="L224" s="54" t="str">
        <f t="shared" si="21"/>
        <v>Ukončeno v den propuštění</v>
      </c>
      <c r="M224" s="54" t="str">
        <f>IF(A224-J224&gt;TIME(0,240,0),"Více než  4 hodiny",VLOOKUP(K224,Pásma!$H$4:$I$244,2))</f>
        <v>do 10 ti minut</v>
      </c>
    </row>
    <row r="225" spans="1:13" x14ac:dyDescent="0.25">
      <c r="A225" s="26">
        <v>45324.597731481481</v>
      </c>
      <c r="B225" s="25" t="s">
        <v>5011</v>
      </c>
      <c r="C225" s="25" t="s">
        <v>4870</v>
      </c>
      <c r="D225" s="25" t="s">
        <v>5013</v>
      </c>
      <c r="E225" s="25" t="s">
        <v>10</v>
      </c>
      <c r="F225" s="25" t="s">
        <v>6819</v>
      </c>
      <c r="G225" s="25" t="s">
        <v>6820</v>
      </c>
      <c r="H225" s="25" t="s">
        <v>6818</v>
      </c>
      <c r="I225" s="8">
        <f t="shared" si="19"/>
        <v>45324.597731481481</v>
      </c>
      <c r="J225" s="8">
        <f t="shared" si="23"/>
        <v>45324.597222222219</v>
      </c>
      <c r="K225" s="6" t="str">
        <f t="shared" si="20"/>
        <v>0:00</v>
      </c>
      <c r="L225" s="54" t="str">
        <f t="shared" si="21"/>
        <v>Ukončeno v den propuštění</v>
      </c>
      <c r="M225" s="54" t="str">
        <f>IF(A225-J225&gt;TIME(0,240,0),"Více než  4 hodiny",VLOOKUP(K225,Pásma!$H$4:$I$244,2))</f>
        <v>do 10 ti minut</v>
      </c>
    </row>
    <row r="226" spans="1:13" x14ac:dyDescent="0.25">
      <c r="A226" s="26">
        <v>45324.598090277781</v>
      </c>
      <c r="B226" s="25" t="s">
        <v>5011</v>
      </c>
      <c r="C226" s="25" t="s">
        <v>4870</v>
      </c>
      <c r="D226" s="25" t="s">
        <v>5013</v>
      </c>
      <c r="E226" s="25" t="s">
        <v>10</v>
      </c>
      <c r="F226" s="25" t="s">
        <v>6816</v>
      </c>
      <c r="G226" s="25" t="s">
        <v>6817</v>
      </c>
      <c r="H226" s="25" t="s">
        <v>6818</v>
      </c>
      <c r="I226" s="8">
        <f t="shared" si="19"/>
        <v>45324.598090277781</v>
      </c>
      <c r="J226" s="8">
        <f t="shared" si="23"/>
        <v>45324.597222222219</v>
      </c>
      <c r="K226" s="6" t="str">
        <f t="shared" si="20"/>
        <v>0:01</v>
      </c>
      <c r="L226" s="54" t="str">
        <f t="shared" si="21"/>
        <v>Ukončeno v den propuštění</v>
      </c>
      <c r="M226" s="54" t="str">
        <f>IF(A226-J226&gt;TIME(0,240,0),"Více než  4 hodiny",VLOOKUP(K226,Pásma!$H$4:$I$244,2))</f>
        <v>do 10 ti minut</v>
      </c>
    </row>
    <row r="227" spans="1:13" x14ac:dyDescent="0.25">
      <c r="A227" s="26">
        <v>45324.598344907405</v>
      </c>
      <c r="B227" s="25" t="s">
        <v>5011</v>
      </c>
      <c r="C227" s="25" t="s">
        <v>4870</v>
      </c>
      <c r="D227" s="25" t="s">
        <v>5013</v>
      </c>
      <c r="E227" s="25" t="s">
        <v>10</v>
      </c>
      <c r="F227" s="25" t="s">
        <v>6813</v>
      </c>
      <c r="G227" s="25" t="s">
        <v>6814</v>
      </c>
      <c r="H227" s="25" t="s">
        <v>6815</v>
      </c>
      <c r="I227" s="8">
        <f t="shared" si="19"/>
        <v>45324.598344907405</v>
      </c>
      <c r="J227" s="8">
        <f t="shared" si="23"/>
        <v>45324.597916666666</v>
      </c>
      <c r="K227" s="6" t="str">
        <f t="shared" si="20"/>
        <v>0:00</v>
      </c>
      <c r="L227" s="54" t="str">
        <f t="shared" si="21"/>
        <v>Ukončeno v den propuštění</v>
      </c>
      <c r="M227" s="54" t="str">
        <f>IF(A227-J227&gt;TIME(0,240,0),"Více než  4 hodiny",VLOOKUP(K227,Pásma!$H$4:$I$244,2))</f>
        <v>do 10 ti minut</v>
      </c>
    </row>
    <row r="228" spans="1:13" x14ac:dyDescent="0.25">
      <c r="A228" s="26">
        <v>45325.471875000003</v>
      </c>
      <c r="B228" s="25" t="s">
        <v>5017</v>
      </c>
      <c r="C228" s="25" t="s">
        <v>5049</v>
      </c>
      <c r="D228" s="25" t="s">
        <v>5013</v>
      </c>
      <c r="E228" s="25" t="s">
        <v>79</v>
      </c>
      <c r="F228" s="25" t="s">
        <v>6811</v>
      </c>
      <c r="G228" s="25" t="s">
        <v>6812</v>
      </c>
      <c r="H228" s="25" t="s">
        <v>6808</v>
      </c>
      <c r="I228" s="8">
        <f t="shared" si="19"/>
        <v>45325.471875000003</v>
      </c>
      <c r="J228" s="8">
        <f t="shared" si="23"/>
        <v>45325.47152777778</v>
      </c>
      <c r="K228" s="6" t="str">
        <f t="shared" si="20"/>
        <v>0:00</v>
      </c>
      <c r="L228" s="54" t="str">
        <f t="shared" si="21"/>
        <v>Ukončeno v den propuštění</v>
      </c>
      <c r="M228" s="54" t="str">
        <f>IF(A228-J228&gt;TIME(0,240,0),"Více než  4 hodiny",VLOOKUP(K228,Pásma!$H$4:$I$244,2))</f>
        <v>do 10 ti minut</v>
      </c>
    </row>
    <row r="229" spans="1:13" x14ac:dyDescent="0.25">
      <c r="A229" s="26">
        <v>45325.47210648148</v>
      </c>
      <c r="B229" s="25" t="s">
        <v>5017</v>
      </c>
      <c r="C229" s="25" t="s">
        <v>5049</v>
      </c>
      <c r="D229" s="25" t="s">
        <v>5013</v>
      </c>
      <c r="E229" s="25" t="s">
        <v>79</v>
      </c>
      <c r="F229" s="25" t="s">
        <v>6809</v>
      </c>
      <c r="G229" s="25" t="s">
        <v>6810</v>
      </c>
      <c r="H229" s="25" t="s">
        <v>6808</v>
      </c>
      <c r="I229" s="8">
        <f t="shared" si="19"/>
        <v>45325.47210648148</v>
      </c>
      <c r="J229" s="8">
        <f t="shared" si="23"/>
        <v>45325.47152777778</v>
      </c>
      <c r="K229" s="6" t="str">
        <f t="shared" si="20"/>
        <v>0:00</v>
      </c>
      <c r="L229" s="54" t="str">
        <f t="shared" si="21"/>
        <v>Ukončeno v den propuštění</v>
      </c>
      <c r="M229" s="54" t="str">
        <f>IF(A229-J229&gt;TIME(0,240,0),"Více než  4 hodiny",VLOOKUP(K229,Pásma!$H$4:$I$244,2))</f>
        <v>do 10 ti minut</v>
      </c>
    </row>
    <row r="230" spans="1:13" x14ac:dyDescent="0.25">
      <c r="A230" s="26">
        <v>45325.472349537034</v>
      </c>
      <c r="B230" s="25" t="s">
        <v>5017</v>
      </c>
      <c r="C230" s="25" t="s">
        <v>5049</v>
      </c>
      <c r="D230" s="25" t="s">
        <v>5013</v>
      </c>
      <c r="E230" s="25" t="s">
        <v>79</v>
      </c>
      <c r="F230" s="25" t="s">
        <v>6806</v>
      </c>
      <c r="G230" s="25" t="s">
        <v>6807</v>
      </c>
      <c r="H230" s="25" t="s">
        <v>6808</v>
      </c>
      <c r="I230" s="8">
        <f t="shared" si="19"/>
        <v>45325.472349537034</v>
      </c>
      <c r="J230" s="8">
        <f t="shared" si="23"/>
        <v>45325.47152777778</v>
      </c>
      <c r="K230" s="6" t="str">
        <f t="shared" si="20"/>
        <v>0:01</v>
      </c>
      <c r="L230" s="54" t="str">
        <f t="shared" si="21"/>
        <v>Ukončeno v den propuštění</v>
      </c>
      <c r="M230" s="54" t="str">
        <f>IF(A230-J230&gt;TIME(0,240,0),"Více než  4 hodiny",VLOOKUP(K230,Pásma!$H$4:$I$244,2))</f>
        <v>do 10 ti minut</v>
      </c>
    </row>
    <row r="231" spans="1:13" x14ac:dyDescent="0.25">
      <c r="A231" s="26">
        <v>45325.472719907404</v>
      </c>
      <c r="B231" s="25" t="s">
        <v>5017</v>
      </c>
      <c r="C231" s="25" t="s">
        <v>5049</v>
      </c>
      <c r="D231" s="25" t="s">
        <v>5013</v>
      </c>
      <c r="E231" s="25" t="s">
        <v>79</v>
      </c>
      <c r="F231" s="25" t="s">
        <v>6804</v>
      </c>
      <c r="G231" s="25" t="s">
        <v>6805</v>
      </c>
      <c r="H231" s="25" t="s">
        <v>6803</v>
      </c>
      <c r="I231" s="8">
        <f t="shared" si="19"/>
        <v>45325.472719907404</v>
      </c>
      <c r="J231" s="8">
        <f t="shared" si="23"/>
        <v>45325.472222222219</v>
      </c>
      <c r="K231" s="6" t="str">
        <f t="shared" si="20"/>
        <v>0:00</v>
      </c>
      <c r="L231" s="54" t="str">
        <f t="shared" si="21"/>
        <v>Ukončeno v den propuštění</v>
      </c>
      <c r="M231" s="54" t="str">
        <f>IF(A231-J231&gt;TIME(0,240,0),"Více než  4 hodiny",VLOOKUP(K231,Pásma!$H$4:$I$244,2))</f>
        <v>do 10 ti minut</v>
      </c>
    </row>
    <row r="232" spans="1:13" x14ac:dyDescent="0.25">
      <c r="A232" s="26">
        <v>45325.472939814812</v>
      </c>
      <c r="B232" s="25" t="s">
        <v>5017</v>
      </c>
      <c r="C232" s="25" t="s">
        <v>5049</v>
      </c>
      <c r="D232" s="25" t="s">
        <v>5013</v>
      </c>
      <c r="E232" s="25" t="s">
        <v>79</v>
      </c>
      <c r="F232" s="25" t="s">
        <v>6801</v>
      </c>
      <c r="G232" s="25" t="s">
        <v>6802</v>
      </c>
      <c r="H232" s="25" t="s">
        <v>6803</v>
      </c>
      <c r="I232" s="8">
        <f t="shared" si="19"/>
        <v>45325.472939814812</v>
      </c>
      <c r="J232" s="8">
        <f t="shared" si="23"/>
        <v>45325.472222222219</v>
      </c>
      <c r="K232" s="6" t="str">
        <f t="shared" si="20"/>
        <v>0:01</v>
      </c>
      <c r="L232" s="54" t="str">
        <f t="shared" si="21"/>
        <v>Ukončeno v den propuštění</v>
      </c>
      <c r="M232" s="54" t="str">
        <f>IF(A232-J232&gt;TIME(0,240,0),"Více než  4 hodiny",VLOOKUP(K232,Pásma!$H$4:$I$244,2))</f>
        <v>do 10 ti minut</v>
      </c>
    </row>
    <row r="233" spans="1:13" x14ac:dyDescent="0.25">
      <c r="A233" s="26">
        <v>45326.538923611108</v>
      </c>
      <c r="B233" s="25" t="s">
        <v>5017</v>
      </c>
      <c r="C233" s="25" t="s">
        <v>6256</v>
      </c>
      <c r="D233" s="25" t="s">
        <v>5013</v>
      </c>
      <c r="E233" s="25" t="s">
        <v>79</v>
      </c>
      <c r="F233" s="25" t="s">
        <v>6798</v>
      </c>
      <c r="G233" s="25" t="s">
        <v>6799</v>
      </c>
      <c r="H233" s="25" t="s">
        <v>6800</v>
      </c>
      <c r="I233" s="8">
        <f t="shared" si="19"/>
        <v>45326.538923611108</v>
      </c>
      <c r="J233" s="8">
        <f t="shared" si="23"/>
        <v>45326.538194444445</v>
      </c>
      <c r="K233" s="6" t="str">
        <f t="shared" si="20"/>
        <v>0:01</v>
      </c>
      <c r="L233" s="54" t="str">
        <f t="shared" si="21"/>
        <v>Ukončeno v den propuštění</v>
      </c>
      <c r="M233" s="54" t="str">
        <f>IF(A233-J233&gt;TIME(0,240,0),"Více než  4 hodiny",VLOOKUP(K233,Pásma!$H$4:$I$244,2))</f>
        <v>do 10 ti minut</v>
      </c>
    </row>
    <row r="234" spans="1:13" x14ac:dyDescent="0.25">
      <c r="A234" s="26">
        <v>45326.5393287037</v>
      </c>
      <c r="B234" s="25" t="s">
        <v>5017</v>
      </c>
      <c r="C234" s="25" t="s">
        <v>6256</v>
      </c>
      <c r="D234" s="25" t="s">
        <v>5013</v>
      </c>
      <c r="E234" s="25" t="s">
        <v>79</v>
      </c>
      <c r="F234" s="25" t="s">
        <v>6795</v>
      </c>
      <c r="G234" s="25" t="s">
        <v>6796</v>
      </c>
      <c r="H234" s="25" t="s">
        <v>6797</v>
      </c>
      <c r="I234" s="8">
        <f t="shared" si="19"/>
        <v>45326.5393287037</v>
      </c>
      <c r="J234" s="8">
        <f t="shared" si="23"/>
        <v>45326.538888888892</v>
      </c>
      <c r="K234" s="6" t="str">
        <f t="shared" si="20"/>
        <v>0:00</v>
      </c>
      <c r="L234" s="54" t="str">
        <f t="shared" si="21"/>
        <v>Ukončeno v den propuštění</v>
      </c>
      <c r="M234" s="54" t="str">
        <f>IF(A234-J234&gt;TIME(0,240,0),"Více než  4 hodiny",VLOOKUP(K234,Pásma!$H$4:$I$244,2))</f>
        <v>do 10 ti minut</v>
      </c>
    </row>
    <row r="235" spans="1:13" x14ac:dyDescent="0.25">
      <c r="A235" s="26">
        <v>45326.540011574078</v>
      </c>
      <c r="B235" s="25" t="s">
        <v>5017</v>
      </c>
      <c r="C235" s="25" t="s">
        <v>6256</v>
      </c>
      <c r="D235" s="25" t="s">
        <v>5013</v>
      </c>
      <c r="E235" s="25" t="s">
        <v>79</v>
      </c>
      <c r="F235" s="25" t="s">
        <v>6359</v>
      </c>
      <c r="G235" s="25" t="s">
        <v>6793</v>
      </c>
      <c r="H235" s="25" t="s">
        <v>6794</v>
      </c>
      <c r="I235" s="8">
        <f t="shared" si="19"/>
        <v>45326.540011574078</v>
      </c>
      <c r="J235" s="8">
        <f t="shared" si="23"/>
        <v>45326.539583333331</v>
      </c>
      <c r="K235" s="6" t="str">
        <f t="shared" si="20"/>
        <v>0:00</v>
      </c>
      <c r="L235" s="54" t="str">
        <f t="shared" si="21"/>
        <v>Ukončeno v den propuštění</v>
      </c>
      <c r="M235" s="54" t="str">
        <f>IF(A235-J235&gt;TIME(0,240,0),"Více než  4 hodiny",VLOOKUP(K235,Pásma!$H$4:$I$244,2))</f>
        <v>do 10 ti minut</v>
      </c>
    </row>
    <row r="236" spans="1:13" x14ac:dyDescent="0.25">
      <c r="A236" s="26">
        <v>45327.059849537036</v>
      </c>
      <c r="B236" s="25" t="s">
        <v>4853</v>
      </c>
      <c r="C236" s="25" t="s">
        <v>4914</v>
      </c>
      <c r="D236" s="25" t="s">
        <v>5013</v>
      </c>
      <c r="E236" s="25" t="s">
        <v>10</v>
      </c>
      <c r="F236" s="25" t="s">
        <v>6749</v>
      </c>
      <c r="G236" s="25" t="s">
        <v>6750</v>
      </c>
      <c r="H236" s="25" t="s">
        <v>9168</v>
      </c>
      <c r="I236" s="8">
        <f t="shared" si="19"/>
        <v>45327.059849537036</v>
      </c>
      <c r="J236" s="8">
        <f>DATEVALUE(MID(H236,49,8))+TIMEVALUE(_xlfn.CONCAT(MID(H236,80,2),":",MID(H236,82,2)))</f>
        <v>45327.059027777781</v>
      </c>
      <c r="K236" s="6" t="str">
        <f t="shared" si="20"/>
        <v>0:01</v>
      </c>
      <c r="L236" s="54" t="str">
        <f t="shared" si="21"/>
        <v>Ukončeno v den propuštění</v>
      </c>
      <c r="M236" s="54" t="str">
        <f>IF(A236-J236&gt;TIME(0,240,0),"Více než  4 hodiny",VLOOKUP(K236,Pásma!$H$4:$I$244,2))</f>
        <v>do 10 ti minut</v>
      </c>
    </row>
    <row r="237" spans="1:13" x14ac:dyDescent="0.25">
      <c r="A237" s="26">
        <v>45327.368113425924</v>
      </c>
      <c r="B237" s="25" t="s">
        <v>4941</v>
      </c>
      <c r="C237" s="25" t="s">
        <v>8836</v>
      </c>
      <c r="D237" s="25" t="s">
        <v>5013</v>
      </c>
      <c r="E237" s="25" t="s">
        <v>79</v>
      </c>
      <c r="F237" s="25" t="s">
        <v>6718</v>
      </c>
      <c r="G237" s="25" t="s">
        <v>6719</v>
      </c>
      <c r="H237" s="25" t="s">
        <v>9167</v>
      </c>
      <c r="I237" s="8">
        <f t="shared" si="19"/>
        <v>45327.368113425924</v>
      </c>
      <c r="J237" s="8">
        <f>DATEVALUE(MID(H237,49,8))+TIMEVALUE(_xlfn.CONCAT(MID(H237,80,2),":",MID(H237,82,2)))</f>
        <v>45327.367361111108</v>
      </c>
      <c r="K237" s="6" t="str">
        <f t="shared" si="20"/>
        <v>0:01</v>
      </c>
      <c r="L237" s="54" t="str">
        <f t="shared" si="21"/>
        <v>Ukončeno v den propuštění</v>
      </c>
      <c r="M237" s="54" t="str">
        <f>IF(A237-J237&gt;TIME(0,240,0),"Více než  4 hodiny",VLOOKUP(K237,Pásma!$H$4:$I$244,2))</f>
        <v>do 10 ti minut</v>
      </c>
    </row>
    <row r="238" spans="1:13" x14ac:dyDescent="0.25">
      <c r="A238" s="26">
        <v>45327.368217592593</v>
      </c>
      <c r="B238" s="25" t="s">
        <v>4941</v>
      </c>
      <c r="C238" s="25" t="s">
        <v>8836</v>
      </c>
      <c r="D238" s="25" t="s">
        <v>5013</v>
      </c>
      <c r="E238" s="25" t="s">
        <v>79</v>
      </c>
      <c r="F238" s="25" t="s">
        <v>6685</v>
      </c>
      <c r="G238" s="25" t="s">
        <v>6686</v>
      </c>
      <c r="H238" s="25" t="s">
        <v>9166</v>
      </c>
      <c r="I238" s="8">
        <f t="shared" si="19"/>
        <v>45327.368217592593</v>
      </c>
      <c r="J238" s="8">
        <f>DATEVALUE(MID(H238,49,8))+TIMEVALUE(_xlfn.CONCAT(MID(H238,80,2),":",MID(H238,82,2)))</f>
        <v>45327.368055555555</v>
      </c>
      <c r="K238" s="6" t="str">
        <f t="shared" si="20"/>
        <v>0:00</v>
      </c>
      <c r="L238" s="54" t="str">
        <f t="shared" si="21"/>
        <v>Ukončeno v den propuštění</v>
      </c>
      <c r="M238" s="54" t="str">
        <f>IF(A238-J238&gt;TIME(0,240,0),"Více než  4 hodiny",VLOOKUP(K238,Pásma!$H$4:$I$244,2))</f>
        <v>do 10 ti minut</v>
      </c>
    </row>
    <row r="239" spans="1:13" x14ac:dyDescent="0.25">
      <c r="A239" s="26">
        <v>45327.590775462966</v>
      </c>
      <c r="B239" s="25" t="s">
        <v>4874</v>
      </c>
      <c r="C239" s="25" t="s">
        <v>4901</v>
      </c>
      <c r="D239" s="25" t="s">
        <v>5013</v>
      </c>
      <c r="E239" s="25" t="s">
        <v>4876</v>
      </c>
      <c r="F239" s="25" t="s">
        <v>6587</v>
      </c>
      <c r="G239" s="25" t="s">
        <v>6791</v>
      </c>
      <c r="H239" s="25" t="s">
        <v>6792</v>
      </c>
      <c r="I239" s="8">
        <f t="shared" si="19"/>
        <v>45327.590775462966</v>
      </c>
      <c r="J239" s="8">
        <f t="shared" ref="J239:J249" si="24">DATEVALUE(MID(H239,29,8))+TIMEVALUE(_xlfn.CONCAT(MID(H239,64,2),":",MID(H239,66,2)))</f>
        <v>45327.536111111112</v>
      </c>
      <c r="K239" s="6" t="str">
        <f t="shared" si="20"/>
        <v>1:18</v>
      </c>
      <c r="L239" s="54" t="str">
        <f t="shared" si="21"/>
        <v>Ukončeno v den propuštění</v>
      </c>
      <c r="M239" s="54" t="str">
        <f>IF(A239-J239&gt;TIME(0,240,0),"Více než  4 hodiny",VLOOKUP(K239,Pásma!$H$4:$I$244,2))</f>
        <v>70-80</v>
      </c>
    </row>
    <row r="240" spans="1:13" x14ac:dyDescent="0.25">
      <c r="A240" s="26">
        <v>45327.880219907405</v>
      </c>
      <c r="B240" s="25" t="s">
        <v>5017</v>
      </c>
      <c r="C240" s="25" t="s">
        <v>5372</v>
      </c>
      <c r="D240" s="25" t="s">
        <v>5013</v>
      </c>
      <c r="E240" s="25" t="s">
        <v>79</v>
      </c>
      <c r="F240" s="25" t="s">
        <v>6788</v>
      </c>
      <c r="G240" s="25" t="s">
        <v>6789</v>
      </c>
      <c r="H240" s="25" t="s">
        <v>6790</v>
      </c>
      <c r="I240" s="8">
        <f t="shared" si="19"/>
        <v>45327.880219907405</v>
      </c>
      <c r="J240" s="8">
        <f t="shared" si="24"/>
        <v>45327.879861111112</v>
      </c>
      <c r="K240" s="6" t="str">
        <f t="shared" si="20"/>
        <v>0:00</v>
      </c>
      <c r="L240" s="54" t="str">
        <f t="shared" si="21"/>
        <v>Ukončeno v den propuštění</v>
      </c>
      <c r="M240" s="54" t="str">
        <f>IF(A240-J240&gt;TIME(0,240,0),"Více než  4 hodiny",VLOOKUP(K240,Pásma!$H$4:$I$244,2))</f>
        <v>do 10 ti minut</v>
      </c>
    </row>
    <row r="241" spans="1:13" x14ac:dyDescent="0.25">
      <c r="A241" s="26">
        <v>45327.880740740744</v>
      </c>
      <c r="B241" s="25" t="s">
        <v>5017</v>
      </c>
      <c r="C241" s="25" t="s">
        <v>5372</v>
      </c>
      <c r="D241" s="25" t="s">
        <v>5013</v>
      </c>
      <c r="E241" s="25" t="s">
        <v>79</v>
      </c>
      <c r="F241" s="25" t="s">
        <v>6785</v>
      </c>
      <c r="G241" s="25" t="s">
        <v>6786</v>
      </c>
      <c r="H241" s="25" t="s">
        <v>6787</v>
      </c>
      <c r="I241" s="8">
        <f t="shared" si="19"/>
        <v>45327.880740740744</v>
      </c>
      <c r="J241" s="8">
        <f t="shared" si="24"/>
        <v>45327.879861111112</v>
      </c>
      <c r="K241" s="6" t="str">
        <f t="shared" si="20"/>
        <v>0:01</v>
      </c>
      <c r="L241" s="54" t="str">
        <f t="shared" si="21"/>
        <v>Ukončeno v den propuštění</v>
      </c>
      <c r="M241" s="54" t="str">
        <f>IF(A241-J241&gt;TIME(0,240,0),"Více než  4 hodiny",VLOOKUP(K241,Pásma!$H$4:$I$244,2))</f>
        <v>do 10 ti minut</v>
      </c>
    </row>
    <row r="242" spans="1:13" x14ac:dyDescent="0.25">
      <c r="A242" s="26">
        <v>45327.881099537037</v>
      </c>
      <c r="B242" s="25" t="s">
        <v>5017</v>
      </c>
      <c r="C242" s="25" t="s">
        <v>5372</v>
      </c>
      <c r="D242" s="25" t="s">
        <v>5013</v>
      </c>
      <c r="E242" s="25" t="s">
        <v>79</v>
      </c>
      <c r="F242" s="25" t="s">
        <v>6594</v>
      </c>
      <c r="G242" s="25" t="s">
        <v>6783</v>
      </c>
      <c r="H242" s="25" t="s">
        <v>6784</v>
      </c>
      <c r="I242" s="8">
        <f t="shared" si="19"/>
        <v>45327.881099537037</v>
      </c>
      <c r="J242" s="8">
        <f t="shared" si="24"/>
        <v>45327.880555555559</v>
      </c>
      <c r="K242" s="6" t="str">
        <f t="shared" si="20"/>
        <v>0:00</v>
      </c>
      <c r="L242" s="54" t="str">
        <f t="shared" si="21"/>
        <v>Ukončeno v den propuštění</v>
      </c>
      <c r="M242" s="54" t="str">
        <f>IF(A242-J242&gt;TIME(0,240,0),"Více než  4 hodiny",VLOOKUP(K242,Pásma!$H$4:$I$244,2))</f>
        <v>do 10 ti minut</v>
      </c>
    </row>
    <row r="243" spans="1:13" x14ac:dyDescent="0.25">
      <c r="A243" s="26">
        <v>45328.453912037039</v>
      </c>
      <c r="B243" s="25" t="s">
        <v>5011</v>
      </c>
      <c r="C243" s="25" t="s">
        <v>5335</v>
      </c>
      <c r="D243" s="25" t="s">
        <v>5013</v>
      </c>
      <c r="E243" s="25" t="s">
        <v>79</v>
      </c>
      <c r="F243" s="25" t="s">
        <v>6780</v>
      </c>
      <c r="G243" s="25" t="s">
        <v>6781</v>
      </c>
      <c r="H243" s="25" t="s">
        <v>6782</v>
      </c>
      <c r="I243" s="8">
        <f t="shared" si="19"/>
        <v>45328.453912037039</v>
      </c>
      <c r="J243" s="8">
        <f t="shared" si="24"/>
        <v>45328.453472222223</v>
      </c>
      <c r="K243" s="6" t="str">
        <f t="shared" si="20"/>
        <v>0:00</v>
      </c>
      <c r="L243" s="54" t="str">
        <f t="shared" si="21"/>
        <v>Ukončeno v den propuštění</v>
      </c>
      <c r="M243" s="54" t="str">
        <f>IF(A243-J243&gt;TIME(0,240,0),"Více než  4 hodiny",VLOOKUP(K243,Pásma!$H$4:$I$244,2))</f>
        <v>do 10 ti minut</v>
      </c>
    </row>
    <row r="244" spans="1:13" x14ac:dyDescent="0.25">
      <c r="A244" s="26">
        <v>45328.454652777778</v>
      </c>
      <c r="B244" s="25" t="s">
        <v>5011</v>
      </c>
      <c r="C244" s="25" t="s">
        <v>5335</v>
      </c>
      <c r="D244" s="25" t="s">
        <v>5013</v>
      </c>
      <c r="E244" s="25" t="s">
        <v>79</v>
      </c>
      <c r="F244" s="25" t="s">
        <v>6778</v>
      </c>
      <c r="G244" s="25" t="s">
        <v>6779</v>
      </c>
      <c r="H244" s="25" t="s">
        <v>6777</v>
      </c>
      <c r="I244" s="8">
        <f t="shared" si="19"/>
        <v>45328.454652777778</v>
      </c>
      <c r="J244" s="8">
        <f t="shared" si="24"/>
        <v>45328.45416666667</v>
      </c>
      <c r="K244" s="6" t="str">
        <f t="shared" si="20"/>
        <v>0:00</v>
      </c>
      <c r="L244" s="54" t="str">
        <f t="shared" si="21"/>
        <v>Ukončeno v den propuštění</v>
      </c>
      <c r="M244" s="54" t="str">
        <f>IF(A244-J244&gt;TIME(0,240,0),"Více než  4 hodiny",VLOOKUP(K244,Pásma!$H$4:$I$244,2))</f>
        <v>do 10 ti minut</v>
      </c>
    </row>
    <row r="245" spans="1:13" x14ac:dyDescent="0.25">
      <c r="A245" s="26">
        <v>45328.455081018517</v>
      </c>
      <c r="B245" s="25" t="s">
        <v>5011</v>
      </c>
      <c r="C245" s="25" t="s">
        <v>5335</v>
      </c>
      <c r="D245" s="25" t="s">
        <v>5013</v>
      </c>
      <c r="E245" s="25" t="s">
        <v>79</v>
      </c>
      <c r="F245" s="25" t="s">
        <v>6235</v>
      </c>
      <c r="G245" s="25" t="s">
        <v>6776</v>
      </c>
      <c r="H245" s="25" t="s">
        <v>6777</v>
      </c>
      <c r="I245" s="8">
        <f t="shared" si="19"/>
        <v>45328.455081018517</v>
      </c>
      <c r="J245" s="8">
        <f t="shared" si="24"/>
        <v>45328.45416666667</v>
      </c>
      <c r="K245" s="6" t="str">
        <f t="shared" si="20"/>
        <v>0:01</v>
      </c>
      <c r="L245" s="54" t="str">
        <f t="shared" si="21"/>
        <v>Ukončeno v den propuštění</v>
      </c>
      <c r="M245" s="54" t="str">
        <f>IF(A245-J245&gt;TIME(0,240,0),"Více než  4 hodiny",VLOOKUP(K245,Pásma!$H$4:$I$244,2))</f>
        <v>do 10 ti minut</v>
      </c>
    </row>
    <row r="246" spans="1:13" x14ac:dyDescent="0.25">
      <c r="A246" s="26">
        <v>45328.496446759258</v>
      </c>
      <c r="B246" s="25" t="s">
        <v>5011</v>
      </c>
      <c r="C246" s="25" t="s">
        <v>5335</v>
      </c>
      <c r="D246" s="25" t="s">
        <v>5013</v>
      </c>
      <c r="E246" s="25" t="s">
        <v>79</v>
      </c>
      <c r="F246" s="25" t="s">
        <v>6773</v>
      </c>
      <c r="G246" s="25" t="s">
        <v>6774</v>
      </c>
      <c r="H246" s="25" t="s">
        <v>6775</v>
      </c>
      <c r="I246" s="8">
        <f t="shared" si="19"/>
        <v>45328.496446759258</v>
      </c>
      <c r="J246" s="8">
        <f t="shared" si="24"/>
        <v>45328.494444444441</v>
      </c>
      <c r="K246" s="6" t="str">
        <f t="shared" si="20"/>
        <v>0:02</v>
      </c>
      <c r="L246" s="54" t="str">
        <f t="shared" si="21"/>
        <v>Ukončeno v den propuštění</v>
      </c>
      <c r="M246" s="54" t="str">
        <f>IF(A246-J246&gt;TIME(0,240,0),"Více než  4 hodiny",VLOOKUP(K246,Pásma!$H$4:$I$244,2))</f>
        <v>do 10 ti minut</v>
      </c>
    </row>
    <row r="247" spans="1:13" x14ac:dyDescent="0.25">
      <c r="A247" s="26">
        <v>45328.64640046296</v>
      </c>
      <c r="B247" s="25" t="s">
        <v>5017</v>
      </c>
      <c r="C247" s="25" t="s">
        <v>4897</v>
      </c>
      <c r="D247" s="25" t="s">
        <v>5013</v>
      </c>
      <c r="E247" s="25" t="s">
        <v>10</v>
      </c>
      <c r="F247" s="25" t="s">
        <v>6770</v>
      </c>
      <c r="G247" s="25" t="s">
        <v>6771</v>
      </c>
      <c r="H247" s="25" t="s">
        <v>6772</v>
      </c>
      <c r="I247" s="8">
        <f t="shared" si="19"/>
        <v>45328.64640046296</v>
      </c>
      <c r="J247" s="8">
        <f t="shared" si="24"/>
        <v>45328.645833333336</v>
      </c>
      <c r="K247" s="6" t="str">
        <f t="shared" si="20"/>
        <v>0:00</v>
      </c>
      <c r="L247" s="54" t="str">
        <f t="shared" si="21"/>
        <v>Ukončeno v den propuštění</v>
      </c>
      <c r="M247" s="54" t="str">
        <f>IF(A247-J247&gt;TIME(0,240,0),"Více než  4 hodiny",VLOOKUP(K247,Pásma!$H$4:$I$244,2))</f>
        <v>do 10 ti minut</v>
      </c>
    </row>
    <row r="248" spans="1:13" x14ac:dyDescent="0.25">
      <c r="A248" s="26">
        <v>45328.646793981483</v>
      </c>
      <c r="B248" s="25" t="s">
        <v>5017</v>
      </c>
      <c r="C248" s="25" t="s">
        <v>4897</v>
      </c>
      <c r="D248" s="25" t="s">
        <v>5013</v>
      </c>
      <c r="E248" s="25" t="s">
        <v>10</v>
      </c>
      <c r="F248" s="25" t="s">
        <v>6768</v>
      </c>
      <c r="G248" s="25" t="s">
        <v>6769</v>
      </c>
      <c r="H248" s="25" t="s">
        <v>6767</v>
      </c>
      <c r="I248" s="8">
        <f t="shared" si="19"/>
        <v>45328.646793981483</v>
      </c>
      <c r="J248" s="8">
        <f t="shared" si="24"/>
        <v>45328.646527777775</v>
      </c>
      <c r="K248" s="6" t="str">
        <f t="shared" si="20"/>
        <v>0:00</v>
      </c>
      <c r="L248" s="54" t="str">
        <f t="shared" si="21"/>
        <v>Ukončeno v den propuštění</v>
      </c>
      <c r="M248" s="54" t="str">
        <f>IF(A248-J248&gt;TIME(0,240,0),"Více než  4 hodiny",VLOOKUP(K248,Pásma!$H$4:$I$244,2))</f>
        <v>do 10 ti minut</v>
      </c>
    </row>
    <row r="249" spans="1:13" x14ac:dyDescent="0.25">
      <c r="A249" s="26">
        <v>45328.64707175926</v>
      </c>
      <c r="B249" s="25" t="s">
        <v>5017</v>
      </c>
      <c r="C249" s="25" t="s">
        <v>4897</v>
      </c>
      <c r="D249" s="25" t="s">
        <v>5013</v>
      </c>
      <c r="E249" s="25" t="s">
        <v>10</v>
      </c>
      <c r="F249" s="25" t="s">
        <v>6299</v>
      </c>
      <c r="G249" s="25" t="s">
        <v>6766</v>
      </c>
      <c r="H249" s="25" t="s">
        <v>6767</v>
      </c>
      <c r="I249" s="8">
        <f t="shared" si="19"/>
        <v>45328.64707175926</v>
      </c>
      <c r="J249" s="8">
        <f t="shared" si="24"/>
        <v>45328.646527777775</v>
      </c>
      <c r="K249" s="6" t="str">
        <f t="shared" si="20"/>
        <v>0:00</v>
      </c>
      <c r="L249" s="54" t="str">
        <f t="shared" si="21"/>
        <v>Ukončeno v den propuštění</v>
      </c>
      <c r="M249" s="54" t="str">
        <f>IF(A249-J249&gt;TIME(0,240,0),"Více než  4 hodiny",VLOOKUP(K249,Pásma!$H$4:$I$244,2))</f>
        <v>do 10 ti minut</v>
      </c>
    </row>
    <row r="250" spans="1:13" x14ac:dyDescent="0.25">
      <c r="A250" s="26">
        <v>45329.38071759259</v>
      </c>
      <c r="B250" s="25" t="s">
        <v>5017</v>
      </c>
      <c r="C250" s="25" t="s">
        <v>5166</v>
      </c>
      <c r="D250" s="25" t="s">
        <v>5013</v>
      </c>
      <c r="E250" s="25" t="s">
        <v>79</v>
      </c>
      <c r="F250" s="25" t="s">
        <v>4976</v>
      </c>
      <c r="G250" s="25" t="s">
        <v>7901</v>
      </c>
      <c r="H250" s="25" t="s">
        <v>9165</v>
      </c>
      <c r="I250" s="8">
        <f t="shared" si="19"/>
        <v>45329.38071759259</v>
      </c>
      <c r="J250" s="8">
        <f>DATEVALUE(MID(H250,49,8))+TIMEVALUE(_xlfn.CONCAT(MID(H250,80,2),":",MID(H250,82,2)))</f>
        <v>45329.379861111112</v>
      </c>
      <c r="K250" s="6" t="str">
        <f t="shared" si="20"/>
        <v>0:01</v>
      </c>
      <c r="L250" s="54" t="str">
        <f t="shared" si="21"/>
        <v>Ukončeno v den propuštění</v>
      </c>
      <c r="M250" s="54" t="str">
        <f>IF(A250-J250&gt;TIME(0,240,0),"Více než  4 hodiny",VLOOKUP(K250,Pásma!$H$4:$I$244,2))</f>
        <v>do 10 ti minut</v>
      </c>
    </row>
    <row r="251" spans="1:13" x14ac:dyDescent="0.25">
      <c r="A251" s="26">
        <v>45329.425428240742</v>
      </c>
      <c r="B251" s="25" t="s">
        <v>4945</v>
      </c>
      <c r="C251" s="25" t="s">
        <v>5224</v>
      </c>
      <c r="D251" s="25" t="s">
        <v>5013</v>
      </c>
      <c r="E251" s="25" t="s">
        <v>4876</v>
      </c>
      <c r="F251" s="25" t="s">
        <v>4877</v>
      </c>
      <c r="G251" s="25" t="s">
        <v>6764</v>
      </c>
      <c r="H251" s="25" t="s">
        <v>6765</v>
      </c>
      <c r="I251" s="8">
        <f t="shared" si="19"/>
        <v>45329.425428240742</v>
      </c>
      <c r="J251" s="8">
        <f>DATEVALUE(MID(H251,29,8))+TIMEVALUE(_xlfn.CONCAT(MID(H251,64,2),":",MID(H251,66,2)))</f>
        <v>45329.422222222223</v>
      </c>
      <c r="K251" s="6" t="str">
        <f t="shared" si="20"/>
        <v>0:04</v>
      </c>
      <c r="L251" s="54" t="str">
        <f t="shared" si="21"/>
        <v>Ukončeno v den propuštění</v>
      </c>
      <c r="M251" s="54" t="str">
        <f>IF(A251-J251&gt;TIME(0,240,0),"Více než  4 hodiny",VLOOKUP(K251,Pásma!$H$4:$I$244,2))</f>
        <v>do 10 ti minut</v>
      </c>
    </row>
    <row r="252" spans="1:13" x14ac:dyDescent="0.25">
      <c r="A252" s="26">
        <v>45329.513101851851</v>
      </c>
      <c r="B252" s="25" t="s">
        <v>5017</v>
      </c>
      <c r="C252" s="25" t="s">
        <v>5049</v>
      </c>
      <c r="D252" s="25" t="s">
        <v>5013</v>
      </c>
      <c r="E252" s="25" t="s">
        <v>79</v>
      </c>
      <c r="F252" s="25" t="s">
        <v>4976</v>
      </c>
      <c r="G252" s="25" t="s">
        <v>7901</v>
      </c>
      <c r="H252" s="25" t="s">
        <v>7902</v>
      </c>
      <c r="I252" s="8">
        <f t="shared" si="19"/>
        <v>45329.513101851851</v>
      </c>
      <c r="J252" s="8">
        <f>DATEVALUE(MID(H252,63,8))+TIMEVALUE(_xlfn.CONCAT(MID(H252,87,2),":",MID(H252,89,2)))</f>
        <v>45329.511805555558</v>
      </c>
      <c r="K252" s="6" t="str">
        <f t="shared" si="20"/>
        <v>0:01</v>
      </c>
      <c r="L252" s="54" t="str">
        <f t="shared" si="21"/>
        <v>Ukončeno v den propuštění</v>
      </c>
      <c r="M252" s="54" t="str">
        <f>IF(A252-J252&gt;TIME(0,240,0),"Více než  4 hodiny",VLOOKUP(K252,Pásma!$H$4:$I$244,2))</f>
        <v>do 10 ti minut</v>
      </c>
    </row>
    <row r="253" spans="1:13" x14ac:dyDescent="0.25">
      <c r="A253" s="26">
        <v>45329.597314814811</v>
      </c>
      <c r="B253" s="25" t="s">
        <v>5017</v>
      </c>
      <c r="C253" s="25" t="s">
        <v>5049</v>
      </c>
      <c r="D253" s="25" t="s">
        <v>5013</v>
      </c>
      <c r="E253" s="25" t="s">
        <v>79</v>
      </c>
      <c r="F253" s="25" t="s">
        <v>6761</v>
      </c>
      <c r="G253" s="25" t="s">
        <v>6762</v>
      </c>
      <c r="H253" s="25" t="s">
        <v>6763</v>
      </c>
      <c r="I253" s="8">
        <f t="shared" si="19"/>
        <v>45329.597314814811</v>
      </c>
      <c r="J253" s="8">
        <f t="shared" ref="J253:J264" si="25">DATEVALUE(MID(H253,29,8))+TIMEVALUE(_xlfn.CONCAT(MID(H253,64,2),":",MID(H253,66,2)))</f>
        <v>45329.59652777778</v>
      </c>
      <c r="K253" s="6" t="str">
        <f t="shared" si="20"/>
        <v>0:01</v>
      </c>
      <c r="L253" s="54" t="str">
        <f t="shared" si="21"/>
        <v>Ukončeno v den propuštění</v>
      </c>
      <c r="M253" s="54" t="str">
        <f>IF(A253-J253&gt;TIME(0,240,0),"Více než  4 hodiny",VLOOKUP(K253,Pásma!$H$4:$I$244,2))</f>
        <v>do 10 ti minut</v>
      </c>
    </row>
    <row r="254" spans="1:13" x14ac:dyDescent="0.25">
      <c r="A254" s="26">
        <v>45329.597893518519</v>
      </c>
      <c r="B254" s="25" t="s">
        <v>5017</v>
      </c>
      <c r="C254" s="25" t="s">
        <v>5049</v>
      </c>
      <c r="D254" s="25" t="s">
        <v>5013</v>
      </c>
      <c r="E254" s="25" t="s">
        <v>79</v>
      </c>
      <c r="F254" s="25" t="s">
        <v>6758</v>
      </c>
      <c r="G254" s="25" t="s">
        <v>6759</v>
      </c>
      <c r="H254" s="25" t="s">
        <v>6760</v>
      </c>
      <c r="I254" s="8">
        <f t="shared" si="19"/>
        <v>45329.597893518519</v>
      </c>
      <c r="J254" s="8">
        <f t="shared" si="25"/>
        <v>45329.597222222219</v>
      </c>
      <c r="K254" s="6" t="str">
        <f t="shared" si="20"/>
        <v>0:00</v>
      </c>
      <c r="L254" s="54" t="str">
        <f t="shared" si="21"/>
        <v>Ukončeno v den propuštění</v>
      </c>
      <c r="M254" s="54" t="str">
        <f>IF(A254-J254&gt;TIME(0,240,0),"Více než  4 hodiny",VLOOKUP(K254,Pásma!$H$4:$I$244,2))</f>
        <v>do 10 ti minut</v>
      </c>
    </row>
    <row r="255" spans="1:13" x14ac:dyDescent="0.25">
      <c r="A255" s="26">
        <v>45329.59814814815</v>
      </c>
      <c r="B255" s="25" t="s">
        <v>5017</v>
      </c>
      <c r="C255" s="25" t="s">
        <v>5049</v>
      </c>
      <c r="D255" s="25" t="s">
        <v>5013</v>
      </c>
      <c r="E255" s="25" t="s">
        <v>79</v>
      </c>
      <c r="F255" s="25" t="s">
        <v>6756</v>
      </c>
      <c r="G255" s="25" t="s">
        <v>6757</v>
      </c>
      <c r="H255" s="25" t="s">
        <v>6753</v>
      </c>
      <c r="I255" s="8">
        <f t="shared" si="19"/>
        <v>45329.59814814815</v>
      </c>
      <c r="J255" s="8">
        <f t="shared" si="25"/>
        <v>45329.597916666666</v>
      </c>
      <c r="K255" s="6" t="str">
        <f t="shared" si="20"/>
        <v>0:00</v>
      </c>
      <c r="L255" s="54" t="str">
        <f t="shared" si="21"/>
        <v>Ukončeno v den propuštění</v>
      </c>
      <c r="M255" s="54" t="str">
        <f>IF(A255-J255&gt;TIME(0,240,0),"Více než  4 hodiny",VLOOKUP(K255,Pásma!$H$4:$I$244,2))</f>
        <v>do 10 ti minut</v>
      </c>
    </row>
    <row r="256" spans="1:13" x14ac:dyDescent="0.25">
      <c r="A256" s="26">
        <v>45329.598425925928</v>
      </c>
      <c r="B256" s="25" t="s">
        <v>5017</v>
      </c>
      <c r="C256" s="25" t="s">
        <v>5049</v>
      </c>
      <c r="D256" s="25" t="s">
        <v>5013</v>
      </c>
      <c r="E256" s="25" t="s">
        <v>79</v>
      </c>
      <c r="F256" s="25" t="s">
        <v>6754</v>
      </c>
      <c r="G256" s="25" t="s">
        <v>6755</v>
      </c>
      <c r="H256" s="25" t="s">
        <v>6753</v>
      </c>
      <c r="I256" s="8">
        <f t="shared" si="19"/>
        <v>45329.598425925928</v>
      </c>
      <c r="J256" s="8">
        <f t="shared" si="25"/>
        <v>45329.597916666666</v>
      </c>
      <c r="K256" s="6" t="str">
        <f t="shared" si="20"/>
        <v>0:00</v>
      </c>
      <c r="L256" s="54" t="str">
        <f t="shared" si="21"/>
        <v>Ukončeno v den propuštění</v>
      </c>
      <c r="M256" s="54" t="str">
        <f>IF(A256-J256&gt;TIME(0,240,0),"Více než  4 hodiny",VLOOKUP(K256,Pásma!$H$4:$I$244,2))</f>
        <v>do 10 ti minut</v>
      </c>
    </row>
    <row r="257" spans="1:13" x14ac:dyDescent="0.25">
      <c r="A257" s="26">
        <v>45329.598726851851</v>
      </c>
      <c r="B257" s="25" t="s">
        <v>5017</v>
      </c>
      <c r="C257" s="25" t="s">
        <v>5049</v>
      </c>
      <c r="D257" s="25" t="s">
        <v>5013</v>
      </c>
      <c r="E257" s="25" t="s">
        <v>79</v>
      </c>
      <c r="F257" s="25" t="s">
        <v>6336</v>
      </c>
      <c r="G257" s="25" t="s">
        <v>6752</v>
      </c>
      <c r="H257" s="25" t="s">
        <v>6753</v>
      </c>
      <c r="I257" s="8">
        <f t="shared" si="19"/>
        <v>45329.598726851851</v>
      </c>
      <c r="J257" s="8">
        <f t="shared" si="25"/>
        <v>45329.597916666666</v>
      </c>
      <c r="K257" s="6" t="str">
        <f t="shared" si="20"/>
        <v>0:01</v>
      </c>
      <c r="L257" s="54" t="str">
        <f t="shared" si="21"/>
        <v>Ukončeno v den propuštění</v>
      </c>
      <c r="M257" s="54" t="str">
        <f>IF(A257-J257&gt;TIME(0,240,0),"Více než  4 hodiny",VLOOKUP(K257,Pásma!$H$4:$I$244,2))</f>
        <v>do 10 ti minut</v>
      </c>
    </row>
    <row r="258" spans="1:13" x14ac:dyDescent="0.25">
      <c r="A258" s="26">
        <v>45329.598993055559</v>
      </c>
      <c r="B258" s="25" t="s">
        <v>5017</v>
      </c>
      <c r="C258" s="25" t="s">
        <v>5049</v>
      </c>
      <c r="D258" s="25" t="s">
        <v>5013</v>
      </c>
      <c r="E258" s="25" t="s">
        <v>79</v>
      </c>
      <c r="F258" s="25" t="s">
        <v>6316</v>
      </c>
      <c r="G258" s="25" t="s">
        <v>6751</v>
      </c>
      <c r="H258" s="25" t="s">
        <v>6748</v>
      </c>
      <c r="I258" s="8">
        <f t="shared" ref="I258:I321" si="26">A258</f>
        <v>45329.598993055559</v>
      </c>
      <c r="J258" s="8">
        <f t="shared" si="25"/>
        <v>45329.598611111112</v>
      </c>
      <c r="K258" s="6" t="str">
        <f t="shared" ref="K258:K321" si="27">TEXT(A258-J258,"h:mm")</f>
        <v>0:00</v>
      </c>
      <c r="L258" s="54" t="str">
        <f t="shared" si="21"/>
        <v>Ukončeno v den propuštění</v>
      </c>
      <c r="M258" s="54" t="str">
        <f>IF(A258-J258&gt;TIME(0,240,0),"Více než  4 hodiny",VLOOKUP(K258,Pásma!$H$4:$I$244,2))</f>
        <v>do 10 ti minut</v>
      </c>
    </row>
    <row r="259" spans="1:13" x14ac:dyDescent="0.25">
      <c r="A259" s="26">
        <v>45329.599340277775</v>
      </c>
      <c r="B259" s="25" t="s">
        <v>5017</v>
      </c>
      <c r="C259" s="25" t="s">
        <v>5049</v>
      </c>
      <c r="D259" s="25" t="s">
        <v>5013</v>
      </c>
      <c r="E259" s="25" t="s">
        <v>79</v>
      </c>
      <c r="F259" s="25" t="s">
        <v>6749</v>
      </c>
      <c r="G259" s="25" t="s">
        <v>6750</v>
      </c>
      <c r="H259" s="25" t="s">
        <v>6748</v>
      </c>
      <c r="I259" s="8">
        <f t="shared" si="26"/>
        <v>45329.599340277775</v>
      </c>
      <c r="J259" s="8">
        <f t="shared" si="25"/>
        <v>45329.598611111112</v>
      </c>
      <c r="K259" s="6" t="str">
        <f t="shared" si="27"/>
        <v>0:01</v>
      </c>
      <c r="L259" s="54" t="str">
        <f t="shared" ref="L259:L322" si="28">IF(DAY(I259)&lt;&gt;DAY(J259),"Ukončeno o den a více později","Ukončeno v den propuštění")</f>
        <v>Ukončeno v den propuštění</v>
      </c>
      <c r="M259" s="54" t="str">
        <f>IF(A259-J259&gt;TIME(0,240,0),"Více než  4 hodiny",VLOOKUP(K259,Pásma!$H$4:$I$244,2))</f>
        <v>do 10 ti minut</v>
      </c>
    </row>
    <row r="260" spans="1:13" x14ac:dyDescent="0.25">
      <c r="A260" s="26">
        <v>45329.599409722221</v>
      </c>
      <c r="B260" s="25" t="s">
        <v>5011</v>
      </c>
      <c r="C260" s="25" t="s">
        <v>5039</v>
      </c>
      <c r="D260" s="25" t="s">
        <v>5013</v>
      </c>
      <c r="E260" s="25" t="s">
        <v>79</v>
      </c>
      <c r="F260" s="25" t="s">
        <v>6746</v>
      </c>
      <c r="G260" s="25" t="s">
        <v>6747</v>
      </c>
      <c r="H260" s="25" t="s">
        <v>6748</v>
      </c>
      <c r="I260" s="8">
        <f t="shared" si="26"/>
        <v>45329.599409722221</v>
      </c>
      <c r="J260" s="8">
        <f t="shared" si="25"/>
        <v>45329.598611111112</v>
      </c>
      <c r="K260" s="6" t="str">
        <f t="shared" si="27"/>
        <v>0:01</v>
      </c>
      <c r="L260" s="54" t="str">
        <f t="shared" si="28"/>
        <v>Ukončeno v den propuštění</v>
      </c>
      <c r="M260" s="54" t="str">
        <f>IF(A260-J260&gt;TIME(0,240,0),"Více než  4 hodiny",VLOOKUP(K260,Pásma!$H$4:$I$244,2))</f>
        <v>do 10 ti minut</v>
      </c>
    </row>
    <row r="261" spans="1:13" x14ac:dyDescent="0.25">
      <c r="A261" s="26">
        <v>45329.599606481483</v>
      </c>
      <c r="B261" s="25" t="s">
        <v>5017</v>
      </c>
      <c r="C261" s="25" t="s">
        <v>5049</v>
      </c>
      <c r="D261" s="25" t="s">
        <v>5013</v>
      </c>
      <c r="E261" s="25" t="s">
        <v>79</v>
      </c>
      <c r="F261" s="25" t="s">
        <v>6744</v>
      </c>
      <c r="G261" s="25" t="s">
        <v>6745</v>
      </c>
      <c r="H261" s="25" t="s">
        <v>6743</v>
      </c>
      <c r="I261" s="8">
        <f t="shared" si="26"/>
        <v>45329.599606481483</v>
      </c>
      <c r="J261" s="8">
        <f t="shared" si="25"/>
        <v>45329.599305555559</v>
      </c>
      <c r="K261" s="6" t="str">
        <f t="shared" si="27"/>
        <v>0:00</v>
      </c>
      <c r="L261" s="54" t="str">
        <f t="shared" si="28"/>
        <v>Ukončeno v den propuštění</v>
      </c>
      <c r="M261" s="54" t="str">
        <f>IF(A261-J261&gt;TIME(0,240,0),"Více než  4 hodiny",VLOOKUP(K261,Pásma!$H$4:$I$244,2))</f>
        <v>do 10 ti minut</v>
      </c>
    </row>
    <row r="262" spans="1:13" x14ac:dyDescent="0.25">
      <c r="A262" s="26">
        <v>45329.599849537037</v>
      </c>
      <c r="B262" s="25" t="s">
        <v>5017</v>
      </c>
      <c r="C262" s="25" t="s">
        <v>5049</v>
      </c>
      <c r="D262" s="25" t="s">
        <v>5013</v>
      </c>
      <c r="E262" s="25" t="s">
        <v>79</v>
      </c>
      <c r="F262" s="25" t="s">
        <v>6741</v>
      </c>
      <c r="G262" s="25" t="s">
        <v>6742</v>
      </c>
      <c r="H262" s="25" t="s">
        <v>6743</v>
      </c>
      <c r="I262" s="8">
        <f t="shared" si="26"/>
        <v>45329.599849537037</v>
      </c>
      <c r="J262" s="8">
        <f t="shared" si="25"/>
        <v>45329.599305555559</v>
      </c>
      <c r="K262" s="6" t="str">
        <f t="shared" si="27"/>
        <v>0:00</v>
      </c>
      <c r="L262" s="54" t="str">
        <f t="shared" si="28"/>
        <v>Ukončeno v den propuštění</v>
      </c>
      <c r="M262" s="54" t="str">
        <f>IF(A262-J262&gt;TIME(0,240,0),"Více než  4 hodiny",VLOOKUP(K262,Pásma!$H$4:$I$244,2))</f>
        <v>do 10 ti minut</v>
      </c>
    </row>
    <row r="263" spans="1:13" x14ac:dyDescent="0.25">
      <c r="A263" s="26">
        <v>45329.600231481483</v>
      </c>
      <c r="B263" s="25" t="s">
        <v>5011</v>
      </c>
      <c r="C263" s="25" t="s">
        <v>5039</v>
      </c>
      <c r="D263" s="25" t="s">
        <v>5013</v>
      </c>
      <c r="E263" s="25" t="s">
        <v>79</v>
      </c>
      <c r="F263" s="25" t="s">
        <v>6738</v>
      </c>
      <c r="G263" s="25" t="s">
        <v>6739</v>
      </c>
      <c r="H263" s="25" t="s">
        <v>6740</v>
      </c>
      <c r="I263" s="8">
        <f t="shared" si="26"/>
        <v>45329.600231481483</v>
      </c>
      <c r="J263" s="8">
        <f t="shared" si="25"/>
        <v>45329.599305555559</v>
      </c>
      <c r="K263" s="6" t="str">
        <f t="shared" si="27"/>
        <v>0:01</v>
      </c>
      <c r="L263" s="54" t="str">
        <f t="shared" si="28"/>
        <v>Ukončeno v den propuštění</v>
      </c>
      <c r="M263" s="54" t="str">
        <f>IF(A263-J263&gt;TIME(0,240,0),"Více než  4 hodiny",VLOOKUP(K263,Pásma!$H$4:$I$244,2))</f>
        <v>do 10 ti minut</v>
      </c>
    </row>
    <row r="264" spans="1:13" x14ac:dyDescent="0.25">
      <c r="A264" s="26">
        <v>45329.600613425922</v>
      </c>
      <c r="B264" s="25" t="s">
        <v>5011</v>
      </c>
      <c r="C264" s="25" t="s">
        <v>5039</v>
      </c>
      <c r="D264" s="25" t="s">
        <v>5013</v>
      </c>
      <c r="E264" s="25" t="s">
        <v>79</v>
      </c>
      <c r="F264" s="25" t="s">
        <v>6735</v>
      </c>
      <c r="G264" s="25" t="s">
        <v>6736</v>
      </c>
      <c r="H264" s="25" t="s">
        <v>6737</v>
      </c>
      <c r="I264" s="8">
        <f t="shared" si="26"/>
        <v>45329.600613425922</v>
      </c>
      <c r="J264" s="8">
        <f t="shared" si="25"/>
        <v>45329.599999999999</v>
      </c>
      <c r="K264" s="6" t="str">
        <f t="shared" si="27"/>
        <v>0:00</v>
      </c>
      <c r="L264" s="54" t="str">
        <f t="shared" si="28"/>
        <v>Ukončeno v den propuštění</v>
      </c>
      <c r="M264" s="54" t="str">
        <f>IF(A264-J264&gt;TIME(0,240,0),"Více než  4 hodiny",VLOOKUP(K264,Pásma!$H$4:$I$244,2))</f>
        <v>do 10 ti minut</v>
      </c>
    </row>
    <row r="265" spans="1:13" x14ac:dyDescent="0.25">
      <c r="A265" s="26">
        <v>45329.624594907407</v>
      </c>
      <c r="B265" s="25" t="s">
        <v>4853</v>
      </c>
      <c r="C265" s="25" t="s">
        <v>4891</v>
      </c>
      <c r="D265" s="25" t="s">
        <v>5013</v>
      </c>
      <c r="E265" s="25" t="s">
        <v>10</v>
      </c>
      <c r="F265" s="25" t="s">
        <v>6695</v>
      </c>
      <c r="G265" s="25" t="s">
        <v>6696</v>
      </c>
      <c r="H265" s="25" t="s">
        <v>9164</v>
      </c>
      <c r="I265" s="8">
        <f t="shared" si="26"/>
        <v>45329.624594907407</v>
      </c>
      <c r="J265" s="8">
        <f>DATEVALUE(MID(H265,49,8))+TIMEVALUE(_xlfn.CONCAT(MID(H265,80,2),":",MID(H265,82,2)))</f>
        <v>45329.624305555553</v>
      </c>
      <c r="K265" s="6" t="str">
        <f t="shared" si="27"/>
        <v>0:00</v>
      </c>
      <c r="L265" s="54" t="str">
        <f t="shared" si="28"/>
        <v>Ukončeno v den propuštění</v>
      </c>
      <c r="M265" s="54" t="str">
        <f>IF(A265-J265&gt;TIME(0,240,0),"Více než  4 hodiny",VLOOKUP(K265,Pásma!$H$4:$I$244,2))</f>
        <v>do 10 ti minut</v>
      </c>
    </row>
    <row r="266" spans="1:13" x14ac:dyDescent="0.25">
      <c r="A266" s="26">
        <v>45330.478935185187</v>
      </c>
      <c r="B266" s="25" t="s">
        <v>5011</v>
      </c>
      <c r="C266" s="25" t="s">
        <v>5141</v>
      </c>
      <c r="D266" s="25" t="s">
        <v>5013</v>
      </c>
      <c r="E266" s="25" t="s">
        <v>79</v>
      </c>
      <c r="F266" s="25" t="s">
        <v>6732</v>
      </c>
      <c r="G266" s="25" t="s">
        <v>6733</v>
      </c>
      <c r="H266" s="25" t="s">
        <v>6734</v>
      </c>
      <c r="I266" s="8">
        <f t="shared" si="26"/>
        <v>45330.478935185187</v>
      </c>
      <c r="J266" s="8">
        <f>DATEVALUE(MID(H266,29,8))+TIMEVALUE(_xlfn.CONCAT(MID(H266,64,2),":",MID(H266,66,2)))</f>
        <v>45330.477777777778</v>
      </c>
      <c r="K266" s="6" t="str">
        <f t="shared" si="27"/>
        <v>0:01</v>
      </c>
      <c r="L266" s="54" t="str">
        <f t="shared" si="28"/>
        <v>Ukončeno v den propuštění</v>
      </c>
      <c r="M266" s="54" t="str">
        <f>IF(A266-J266&gt;TIME(0,240,0),"Více než  4 hodiny",VLOOKUP(K266,Pásma!$H$4:$I$244,2))</f>
        <v>do 10 ti minut</v>
      </c>
    </row>
    <row r="267" spans="1:13" x14ac:dyDescent="0.25">
      <c r="A267" s="26">
        <v>45330.479537037034</v>
      </c>
      <c r="B267" s="25" t="s">
        <v>5011</v>
      </c>
      <c r="C267" s="25" t="s">
        <v>5141</v>
      </c>
      <c r="D267" s="25" t="s">
        <v>5013</v>
      </c>
      <c r="E267" s="25" t="s">
        <v>79</v>
      </c>
      <c r="F267" s="25" t="s">
        <v>6729</v>
      </c>
      <c r="G267" s="25" t="s">
        <v>6730</v>
      </c>
      <c r="H267" s="25" t="s">
        <v>6731</v>
      </c>
      <c r="I267" s="8">
        <f t="shared" si="26"/>
        <v>45330.479537037034</v>
      </c>
      <c r="J267" s="8">
        <f>DATEVALUE(MID(H267,29,8))+TIMEVALUE(_xlfn.CONCAT(MID(H267,64,2),":",MID(H267,66,2)))</f>
        <v>45330.478472222225</v>
      </c>
      <c r="K267" s="6" t="str">
        <f t="shared" si="27"/>
        <v>0:01</v>
      </c>
      <c r="L267" s="54" t="str">
        <f t="shared" si="28"/>
        <v>Ukončeno v den propuštění</v>
      </c>
      <c r="M267" s="54" t="str">
        <f>IF(A267-J267&gt;TIME(0,240,0),"Více než  4 hodiny",VLOOKUP(K267,Pásma!$H$4:$I$244,2))</f>
        <v>do 10 ti minut</v>
      </c>
    </row>
    <row r="268" spans="1:13" x14ac:dyDescent="0.25">
      <c r="A268" s="26">
        <v>45330.480636574073</v>
      </c>
      <c r="B268" s="25" t="s">
        <v>5011</v>
      </c>
      <c r="C268" s="25" t="s">
        <v>5141</v>
      </c>
      <c r="D268" s="25" t="s">
        <v>5013</v>
      </c>
      <c r="E268" s="25" t="s">
        <v>79</v>
      </c>
      <c r="F268" s="25" t="s">
        <v>6726</v>
      </c>
      <c r="G268" s="25" t="s">
        <v>6727</v>
      </c>
      <c r="H268" s="25" t="s">
        <v>6728</v>
      </c>
      <c r="I268" s="8">
        <f t="shared" si="26"/>
        <v>45330.480636574073</v>
      </c>
      <c r="J268" s="8">
        <f>DATEVALUE(MID(H268,29,8))+TIMEVALUE(_xlfn.CONCAT(MID(H268,64,2),":",MID(H268,66,2)))</f>
        <v>45330.479861111111</v>
      </c>
      <c r="K268" s="6" t="str">
        <f t="shared" si="27"/>
        <v>0:01</v>
      </c>
      <c r="L268" s="54" t="str">
        <f t="shared" si="28"/>
        <v>Ukončeno v den propuštění</v>
      </c>
      <c r="M268" s="54" t="str">
        <f>IF(A268-J268&gt;TIME(0,240,0),"Více než  4 hodiny",VLOOKUP(K268,Pásma!$H$4:$I$244,2))</f>
        <v>do 10 ti minut</v>
      </c>
    </row>
    <row r="269" spans="1:13" x14ac:dyDescent="0.25">
      <c r="A269" s="26">
        <v>45330.481319444443</v>
      </c>
      <c r="B269" s="25" t="s">
        <v>5011</v>
      </c>
      <c r="C269" s="25" t="s">
        <v>5141</v>
      </c>
      <c r="D269" s="25" t="s">
        <v>5013</v>
      </c>
      <c r="E269" s="25" t="s">
        <v>79</v>
      </c>
      <c r="F269" s="25" t="s">
        <v>6723</v>
      </c>
      <c r="G269" s="25" t="s">
        <v>6724</v>
      </c>
      <c r="H269" s="25" t="s">
        <v>6725</v>
      </c>
      <c r="I269" s="8">
        <f t="shared" si="26"/>
        <v>45330.481319444443</v>
      </c>
      <c r="J269" s="8">
        <f>DATEVALUE(MID(H269,29,8))+TIMEVALUE(_xlfn.CONCAT(MID(H269,64,2),":",MID(H269,66,2)))</f>
        <v>45330.480555555558</v>
      </c>
      <c r="K269" s="6" t="str">
        <f t="shared" si="27"/>
        <v>0:01</v>
      </c>
      <c r="L269" s="54" t="str">
        <f t="shared" si="28"/>
        <v>Ukončeno v den propuštění</v>
      </c>
      <c r="M269" s="54" t="str">
        <f>IF(A269-J269&gt;TIME(0,240,0),"Více než  4 hodiny",VLOOKUP(K269,Pásma!$H$4:$I$244,2))</f>
        <v>do 10 ti minut</v>
      </c>
    </row>
    <row r="270" spans="1:13" x14ac:dyDescent="0.25">
      <c r="A270" s="26">
        <v>45330.554571759261</v>
      </c>
      <c r="B270" s="25" t="s">
        <v>5011</v>
      </c>
      <c r="C270" s="25" t="s">
        <v>5141</v>
      </c>
      <c r="D270" s="25" t="s">
        <v>5013</v>
      </c>
      <c r="E270" s="25" t="s">
        <v>79</v>
      </c>
      <c r="F270" s="25" t="s">
        <v>4877</v>
      </c>
      <c r="G270" s="25" t="s">
        <v>7899</v>
      </c>
      <c r="H270" s="25" t="s">
        <v>7900</v>
      </c>
      <c r="I270" s="8">
        <f t="shared" si="26"/>
        <v>45330.554571759261</v>
      </c>
      <c r="J270" s="8">
        <f>DATEVALUE(MID(H270,63,8))+TIMEVALUE(_xlfn.CONCAT(MID(H270,87,2),":",MID(H270,89,2)))</f>
        <v>45330.554166666669</v>
      </c>
      <c r="K270" s="6" t="str">
        <f t="shared" si="27"/>
        <v>0:00</v>
      </c>
      <c r="L270" s="54" t="str">
        <f t="shared" si="28"/>
        <v>Ukončeno v den propuštění</v>
      </c>
      <c r="M270" s="54" t="str">
        <f>IF(A270-J270&gt;TIME(0,240,0),"Více než  4 hodiny",VLOOKUP(K270,Pásma!$H$4:$I$244,2))</f>
        <v>do 10 ti minut</v>
      </c>
    </row>
    <row r="271" spans="1:13" x14ac:dyDescent="0.25">
      <c r="A271" s="26">
        <v>45330.812002314815</v>
      </c>
      <c r="B271" s="25" t="s">
        <v>7895</v>
      </c>
      <c r="C271" s="25" t="s">
        <v>7896</v>
      </c>
      <c r="D271" s="25" t="s">
        <v>5013</v>
      </c>
      <c r="E271" s="25" t="s">
        <v>10</v>
      </c>
      <c r="F271" s="25" t="s">
        <v>4979</v>
      </c>
      <c r="G271" s="25" t="s">
        <v>7897</v>
      </c>
      <c r="H271" s="25" t="s">
        <v>7898</v>
      </c>
      <c r="I271" s="8">
        <f t="shared" si="26"/>
        <v>45330.812002314815</v>
      </c>
      <c r="J271" s="8">
        <f>DATEVALUE(MID(H271,63,8))+TIMEVALUE(_xlfn.CONCAT(MID(H271,87,2),":",MID(H271,89,2)))</f>
        <v>45330.811111111114</v>
      </c>
      <c r="K271" s="6" t="str">
        <f t="shared" si="27"/>
        <v>0:01</v>
      </c>
      <c r="L271" s="54" t="str">
        <f t="shared" si="28"/>
        <v>Ukončeno v den propuštění</v>
      </c>
      <c r="M271" s="54" t="str">
        <f>IF(A271-J271&gt;TIME(0,240,0),"Více než  4 hodiny",VLOOKUP(K271,Pásma!$H$4:$I$244,2))</f>
        <v>do 10 ti minut</v>
      </c>
    </row>
    <row r="272" spans="1:13" x14ac:dyDescent="0.25">
      <c r="A272" s="26">
        <v>45330.830231481479</v>
      </c>
      <c r="B272" s="25" t="s">
        <v>4853</v>
      </c>
      <c r="C272" s="25" t="s">
        <v>4862</v>
      </c>
      <c r="D272" s="25" t="s">
        <v>5013</v>
      </c>
      <c r="E272" s="25" t="s">
        <v>79</v>
      </c>
      <c r="F272" s="25" t="s">
        <v>7890</v>
      </c>
      <c r="G272" s="25" t="s">
        <v>7891</v>
      </c>
      <c r="H272" s="25" t="s">
        <v>9163</v>
      </c>
      <c r="I272" s="8">
        <f t="shared" si="26"/>
        <v>45330.830231481479</v>
      </c>
      <c r="J272" s="8">
        <f>DATEVALUE(MID(H272,49,8))+TIMEVALUE(_xlfn.CONCAT(MID(H272,80,2),":",MID(H272,82,2)))</f>
        <v>45330.829861111109</v>
      </c>
      <c r="K272" s="6" t="str">
        <f t="shared" si="27"/>
        <v>0:00</v>
      </c>
      <c r="L272" s="54" t="str">
        <f t="shared" si="28"/>
        <v>Ukončeno v den propuštění</v>
      </c>
      <c r="M272" s="54" t="str">
        <f>IF(A272-J272&gt;TIME(0,240,0),"Více než  4 hodiny",VLOOKUP(K272,Pásma!$H$4:$I$244,2))</f>
        <v>do 10 ti minut</v>
      </c>
    </row>
    <row r="273" spans="1:13" x14ac:dyDescent="0.25">
      <c r="A273" s="26">
        <v>45331.339733796296</v>
      </c>
      <c r="B273" s="25" t="s">
        <v>5017</v>
      </c>
      <c r="C273" s="25" t="s">
        <v>5166</v>
      </c>
      <c r="D273" s="25" t="s">
        <v>5013</v>
      </c>
      <c r="E273" s="25" t="s">
        <v>79</v>
      </c>
      <c r="F273" s="25" t="s">
        <v>5349</v>
      </c>
      <c r="G273" s="25" t="s">
        <v>6659</v>
      </c>
      <c r="H273" s="25" t="s">
        <v>9162</v>
      </c>
      <c r="I273" s="8">
        <f t="shared" si="26"/>
        <v>45331.339733796296</v>
      </c>
      <c r="J273" s="8">
        <f>DATEVALUE(MID(H273,49,8))+TIMEVALUE(_xlfn.CONCAT(MID(H273,80,2),":",MID(H273,82,2)))</f>
        <v>45331.339583333334</v>
      </c>
      <c r="K273" s="6" t="str">
        <f t="shared" si="27"/>
        <v>0:00</v>
      </c>
      <c r="L273" s="54" t="str">
        <f t="shared" si="28"/>
        <v>Ukončeno v den propuštění</v>
      </c>
      <c r="M273" s="54" t="str">
        <f>IF(A273-J273&gt;TIME(0,240,0),"Více než  4 hodiny",VLOOKUP(K273,Pásma!$H$4:$I$244,2))</f>
        <v>do 10 ti minut</v>
      </c>
    </row>
    <row r="274" spans="1:13" x14ac:dyDescent="0.25">
      <c r="A274" s="26">
        <v>45331.590405092589</v>
      </c>
      <c r="B274" s="25" t="s">
        <v>5017</v>
      </c>
      <c r="C274" s="25" t="s">
        <v>5018</v>
      </c>
      <c r="D274" s="25" t="s">
        <v>5013</v>
      </c>
      <c r="E274" s="25" t="s">
        <v>79</v>
      </c>
      <c r="F274" s="25" t="s">
        <v>6720</v>
      </c>
      <c r="G274" s="25" t="s">
        <v>6721</v>
      </c>
      <c r="H274" s="25" t="s">
        <v>6722</v>
      </c>
      <c r="I274" s="8">
        <f t="shared" si="26"/>
        <v>45331.590405092589</v>
      </c>
      <c r="J274" s="8">
        <f t="shared" ref="J274:J286" si="29">DATEVALUE(MID(H274,29,8))+TIMEVALUE(_xlfn.CONCAT(MID(H274,64,2),":",MID(H274,66,2)))</f>
        <v>45331.416666666664</v>
      </c>
      <c r="K274" s="6" t="str">
        <f t="shared" si="27"/>
        <v>4:10</v>
      </c>
      <c r="L274" s="54" t="str">
        <f t="shared" si="28"/>
        <v>Ukončeno v den propuštění</v>
      </c>
      <c r="M274" s="54" t="str">
        <f>IF(A274-J274&gt;TIME(0,240,0),"Více než  4 hodiny",VLOOKUP(K274,Pásma!$H$4:$I$244,2))</f>
        <v>Více než  4 hodiny</v>
      </c>
    </row>
    <row r="275" spans="1:13" x14ac:dyDescent="0.25">
      <c r="A275" s="26">
        <v>45331.591261574074</v>
      </c>
      <c r="B275" s="25" t="s">
        <v>5017</v>
      </c>
      <c r="C275" s="25" t="s">
        <v>5018</v>
      </c>
      <c r="D275" s="25" t="s">
        <v>5013</v>
      </c>
      <c r="E275" s="25" t="s">
        <v>79</v>
      </c>
      <c r="F275" s="25" t="s">
        <v>6718</v>
      </c>
      <c r="G275" s="25" t="s">
        <v>6719</v>
      </c>
      <c r="H275" s="25" t="s">
        <v>6717</v>
      </c>
      <c r="I275" s="8">
        <f t="shared" si="26"/>
        <v>45331.591261574074</v>
      </c>
      <c r="J275" s="8">
        <f t="shared" si="29"/>
        <v>45331.416666666664</v>
      </c>
      <c r="K275" s="6" t="str">
        <f t="shared" si="27"/>
        <v>4:11</v>
      </c>
      <c r="L275" s="54" t="str">
        <f t="shared" si="28"/>
        <v>Ukončeno v den propuštění</v>
      </c>
      <c r="M275" s="54" t="str">
        <f>IF(A275-J275&gt;TIME(0,240,0),"Více než  4 hodiny",VLOOKUP(K275,Pásma!$H$4:$I$244,2))</f>
        <v>Více než  4 hodiny</v>
      </c>
    </row>
    <row r="276" spans="1:13" x14ac:dyDescent="0.25">
      <c r="A276" s="26">
        <v>45331.591666666667</v>
      </c>
      <c r="B276" s="25" t="s">
        <v>5017</v>
      </c>
      <c r="C276" s="25" t="s">
        <v>5018</v>
      </c>
      <c r="D276" s="25" t="s">
        <v>5013</v>
      </c>
      <c r="E276" s="25" t="s">
        <v>79</v>
      </c>
      <c r="F276" s="25" t="s">
        <v>6715</v>
      </c>
      <c r="G276" s="25" t="s">
        <v>6716</v>
      </c>
      <c r="H276" s="25" t="s">
        <v>6717</v>
      </c>
      <c r="I276" s="8">
        <f t="shared" si="26"/>
        <v>45331.591666666667</v>
      </c>
      <c r="J276" s="8">
        <f t="shared" si="29"/>
        <v>45331.416666666664</v>
      </c>
      <c r="K276" s="6" t="str">
        <f t="shared" si="27"/>
        <v>4:12</v>
      </c>
      <c r="L276" s="54" t="str">
        <f t="shared" si="28"/>
        <v>Ukončeno v den propuštění</v>
      </c>
      <c r="M276" s="54" t="str">
        <f>IF(A276-J276&gt;TIME(0,240,0),"Více než  4 hodiny",VLOOKUP(K276,Pásma!$H$4:$I$244,2))</f>
        <v>Více než  4 hodiny</v>
      </c>
    </row>
    <row r="277" spans="1:13" x14ac:dyDescent="0.25">
      <c r="A277" s="26">
        <v>45332.539004629631</v>
      </c>
      <c r="B277" s="25" t="s">
        <v>5017</v>
      </c>
      <c r="C277" s="25" t="s">
        <v>6256</v>
      </c>
      <c r="D277" s="25" t="s">
        <v>5013</v>
      </c>
      <c r="E277" s="25" t="s">
        <v>79</v>
      </c>
      <c r="F277" s="25" t="s">
        <v>6712</v>
      </c>
      <c r="G277" s="25" t="s">
        <v>6713</v>
      </c>
      <c r="H277" s="25" t="s">
        <v>6714</v>
      </c>
      <c r="I277" s="8">
        <f t="shared" si="26"/>
        <v>45332.539004629631</v>
      </c>
      <c r="J277" s="8">
        <f t="shared" si="29"/>
        <v>45332.538194444445</v>
      </c>
      <c r="K277" s="6" t="str">
        <f t="shared" si="27"/>
        <v>0:01</v>
      </c>
      <c r="L277" s="54" t="str">
        <f t="shared" si="28"/>
        <v>Ukončeno v den propuštění</v>
      </c>
      <c r="M277" s="54" t="str">
        <f>IF(A277-J277&gt;TIME(0,240,0),"Více než  4 hodiny",VLOOKUP(K277,Pásma!$H$4:$I$244,2))</f>
        <v>do 10 ti minut</v>
      </c>
    </row>
    <row r="278" spans="1:13" x14ac:dyDescent="0.25">
      <c r="A278" s="26">
        <v>45332.539317129631</v>
      </c>
      <c r="B278" s="25" t="s">
        <v>5017</v>
      </c>
      <c r="C278" s="25" t="s">
        <v>6256</v>
      </c>
      <c r="D278" s="25" t="s">
        <v>5013</v>
      </c>
      <c r="E278" s="25" t="s">
        <v>79</v>
      </c>
      <c r="F278" s="25" t="s">
        <v>6710</v>
      </c>
      <c r="G278" s="25" t="s">
        <v>6711</v>
      </c>
      <c r="H278" s="25" t="s">
        <v>6709</v>
      </c>
      <c r="I278" s="8">
        <f t="shared" si="26"/>
        <v>45332.539317129631</v>
      </c>
      <c r="J278" s="8">
        <f t="shared" si="29"/>
        <v>45332.538888888892</v>
      </c>
      <c r="K278" s="6" t="str">
        <f t="shared" si="27"/>
        <v>0:00</v>
      </c>
      <c r="L278" s="54" t="str">
        <f t="shared" si="28"/>
        <v>Ukončeno v den propuštění</v>
      </c>
      <c r="M278" s="54" t="str">
        <f>IF(A278-J278&gt;TIME(0,240,0),"Více než  4 hodiny",VLOOKUP(K278,Pásma!$H$4:$I$244,2))</f>
        <v>do 10 ti minut</v>
      </c>
    </row>
    <row r="279" spans="1:13" x14ac:dyDescent="0.25">
      <c r="A279" s="26">
        <v>45332.540578703702</v>
      </c>
      <c r="B279" s="25" t="s">
        <v>5017</v>
      </c>
      <c r="C279" s="25" t="s">
        <v>6256</v>
      </c>
      <c r="D279" s="25" t="s">
        <v>5013</v>
      </c>
      <c r="E279" s="25" t="s">
        <v>79</v>
      </c>
      <c r="F279" s="25" t="s">
        <v>6707</v>
      </c>
      <c r="G279" s="25" t="s">
        <v>6708</v>
      </c>
      <c r="H279" s="25" t="s">
        <v>6709</v>
      </c>
      <c r="I279" s="8">
        <f t="shared" si="26"/>
        <v>45332.540578703702</v>
      </c>
      <c r="J279" s="8">
        <f t="shared" si="29"/>
        <v>45332.538888888892</v>
      </c>
      <c r="K279" s="6" t="str">
        <f t="shared" si="27"/>
        <v>0:02</v>
      </c>
      <c r="L279" s="54" t="str">
        <f t="shared" si="28"/>
        <v>Ukončeno v den propuštění</v>
      </c>
      <c r="M279" s="54" t="str">
        <f>IF(A279-J279&gt;TIME(0,240,0),"Více než  4 hodiny",VLOOKUP(K279,Pásma!$H$4:$I$244,2))</f>
        <v>do 10 ti minut</v>
      </c>
    </row>
    <row r="280" spans="1:13" x14ac:dyDescent="0.25">
      <c r="A280" s="26">
        <v>45332.541990740741</v>
      </c>
      <c r="B280" s="25" t="s">
        <v>5017</v>
      </c>
      <c r="C280" s="25" t="s">
        <v>6256</v>
      </c>
      <c r="D280" s="25" t="s">
        <v>5013</v>
      </c>
      <c r="E280" s="25" t="s">
        <v>79</v>
      </c>
      <c r="F280" s="25" t="s">
        <v>6704</v>
      </c>
      <c r="G280" s="25" t="s">
        <v>6705</v>
      </c>
      <c r="H280" s="25" t="s">
        <v>6706</v>
      </c>
      <c r="I280" s="8">
        <f t="shared" si="26"/>
        <v>45332.541990740741</v>
      </c>
      <c r="J280" s="8">
        <f t="shared" si="29"/>
        <v>45332.540277777778</v>
      </c>
      <c r="K280" s="6" t="str">
        <f t="shared" si="27"/>
        <v>0:02</v>
      </c>
      <c r="L280" s="54" t="str">
        <f t="shared" si="28"/>
        <v>Ukončeno v den propuštění</v>
      </c>
      <c r="M280" s="54" t="str">
        <f>IF(A280-J280&gt;TIME(0,240,0),"Více než  4 hodiny",VLOOKUP(K280,Pásma!$H$4:$I$244,2))</f>
        <v>do 10 ti minut</v>
      </c>
    </row>
    <row r="281" spans="1:13" x14ac:dyDescent="0.25">
      <c r="A281" s="26">
        <v>45332.542731481481</v>
      </c>
      <c r="B281" s="25" t="s">
        <v>5017</v>
      </c>
      <c r="C281" s="25" t="s">
        <v>6256</v>
      </c>
      <c r="D281" s="25" t="s">
        <v>5013</v>
      </c>
      <c r="E281" s="25" t="s">
        <v>79</v>
      </c>
      <c r="F281" s="25" t="s">
        <v>6701</v>
      </c>
      <c r="G281" s="25" t="s">
        <v>6702</v>
      </c>
      <c r="H281" s="25" t="s">
        <v>6703</v>
      </c>
      <c r="I281" s="8">
        <f t="shared" si="26"/>
        <v>45332.542731481481</v>
      </c>
      <c r="J281" s="8">
        <f t="shared" si="29"/>
        <v>45332.541666666664</v>
      </c>
      <c r="K281" s="6" t="str">
        <f t="shared" si="27"/>
        <v>0:01</v>
      </c>
      <c r="L281" s="54" t="str">
        <f t="shared" si="28"/>
        <v>Ukončeno v den propuštění</v>
      </c>
      <c r="M281" s="54" t="str">
        <f>IF(A281-J281&gt;TIME(0,240,0),"Více než  4 hodiny",VLOOKUP(K281,Pásma!$H$4:$I$244,2))</f>
        <v>do 10 ti minut</v>
      </c>
    </row>
    <row r="282" spans="1:13" x14ac:dyDescent="0.25">
      <c r="A282" s="26">
        <v>45332.543368055558</v>
      </c>
      <c r="B282" s="25" t="s">
        <v>5017</v>
      </c>
      <c r="C282" s="25" t="s">
        <v>6256</v>
      </c>
      <c r="D282" s="25" t="s">
        <v>5013</v>
      </c>
      <c r="E282" s="25" t="s">
        <v>79</v>
      </c>
      <c r="F282" s="25" t="s">
        <v>6698</v>
      </c>
      <c r="G282" s="25" t="s">
        <v>6699</v>
      </c>
      <c r="H282" s="25" t="s">
        <v>6700</v>
      </c>
      <c r="I282" s="8">
        <f t="shared" si="26"/>
        <v>45332.543368055558</v>
      </c>
      <c r="J282" s="8">
        <f t="shared" si="29"/>
        <v>45332.542361111111</v>
      </c>
      <c r="K282" s="6" t="str">
        <f t="shared" si="27"/>
        <v>0:01</v>
      </c>
      <c r="L282" s="54" t="str">
        <f t="shared" si="28"/>
        <v>Ukončeno v den propuštění</v>
      </c>
      <c r="M282" s="54" t="str">
        <f>IF(A282-J282&gt;TIME(0,240,0),"Více než  4 hodiny",VLOOKUP(K282,Pásma!$H$4:$I$244,2))</f>
        <v>do 10 ti minut</v>
      </c>
    </row>
    <row r="283" spans="1:13" x14ac:dyDescent="0.25">
      <c r="A283" s="26">
        <v>45332.652939814812</v>
      </c>
      <c r="B283" s="25" t="s">
        <v>5011</v>
      </c>
      <c r="C283" s="25" t="s">
        <v>5125</v>
      </c>
      <c r="D283" s="25" t="s">
        <v>5013</v>
      </c>
      <c r="E283" s="25" t="s">
        <v>79</v>
      </c>
      <c r="F283" s="25" t="s">
        <v>6695</v>
      </c>
      <c r="G283" s="25" t="s">
        <v>6696</v>
      </c>
      <c r="H283" s="25" t="s">
        <v>6697</v>
      </c>
      <c r="I283" s="8">
        <f t="shared" si="26"/>
        <v>45332.652939814812</v>
      </c>
      <c r="J283" s="8">
        <f t="shared" si="29"/>
        <v>45332.652083333334</v>
      </c>
      <c r="K283" s="6" t="str">
        <f t="shared" si="27"/>
        <v>0:01</v>
      </c>
      <c r="L283" s="54" t="str">
        <f t="shared" si="28"/>
        <v>Ukončeno v den propuštění</v>
      </c>
      <c r="M283" s="54" t="str">
        <f>IF(A283-J283&gt;TIME(0,240,0),"Více než  4 hodiny",VLOOKUP(K283,Pásma!$H$4:$I$244,2))</f>
        <v>do 10 ti minut</v>
      </c>
    </row>
    <row r="284" spans="1:13" x14ac:dyDescent="0.25">
      <c r="A284" s="26">
        <v>45333.38318287037</v>
      </c>
      <c r="B284" s="25" t="s">
        <v>5011</v>
      </c>
      <c r="C284" s="25" t="s">
        <v>5125</v>
      </c>
      <c r="D284" s="25" t="s">
        <v>5013</v>
      </c>
      <c r="E284" s="25" t="s">
        <v>79</v>
      </c>
      <c r="F284" s="25" t="s">
        <v>5580</v>
      </c>
      <c r="G284" s="25" t="s">
        <v>6693</v>
      </c>
      <c r="H284" s="25" t="s">
        <v>6694</v>
      </c>
      <c r="I284" s="8">
        <f t="shared" si="26"/>
        <v>45333.38318287037</v>
      </c>
      <c r="J284" s="8">
        <f t="shared" si="29"/>
        <v>45333.382638888892</v>
      </c>
      <c r="K284" s="6" t="str">
        <f t="shared" si="27"/>
        <v>0:00</v>
      </c>
      <c r="L284" s="54" t="str">
        <f t="shared" si="28"/>
        <v>Ukončeno v den propuštění</v>
      </c>
      <c r="M284" s="54" t="str">
        <f>IF(A284-J284&gt;TIME(0,240,0),"Více než  4 hodiny",VLOOKUP(K284,Pásma!$H$4:$I$244,2))</f>
        <v>do 10 ti minut</v>
      </c>
    </row>
    <row r="285" spans="1:13" x14ac:dyDescent="0.25">
      <c r="A285" s="26">
        <v>45333.383530092593</v>
      </c>
      <c r="B285" s="25" t="s">
        <v>5011</v>
      </c>
      <c r="C285" s="25" t="s">
        <v>5125</v>
      </c>
      <c r="D285" s="25" t="s">
        <v>5013</v>
      </c>
      <c r="E285" s="25" t="s">
        <v>79</v>
      </c>
      <c r="F285" s="25" t="s">
        <v>6691</v>
      </c>
      <c r="G285" s="25" t="s">
        <v>6692</v>
      </c>
      <c r="H285" s="25" t="s">
        <v>6690</v>
      </c>
      <c r="I285" s="8">
        <f t="shared" si="26"/>
        <v>45333.383530092593</v>
      </c>
      <c r="J285" s="8">
        <f t="shared" si="29"/>
        <v>45333.383333333331</v>
      </c>
      <c r="K285" s="6" t="str">
        <f t="shared" si="27"/>
        <v>0:00</v>
      </c>
      <c r="L285" s="54" t="str">
        <f t="shared" si="28"/>
        <v>Ukončeno v den propuštění</v>
      </c>
      <c r="M285" s="54" t="str">
        <f>IF(A285-J285&gt;TIME(0,240,0),"Více než  4 hodiny",VLOOKUP(K285,Pásma!$H$4:$I$244,2))</f>
        <v>do 10 ti minut</v>
      </c>
    </row>
    <row r="286" spans="1:13" x14ac:dyDescent="0.25">
      <c r="A286" s="26">
        <v>45333.385451388887</v>
      </c>
      <c r="B286" s="25" t="s">
        <v>5011</v>
      </c>
      <c r="C286" s="25" t="s">
        <v>5125</v>
      </c>
      <c r="D286" s="25" t="s">
        <v>5013</v>
      </c>
      <c r="E286" s="25" t="s">
        <v>79</v>
      </c>
      <c r="F286" s="25" t="s">
        <v>6688</v>
      </c>
      <c r="G286" s="25" t="s">
        <v>6689</v>
      </c>
      <c r="H286" s="25" t="s">
        <v>6690</v>
      </c>
      <c r="I286" s="8">
        <f t="shared" si="26"/>
        <v>45333.385451388887</v>
      </c>
      <c r="J286" s="8">
        <f t="shared" si="29"/>
        <v>45333.383333333331</v>
      </c>
      <c r="K286" s="6" t="str">
        <f t="shared" si="27"/>
        <v>0:03</v>
      </c>
      <c r="L286" s="54" t="str">
        <f t="shared" si="28"/>
        <v>Ukončeno v den propuštění</v>
      </c>
      <c r="M286" s="54" t="str">
        <f>IF(A286-J286&gt;TIME(0,240,0),"Více než  4 hodiny",VLOOKUP(K286,Pásma!$H$4:$I$244,2))</f>
        <v>do 10 ti minut</v>
      </c>
    </row>
    <row r="287" spans="1:13" x14ac:dyDescent="0.25">
      <c r="A287" s="26">
        <v>45334.366041666668</v>
      </c>
      <c r="B287" s="25" t="s">
        <v>4941</v>
      </c>
      <c r="C287" s="25" t="s">
        <v>8836</v>
      </c>
      <c r="D287" s="25" t="s">
        <v>5013</v>
      </c>
      <c r="E287" s="25" t="s">
        <v>79</v>
      </c>
      <c r="F287" s="25" t="s">
        <v>6644</v>
      </c>
      <c r="G287" s="25" t="s">
        <v>6645</v>
      </c>
      <c r="H287" s="25" t="s">
        <v>9161</v>
      </c>
      <c r="I287" s="8">
        <f t="shared" si="26"/>
        <v>45334.366041666668</v>
      </c>
      <c r="J287" s="8">
        <f>DATEVALUE(MID(H287,49,8))+TIMEVALUE(_xlfn.CONCAT(MID(H287,80,2),":",MID(H287,82,2)))</f>
        <v>45334.365972222222</v>
      </c>
      <c r="K287" s="6" t="str">
        <f t="shared" si="27"/>
        <v>0:00</v>
      </c>
      <c r="L287" s="54" t="str">
        <f t="shared" si="28"/>
        <v>Ukončeno v den propuštění</v>
      </c>
      <c r="M287" s="54" t="str">
        <f>IF(A287-J287&gt;TIME(0,240,0),"Více než  4 hodiny",VLOOKUP(K287,Pásma!$H$4:$I$244,2))</f>
        <v>do 10 ti minut</v>
      </c>
    </row>
    <row r="288" spans="1:13" x14ac:dyDescent="0.25">
      <c r="A288" s="26">
        <v>45334.36613425926</v>
      </c>
      <c r="B288" s="25" t="s">
        <v>4941</v>
      </c>
      <c r="C288" s="25" t="s">
        <v>8836</v>
      </c>
      <c r="D288" s="25" t="s">
        <v>5013</v>
      </c>
      <c r="E288" s="25" t="s">
        <v>79</v>
      </c>
      <c r="F288" s="25" t="s">
        <v>6607</v>
      </c>
      <c r="G288" s="25" t="s">
        <v>6608</v>
      </c>
      <c r="H288" s="25" t="s">
        <v>9161</v>
      </c>
      <c r="I288" s="8">
        <f t="shared" si="26"/>
        <v>45334.36613425926</v>
      </c>
      <c r="J288" s="8">
        <f>DATEVALUE(MID(H288,49,8))+TIMEVALUE(_xlfn.CONCAT(MID(H288,80,2),":",MID(H288,82,2)))</f>
        <v>45334.365972222222</v>
      </c>
      <c r="K288" s="6" t="str">
        <f t="shared" si="27"/>
        <v>0:00</v>
      </c>
      <c r="L288" s="54" t="str">
        <f t="shared" si="28"/>
        <v>Ukončeno v den propuštění</v>
      </c>
      <c r="M288" s="54" t="str">
        <f>IF(A288-J288&gt;TIME(0,240,0),"Více než  4 hodiny",VLOOKUP(K288,Pásma!$H$4:$I$244,2))</f>
        <v>do 10 ti minut</v>
      </c>
    </row>
    <row r="289" spans="1:13" x14ac:dyDescent="0.25">
      <c r="A289" s="26">
        <v>45334.658310185187</v>
      </c>
      <c r="B289" s="25" t="s">
        <v>5017</v>
      </c>
      <c r="C289" s="25" t="s">
        <v>5141</v>
      </c>
      <c r="D289" s="25" t="s">
        <v>5013</v>
      </c>
      <c r="E289" s="25" t="s">
        <v>79</v>
      </c>
      <c r="F289" s="25" t="s">
        <v>6685</v>
      </c>
      <c r="G289" s="25" t="s">
        <v>6686</v>
      </c>
      <c r="H289" s="25" t="s">
        <v>6687</v>
      </c>
      <c r="I289" s="8">
        <f t="shared" si="26"/>
        <v>45334.658310185187</v>
      </c>
      <c r="J289" s="8">
        <f>DATEVALUE(MID(H289,29,8))+TIMEVALUE(_xlfn.CONCAT(MID(H289,64,2),":",MID(H289,66,2)))</f>
        <v>45334.657638888886</v>
      </c>
      <c r="K289" s="6" t="str">
        <f t="shared" si="27"/>
        <v>0:00</v>
      </c>
      <c r="L289" s="54" t="str">
        <f t="shared" si="28"/>
        <v>Ukončeno v den propuštění</v>
      </c>
      <c r="M289" s="54" t="str">
        <f>IF(A289-J289&gt;TIME(0,240,0),"Více než  4 hodiny",VLOOKUP(K289,Pásma!$H$4:$I$244,2))</f>
        <v>do 10 ti minut</v>
      </c>
    </row>
    <row r="290" spans="1:13" x14ac:dyDescent="0.25">
      <c r="A290" s="26">
        <v>45335.578472222223</v>
      </c>
      <c r="B290" s="25" t="s">
        <v>5017</v>
      </c>
      <c r="C290" s="25" t="s">
        <v>5162</v>
      </c>
      <c r="D290" s="25" t="s">
        <v>5013</v>
      </c>
      <c r="E290" s="25" t="s">
        <v>79</v>
      </c>
      <c r="F290" s="25" t="s">
        <v>9158</v>
      </c>
      <c r="G290" s="25" t="s">
        <v>9159</v>
      </c>
      <c r="H290" s="25" t="s">
        <v>9160</v>
      </c>
      <c r="I290" s="8">
        <f t="shared" si="26"/>
        <v>45335.578472222223</v>
      </c>
      <c r="J290" s="8">
        <f>DATEVALUE(MID(H290,49,8))+TIMEVALUE(_xlfn.CONCAT(MID(H290,80,2),":",MID(H290,82,2)))</f>
        <v>45335.577777777777</v>
      </c>
      <c r="K290" s="6" t="str">
        <f t="shared" si="27"/>
        <v>0:01</v>
      </c>
      <c r="L290" s="54" t="str">
        <f t="shared" si="28"/>
        <v>Ukončeno v den propuštění</v>
      </c>
      <c r="M290" s="54" t="str">
        <f>IF(A290-J290&gt;TIME(0,240,0),"Více než  4 hodiny",VLOOKUP(K290,Pásma!$H$4:$I$244,2))</f>
        <v>do 10 ti minut</v>
      </c>
    </row>
    <row r="291" spans="1:13" x14ac:dyDescent="0.25">
      <c r="A291" s="26">
        <v>45336.562245370369</v>
      </c>
      <c r="B291" s="25" t="s">
        <v>5017</v>
      </c>
      <c r="C291" s="25" t="s">
        <v>5166</v>
      </c>
      <c r="D291" s="25" t="s">
        <v>5013</v>
      </c>
      <c r="E291" s="25" t="s">
        <v>79</v>
      </c>
      <c r="F291" s="25" t="s">
        <v>4970</v>
      </c>
      <c r="G291" s="25" t="s">
        <v>7893</v>
      </c>
      <c r="H291" s="25" t="s">
        <v>7894</v>
      </c>
      <c r="I291" s="8">
        <f t="shared" si="26"/>
        <v>45336.562245370369</v>
      </c>
      <c r="J291" s="8">
        <f>DATEVALUE(MID(H291,63,8))+TIMEVALUE(_xlfn.CONCAT(MID(H291,87,2),":",MID(H291,89,2)))</f>
        <v>45336.561111111114</v>
      </c>
      <c r="K291" s="6" t="str">
        <f t="shared" si="27"/>
        <v>0:01</v>
      </c>
      <c r="L291" s="54" t="str">
        <f t="shared" si="28"/>
        <v>Ukončeno v den propuštění</v>
      </c>
      <c r="M291" s="54" t="str">
        <f>IF(A291-J291&gt;TIME(0,240,0),"Více než  4 hodiny",VLOOKUP(K291,Pásma!$H$4:$I$244,2))</f>
        <v>do 10 ti minut</v>
      </c>
    </row>
    <row r="292" spans="1:13" x14ac:dyDescent="0.25">
      <c r="A292" s="26">
        <v>45336.716087962966</v>
      </c>
      <c r="B292" s="25" t="s">
        <v>5017</v>
      </c>
      <c r="C292" s="25" t="s">
        <v>4897</v>
      </c>
      <c r="D292" s="25" t="s">
        <v>5013</v>
      </c>
      <c r="E292" s="25" t="s">
        <v>10</v>
      </c>
      <c r="F292" s="25" t="s">
        <v>6682</v>
      </c>
      <c r="G292" s="25" t="s">
        <v>6683</v>
      </c>
      <c r="H292" s="25" t="s">
        <v>6684</v>
      </c>
      <c r="I292" s="8">
        <f t="shared" si="26"/>
        <v>45336.716087962966</v>
      </c>
      <c r="J292" s="8">
        <f t="shared" ref="J292:J297" si="30">DATEVALUE(MID(H292,29,8))+TIMEVALUE(_xlfn.CONCAT(MID(H292,64,2),":",MID(H292,66,2)))</f>
        <v>45336.715277777781</v>
      </c>
      <c r="K292" s="6" t="str">
        <f t="shared" si="27"/>
        <v>0:01</v>
      </c>
      <c r="L292" s="54" t="str">
        <f t="shared" si="28"/>
        <v>Ukončeno v den propuštění</v>
      </c>
      <c r="M292" s="54" t="str">
        <f>IF(A292-J292&gt;TIME(0,240,0),"Více než  4 hodiny",VLOOKUP(K292,Pásma!$H$4:$I$244,2))</f>
        <v>do 10 ti minut</v>
      </c>
    </row>
    <row r="293" spans="1:13" x14ac:dyDescent="0.25">
      <c r="A293" s="26">
        <v>45336.717557870368</v>
      </c>
      <c r="B293" s="25" t="s">
        <v>5017</v>
      </c>
      <c r="C293" s="25" t="s">
        <v>4897</v>
      </c>
      <c r="D293" s="25" t="s">
        <v>5013</v>
      </c>
      <c r="E293" s="25" t="s">
        <v>10</v>
      </c>
      <c r="F293" s="25" t="s">
        <v>6679</v>
      </c>
      <c r="G293" s="25" t="s">
        <v>6680</v>
      </c>
      <c r="H293" s="25" t="s">
        <v>6681</v>
      </c>
      <c r="I293" s="8">
        <f t="shared" si="26"/>
        <v>45336.717557870368</v>
      </c>
      <c r="J293" s="8">
        <f t="shared" si="30"/>
        <v>45336.716666666667</v>
      </c>
      <c r="K293" s="6" t="str">
        <f t="shared" si="27"/>
        <v>0:01</v>
      </c>
      <c r="L293" s="54" t="str">
        <f t="shared" si="28"/>
        <v>Ukončeno v den propuštění</v>
      </c>
      <c r="M293" s="54" t="str">
        <f>IF(A293-J293&gt;TIME(0,240,0),"Více než  4 hodiny",VLOOKUP(K293,Pásma!$H$4:$I$244,2))</f>
        <v>do 10 ti minut</v>
      </c>
    </row>
    <row r="294" spans="1:13" x14ac:dyDescent="0.25">
      <c r="A294" s="26">
        <v>45336.746805555558</v>
      </c>
      <c r="B294" s="25" t="s">
        <v>5017</v>
      </c>
      <c r="C294" s="25" t="s">
        <v>4897</v>
      </c>
      <c r="D294" s="25" t="s">
        <v>5013</v>
      </c>
      <c r="E294" s="25" t="s">
        <v>10</v>
      </c>
      <c r="F294" s="25" t="s">
        <v>6676</v>
      </c>
      <c r="G294" s="25" t="s">
        <v>6677</v>
      </c>
      <c r="H294" s="25" t="s">
        <v>6678</v>
      </c>
      <c r="I294" s="8">
        <f t="shared" si="26"/>
        <v>45336.746805555558</v>
      </c>
      <c r="J294" s="8">
        <f t="shared" si="30"/>
        <v>45336.745833333334</v>
      </c>
      <c r="K294" s="6" t="str">
        <f t="shared" si="27"/>
        <v>0:01</v>
      </c>
      <c r="L294" s="54" t="str">
        <f t="shared" si="28"/>
        <v>Ukončeno v den propuštění</v>
      </c>
      <c r="M294" s="54" t="str">
        <f>IF(A294-J294&gt;TIME(0,240,0),"Více než  4 hodiny",VLOOKUP(K294,Pásma!$H$4:$I$244,2))</f>
        <v>do 10 ti minut</v>
      </c>
    </row>
    <row r="295" spans="1:13" x14ac:dyDescent="0.25">
      <c r="A295" s="26">
        <v>45336.747407407405</v>
      </c>
      <c r="B295" s="25" t="s">
        <v>5017</v>
      </c>
      <c r="C295" s="25" t="s">
        <v>4897</v>
      </c>
      <c r="D295" s="25" t="s">
        <v>5013</v>
      </c>
      <c r="E295" s="25" t="s">
        <v>10</v>
      </c>
      <c r="F295" s="25" t="s">
        <v>6673</v>
      </c>
      <c r="G295" s="25" t="s">
        <v>6674</v>
      </c>
      <c r="H295" s="25" t="s">
        <v>6675</v>
      </c>
      <c r="I295" s="8">
        <f t="shared" si="26"/>
        <v>45336.747407407405</v>
      </c>
      <c r="J295" s="8">
        <f t="shared" si="30"/>
        <v>45336.746527777781</v>
      </c>
      <c r="K295" s="6" t="str">
        <f t="shared" si="27"/>
        <v>0:01</v>
      </c>
      <c r="L295" s="54" t="str">
        <f t="shared" si="28"/>
        <v>Ukončeno v den propuštění</v>
      </c>
      <c r="M295" s="54" t="str">
        <f>IF(A295-J295&gt;TIME(0,240,0),"Více než  4 hodiny",VLOOKUP(K295,Pásma!$H$4:$I$244,2))</f>
        <v>do 10 ti minut</v>
      </c>
    </row>
    <row r="296" spans="1:13" x14ac:dyDescent="0.25">
      <c r="A296" s="26">
        <v>45336.748020833336</v>
      </c>
      <c r="B296" s="25" t="s">
        <v>5017</v>
      </c>
      <c r="C296" s="25" t="s">
        <v>4897</v>
      </c>
      <c r="D296" s="25" t="s">
        <v>5013</v>
      </c>
      <c r="E296" s="25" t="s">
        <v>10</v>
      </c>
      <c r="F296" s="25" t="s">
        <v>6670</v>
      </c>
      <c r="G296" s="25" t="s">
        <v>6671</v>
      </c>
      <c r="H296" s="25" t="s">
        <v>6672</v>
      </c>
      <c r="I296" s="8">
        <f t="shared" si="26"/>
        <v>45336.748020833336</v>
      </c>
      <c r="J296" s="8">
        <f t="shared" si="30"/>
        <v>45336.74722222222</v>
      </c>
      <c r="K296" s="6" t="str">
        <f t="shared" si="27"/>
        <v>0:01</v>
      </c>
      <c r="L296" s="54" t="str">
        <f t="shared" si="28"/>
        <v>Ukončeno v den propuštění</v>
      </c>
      <c r="M296" s="54" t="str">
        <f>IF(A296-J296&gt;TIME(0,240,0),"Více než  4 hodiny",VLOOKUP(K296,Pásma!$H$4:$I$244,2))</f>
        <v>do 10 ti minut</v>
      </c>
    </row>
    <row r="297" spans="1:13" x14ac:dyDescent="0.25">
      <c r="A297" s="26">
        <v>45336.748819444445</v>
      </c>
      <c r="B297" s="25" t="s">
        <v>5017</v>
      </c>
      <c r="C297" s="25" t="s">
        <v>4897</v>
      </c>
      <c r="D297" s="25" t="s">
        <v>5013</v>
      </c>
      <c r="E297" s="25" t="s">
        <v>10</v>
      </c>
      <c r="F297" s="25" t="s">
        <v>6667</v>
      </c>
      <c r="G297" s="25" t="s">
        <v>6668</v>
      </c>
      <c r="H297" s="25" t="s">
        <v>6669</v>
      </c>
      <c r="I297" s="8">
        <f t="shared" si="26"/>
        <v>45336.748819444445</v>
      </c>
      <c r="J297" s="8">
        <f t="shared" si="30"/>
        <v>45336.747916666667</v>
      </c>
      <c r="K297" s="6" t="str">
        <f t="shared" si="27"/>
        <v>0:01</v>
      </c>
      <c r="L297" s="54" t="str">
        <f t="shared" si="28"/>
        <v>Ukončeno v den propuštění</v>
      </c>
      <c r="M297" s="54" t="str">
        <f>IF(A297-J297&gt;TIME(0,240,0),"Více než  4 hodiny",VLOOKUP(K297,Pásma!$H$4:$I$244,2))</f>
        <v>do 10 ti minut</v>
      </c>
    </row>
    <row r="298" spans="1:13" x14ac:dyDescent="0.25">
      <c r="A298" s="26">
        <v>45336.859571759262</v>
      </c>
      <c r="B298" s="25" t="s">
        <v>4853</v>
      </c>
      <c r="C298" s="25" t="s">
        <v>4897</v>
      </c>
      <c r="D298" s="25" t="s">
        <v>5013</v>
      </c>
      <c r="E298" s="25" t="s">
        <v>10</v>
      </c>
      <c r="F298" s="25" t="s">
        <v>4967</v>
      </c>
      <c r="G298" s="25" t="s">
        <v>4968</v>
      </c>
      <c r="H298" s="25" t="s">
        <v>9157</v>
      </c>
      <c r="I298" s="8">
        <f t="shared" si="26"/>
        <v>45336.859571759262</v>
      </c>
      <c r="J298" s="8">
        <f>DATEVALUE(MID(H298,49,8))+TIMEVALUE(_xlfn.CONCAT(MID(H298,80,2),":",MID(H298,82,2)))</f>
        <v>45336.859027777777</v>
      </c>
      <c r="K298" s="6" t="str">
        <f t="shared" si="27"/>
        <v>0:00</v>
      </c>
      <c r="L298" s="54" t="str">
        <f t="shared" si="28"/>
        <v>Ukončeno v den propuštění</v>
      </c>
      <c r="M298" s="54" t="str">
        <f>IF(A298-J298&gt;TIME(0,240,0),"Více než  4 hodiny",VLOOKUP(K298,Pásma!$H$4:$I$244,2))</f>
        <v>do 10 ti minut</v>
      </c>
    </row>
    <row r="299" spans="1:13" x14ac:dyDescent="0.25">
      <c r="A299" s="26">
        <v>45337.348946759259</v>
      </c>
      <c r="B299" s="25" t="s">
        <v>4941</v>
      </c>
      <c r="C299" s="25" t="s">
        <v>8836</v>
      </c>
      <c r="D299" s="25" t="s">
        <v>5013</v>
      </c>
      <c r="E299" s="25" t="s">
        <v>79</v>
      </c>
      <c r="F299" s="25" t="s">
        <v>6599</v>
      </c>
      <c r="G299" s="25" t="s">
        <v>6600</v>
      </c>
      <c r="H299" s="25" t="s">
        <v>9156</v>
      </c>
      <c r="I299" s="8">
        <f t="shared" si="26"/>
        <v>45337.348946759259</v>
      </c>
      <c r="J299" s="8">
        <f>DATEVALUE(MID(H299,49,8))+TIMEVALUE(_xlfn.CONCAT(MID(H299,80,2),":",MID(H299,82,2)))</f>
        <v>45337.348611111112</v>
      </c>
      <c r="K299" s="6" t="str">
        <f t="shared" si="27"/>
        <v>0:00</v>
      </c>
      <c r="L299" s="54" t="str">
        <f t="shared" si="28"/>
        <v>Ukončeno v den propuštění</v>
      </c>
      <c r="M299" s="54" t="str">
        <f>IF(A299-J299&gt;TIME(0,240,0),"Více než  4 hodiny",VLOOKUP(K299,Pásma!$H$4:$I$244,2))</f>
        <v>do 10 ti minut</v>
      </c>
    </row>
    <row r="300" spans="1:13" x14ac:dyDescent="0.25">
      <c r="A300" s="26">
        <v>45337.430532407408</v>
      </c>
      <c r="B300" s="25" t="s">
        <v>5011</v>
      </c>
      <c r="C300" s="25" t="s">
        <v>5012</v>
      </c>
      <c r="D300" s="25" t="s">
        <v>5013</v>
      </c>
      <c r="E300" s="25" t="s">
        <v>79</v>
      </c>
      <c r="F300" s="25" t="s">
        <v>7890</v>
      </c>
      <c r="G300" s="25" t="s">
        <v>7891</v>
      </c>
      <c r="H300" s="25" t="s">
        <v>7892</v>
      </c>
      <c r="I300" s="8">
        <f t="shared" si="26"/>
        <v>45337.430532407408</v>
      </c>
      <c r="J300" s="8">
        <f>DATEVALUE(MID(H300,63,8))+TIMEVALUE(_xlfn.CONCAT(MID(H300,87,2),":",MID(H300,89,2)))</f>
        <v>45337.429166666669</v>
      </c>
      <c r="K300" s="6" t="str">
        <f t="shared" si="27"/>
        <v>0:01</v>
      </c>
      <c r="L300" s="54" t="str">
        <f t="shared" si="28"/>
        <v>Ukončeno v den propuštění</v>
      </c>
      <c r="M300" s="54" t="str">
        <f>IF(A300-J300&gt;TIME(0,240,0),"Více než  4 hodiny",VLOOKUP(K300,Pásma!$H$4:$I$244,2))</f>
        <v>do 10 ti minut</v>
      </c>
    </row>
    <row r="301" spans="1:13" x14ac:dyDescent="0.25">
      <c r="A301" s="26">
        <v>45337.783437500002</v>
      </c>
      <c r="B301" s="25" t="s">
        <v>5017</v>
      </c>
      <c r="C301" s="25" t="s">
        <v>4949</v>
      </c>
      <c r="D301" s="25" t="s">
        <v>5013</v>
      </c>
      <c r="E301" s="25" t="s">
        <v>10</v>
      </c>
      <c r="F301" s="25" t="s">
        <v>6664</v>
      </c>
      <c r="G301" s="25" t="s">
        <v>6665</v>
      </c>
      <c r="H301" s="25" t="s">
        <v>6666</v>
      </c>
      <c r="I301" s="8">
        <f t="shared" si="26"/>
        <v>45337.783437500002</v>
      </c>
      <c r="J301" s="8">
        <f t="shared" ref="J301:J307" si="31">DATEVALUE(MID(H301,29,8))+TIMEVALUE(_xlfn.CONCAT(MID(H301,64,2),":",MID(H301,66,2)))</f>
        <v>45337.782638888886</v>
      </c>
      <c r="K301" s="6" t="str">
        <f t="shared" si="27"/>
        <v>0:01</v>
      </c>
      <c r="L301" s="54" t="str">
        <f t="shared" si="28"/>
        <v>Ukončeno v den propuštění</v>
      </c>
      <c r="M301" s="54" t="str">
        <f>IF(A301-J301&gt;TIME(0,240,0),"Více než  4 hodiny",VLOOKUP(K301,Pásma!$H$4:$I$244,2))</f>
        <v>do 10 ti minut</v>
      </c>
    </row>
    <row r="302" spans="1:13" x14ac:dyDescent="0.25">
      <c r="A302" s="26">
        <v>45337.784548611111</v>
      </c>
      <c r="B302" s="25" t="s">
        <v>5017</v>
      </c>
      <c r="C302" s="25" t="s">
        <v>4949</v>
      </c>
      <c r="D302" s="25" t="s">
        <v>5013</v>
      </c>
      <c r="E302" s="25" t="s">
        <v>10</v>
      </c>
      <c r="F302" s="25" t="s">
        <v>6661</v>
      </c>
      <c r="G302" s="25" t="s">
        <v>6662</v>
      </c>
      <c r="H302" s="25" t="s">
        <v>6663</v>
      </c>
      <c r="I302" s="8">
        <f t="shared" si="26"/>
        <v>45337.784548611111</v>
      </c>
      <c r="J302" s="8">
        <f t="shared" si="31"/>
        <v>45337.783333333333</v>
      </c>
      <c r="K302" s="6" t="str">
        <f t="shared" si="27"/>
        <v>0:01</v>
      </c>
      <c r="L302" s="54" t="str">
        <f t="shared" si="28"/>
        <v>Ukončeno v den propuštění</v>
      </c>
      <c r="M302" s="54" t="str">
        <f>IF(A302-J302&gt;TIME(0,240,0),"Více než  4 hodiny",VLOOKUP(K302,Pásma!$H$4:$I$244,2))</f>
        <v>do 10 ti minut</v>
      </c>
    </row>
    <row r="303" spans="1:13" x14ac:dyDescent="0.25">
      <c r="A303" s="26">
        <v>45337.785370370373</v>
      </c>
      <c r="B303" s="25" t="s">
        <v>5017</v>
      </c>
      <c r="C303" s="25" t="s">
        <v>4949</v>
      </c>
      <c r="D303" s="25" t="s">
        <v>5013</v>
      </c>
      <c r="E303" s="25" t="s">
        <v>10</v>
      </c>
      <c r="F303" s="25" t="s">
        <v>5349</v>
      </c>
      <c r="G303" s="25" t="s">
        <v>6659</v>
      </c>
      <c r="H303" s="25" t="s">
        <v>6660</v>
      </c>
      <c r="I303" s="8">
        <f t="shared" si="26"/>
        <v>45337.785370370373</v>
      </c>
      <c r="J303" s="8">
        <f t="shared" si="31"/>
        <v>45337.78402777778</v>
      </c>
      <c r="K303" s="6" t="str">
        <f t="shared" si="27"/>
        <v>0:01</v>
      </c>
      <c r="L303" s="54" t="str">
        <f t="shared" si="28"/>
        <v>Ukončeno v den propuštění</v>
      </c>
      <c r="M303" s="54" t="str">
        <f>IF(A303-J303&gt;TIME(0,240,0),"Více než  4 hodiny",VLOOKUP(K303,Pásma!$H$4:$I$244,2))</f>
        <v>do 10 ti minut</v>
      </c>
    </row>
    <row r="304" spans="1:13" x14ac:dyDescent="0.25">
      <c r="A304" s="26">
        <v>45337.785740740743</v>
      </c>
      <c r="B304" s="25" t="s">
        <v>5017</v>
      </c>
      <c r="C304" s="25" t="s">
        <v>4949</v>
      </c>
      <c r="D304" s="25" t="s">
        <v>5013</v>
      </c>
      <c r="E304" s="25" t="s">
        <v>10</v>
      </c>
      <c r="F304" s="25" t="s">
        <v>6657</v>
      </c>
      <c r="G304" s="25" t="s">
        <v>6658</v>
      </c>
      <c r="H304" s="25" t="s">
        <v>6656</v>
      </c>
      <c r="I304" s="8">
        <f t="shared" si="26"/>
        <v>45337.785740740743</v>
      </c>
      <c r="J304" s="8">
        <f t="shared" si="31"/>
        <v>45337.785416666666</v>
      </c>
      <c r="K304" s="6" t="str">
        <f t="shared" si="27"/>
        <v>0:00</v>
      </c>
      <c r="L304" s="54" t="str">
        <f t="shared" si="28"/>
        <v>Ukončeno v den propuštění</v>
      </c>
      <c r="M304" s="54" t="str">
        <f>IF(A304-J304&gt;TIME(0,240,0),"Více než  4 hodiny",VLOOKUP(K304,Pásma!$H$4:$I$244,2))</f>
        <v>do 10 ti minut</v>
      </c>
    </row>
    <row r="305" spans="1:13" x14ac:dyDescent="0.25">
      <c r="A305" s="26">
        <v>45337.785995370374</v>
      </c>
      <c r="B305" s="25" t="s">
        <v>5017</v>
      </c>
      <c r="C305" s="25" t="s">
        <v>4949</v>
      </c>
      <c r="D305" s="25" t="s">
        <v>5013</v>
      </c>
      <c r="E305" s="25" t="s">
        <v>10</v>
      </c>
      <c r="F305" s="25" t="s">
        <v>6479</v>
      </c>
      <c r="G305" s="25" t="s">
        <v>6655</v>
      </c>
      <c r="H305" s="25" t="s">
        <v>6656</v>
      </c>
      <c r="I305" s="8">
        <f t="shared" si="26"/>
        <v>45337.785995370374</v>
      </c>
      <c r="J305" s="8">
        <f t="shared" si="31"/>
        <v>45337.785416666666</v>
      </c>
      <c r="K305" s="6" t="str">
        <f t="shared" si="27"/>
        <v>0:00</v>
      </c>
      <c r="L305" s="54" t="str">
        <f t="shared" si="28"/>
        <v>Ukončeno v den propuštění</v>
      </c>
      <c r="M305" s="54" t="str">
        <f>IF(A305-J305&gt;TIME(0,240,0),"Více než  4 hodiny",VLOOKUP(K305,Pásma!$H$4:$I$244,2))</f>
        <v>do 10 ti minut</v>
      </c>
    </row>
    <row r="306" spans="1:13" x14ac:dyDescent="0.25">
      <c r="A306" s="26">
        <v>45337.786273148151</v>
      </c>
      <c r="B306" s="25" t="s">
        <v>5017</v>
      </c>
      <c r="C306" s="25" t="s">
        <v>4949</v>
      </c>
      <c r="D306" s="25" t="s">
        <v>5013</v>
      </c>
      <c r="E306" s="25" t="s">
        <v>10</v>
      </c>
      <c r="F306" s="25" t="s">
        <v>6652</v>
      </c>
      <c r="G306" s="25" t="s">
        <v>6653</v>
      </c>
      <c r="H306" s="25" t="s">
        <v>6654</v>
      </c>
      <c r="I306" s="8">
        <f t="shared" si="26"/>
        <v>45337.786273148151</v>
      </c>
      <c r="J306" s="8">
        <f t="shared" si="31"/>
        <v>45337.785416666666</v>
      </c>
      <c r="K306" s="6" t="str">
        <f t="shared" si="27"/>
        <v>0:01</v>
      </c>
      <c r="L306" s="54" t="str">
        <f t="shared" si="28"/>
        <v>Ukončeno v den propuštění</v>
      </c>
      <c r="M306" s="54" t="str">
        <f>IF(A306-J306&gt;TIME(0,240,0),"Více než  4 hodiny",VLOOKUP(K306,Pásma!$H$4:$I$244,2))</f>
        <v>do 10 ti minut</v>
      </c>
    </row>
    <row r="307" spans="1:13" x14ac:dyDescent="0.25">
      <c r="A307" s="26">
        <v>45337.786527777775</v>
      </c>
      <c r="B307" s="25" t="s">
        <v>5017</v>
      </c>
      <c r="C307" s="25" t="s">
        <v>4949</v>
      </c>
      <c r="D307" s="25" t="s">
        <v>5013</v>
      </c>
      <c r="E307" s="25" t="s">
        <v>10</v>
      </c>
      <c r="F307" s="25" t="s">
        <v>6649</v>
      </c>
      <c r="G307" s="25" t="s">
        <v>6650</v>
      </c>
      <c r="H307" s="25" t="s">
        <v>6651</v>
      </c>
      <c r="I307" s="8">
        <f t="shared" si="26"/>
        <v>45337.786527777775</v>
      </c>
      <c r="J307" s="8">
        <f t="shared" si="31"/>
        <v>45337.786111111112</v>
      </c>
      <c r="K307" s="6" t="str">
        <f t="shared" si="27"/>
        <v>0:00</v>
      </c>
      <c r="L307" s="54" t="str">
        <f t="shared" si="28"/>
        <v>Ukončeno v den propuštění</v>
      </c>
      <c r="M307" s="54" t="str">
        <f>IF(A307-J307&gt;TIME(0,240,0),"Více než  4 hodiny",VLOOKUP(K307,Pásma!$H$4:$I$244,2))</f>
        <v>do 10 ti minut</v>
      </c>
    </row>
    <row r="308" spans="1:13" x14ac:dyDescent="0.25">
      <c r="A308" s="26">
        <v>45337.909178240741</v>
      </c>
      <c r="B308" s="25" t="s">
        <v>5011</v>
      </c>
      <c r="C308" s="25" t="s">
        <v>5018</v>
      </c>
      <c r="D308" s="25" t="s">
        <v>5013</v>
      </c>
      <c r="E308" s="25" t="s">
        <v>79</v>
      </c>
      <c r="F308" s="25" t="s">
        <v>6293</v>
      </c>
      <c r="G308" s="25" t="s">
        <v>7888</v>
      </c>
      <c r="H308" s="25" t="s">
        <v>7889</v>
      </c>
      <c r="I308" s="8">
        <f t="shared" si="26"/>
        <v>45337.909178240741</v>
      </c>
      <c r="J308" s="8">
        <f>DATEVALUE(MID(H308,63,8))+TIMEVALUE(_xlfn.CONCAT(MID(H308,87,2),":",MID(H308,89,2)))</f>
        <v>45337.908333333333</v>
      </c>
      <c r="K308" s="6" t="str">
        <f t="shared" si="27"/>
        <v>0:01</v>
      </c>
      <c r="L308" s="54" t="str">
        <f t="shared" si="28"/>
        <v>Ukončeno v den propuštění</v>
      </c>
      <c r="M308" s="54" t="str">
        <f>IF(A308-J308&gt;TIME(0,240,0),"Více než  4 hodiny",VLOOKUP(K308,Pásma!$H$4:$I$244,2))</f>
        <v>do 10 ti minut</v>
      </c>
    </row>
    <row r="309" spans="1:13" x14ac:dyDescent="0.25">
      <c r="A309" s="26">
        <v>45338.356215277781</v>
      </c>
      <c r="B309" s="25" t="s">
        <v>5017</v>
      </c>
      <c r="C309" s="25" t="s">
        <v>5166</v>
      </c>
      <c r="D309" s="25" t="s">
        <v>5013</v>
      </c>
      <c r="E309" s="25" t="s">
        <v>79</v>
      </c>
      <c r="F309" s="25" t="s">
        <v>6584</v>
      </c>
      <c r="G309" s="25" t="s">
        <v>6585</v>
      </c>
      <c r="H309" s="25" t="s">
        <v>9155</v>
      </c>
      <c r="I309" s="8">
        <f t="shared" si="26"/>
        <v>45338.356215277781</v>
      </c>
      <c r="J309" s="8">
        <f>DATEVALUE(MID(H309,49,8))+TIMEVALUE(_xlfn.CONCAT(MID(H309,80,2),":",MID(H309,82,2)))</f>
        <v>45338.355555555558</v>
      </c>
      <c r="K309" s="6" t="str">
        <f t="shared" si="27"/>
        <v>0:00</v>
      </c>
      <c r="L309" s="54" t="str">
        <f t="shared" si="28"/>
        <v>Ukončeno v den propuštění</v>
      </c>
      <c r="M309" s="54" t="str">
        <f>IF(A309-J309&gt;TIME(0,240,0),"Více než  4 hodiny",VLOOKUP(K309,Pásma!$H$4:$I$244,2))</f>
        <v>do 10 ti minut</v>
      </c>
    </row>
    <row r="310" spans="1:13" x14ac:dyDescent="0.25">
      <c r="A310" s="26">
        <v>45338.356435185182</v>
      </c>
      <c r="B310" s="25" t="s">
        <v>5017</v>
      </c>
      <c r="C310" s="25" t="s">
        <v>5166</v>
      </c>
      <c r="D310" s="25" t="s">
        <v>5013</v>
      </c>
      <c r="E310" s="25" t="s">
        <v>79</v>
      </c>
      <c r="F310" s="25" t="s">
        <v>6547</v>
      </c>
      <c r="G310" s="25" t="s">
        <v>6548</v>
      </c>
      <c r="H310" s="25" t="s">
        <v>9154</v>
      </c>
      <c r="I310" s="8">
        <f t="shared" si="26"/>
        <v>45338.356435185182</v>
      </c>
      <c r="J310" s="8">
        <f>DATEVALUE(MID(H310,49,8))+TIMEVALUE(_xlfn.CONCAT(MID(H310,80,2),":",MID(H310,82,2)))</f>
        <v>45338.356249999997</v>
      </c>
      <c r="K310" s="6" t="str">
        <f t="shared" si="27"/>
        <v>0:00</v>
      </c>
      <c r="L310" s="54" t="str">
        <f t="shared" si="28"/>
        <v>Ukončeno v den propuštění</v>
      </c>
      <c r="M310" s="54" t="str">
        <f>IF(A310-J310&gt;TIME(0,240,0),"Více než  4 hodiny",VLOOKUP(K310,Pásma!$H$4:$I$244,2))</f>
        <v>do 10 ti minut</v>
      </c>
    </row>
    <row r="311" spans="1:13" x14ac:dyDescent="0.25">
      <c r="A311" s="26">
        <v>45338.560185185182</v>
      </c>
      <c r="B311" s="25" t="s">
        <v>5017</v>
      </c>
      <c r="C311" s="25" t="s">
        <v>5039</v>
      </c>
      <c r="D311" s="25" t="s">
        <v>5013</v>
      </c>
      <c r="E311" s="25" t="s">
        <v>79</v>
      </c>
      <c r="F311" s="25" t="s">
        <v>6647</v>
      </c>
      <c r="G311" s="25" t="s">
        <v>6648</v>
      </c>
      <c r="H311" s="25" t="s">
        <v>6646</v>
      </c>
      <c r="I311" s="8">
        <f t="shared" si="26"/>
        <v>45338.560185185182</v>
      </c>
      <c r="J311" s="8">
        <f t="shared" ref="J311:J331" si="32">DATEVALUE(MID(H311,29,8))+TIMEVALUE(_xlfn.CONCAT(MID(H311,64,2),":",MID(H311,66,2)))</f>
        <v>45338.55972222222</v>
      </c>
      <c r="K311" s="6" t="str">
        <f t="shared" si="27"/>
        <v>0:00</v>
      </c>
      <c r="L311" s="54" t="str">
        <f t="shared" si="28"/>
        <v>Ukončeno v den propuštění</v>
      </c>
      <c r="M311" s="54" t="str">
        <f>IF(A311-J311&gt;TIME(0,240,0),"Více než  4 hodiny",VLOOKUP(K311,Pásma!$H$4:$I$244,2))</f>
        <v>do 10 ti minut</v>
      </c>
    </row>
    <row r="312" spans="1:13" x14ac:dyDescent="0.25">
      <c r="A312" s="26">
        <v>45338.560902777775</v>
      </c>
      <c r="B312" s="25" t="s">
        <v>5017</v>
      </c>
      <c r="C312" s="25" t="s">
        <v>5039</v>
      </c>
      <c r="D312" s="25" t="s">
        <v>5013</v>
      </c>
      <c r="E312" s="25" t="s">
        <v>79</v>
      </c>
      <c r="F312" s="25" t="s">
        <v>6644</v>
      </c>
      <c r="G312" s="25" t="s">
        <v>6645</v>
      </c>
      <c r="H312" s="25" t="s">
        <v>6646</v>
      </c>
      <c r="I312" s="8">
        <f t="shared" si="26"/>
        <v>45338.560902777775</v>
      </c>
      <c r="J312" s="8">
        <f t="shared" si="32"/>
        <v>45338.55972222222</v>
      </c>
      <c r="K312" s="6" t="str">
        <f t="shared" si="27"/>
        <v>0:01</v>
      </c>
      <c r="L312" s="54" t="str">
        <f t="shared" si="28"/>
        <v>Ukončeno v den propuštění</v>
      </c>
      <c r="M312" s="54" t="str">
        <f>IF(A312-J312&gt;TIME(0,240,0),"Více než  4 hodiny",VLOOKUP(K312,Pásma!$H$4:$I$244,2))</f>
        <v>do 10 ti minut</v>
      </c>
    </row>
    <row r="313" spans="1:13" x14ac:dyDescent="0.25">
      <c r="A313" s="26">
        <v>45338.561261574076</v>
      </c>
      <c r="B313" s="25" t="s">
        <v>5017</v>
      </c>
      <c r="C313" s="25" t="s">
        <v>5039</v>
      </c>
      <c r="D313" s="25" t="s">
        <v>5013</v>
      </c>
      <c r="E313" s="25" t="s">
        <v>79</v>
      </c>
      <c r="F313" s="25" t="s">
        <v>6641</v>
      </c>
      <c r="G313" s="25" t="s">
        <v>6642</v>
      </c>
      <c r="H313" s="25" t="s">
        <v>6643</v>
      </c>
      <c r="I313" s="8">
        <f t="shared" si="26"/>
        <v>45338.561261574076</v>
      </c>
      <c r="J313" s="8">
        <f t="shared" si="32"/>
        <v>45338.560416666667</v>
      </c>
      <c r="K313" s="6" t="str">
        <f t="shared" si="27"/>
        <v>0:01</v>
      </c>
      <c r="L313" s="54" t="str">
        <f t="shared" si="28"/>
        <v>Ukončeno v den propuštění</v>
      </c>
      <c r="M313" s="54" t="str">
        <f>IF(A313-J313&gt;TIME(0,240,0),"Více než  4 hodiny",VLOOKUP(K313,Pásma!$H$4:$I$244,2))</f>
        <v>do 10 ti minut</v>
      </c>
    </row>
    <row r="314" spans="1:13" x14ac:dyDescent="0.25">
      <c r="A314" s="26">
        <v>45338.838923611111</v>
      </c>
      <c r="B314" s="25" t="s">
        <v>5017</v>
      </c>
      <c r="C314" s="25" t="s">
        <v>4949</v>
      </c>
      <c r="D314" s="25" t="s">
        <v>5013</v>
      </c>
      <c r="E314" s="25" t="s">
        <v>10</v>
      </c>
      <c r="F314" s="25" t="s">
        <v>6638</v>
      </c>
      <c r="G314" s="25" t="s">
        <v>6639</v>
      </c>
      <c r="H314" s="25" t="s">
        <v>6640</v>
      </c>
      <c r="I314" s="8">
        <f t="shared" si="26"/>
        <v>45338.838923611111</v>
      </c>
      <c r="J314" s="8">
        <f t="shared" si="32"/>
        <v>45338.838194444441</v>
      </c>
      <c r="K314" s="6" t="str">
        <f t="shared" si="27"/>
        <v>0:01</v>
      </c>
      <c r="L314" s="54" t="str">
        <f t="shared" si="28"/>
        <v>Ukončeno v den propuštění</v>
      </c>
      <c r="M314" s="54" t="str">
        <f>IF(A314-J314&gt;TIME(0,240,0),"Více než  4 hodiny",VLOOKUP(K314,Pásma!$H$4:$I$244,2))</f>
        <v>do 10 ti minut</v>
      </c>
    </row>
    <row r="315" spans="1:13" x14ac:dyDescent="0.25">
      <c r="A315" s="26">
        <v>45338.839224537034</v>
      </c>
      <c r="B315" s="25" t="s">
        <v>5017</v>
      </c>
      <c r="C315" s="25" t="s">
        <v>4949</v>
      </c>
      <c r="D315" s="25" t="s">
        <v>5013</v>
      </c>
      <c r="E315" s="25" t="s">
        <v>10</v>
      </c>
      <c r="F315" s="25" t="s">
        <v>6636</v>
      </c>
      <c r="G315" s="25" t="s">
        <v>6637</v>
      </c>
      <c r="H315" s="25" t="s">
        <v>6635</v>
      </c>
      <c r="I315" s="8">
        <f t="shared" si="26"/>
        <v>45338.839224537034</v>
      </c>
      <c r="J315" s="8">
        <f t="shared" si="32"/>
        <v>45338.838888888888</v>
      </c>
      <c r="K315" s="6" t="str">
        <f t="shared" si="27"/>
        <v>0:00</v>
      </c>
      <c r="L315" s="54" t="str">
        <f t="shared" si="28"/>
        <v>Ukončeno v den propuštění</v>
      </c>
      <c r="M315" s="54" t="str">
        <f>IF(A315-J315&gt;TIME(0,240,0),"Více než  4 hodiny",VLOOKUP(K315,Pásma!$H$4:$I$244,2))</f>
        <v>do 10 ti minut</v>
      </c>
    </row>
    <row r="316" spans="1:13" x14ac:dyDescent="0.25">
      <c r="A316" s="26">
        <v>45338.839641203704</v>
      </c>
      <c r="B316" s="25" t="s">
        <v>5017</v>
      </c>
      <c r="C316" s="25" t="s">
        <v>4949</v>
      </c>
      <c r="D316" s="25" t="s">
        <v>5013</v>
      </c>
      <c r="E316" s="25" t="s">
        <v>10</v>
      </c>
      <c r="F316" s="25" t="s">
        <v>6633</v>
      </c>
      <c r="G316" s="25" t="s">
        <v>6634</v>
      </c>
      <c r="H316" s="25" t="s">
        <v>6635</v>
      </c>
      <c r="I316" s="8">
        <f t="shared" si="26"/>
        <v>45338.839641203704</v>
      </c>
      <c r="J316" s="8">
        <f t="shared" si="32"/>
        <v>45338.838888888888</v>
      </c>
      <c r="K316" s="6" t="str">
        <f t="shared" si="27"/>
        <v>0:01</v>
      </c>
      <c r="L316" s="54" t="str">
        <f t="shared" si="28"/>
        <v>Ukončeno v den propuštění</v>
      </c>
      <c r="M316" s="54" t="str">
        <f>IF(A316-J316&gt;TIME(0,240,0),"Více než  4 hodiny",VLOOKUP(K316,Pásma!$H$4:$I$244,2))</f>
        <v>do 10 ti minut</v>
      </c>
    </row>
    <row r="317" spans="1:13" x14ac:dyDescent="0.25">
      <c r="A317" s="26">
        <v>45338.840219907404</v>
      </c>
      <c r="B317" s="25" t="s">
        <v>5017</v>
      </c>
      <c r="C317" s="25" t="s">
        <v>4949</v>
      </c>
      <c r="D317" s="25" t="s">
        <v>5013</v>
      </c>
      <c r="E317" s="25" t="s">
        <v>10</v>
      </c>
      <c r="F317" s="25" t="s">
        <v>6630</v>
      </c>
      <c r="G317" s="25" t="s">
        <v>6631</v>
      </c>
      <c r="H317" s="25" t="s">
        <v>6632</v>
      </c>
      <c r="I317" s="8">
        <f t="shared" si="26"/>
        <v>45338.840219907404</v>
      </c>
      <c r="J317" s="8">
        <f t="shared" si="32"/>
        <v>45338.839583333334</v>
      </c>
      <c r="K317" s="6" t="str">
        <f t="shared" si="27"/>
        <v>0:00</v>
      </c>
      <c r="L317" s="54" t="str">
        <f t="shared" si="28"/>
        <v>Ukončeno v den propuštění</v>
      </c>
      <c r="M317" s="54" t="str">
        <f>IF(A317-J317&gt;TIME(0,240,0),"Více než  4 hodiny",VLOOKUP(K317,Pásma!$H$4:$I$244,2))</f>
        <v>do 10 ti minut</v>
      </c>
    </row>
    <row r="318" spans="1:13" x14ac:dyDescent="0.25">
      <c r="A318" s="26">
        <v>45339.545416666668</v>
      </c>
      <c r="B318" s="25" t="s">
        <v>5011</v>
      </c>
      <c r="C318" s="25" t="s">
        <v>5018</v>
      </c>
      <c r="D318" s="25" t="s">
        <v>5013</v>
      </c>
      <c r="E318" s="25" t="s">
        <v>79</v>
      </c>
      <c r="F318" s="25" t="s">
        <v>6293</v>
      </c>
      <c r="G318" s="25" t="s">
        <v>6628</v>
      </c>
      <c r="H318" s="25" t="s">
        <v>6629</v>
      </c>
      <c r="I318" s="8">
        <f t="shared" si="26"/>
        <v>45339.545416666668</v>
      </c>
      <c r="J318" s="8">
        <f t="shared" si="32"/>
        <v>45339.542361111111</v>
      </c>
      <c r="K318" s="6" t="str">
        <f t="shared" si="27"/>
        <v>0:04</v>
      </c>
      <c r="L318" s="54" t="str">
        <f t="shared" si="28"/>
        <v>Ukončeno v den propuštění</v>
      </c>
      <c r="M318" s="54" t="str">
        <f>IF(A318-J318&gt;TIME(0,240,0),"Více než  4 hodiny",VLOOKUP(K318,Pásma!$H$4:$I$244,2))</f>
        <v>do 10 ti minut</v>
      </c>
    </row>
    <row r="319" spans="1:13" x14ac:dyDescent="0.25">
      <c r="A319" s="26">
        <v>45339.577106481483</v>
      </c>
      <c r="B319" s="25" t="s">
        <v>5011</v>
      </c>
      <c r="C319" s="25" t="s">
        <v>5018</v>
      </c>
      <c r="D319" s="25" t="s">
        <v>5013</v>
      </c>
      <c r="E319" s="25" t="s">
        <v>79</v>
      </c>
      <c r="F319" s="25" t="s">
        <v>6625</v>
      </c>
      <c r="G319" s="25" t="s">
        <v>6626</v>
      </c>
      <c r="H319" s="25" t="s">
        <v>6627</v>
      </c>
      <c r="I319" s="8">
        <f t="shared" si="26"/>
        <v>45339.577106481483</v>
      </c>
      <c r="J319" s="8">
        <f t="shared" si="32"/>
        <v>45339.576388888891</v>
      </c>
      <c r="K319" s="6" t="str">
        <f t="shared" si="27"/>
        <v>0:01</v>
      </c>
      <c r="L319" s="54" t="str">
        <f t="shared" si="28"/>
        <v>Ukončeno v den propuštění</v>
      </c>
      <c r="M319" s="54" t="str">
        <f>IF(A319-J319&gt;TIME(0,240,0),"Více než  4 hodiny",VLOOKUP(K319,Pásma!$H$4:$I$244,2))</f>
        <v>do 10 ti minut</v>
      </c>
    </row>
    <row r="320" spans="1:13" x14ac:dyDescent="0.25">
      <c r="A320" s="26">
        <v>45339.577314814815</v>
      </c>
      <c r="B320" s="25" t="s">
        <v>5011</v>
      </c>
      <c r="C320" s="25" t="s">
        <v>5018</v>
      </c>
      <c r="D320" s="25" t="s">
        <v>5013</v>
      </c>
      <c r="E320" s="25" t="s">
        <v>79</v>
      </c>
      <c r="F320" s="25" t="s">
        <v>6623</v>
      </c>
      <c r="G320" s="25" t="s">
        <v>6624</v>
      </c>
      <c r="H320" s="25" t="s">
        <v>6620</v>
      </c>
      <c r="I320" s="8">
        <f t="shared" si="26"/>
        <v>45339.577314814815</v>
      </c>
      <c r="J320" s="8">
        <f t="shared" si="32"/>
        <v>45339.57708333333</v>
      </c>
      <c r="K320" s="6" t="str">
        <f t="shared" si="27"/>
        <v>0:00</v>
      </c>
      <c r="L320" s="54" t="str">
        <f t="shared" si="28"/>
        <v>Ukončeno v den propuštění</v>
      </c>
      <c r="M320" s="54" t="str">
        <f>IF(A320-J320&gt;TIME(0,240,0),"Více než  4 hodiny",VLOOKUP(K320,Pásma!$H$4:$I$244,2))</f>
        <v>do 10 ti minut</v>
      </c>
    </row>
    <row r="321" spans="1:13" x14ac:dyDescent="0.25">
      <c r="A321" s="26">
        <v>45339.577604166669</v>
      </c>
      <c r="B321" s="25" t="s">
        <v>5011</v>
      </c>
      <c r="C321" s="25" t="s">
        <v>5018</v>
      </c>
      <c r="D321" s="25" t="s">
        <v>5013</v>
      </c>
      <c r="E321" s="25" t="s">
        <v>79</v>
      </c>
      <c r="F321" s="25" t="s">
        <v>6621</v>
      </c>
      <c r="G321" s="25" t="s">
        <v>6622</v>
      </c>
      <c r="H321" s="25" t="s">
        <v>6620</v>
      </c>
      <c r="I321" s="8">
        <f t="shared" si="26"/>
        <v>45339.577604166669</v>
      </c>
      <c r="J321" s="8">
        <f t="shared" si="32"/>
        <v>45339.57708333333</v>
      </c>
      <c r="K321" s="6" t="str">
        <f t="shared" si="27"/>
        <v>0:00</v>
      </c>
      <c r="L321" s="54" t="str">
        <f t="shared" si="28"/>
        <v>Ukončeno v den propuštění</v>
      </c>
      <c r="M321" s="54" t="str">
        <f>IF(A321-J321&gt;TIME(0,240,0),"Více než  4 hodiny",VLOOKUP(K321,Pásma!$H$4:$I$244,2))</f>
        <v>do 10 ti minut</v>
      </c>
    </row>
    <row r="322" spans="1:13" x14ac:dyDescent="0.25">
      <c r="A322" s="26">
        <v>45339.577835648146</v>
      </c>
      <c r="B322" s="25" t="s">
        <v>5011</v>
      </c>
      <c r="C322" s="25" t="s">
        <v>5018</v>
      </c>
      <c r="D322" s="25" t="s">
        <v>5013</v>
      </c>
      <c r="E322" s="25" t="s">
        <v>79</v>
      </c>
      <c r="F322" s="25" t="s">
        <v>5674</v>
      </c>
      <c r="G322" s="25" t="s">
        <v>6619</v>
      </c>
      <c r="H322" s="25" t="s">
        <v>6620</v>
      </c>
      <c r="I322" s="8">
        <f t="shared" ref="I322:I385" si="33">A322</f>
        <v>45339.577835648146</v>
      </c>
      <c r="J322" s="8">
        <f t="shared" si="32"/>
        <v>45339.57708333333</v>
      </c>
      <c r="K322" s="6" t="str">
        <f t="shared" ref="K322:K385" si="34">TEXT(A322-J322,"h:mm")</f>
        <v>0:01</v>
      </c>
      <c r="L322" s="54" t="str">
        <f t="shared" si="28"/>
        <v>Ukončeno v den propuštění</v>
      </c>
      <c r="M322" s="54" t="str">
        <f>IF(A322-J322&gt;TIME(0,240,0),"Více než  4 hodiny",VLOOKUP(K322,Pásma!$H$4:$I$244,2))</f>
        <v>do 10 ti minut</v>
      </c>
    </row>
    <row r="323" spans="1:13" x14ac:dyDescent="0.25">
      <c r="A323" s="26">
        <v>45339.578067129631</v>
      </c>
      <c r="B323" s="25" t="s">
        <v>5011</v>
      </c>
      <c r="C323" s="25" t="s">
        <v>5018</v>
      </c>
      <c r="D323" s="25" t="s">
        <v>5013</v>
      </c>
      <c r="E323" s="25" t="s">
        <v>79</v>
      </c>
      <c r="F323" s="25" t="s">
        <v>6617</v>
      </c>
      <c r="G323" s="25" t="s">
        <v>6618</v>
      </c>
      <c r="H323" s="25" t="s">
        <v>6614</v>
      </c>
      <c r="I323" s="8">
        <f t="shared" si="33"/>
        <v>45339.578067129631</v>
      </c>
      <c r="J323" s="8">
        <f t="shared" si="32"/>
        <v>45339.577777777777</v>
      </c>
      <c r="K323" s="6" t="str">
        <f t="shared" si="34"/>
        <v>0:00</v>
      </c>
      <c r="L323" s="54" t="str">
        <f t="shared" ref="L323:L386" si="35">IF(DAY(I323)&lt;&gt;DAY(J323),"Ukončeno o den a více později","Ukončeno v den propuštění")</f>
        <v>Ukončeno v den propuštění</v>
      </c>
      <c r="M323" s="54" t="str">
        <f>IF(A323-J323&gt;TIME(0,240,0),"Více než  4 hodiny",VLOOKUP(K323,Pásma!$H$4:$I$244,2))</f>
        <v>do 10 ti minut</v>
      </c>
    </row>
    <row r="324" spans="1:13" x14ac:dyDescent="0.25">
      <c r="A324" s="26">
        <v>45339.578321759262</v>
      </c>
      <c r="B324" s="25" t="s">
        <v>5011</v>
      </c>
      <c r="C324" s="25" t="s">
        <v>5018</v>
      </c>
      <c r="D324" s="25" t="s">
        <v>5013</v>
      </c>
      <c r="E324" s="25" t="s">
        <v>79</v>
      </c>
      <c r="F324" s="25" t="s">
        <v>6615</v>
      </c>
      <c r="G324" s="25" t="s">
        <v>6616</v>
      </c>
      <c r="H324" s="25" t="s">
        <v>6614</v>
      </c>
      <c r="I324" s="8">
        <f t="shared" si="33"/>
        <v>45339.578321759262</v>
      </c>
      <c r="J324" s="8">
        <f t="shared" si="32"/>
        <v>45339.577777777777</v>
      </c>
      <c r="K324" s="6" t="str">
        <f t="shared" si="34"/>
        <v>0:00</v>
      </c>
      <c r="L324" s="54" t="str">
        <f t="shared" si="35"/>
        <v>Ukončeno v den propuštění</v>
      </c>
      <c r="M324" s="54" t="str">
        <f>IF(A324-J324&gt;TIME(0,240,0),"Více než  4 hodiny",VLOOKUP(K324,Pásma!$H$4:$I$244,2))</f>
        <v>do 10 ti minut</v>
      </c>
    </row>
    <row r="325" spans="1:13" x14ac:dyDescent="0.25">
      <c r="A325" s="26">
        <v>45339.578645833331</v>
      </c>
      <c r="B325" s="25" t="s">
        <v>5011</v>
      </c>
      <c r="C325" s="25" t="s">
        <v>5018</v>
      </c>
      <c r="D325" s="25" t="s">
        <v>5013</v>
      </c>
      <c r="E325" s="25" t="s">
        <v>79</v>
      </c>
      <c r="F325" s="25" t="s">
        <v>6612</v>
      </c>
      <c r="G325" s="25" t="s">
        <v>6613</v>
      </c>
      <c r="H325" s="25" t="s">
        <v>6614</v>
      </c>
      <c r="I325" s="8">
        <f t="shared" si="33"/>
        <v>45339.578645833331</v>
      </c>
      <c r="J325" s="8">
        <f t="shared" si="32"/>
        <v>45339.577777777777</v>
      </c>
      <c r="K325" s="6" t="str">
        <f t="shared" si="34"/>
        <v>0:01</v>
      </c>
      <c r="L325" s="54" t="str">
        <f t="shared" si="35"/>
        <v>Ukončeno v den propuštění</v>
      </c>
      <c r="M325" s="54" t="str">
        <f>IF(A325-J325&gt;TIME(0,240,0),"Více než  4 hodiny",VLOOKUP(K325,Pásma!$H$4:$I$244,2))</f>
        <v>do 10 ti minut</v>
      </c>
    </row>
    <row r="326" spans="1:13" x14ac:dyDescent="0.25">
      <c r="A326" s="26">
        <v>45339.579328703701</v>
      </c>
      <c r="B326" s="25" t="s">
        <v>5011</v>
      </c>
      <c r="C326" s="25" t="s">
        <v>5018</v>
      </c>
      <c r="D326" s="25" t="s">
        <v>5013</v>
      </c>
      <c r="E326" s="25" t="s">
        <v>79</v>
      </c>
      <c r="F326" s="25" t="s">
        <v>5907</v>
      </c>
      <c r="G326" s="25" t="s">
        <v>6610</v>
      </c>
      <c r="H326" s="25" t="s">
        <v>6611</v>
      </c>
      <c r="I326" s="8">
        <f t="shared" si="33"/>
        <v>45339.579328703701</v>
      </c>
      <c r="J326" s="8">
        <f t="shared" si="32"/>
        <v>45339.578472222223</v>
      </c>
      <c r="K326" s="6" t="str">
        <f t="shared" si="34"/>
        <v>0:01</v>
      </c>
      <c r="L326" s="54" t="str">
        <f t="shared" si="35"/>
        <v>Ukončeno v den propuštění</v>
      </c>
      <c r="M326" s="54" t="str">
        <f>IF(A326-J326&gt;TIME(0,240,0),"Více než  4 hodiny",VLOOKUP(K326,Pásma!$H$4:$I$244,2))</f>
        <v>do 10 ti minut</v>
      </c>
    </row>
    <row r="327" spans="1:13" x14ac:dyDescent="0.25">
      <c r="A327" s="26">
        <v>45340.45517361111</v>
      </c>
      <c r="B327" s="25" t="s">
        <v>5017</v>
      </c>
      <c r="C327" s="25" t="s">
        <v>5335</v>
      </c>
      <c r="D327" s="25" t="s">
        <v>5013</v>
      </c>
      <c r="E327" s="25" t="s">
        <v>79</v>
      </c>
      <c r="F327" s="25" t="s">
        <v>6607</v>
      </c>
      <c r="G327" s="25" t="s">
        <v>6608</v>
      </c>
      <c r="H327" s="25" t="s">
        <v>6609</v>
      </c>
      <c r="I327" s="8">
        <f t="shared" si="33"/>
        <v>45340.45517361111</v>
      </c>
      <c r="J327" s="8">
        <f t="shared" si="32"/>
        <v>45340.45416666667</v>
      </c>
      <c r="K327" s="6" t="str">
        <f t="shared" si="34"/>
        <v>0:01</v>
      </c>
      <c r="L327" s="54" t="str">
        <f t="shared" si="35"/>
        <v>Ukončeno v den propuštění</v>
      </c>
      <c r="M327" s="54" t="str">
        <f>IF(A327-J327&gt;TIME(0,240,0),"Více než  4 hodiny",VLOOKUP(K327,Pásma!$H$4:$I$244,2))</f>
        <v>do 10 ti minut</v>
      </c>
    </row>
    <row r="328" spans="1:13" x14ac:dyDescent="0.25">
      <c r="A328" s="26">
        <v>45340.457152777781</v>
      </c>
      <c r="B328" s="25" t="s">
        <v>5017</v>
      </c>
      <c r="C328" s="25" t="s">
        <v>5335</v>
      </c>
      <c r="D328" s="25" t="s">
        <v>5013</v>
      </c>
      <c r="E328" s="25" t="s">
        <v>79</v>
      </c>
      <c r="F328" s="25" t="s">
        <v>6604</v>
      </c>
      <c r="G328" s="25" t="s">
        <v>6605</v>
      </c>
      <c r="H328" s="25" t="s">
        <v>6606</v>
      </c>
      <c r="I328" s="8">
        <f t="shared" si="33"/>
        <v>45340.457152777781</v>
      </c>
      <c r="J328" s="8">
        <f t="shared" si="32"/>
        <v>45340.456250000003</v>
      </c>
      <c r="K328" s="6" t="str">
        <f t="shared" si="34"/>
        <v>0:01</v>
      </c>
      <c r="L328" s="54" t="str">
        <f t="shared" si="35"/>
        <v>Ukončeno v den propuštění</v>
      </c>
      <c r="M328" s="54" t="str">
        <f>IF(A328-J328&gt;TIME(0,240,0),"Více než  4 hodiny",VLOOKUP(K328,Pásma!$H$4:$I$244,2))</f>
        <v>do 10 ti minut</v>
      </c>
    </row>
    <row r="329" spans="1:13" x14ac:dyDescent="0.25">
      <c r="A329" s="26">
        <v>45340.457685185182</v>
      </c>
      <c r="B329" s="25" t="s">
        <v>5017</v>
      </c>
      <c r="C329" s="25" t="s">
        <v>5335</v>
      </c>
      <c r="D329" s="25" t="s">
        <v>5013</v>
      </c>
      <c r="E329" s="25" t="s">
        <v>79</v>
      </c>
      <c r="F329" s="25" t="s">
        <v>6601</v>
      </c>
      <c r="G329" s="25" t="s">
        <v>6602</v>
      </c>
      <c r="H329" s="25" t="s">
        <v>6603</v>
      </c>
      <c r="I329" s="8">
        <f t="shared" si="33"/>
        <v>45340.457685185182</v>
      </c>
      <c r="J329" s="8">
        <f t="shared" si="32"/>
        <v>45340.456944444442</v>
      </c>
      <c r="K329" s="6" t="str">
        <f t="shared" si="34"/>
        <v>0:01</v>
      </c>
      <c r="L329" s="54" t="str">
        <f t="shared" si="35"/>
        <v>Ukončeno v den propuštění</v>
      </c>
      <c r="M329" s="54" t="str">
        <f>IF(A329-J329&gt;TIME(0,240,0),"Více než  4 hodiny",VLOOKUP(K329,Pásma!$H$4:$I$244,2))</f>
        <v>do 10 ti minut</v>
      </c>
    </row>
    <row r="330" spans="1:13" x14ac:dyDescent="0.25">
      <c r="A330" s="26">
        <v>45340.635729166665</v>
      </c>
      <c r="B330" s="25" t="s">
        <v>5011</v>
      </c>
      <c r="C330" s="25" t="s">
        <v>5039</v>
      </c>
      <c r="D330" s="25" t="s">
        <v>5013</v>
      </c>
      <c r="E330" s="25" t="s">
        <v>79</v>
      </c>
      <c r="F330" s="25" t="s">
        <v>6599</v>
      </c>
      <c r="G330" s="25" t="s">
        <v>6600</v>
      </c>
      <c r="H330" s="25" t="s">
        <v>6598</v>
      </c>
      <c r="I330" s="8">
        <f t="shared" si="33"/>
        <v>45340.635729166665</v>
      </c>
      <c r="J330" s="8">
        <f t="shared" si="32"/>
        <v>45340.635416666664</v>
      </c>
      <c r="K330" s="6" t="str">
        <f t="shared" si="34"/>
        <v>0:00</v>
      </c>
      <c r="L330" s="54" t="str">
        <f t="shared" si="35"/>
        <v>Ukončeno v den propuštění</v>
      </c>
      <c r="M330" s="54" t="str">
        <f>IF(A330-J330&gt;TIME(0,240,0),"Více než  4 hodiny",VLOOKUP(K330,Pásma!$H$4:$I$244,2))</f>
        <v>do 10 ti minut</v>
      </c>
    </row>
    <row r="331" spans="1:13" x14ac:dyDescent="0.25">
      <c r="A331" s="26">
        <v>45340.636087962965</v>
      </c>
      <c r="B331" s="25" t="s">
        <v>5011</v>
      </c>
      <c r="C331" s="25" t="s">
        <v>5039</v>
      </c>
      <c r="D331" s="25" t="s">
        <v>5013</v>
      </c>
      <c r="E331" s="25" t="s">
        <v>79</v>
      </c>
      <c r="F331" s="25" t="s">
        <v>6596</v>
      </c>
      <c r="G331" s="25" t="s">
        <v>6597</v>
      </c>
      <c r="H331" s="25" t="s">
        <v>6598</v>
      </c>
      <c r="I331" s="8">
        <f t="shared" si="33"/>
        <v>45340.636087962965</v>
      </c>
      <c r="J331" s="8">
        <f t="shared" si="32"/>
        <v>45340.635416666664</v>
      </c>
      <c r="K331" s="6" t="str">
        <f t="shared" si="34"/>
        <v>0:00</v>
      </c>
      <c r="L331" s="54" t="str">
        <f t="shared" si="35"/>
        <v>Ukončeno v den propuštění</v>
      </c>
      <c r="M331" s="54" t="str">
        <f>IF(A331-J331&gt;TIME(0,240,0),"Více než  4 hodiny",VLOOKUP(K331,Pásma!$H$4:$I$244,2))</f>
        <v>do 10 ti minut</v>
      </c>
    </row>
    <row r="332" spans="1:13" x14ac:dyDescent="0.25">
      <c r="A332" s="26">
        <v>45341.358113425929</v>
      </c>
      <c r="B332" s="25" t="s">
        <v>4941</v>
      </c>
      <c r="C332" s="25" t="s">
        <v>8836</v>
      </c>
      <c r="D332" s="25" t="s">
        <v>5013</v>
      </c>
      <c r="E332" s="25" t="s">
        <v>79</v>
      </c>
      <c r="F332" s="25" t="s">
        <v>6485</v>
      </c>
      <c r="G332" s="25" t="s">
        <v>6486</v>
      </c>
      <c r="H332" s="25" t="s">
        <v>9153</v>
      </c>
      <c r="I332" s="8">
        <f t="shared" si="33"/>
        <v>45341.358113425929</v>
      </c>
      <c r="J332" s="8">
        <f>DATEVALUE(MID(H332,49,8))+TIMEVALUE(_xlfn.CONCAT(MID(H332,80,2),":",MID(H332,82,2)))</f>
        <v>45341.357638888891</v>
      </c>
      <c r="K332" s="6" t="str">
        <f t="shared" si="34"/>
        <v>0:00</v>
      </c>
      <c r="L332" s="54" t="str">
        <f t="shared" si="35"/>
        <v>Ukončeno v den propuštění</v>
      </c>
      <c r="M332" s="54" t="str">
        <f>IF(A332-J332&gt;TIME(0,240,0),"Více než  4 hodiny",VLOOKUP(K332,Pásma!$H$4:$I$244,2))</f>
        <v>do 10 ti minut</v>
      </c>
    </row>
    <row r="333" spans="1:13" x14ac:dyDescent="0.25">
      <c r="A333" s="26">
        <v>45341.358252314814</v>
      </c>
      <c r="B333" s="25" t="s">
        <v>4941</v>
      </c>
      <c r="C333" s="25" t="s">
        <v>8836</v>
      </c>
      <c r="D333" s="25" t="s">
        <v>5013</v>
      </c>
      <c r="E333" s="25" t="s">
        <v>79</v>
      </c>
      <c r="F333" s="25" t="s">
        <v>6476</v>
      </c>
      <c r="G333" s="25" t="s">
        <v>6477</v>
      </c>
      <c r="H333" s="25" t="s">
        <v>9153</v>
      </c>
      <c r="I333" s="8">
        <f t="shared" si="33"/>
        <v>45341.358252314814</v>
      </c>
      <c r="J333" s="8">
        <f>DATEVALUE(MID(H333,49,8))+TIMEVALUE(_xlfn.CONCAT(MID(H333,80,2),":",MID(H333,82,2)))</f>
        <v>45341.357638888891</v>
      </c>
      <c r="K333" s="6" t="str">
        <f t="shared" si="34"/>
        <v>0:00</v>
      </c>
      <c r="L333" s="54" t="str">
        <f t="shared" si="35"/>
        <v>Ukončeno v den propuštění</v>
      </c>
      <c r="M333" s="54" t="str">
        <f>IF(A333-J333&gt;TIME(0,240,0),"Více než  4 hodiny",VLOOKUP(K333,Pásma!$H$4:$I$244,2))</f>
        <v>do 10 ti minut</v>
      </c>
    </row>
    <row r="334" spans="1:13" x14ac:dyDescent="0.25">
      <c r="A334" s="26">
        <v>45341.35837962963</v>
      </c>
      <c r="B334" s="25" t="s">
        <v>4941</v>
      </c>
      <c r="C334" s="25" t="s">
        <v>8836</v>
      </c>
      <c r="D334" s="25" t="s">
        <v>5013</v>
      </c>
      <c r="E334" s="25" t="s">
        <v>79</v>
      </c>
      <c r="F334" s="25" t="s">
        <v>6538</v>
      </c>
      <c r="G334" s="25" t="s">
        <v>6539</v>
      </c>
      <c r="H334" s="25" t="s">
        <v>9153</v>
      </c>
      <c r="I334" s="8">
        <f t="shared" si="33"/>
        <v>45341.35837962963</v>
      </c>
      <c r="J334" s="8">
        <f>DATEVALUE(MID(H334,49,8))+TIMEVALUE(_xlfn.CONCAT(MID(H334,80,2),":",MID(H334,82,2)))</f>
        <v>45341.357638888891</v>
      </c>
      <c r="K334" s="6" t="str">
        <f t="shared" si="34"/>
        <v>0:01</v>
      </c>
      <c r="L334" s="54" t="str">
        <f t="shared" si="35"/>
        <v>Ukončeno v den propuštění</v>
      </c>
      <c r="M334" s="54" t="str">
        <f>IF(A334-J334&gt;TIME(0,240,0),"Více než  4 hodiny",VLOOKUP(K334,Pásma!$H$4:$I$244,2))</f>
        <v>do 10 ti minut</v>
      </c>
    </row>
    <row r="335" spans="1:13" x14ac:dyDescent="0.25">
      <c r="A335" s="26">
        <v>45341.470682870371</v>
      </c>
      <c r="B335" s="25" t="s">
        <v>5017</v>
      </c>
      <c r="C335" s="25" t="s">
        <v>5166</v>
      </c>
      <c r="D335" s="25" t="s">
        <v>5013</v>
      </c>
      <c r="E335" s="25" t="s">
        <v>79</v>
      </c>
      <c r="F335" s="25" t="s">
        <v>6594</v>
      </c>
      <c r="G335" s="25" t="s">
        <v>6595</v>
      </c>
      <c r="H335" s="25" t="s">
        <v>6593</v>
      </c>
      <c r="I335" s="8">
        <f t="shared" si="33"/>
        <v>45341.470682870371</v>
      </c>
      <c r="J335" s="8">
        <f>DATEVALUE(MID(H335,29,8))+TIMEVALUE(_xlfn.CONCAT(MID(H335,64,2),":",MID(H335,66,2)))</f>
        <v>45341.470138888886</v>
      </c>
      <c r="K335" s="6" t="str">
        <f t="shared" si="34"/>
        <v>0:00</v>
      </c>
      <c r="L335" s="54" t="str">
        <f t="shared" si="35"/>
        <v>Ukončeno v den propuštění</v>
      </c>
      <c r="M335" s="54" t="str">
        <f>IF(A335-J335&gt;TIME(0,240,0),"Více než  4 hodiny",VLOOKUP(K335,Pásma!$H$4:$I$244,2))</f>
        <v>do 10 ti minut</v>
      </c>
    </row>
    <row r="336" spans="1:13" x14ac:dyDescent="0.25">
      <c r="A336" s="26">
        <v>45341.471134259256</v>
      </c>
      <c r="B336" s="25" t="s">
        <v>5017</v>
      </c>
      <c r="C336" s="25" t="s">
        <v>5166</v>
      </c>
      <c r="D336" s="25" t="s">
        <v>5013</v>
      </c>
      <c r="E336" s="25" t="s">
        <v>79</v>
      </c>
      <c r="F336" s="25" t="s">
        <v>4976</v>
      </c>
      <c r="G336" s="25" t="s">
        <v>6592</v>
      </c>
      <c r="H336" s="25" t="s">
        <v>6593</v>
      </c>
      <c r="I336" s="8">
        <f t="shared" si="33"/>
        <v>45341.471134259256</v>
      </c>
      <c r="J336" s="8">
        <f>DATEVALUE(MID(H336,29,8))+TIMEVALUE(_xlfn.CONCAT(MID(H336,64,2),":",MID(H336,66,2)))</f>
        <v>45341.470138888886</v>
      </c>
      <c r="K336" s="6" t="str">
        <f t="shared" si="34"/>
        <v>0:01</v>
      </c>
      <c r="L336" s="54" t="str">
        <f t="shared" si="35"/>
        <v>Ukončeno v den propuštění</v>
      </c>
      <c r="M336" s="54" t="str">
        <f>IF(A336-J336&gt;TIME(0,240,0),"Více než  4 hodiny",VLOOKUP(K336,Pásma!$H$4:$I$244,2))</f>
        <v>do 10 ti minut</v>
      </c>
    </row>
    <row r="337" spans="1:13" x14ac:dyDescent="0.25">
      <c r="A337" s="26">
        <v>45342.340648148151</v>
      </c>
      <c r="B337" s="25" t="s">
        <v>4941</v>
      </c>
      <c r="C337" s="25" t="s">
        <v>8836</v>
      </c>
      <c r="D337" s="25" t="s">
        <v>5013</v>
      </c>
      <c r="E337" s="25" t="s">
        <v>79</v>
      </c>
      <c r="F337" s="25" t="s">
        <v>6515</v>
      </c>
      <c r="G337" s="25" t="s">
        <v>6516</v>
      </c>
      <c r="H337" s="25" t="s">
        <v>9152</v>
      </c>
      <c r="I337" s="8">
        <f t="shared" si="33"/>
        <v>45342.340648148151</v>
      </c>
      <c r="J337" s="8">
        <f>DATEVALUE(MID(H337,49,8))+TIMEVALUE(_xlfn.CONCAT(MID(H337,80,2),":",MID(H337,82,2)))</f>
        <v>45342.340277777781</v>
      </c>
      <c r="K337" s="6" t="str">
        <f t="shared" si="34"/>
        <v>0:00</v>
      </c>
      <c r="L337" s="54" t="str">
        <f t="shared" si="35"/>
        <v>Ukončeno v den propuštění</v>
      </c>
      <c r="M337" s="54" t="str">
        <f>IF(A337-J337&gt;TIME(0,240,0),"Více než  4 hodiny",VLOOKUP(K337,Pásma!$H$4:$I$244,2))</f>
        <v>do 10 ti minut</v>
      </c>
    </row>
    <row r="338" spans="1:13" x14ac:dyDescent="0.25">
      <c r="A338" s="26">
        <v>45342.340810185182</v>
      </c>
      <c r="B338" s="25" t="s">
        <v>4941</v>
      </c>
      <c r="C338" s="25" t="s">
        <v>8836</v>
      </c>
      <c r="D338" s="25" t="s">
        <v>5013</v>
      </c>
      <c r="E338" s="25" t="s">
        <v>79</v>
      </c>
      <c r="F338" s="25" t="s">
        <v>6529</v>
      </c>
      <c r="G338" s="25" t="s">
        <v>6530</v>
      </c>
      <c r="H338" s="25" t="s">
        <v>9152</v>
      </c>
      <c r="I338" s="8">
        <f t="shared" si="33"/>
        <v>45342.340810185182</v>
      </c>
      <c r="J338" s="8">
        <f>DATEVALUE(MID(H338,49,8))+TIMEVALUE(_xlfn.CONCAT(MID(H338,80,2),":",MID(H338,82,2)))</f>
        <v>45342.340277777781</v>
      </c>
      <c r="K338" s="6" t="str">
        <f t="shared" si="34"/>
        <v>0:00</v>
      </c>
      <c r="L338" s="54" t="str">
        <f t="shared" si="35"/>
        <v>Ukončeno v den propuštění</v>
      </c>
      <c r="M338" s="54" t="str">
        <f>IF(A338-J338&gt;TIME(0,240,0),"Více než  4 hodiny",VLOOKUP(K338,Pásma!$H$4:$I$244,2))</f>
        <v>do 10 ti minut</v>
      </c>
    </row>
    <row r="339" spans="1:13" x14ac:dyDescent="0.25">
      <c r="A339" s="26">
        <v>45342.422210648147</v>
      </c>
      <c r="B339" s="25" t="s">
        <v>4874</v>
      </c>
      <c r="C339" s="25" t="s">
        <v>4901</v>
      </c>
      <c r="D339" s="25" t="s">
        <v>5013</v>
      </c>
      <c r="E339" s="25" t="s">
        <v>4876</v>
      </c>
      <c r="F339" s="25" t="s">
        <v>9149</v>
      </c>
      <c r="G339" s="25" t="s">
        <v>9150</v>
      </c>
      <c r="H339" s="25" t="s">
        <v>9151</v>
      </c>
      <c r="I339" s="8">
        <f t="shared" si="33"/>
        <v>45342.422210648147</v>
      </c>
      <c r="J339" s="8">
        <f>DATEVALUE(MID(H339,49,8))+TIMEVALUE(_xlfn.CONCAT(MID(H339,80,2),":",MID(H339,82,2)))</f>
        <v>45342.42083333333</v>
      </c>
      <c r="K339" s="6" t="str">
        <f t="shared" si="34"/>
        <v>0:01</v>
      </c>
      <c r="L339" s="54" t="str">
        <f t="shared" si="35"/>
        <v>Ukončeno v den propuštění</v>
      </c>
      <c r="M339" s="54" t="str">
        <f>IF(A339-J339&gt;TIME(0,240,0),"Více než  4 hodiny",VLOOKUP(K339,Pásma!$H$4:$I$244,2))</f>
        <v>do 10 ti minut</v>
      </c>
    </row>
    <row r="340" spans="1:13" x14ac:dyDescent="0.25">
      <c r="A340" s="26">
        <v>45342.780104166668</v>
      </c>
      <c r="B340" s="25" t="s">
        <v>5017</v>
      </c>
      <c r="C340" s="25" t="s">
        <v>6256</v>
      </c>
      <c r="D340" s="25" t="s">
        <v>5013</v>
      </c>
      <c r="E340" s="25" t="s">
        <v>79</v>
      </c>
      <c r="F340" s="25" t="s">
        <v>4979</v>
      </c>
      <c r="G340" s="25" t="s">
        <v>6590</v>
      </c>
      <c r="H340" s="25" t="s">
        <v>6591</v>
      </c>
      <c r="I340" s="8">
        <f t="shared" si="33"/>
        <v>45342.780104166668</v>
      </c>
      <c r="J340" s="8">
        <f>DATEVALUE(MID(H340,29,8))+TIMEVALUE(_xlfn.CONCAT(MID(H340,64,2),":",MID(H340,66,2)))</f>
        <v>45342.779166666667</v>
      </c>
      <c r="K340" s="6" t="str">
        <f t="shared" si="34"/>
        <v>0:01</v>
      </c>
      <c r="L340" s="54" t="str">
        <f t="shared" si="35"/>
        <v>Ukončeno v den propuštění</v>
      </c>
      <c r="M340" s="54" t="str">
        <f>IF(A340-J340&gt;TIME(0,240,0),"Více než  4 hodiny",VLOOKUP(K340,Pásma!$H$4:$I$244,2))</f>
        <v>do 10 ti minut</v>
      </c>
    </row>
    <row r="341" spans="1:13" x14ac:dyDescent="0.25">
      <c r="A341" s="26">
        <v>45342.780497685184</v>
      </c>
      <c r="B341" s="25" t="s">
        <v>5017</v>
      </c>
      <c r="C341" s="25" t="s">
        <v>6256</v>
      </c>
      <c r="D341" s="25" t="s">
        <v>5013</v>
      </c>
      <c r="E341" s="25" t="s">
        <v>79</v>
      </c>
      <c r="F341" s="25" t="s">
        <v>6587</v>
      </c>
      <c r="G341" s="25" t="s">
        <v>6588</v>
      </c>
      <c r="H341" s="25" t="s">
        <v>6589</v>
      </c>
      <c r="I341" s="8">
        <f t="shared" si="33"/>
        <v>45342.780497685184</v>
      </c>
      <c r="J341" s="8">
        <f>DATEVALUE(MID(H341,29,8))+TIMEVALUE(_xlfn.CONCAT(MID(H341,64,2),":",MID(H341,66,2)))</f>
        <v>45342.779861111114</v>
      </c>
      <c r="K341" s="6" t="str">
        <f t="shared" si="34"/>
        <v>0:00</v>
      </c>
      <c r="L341" s="54" t="str">
        <f t="shared" si="35"/>
        <v>Ukončeno v den propuštění</v>
      </c>
      <c r="M341" s="54" t="str">
        <f>IF(A341-J341&gt;TIME(0,240,0),"Více než  4 hodiny",VLOOKUP(K341,Pásma!$H$4:$I$244,2))</f>
        <v>do 10 ti minut</v>
      </c>
    </row>
    <row r="342" spans="1:13" x14ac:dyDescent="0.25">
      <c r="A342" s="26">
        <v>45342.780821759261</v>
      </c>
      <c r="B342" s="25" t="s">
        <v>5017</v>
      </c>
      <c r="C342" s="25" t="s">
        <v>6256</v>
      </c>
      <c r="D342" s="25" t="s">
        <v>5013</v>
      </c>
      <c r="E342" s="25" t="s">
        <v>79</v>
      </c>
      <c r="F342" s="25" t="s">
        <v>6584</v>
      </c>
      <c r="G342" s="25" t="s">
        <v>6585</v>
      </c>
      <c r="H342" s="25" t="s">
        <v>6586</v>
      </c>
      <c r="I342" s="8">
        <f t="shared" si="33"/>
        <v>45342.780821759261</v>
      </c>
      <c r="J342" s="8">
        <f>DATEVALUE(MID(H342,29,8))+TIMEVALUE(_xlfn.CONCAT(MID(H342,64,2),":",MID(H342,66,2)))</f>
        <v>45342.780555555553</v>
      </c>
      <c r="K342" s="6" t="str">
        <f t="shared" si="34"/>
        <v>0:00</v>
      </c>
      <c r="L342" s="54" t="str">
        <f t="shared" si="35"/>
        <v>Ukončeno v den propuštění</v>
      </c>
      <c r="M342" s="54" t="str">
        <f>IF(A342-J342&gt;TIME(0,240,0),"Více než  4 hodiny",VLOOKUP(K342,Pásma!$H$4:$I$244,2))</f>
        <v>do 10 ti minut</v>
      </c>
    </row>
    <row r="343" spans="1:13" x14ac:dyDescent="0.25">
      <c r="A343" s="26">
        <v>45343.295983796299</v>
      </c>
      <c r="B343" s="25" t="s">
        <v>4874</v>
      </c>
      <c r="C343" s="25" t="s">
        <v>4901</v>
      </c>
      <c r="D343" s="25" t="s">
        <v>5013</v>
      </c>
      <c r="E343" s="25" t="s">
        <v>4876</v>
      </c>
      <c r="F343" s="25" t="s">
        <v>6479</v>
      </c>
      <c r="G343" s="25" t="s">
        <v>6480</v>
      </c>
      <c r="H343" s="25" t="s">
        <v>9148</v>
      </c>
      <c r="I343" s="8">
        <f t="shared" si="33"/>
        <v>45343.295983796299</v>
      </c>
      <c r="J343" s="8">
        <f>DATEVALUE(MID(H343,49,8))+TIMEVALUE(_xlfn.CONCAT(MID(H343,80,2),":",MID(H343,82,2)))</f>
        <v>45343.29583333333</v>
      </c>
      <c r="K343" s="6" t="str">
        <f t="shared" si="34"/>
        <v>0:00</v>
      </c>
      <c r="L343" s="54" t="str">
        <f t="shared" si="35"/>
        <v>Ukončeno v den propuštění</v>
      </c>
      <c r="M343" s="54" t="str">
        <f>IF(A343-J343&gt;TIME(0,240,0),"Více než  4 hodiny",VLOOKUP(K343,Pásma!$H$4:$I$244,2))</f>
        <v>do 10 ti minut</v>
      </c>
    </row>
    <row r="344" spans="1:13" x14ac:dyDescent="0.25">
      <c r="A344" s="26">
        <v>45343.379305555558</v>
      </c>
      <c r="B344" s="25" t="s">
        <v>5017</v>
      </c>
      <c r="C344" s="25" t="s">
        <v>4897</v>
      </c>
      <c r="D344" s="25" t="s">
        <v>5013</v>
      </c>
      <c r="E344" s="25" t="s">
        <v>10</v>
      </c>
      <c r="F344" s="25" t="s">
        <v>6080</v>
      </c>
      <c r="G344" s="25" t="s">
        <v>6410</v>
      </c>
      <c r="H344" s="25" t="s">
        <v>9147</v>
      </c>
      <c r="I344" s="8">
        <f t="shared" si="33"/>
        <v>45343.379305555558</v>
      </c>
      <c r="J344" s="8">
        <f>DATEVALUE(MID(H344,49,8))+TIMEVALUE(_xlfn.CONCAT(MID(H344,80,2),":",MID(H344,82,2)))</f>
        <v>45343.379166666666</v>
      </c>
      <c r="K344" s="6" t="str">
        <f t="shared" si="34"/>
        <v>0:00</v>
      </c>
      <c r="L344" s="54" t="str">
        <f t="shared" si="35"/>
        <v>Ukončeno v den propuštění</v>
      </c>
      <c r="M344" s="54" t="str">
        <f>IF(A344-J344&gt;TIME(0,240,0),"Více než  4 hodiny",VLOOKUP(K344,Pásma!$H$4:$I$244,2))</f>
        <v>do 10 ti minut</v>
      </c>
    </row>
    <row r="345" spans="1:13" x14ac:dyDescent="0.25">
      <c r="A345" s="26">
        <v>45343.482222222221</v>
      </c>
      <c r="B345" s="25" t="s">
        <v>5011</v>
      </c>
      <c r="C345" s="25" t="s">
        <v>5125</v>
      </c>
      <c r="D345" s="25" t="s">
        <v>5013</v>
      </c>
      <c r="E345" s="25" t="s">
        <v>79</v>
      </c>
      <c r="F345" s="25" t="s">
        <v>6293</v>
      </c>
      <c r="G345" s="25" t="s">
        <v>6582</v>
      </c>
      <c r="H345" s="25" t="s">
        <v>6583</v>
      </c>
      <c r="I345" s="8">
        <f t="shared" si="33"/>
        <v>45343.482222222221</v>
      </c>
      <c r="J345" s="8">
        <f t="shared" ref="J345:J355" si="36">DATEVALUE(MID(H345,29,8))+TIMEVALUE(_xlfn.CONCAT(MID(H345,64,2),":",MID(H345,66,2)))</f>
        <v>45343.481249999997</v>
      </c>
      <c r="K345" s="6" t="str">
        <f t="shared" si="34"/>
        <v>0:01</v>
      </c>
      <c r="L345" s="54" t="str">
        <f t="shared" si="35"/>
        <v>Ukončeno v den propuštění</v>
      </c>
      <c r="M345" s="54" t="str">
        <f>IF(A345-J345&gt;TIME(0,240,0),"Více než  4 hodiny",VLOOKUP(K345,Pásma!$H$4:$I$244,2))</f>
        <v>do 10 ti minut</v>
      </c>
    </row>
    <row r="346" spans="1:13" x14ac:dyDescent="0.25">
      <c r="A346" s="26">
        <v>45343.482638888891</v>
      </c>
      <c r="B346" s="25" t="s">
        <v>5011</v>
      </c>
      <c r="C346" s="25" t="s">
        <v>5125</v>
      </c>
      <c r="D346" s="25" t="s">
        <v>5013</v>
      </c>
      <c r="E346" s="25" t="s">
        <v>79</v>
      </c>
      <c r="F346" s="25" t="s">
        <v>6579</v>
      </c>
      <c r="G346" s="25" t="s">
        <v>6580</v>
      </c>
      <c r="H346" s="25" t="s">
        <v>6581</v>
      </c>
      <c r="I346" s="8">
        <f t="shared" si="33"/>
        <v>45343.482638888891</v>
      </c>
      <c r="J346" s="8">
        <f t="shared" si="36"/>
        <v>45343.481944444444</v>
      </c>
      <c r="K346" s="6" t="str">
        <f t="shared" si="34"/>
        <v>0:01</v>
      </c>
      <c r="L346" s="54" t="str">
        <f t="shared" si="35"/>
        <v>Ukončeno v den propuštění</v>
      </c>
      <c r="M346" s="54" t="str">
        <f>IF(A346-J346&gt;TIME(0,240,0),"Více než  4 hodiny",VLOOKUP(K346,Pásma!$H$4:$I$244,2))</f>
        <v>do 10 ti minut</v>
      </c>
    </row>
    <row r="347" spans="1:13" x14ac:dyDescent="0.25">
      <c r="A347" s="26">
        <v>45343.48300925926</v>
      </c>
      <c r="B347" s="25" t="s">
        <v>5011</v>
      </c>
      <c r="C347" s="25" t="s">
        <v>5125</v>
      </c>
      <c r="D347" s="25" t="s">
        <v>5013</v>
      </c>
      <c r="E347" s="25" t="s">
        <v>79</v>
      </c>
      <c r="F347" s="25" t="s">
        <v>6576</v>
      </c>
      <c r="G347" s="25" t="s">
        <v>6577</v>
      </c>
      <c r="H347" s="25" t="s">
        <v>6578</v>
      </c>
      <c r="I347" s="8">
        <f t="shared" si="33"/>
        <v>45343.48300925926</v>
      </c>
      <c r="J347" s="8">
        <f t="shared" si="36"/>
        <v>45343.482638888891</v>
      </c>
      <c r="K347" s="6" t="str">
        <f t="shared" si="34"/>
        <v>0:00</v>
      </c>
      <c r="L347" s="54" t="str">
        <f t="shared" si="35"/>
        <v>Ukončeno v den propuštění</v>
      </c>
      <c r="M347" s="54" t="str">
        <f>IF(A347-J347&gt;TIME(0,240,0),"Více než  4 hodiny",VLOOKUP(K347,Pásma!$H$4:$I$244,2))</f>
        <v>do 10 ti minut</v>
      </c>
    </row>
    <row r="348" spans="1:13" x14ac:dyDescent="0.25">
      <c r="A348" s="26">
        <v>45343.486122685186</v>
      </c>
      <c r="B348" s="25" t="s">
        <v>5011</v>
      </c>
      <c r="C348" s="25" t="s">
        <v>5125</v>
      </c>
      <c r="D348" s="25" t="s">
        <v>5013</v>
      </c>
      <c r="E348" s="25" t="s">
        <v>79</v>
      </c>
      <c r="F348" s="25" t="s">
        <v>6544</v>
      </c>
      <c r="G348" s="25" t="s">
        <v>6545</v>
      </c>
      <c r="H348" s="25" t="s">
        <v>6575</v>
      </c>
      <c r="I348" s="8">
        <f t="shared" si="33"/>
        <v>45343.486122685186</v>
      </c>
      <c r="J348" s="8">
        <f t="shared" si="36"/>
        <v>45343.484722222223</v>
      </c>
      <c r="K348" s="6" t="str">
        <f t="shared" si="34"/>
        <v>0:02</v>
      </c>
      <c r="L348" s="54" t="str">
        <f t="shared" si="35"/>
        <v>Ukončeno v den propuštění</v>
      </c>
      <c r="M348" s="54" t="str">
        <f>IF(A348-J348&gt;TIME(0,240,0),"Více než  4 hodiny",VLOOKUP(K348,Pásma!$H$4:$I$244,2))</f>
        <v>do 10 ti minut</v>
      </c>
    </row>
    <row r="349" spans="1:13" x14ac:dyDescent="0.25">
      <c r="A349" s="26">
        <v>45343.521851851852</v>
      </c>
      <c r="B349" s="25" t="s">
        <v>5011</v>
      </c>
      <c r="C349" s="25" t="s">
        <v>5125</v>
      </c>
      <c r="D349" s="25" t="s">
        <v>5013</v>
      </c>
      <c r="E349" s="25" t="s">
        <v>79</v>
      </c>
      <c r="F349" s="25" t="s">
        <v>6573</v>
      </c>
      <c r="G349" s="25" t="s">
        <v>6574</v>
      </c>
      <c r="H349" s="25" t="s">
        <v>6570</v>
      </c>
      <c r="I349" s="8">
        <f t="shared" si="33"/>
        <v>45343.521851851852</v>
      </c>
      <c r="J349" s="8">
        <f t="shared" si="36"/>
        <v>45343.521527777775</v>
      </c>
      <c r="K349" s="6" t="str">
        <f t="shared" si="34"/>
        <v>0:00</v>
      </c>
      <c r="L349" s="54" t="str">
        <f t="shared" si="35"/>
        <v>Ukončeno v den propuštění</v>
      </c>
      <c r="M349" s="54" t="str">
        <f>IF(A349-J349&gt;TIME(0,240,0),"Více než  4 hodiny",VLOOKUP(K349,Pásma!$H$4:$I$244,2))</f>
        <v>do 10 ti minut</v>
      </c>
    </row>
    <row r="350" spans="1:13" x14ac:dyDescent="0.25">
      <c r="A350" s="26">
        <v>45343.521979166668</v>
      </c>
      <c r="B350" s="25" t="s">
        <v>5011</v>
      </c>
      <c r="C350" s="25" t="s">
        <v>5125</v>
      </c>
      <c r="D350" s="25" t="s">
        <v>5013</v>
      </c>
      <c r="E350" s="25" t="s">
        <v>79</v>
      </c>
      <c r="F350" s="25" t="s">
        <v>6571</v>
      </c>
      <c r="G350" s="25" t="s">
        <v>6572</v>
      </c>
      <c r="H350" s="25" t="s">
        <v>6570</v>
      </c>
      <c r="I350" s="8">
        <f t="shared" si="33"/>
        <v>45343.521979166668</v>
      </c>
      <c r="J350" s="8">
        <f t="shared" si="36"/>
        <v>45343.521527777775</v>
      </c>
      <c r="K350" s="6" t="str">
        <f t="shared" si="34"/>
        <v>0:00</v>
      </c>
      <c r="L350" s="54" t="str">
        <f t="shared" si="35"/>
        <v>Ukončeno v den propuštění</v>
      </c>
      <c r="M350" s="54" t="str">
        <f>IF(A350-J350&gt;TIME(0,240,0),"Více než  4 hodiny",VLOOKUP(K350,Pásma!$H$4:$I$244,2))</f>
        <v>do 10 ti minut</v>
      </c>
    </row>
    <row r="351" spans="1:13" x14ac:dyDescent="0.25">
      <c r="A351" s="26">
        <v>45343.522152777776</v>
      </c>
      <c r="B351" s="25" t="s">
        <v>5011</v>
      </c>
      <c r="C351" s="25" t="s">
        <v>5125</v>
      </c>
      <c r="D351" s="25" t="s">
        <v>5013</v>
      </c>
      <c r="E351" s="25" t="s">
        <v>79</v>
      </c>
      <c r="F351" s="25" t="s">
        <v>6006</v>
      </c>
      <c r="G351" s="25" t="s">
        <v>6569</v>
      </c>
      <c r="H351" s="25" t="s">
        <v>6570</v>
      </c>
      <c r="I351" s="8">
        <f t="shared" si="33"/>
        <v>45343.522152777776</v>
      </c>
      <c r="J351" s="8">
        <f t="shared" si="36"/>
        <v>45343.521527777775</v>
      </c>
      <c r="K351" s="6" t="str">
        <f t="shared" si="34"/>
        <v>0:00</v>
      </c>
      <c r="L351" s="54" t="str">
        <f t="shared" si="35"/>
        <v>Ukončeno v den propuštění</v>
      </c>
      <c r="M351" s="54" t="str">
        <f>IF(A351-J351&gt;TIME(0,240,0),"Více než  4 hodiny",VLOOKUP(K351,Pásma!$H$4:$I$244,2))</f>
        <v>do 10 ti minut</v>
      </c>
    </row>
    <row r="352" spans="1:13" x14ac:dyDescent="0.25">
      <c r="A352" s="26">
        <v>45343.5231712963</v>
      </c>
      <c r="B352" s="25" t="s">
        <v>5011</v>
      </c>
      <c r="C352" s="25" t="s">
        <v>5125</v>
      </c>
      <c r="D352" s="25" t="s">
        <v>5013</v>
      </c>
      <c r="E352" s="25" t="s">
        <v>79</v>
      </c>
      <c r="F352" s="25" t="s">
        <v>6567</v>
      </c>
      <c r="G352" s="25" t="s">
        <v>6568</v>
      </c>
      <c r="H352" s="25" t="s">
        <v>6566</v>
      </c>
      <c r="I352" s="8">
        <f t="shared" si="33"/>
        <v>45343.5231712963</v>
      </c>
      <c r="J352" s="8">
        <f t="shared" si="36"/>
        <v>45343.522916666669</v>
      </c>
      <c r="K352" s="6" t="str">
        <f t="shared" si="34"/>
        <v>0:00</v>
      </c>
      <c r="L352" s="54" t="str">
        <f t="shared" si="35"/>
        <v>Ukončeno v den propuštění</v>
      </c>
      <c r="M352" s="54" t="str">
        <f>IF(A352-J352&gt;TIME(0,240,0),"Více než  4 hodiny",VLOOKUP(K352,Pásma!$H$4:$I$244,2))</f>
        <v>do 10 ti minut</v>
      </c>
    </row>
    <row r="353" spans="1:13" x14ac:dyDescent="0.25">
      <c r="A353" s="26">
        <v>45343.523530092592</v>
      </c>
      <c r="B353" s="25" t="s">
        <v>5011</v>
      </c>
      <c r="C353" s="25" t="s">
        <v>5125</v>
      </c>
      <c r="D353" s="25" t="s">
        <v>5013</v>
      </c>
      <c r="E353" s="25" t="s">
        <v>79</v>
      </c>
      <c r="F353" s="25" t="s">
        <v>4970</v>
      </c>
      <c r="G353" s="25" t="s">
        <v>6565</v>
      </c>
      <c r="H353" s="25" t="s">
        <v>6566</v>
      </c>
      <c r="I353" s="8">
        <f t="shared" si="33"/>
        <v>45343.523530092592</v>
      </c>
      <c r="J353" s="8">
        <f t="shared" si="36"/>
        <v>45343.522916666669</v>
      </c>
      <c r="K353" s="6" t="str">
        <f t="shared" si="34"/>
        <v>0:00</v>
      </c>
      <c r="L353" s="54" t="str">
        <f t="shared" si="35"/>
        <v>Ukončeno v den propuštění</v>
      </c>
      <c r="M353" s="54" t="str">
        <f>IF(A353-J353&gt;TIME(0,240,0),"Více než  4 hodiny",VLOOKUP(K353,Pásma!$H$4:$I$244,2))</f>
        <v>do 10 ti minut</v>
      </c>
    </row>
    <row r="354" spans="1:13" x14ac:dyDescent="0.25">
      <c r="A354" s="26">
        <v>45343.524282407408</v>
      </c>
      <c r="B354" s="25" t="s">
        <v>5011</v>
      </c>
      <c r="C354" s="25" t="s">
        <v>5125</v>
      </c>
      <c r="D354" s="25" t="s">
        <v>5013</v>
      </c>
      <c r="E354" s="25" t="s">
        <v>79</v>
      </c>
      <c r="F354" s="25" t="s">
        <v>6562</v>
      </c>
      <c r="G354" s="25" t="s">
        <v>6563</v>
      </c>
      <c r="H354" s="25" t="s">
        <v>6564</v>
      </c>
      <c r="I354" s="8">
        <f t="shared" si="33"/>
        <v>45343.524282407408</v>
      </c>
      <c r="J354" s="8">
        <f t="shared" si="36"/>
        <v>45343.523611111108</v>
      </c>
      <c r="K354" s="6" t="str">
        <f t="shared" si="34"/>
        <v>0:00</v>
      </c>
      <c r="L354" s="54" t="str">
        <f t="shared" si="35"/>
        <v>Ukončeno v den propuštění</v>
      </c>
      <c r="M354" s="54" t="str">
        <f>IF(A354-J354&gt;TIME(0,240,0),"Více než  4 hodiny",VLOOKUP(K354,Pásma!$H$4:$I$244,2))</f>
        <v>do 10 ti minut</v>
      </c>
    </row>
    <row r="355" spans="1:13" x14ac:dyDescent="0.25">
      <c r="A355" s="26">
        <v>45343.576643518521</v>
      </c>
      <c r="B355" s="25" t="s">
        <v>4874</v>
      </c>
      <c r="C355" s="25" t="s">
        <v>4901</v>
      </c>
      <c r="D355" s="25" t="s">
        <v>5013</v>
      </c>
      <c r="E355" s="25" t="s">
        <v>4876</v>
      </c>
      <c r="F355" s="25" t="s">
        <v>6559</v>
      </c>
      <c r="G355" s="25" t="s">
        <v>6560</v>
      </c>
      <c r="H355" s="25" t="s">
        <v>6561</v>
      </c>
      <c r="I355" s="8">
        <f t="shared" si="33"/>
        <v>45343.576643518521</v>
      </c>
      <c r="J355" s="8">
        <f t="shared" si="36"/>
        <v>45343.576388888891</v>
      </c>
      <c r="K355" s="6" t="str">
        <f t="shared" si="34"/>
        <v>0:00</v>
      </c>
      <c r="L355" s="54" t="str">
        <f t="shared" si="35"/>
        <v>Ukončeno v den propuštění</v>
      </c>
      <c r="M355" s="54" t="str">
        <f>IF(A355-J355&gt;TIME(0,240,0),"Více než  4 hodiny",VLOOKUP(K355,Pásma!$H$4:$I$244,2))</f>
        <v>do 10 ti minut</v>
      </c>
    </row>
    <row r="356" spans="1:13" x14ac:dyDescent="0.25">
      <c r="A356" s="26">
        <v>45343.624942129631</v>
      </c>
      <c r="B356" s="25" t="s">
        <v>5017</v>
      </c>
      <c r="C356" s="25" t="s">
        <v>5335</v>
      </c>
      <c r="D356" s="25" t="s">
        <v>5013</v>
      </c>
      <c r="E356" s="25" t="s">
        <v>79</v>
      </c>
      <c r="F356" s="25" t="s">
        <v>6526</v>
      </c>
      <c r="G356" s="25" t="s">
        <v>7886</v>
      </c>
      <c r="H356" s="25" t="s">
        <v>7887</v>
      </c>
      <c r="I356" s="8">
        <f t="shared" si="33"/>
        <v>45343.624942129631</v>
      </c>
      <c r="J356" s="8">
        <f>DATEVALUE(MID(H356,63,8))+TIMEVALUE(_xlfn.CONCAT(MID(H356,87,2),":",MID(H356,89,2)))</f>
        <v>45343.624305555553</v>
      </c>
      <c r="K356" s="6" t="str">
        <f t="shared" si="34"/>
        <v>0:00</v>
      </c>
      <c r="L356" s="54" t="str">
        <f t="shared" si="35"/>
        <v>Ukončeno v den propuštění</v>
      </c>
      <c r="M356" s="54" t="str">
        <f>IF(A356-J356&gt;TIME(0,240,0),"Více než  4 hodiny",VLOOKUP(K356,Pásma!$H$4:$I$244,2))</f>
        <v>do 10 ti minut</v>
      </c>
    </row>
    <row r="357" spans="1:13" x14ac:dyDescent="0.25">
      <c r="A357" s="26">
        <v>45344.367303240739</v>
      </c>
      <c r="B357" s="25" t="s">
        <v>5028</v>
      </c>
      <c r="C357" s="25" t="s">
        <v>5166</v>
      </c>
      <c r="D357" s="25" t="s">
        <v>5013</v>
      </c>
      <c r="E357" s="25" t="s">
        <v>79</v>
      </c>
      <c r="F357" s="25" t="s">
        <v>6488</v>
      </c>
      <c r="G357" s="25" t="s">
        <v>6489</v>
      </c>
      <c r="H357" s="25" t="s">
        <v>9146</v>
      </c>
      <c r="I357" s="8">
        <f t="shared" si="33"/>
        <v>45344.367303240739</v>
      </c>
      <c r="J357" s="8">
        <f>DATEVALUE(MID(H357,49,8))+TIMEVALUE(_xlfn.CONCAT(MID(H357,80,2),":",MID(H357,82,2)))</f>
        <v>45344.366666666669</v>
      </c>
      <c r="K357" s="6" t="str">
        <f t="shared" si="34"/>
        <v>0:00</v>
      </c>
      <c r="L357" s="54" t="str">
        <f t="shared" si="35"/>
        <v>Ukončeno v den propuštění</v>
      </c>
      <c r="M357" s="54" t="str">
        <f>IF(A357-J357&gt;TIME(0,240,0),"Více než  4 hodiny",VLOOKUP(K357,Pásma!$H$4:$I$244,2))</f>
        <v>do 10 ti minut</v>
      </c>
    </row>
    <row r="358" spans="1:13" x14ac:dyDescent="0.25">
      <c r="A358" s="26">
        <v>45344.377233796295</v>
      </c>
      <c r="B358" s="25" t="s">
        <v>4853</v>
      </c>
      <c r="C358" s="25" t="s">
        <v>4891</v>
      </c>
      <c r="D358" s="25" t="s">
        <v>5013</v>
      </c>
      <c r="E358" s="25" t="s">
        <v>10</v>
      </c>
      <c r="F358" s="25" t="s">
        <v>4964</v>
      </c>
      <c r="G358" s="25" t="s">
        <v>4965</v>
      </c>
      <c r="H358" s="25" t="s">
        <v>9145</v>
      </c>
      <c r="I358" s="8">
        <f t="shared" si="33"/>
        <v>45344.377233796295</v>
      </c>
      <c r="J358" s="8">
        <f>DATEVALUE(MID(H358,49,8))+TIMEVALUE(_xlfn.CONCAT(MID(H358,80,2),":",MID(H358,82,2)))</f>
        <v>45344.377083333333</v>
      </c>
      <c r="K358" s="6" t="str">
        <f t="shared" si="34"/>
        <v>0:00</v>
      </c>
      <c r="L358" s="54" t="str">
        <f t="shared" si="35"/>
        <v>Ukončeno v den propuštění</v>
      </c>
      <c r="M358" s="54" t="str">
        <f>IF(A358-J358&gt;TIME(0,240,0),"Více než  4 hodiny",VLOOKUP(K358,Pásma!$H$4:$I$244,2))</f>
        <v>do 10 ti minut</v>
      </c>
    </row>
    <row r="359" spans="1:13" x14ac:dyDescent="0.25">
      <c r="A359" s="26">
        <v>45344.559930555559</v>
      </c>
      <c r="B359" s="25" t="s">
        <v>5017</v>
      </c>
      <c r="C359" s="25" t="s">
        <v>5141</v>
      </c>
      <c r="D359" s="25" t="s">
        <v>5013</v>
      </c>
      <c r="E359" s="25" t="s">
        <v>79</v>
      </c>
      <c r="F359" s="25" t="s">
        <v>6556</v>
      </c>
      <c r="G359" s="25" t="s">
        <v>6557</v>
      </c>
      <c r="H359" s="25" t="s">
        <v>6558</v>
      </c>
      <c r="I359" s="8">
        <f t="shared" si="33"/>
        <v>45344.559930555559</v>
      </c>
      <c r="J359" s="8">
        <f t="shared" ref="J359:J368" si="37">DATEVALUE(MID(H359,29,8))+TIMEVALUE(_xlfn.CONCAT(MID(H359,64,2),":",MID(H359,66,2)))</f>
        <v>45344.558333333334</v>
      </c>
      <c r="K359" s="6" t="str">
        <f t="shared" si="34"/>
        <v>0:02</v>
      </c>
      <c r="L359" s="54" t="str">
        <f t="shared" si="35"/>
        <v>Ukončeno v den propuštění</v>
      </c>
      <c r="M359" s="54" t="str">
        <f>IF(A359-J359&gt;TIME(0,240,0),"Více než  4 hodiny",VLOOKUP(K359,Pásma!$H$4:$I$244,2))</f>
        <v>do 10 ti minut</v>
      </c>
    </row>
    <row r="360" spans="1:13" x14ac:dyDescent="0.25">
      <c r="A360" s="26">
        <v>45344.560960648145</v>
      </c>
      <c r="B360" s="25" t="s">
        <v>5017</v>
      </c>
      <c r="C360" s="25" t="s">
        <v>5141</v>
      </c>
      <c r="D360" s="25" t="s">
        <v>5013</v>
      </c>
      <c r="E360" s="25" t="s">
        <v>79</v>
      </c>
      <c r="F360" s="25" t="s">
        <v>6553</v>
      </c>
      <c r="G360" s="25" t="s">
        <v>6554</v>
      </c>
      <c r="H360" s="25" t="s">
        <v>6555</v>
      </c>
      <c r="I360" s="8">
        <f t="shared" si="33"/>
        <v>45344.560960648145</v>
      </c>
      <c r="J360" s="8">
        <f t="shared" si="37"/>
        <v>45344.560416666667</v>
      </c>
      <c r="K360" s="6" t="str">
        <f t="shared" si="34"/>
        <v>0:00</v>
      </c>
      <c r="L360" s="54" t="str">
        <f t="shared" si="35"/>
        <v>Ukončeno v den propuštění</v>
      </c>
      <c r="M360" s="54" t="str">
        <f>IF(A360-J360&gt;TIME(0,240,0),"Více než  4 hodiny",VLOOKUP(K360,Pásma!$H$4:$I$244,2))</f>
        <v>do 10 ti minut</v>
      </c>
    </row>
    <row r="361" spans="1:13" x14ac:dyDescent="0.25">
      <c r="A361" s="26">
        <v>45344.56145833333</v>
      </c>
      <c r="B361" s="25" t="s">
        <v>5017</v>
      </c>
      <c r="C361" s="25" t="s">
        <v>5141</v>
      </c>
      <c r="D361" s="25" t="s">
        <v>5013</v>
      </c>
      <c r="E361" s="25" t="s">
        <v>79</v>
      </c>
      <c r="F361" s="25" t="s">
        <v>6550</v>
      </c>
      <c r="G361" s="25" t="s">
        <v>6551</v>
      </c>
      <c r="H361" s="25" t="s">
        <v>6552</v>
      </c>
      <c r="I361" s="8">
        <f t="shared" si="33"/>
        <v>45344.56145833333</v>
      </c>
      <c r="J361" s="8">
        <f t="shared" si="37"/>
        <v>45344.561111111114</v>
      </c>
      <c r="K361" s="6" t="str">
        <f t="shared" si="34"/>
        <v>0:00</v>
      </c>
      <c r="L361" s="54" t="str">
        <f t="shared" si="35"/>
        <v>Ukončeno v den propuštění</v>
      </c>
      <c r="M361" s="54" t="str">
        <f>IF(A361-J361&gt;TIME(0,240,0),"Více než  4 hodiny",VLOOKUP(K361,Pásma!$H$4:$I$244,2))</f>
        <v>do 10 ti minut</v>
      </c>
    </row>
    <row r="362" spans="1:13" x14ac:dyDescent="0.25">
      <c r="A362" s="26">
        <v>45344.562824074077</v>
      </c>
      <c r="B362" s="25" t="s">
        <v>5017</v>
      </c>
      <c r="C362" s="25" t="s">
        <v>5141</v>
      </c>
      <c r="D362" s="25" t="s">
        <v>5013</v>
      </c>
      <c r="E362" s="25" t="s">
        <v>79</v>
      </c>
      <c r="F362" s="25" t="s">
        <v>6547</v>
      </c>
      <c r="G362" s="25" t="s">
        <v>6548</v>
      </c>
      <c r="H362" s="25" t="s">
        <v>6549</v>
      </c>
      <c r="I362" s="8">
        <f t="shared" si="33"/>
        <v>45344.562824074077</v>
      </c>
      <c r="J362" s="8">
        <f t="shared" si="37"/>
        <v>45344.561805555553</v>
      </c>
      <c r="K362" s="6" t="str">
        <f t="shared" si="34"/>
        <v>0:01</v>
      </c>
      <c r="L362" s="54" t="str">
        <f t="shared" si="35"/>
        <v>Ukončeno v den propuštění</v>
      </c>
      <c r="M362" s="54" t="str">
        <f>IF(A362-J362&gt;TIME(0,240,0),"Více než  4 hodiny",VLOOKUP(K362,Pásma!$H$4:$I$244,2))</f>
        <v>do 10 ti minut</v>
      </c>
    </row>
    <row r="363" spans="1:13" x14ac:dyDescent="0.25">
      <c r="A363" s="26">
        <v>45344.563530092593</v>
      </c>
      <c r="B363" s="25" t="s">
        <v>5017</v>
      </c>
      <c r="C363" s="25" t="s">
        <v>5141</v>
      </c>
      <c r="D363" s="25" t="s">
        <v>5013</v>
      </c>
      <c r="E363" s="25" t="s">
        <v>79</v>
      </c>
      <c r="F363" s="25" t="s">
        <v>6544</v>
      </c>
      <c r="G363" s="25" t="s">
        <v>6545</v>
      </c>
      <c r="H363" s="25" t="s">
        <v>6546</v>
      </c>
      <c r="I363" s="8">
        <f t="shared" si="33"/>
        <v>45344.563530092593</v>
      </c>
      <c r="J363" s="8">
        <f t="shared" si="37"/>
        <v>45344.5625</v>
      </c>
      <c r="K363" s="6" t="str">
        <f t="shared" si="34"/>
        <v>0:01</v>
      </c>
      <c r="L363" s="54" t="str">
        <f t="shared" si="35"/>
        <v>Ukončeno v den propuštění</v>
      </c>
      <c r="M363" s="54" t="str">
        <f>IF(A363-J363&gt;TIME(0,240,0),"Více než  4 hodiny",VLOOKUP(K363,Pásma!$H$4:$I$244,2))</f>
        <v>do 10 ti minut</v>
      </c>
    </row>
    <row r="364" spans="1:13" x14ac:dyDescent="0.25">
      <c r="A364" s="26">
        <v>45344.564004629632</v>
      </c>
      <c r="B364" s="25" t="s">
        <v>5017</v>
      </c>
      <c r="C364" s="25" t="s">
        <v>5141</v>
      </c>
      <c r="D364" s="25" t="s">
        <v>5013</v>
      </c>
      <c r="E364" s="25" t="s">
        <v>79</v>
      </c>
      <c r="F364" s="25" t="s">
        <v>6541</v>
      </c>
      <c r="G364" s="25" t="s">
        <v>6542</v>
      </c>
      <c r="H364" s="25" t="s">
        <v>6543</v>
      </c>
      <c r="I364" s="8">
        <f t="shared" si="33"/>
        <v>45344.564004629632</v>
      </c>
      <c r="J364" s="8">
        <f t="shared" si="37"/>
        <v>45344.563194444447</v>
      </c>
      <c r="K364" s="6" t="str">
        <f t="shared" si="34"/>
        <v>0:01</v>
      </c>
      <c r="L364" s="54" t="str">
        <f t="shared" si="35"/>
        <v>Ukončeno v den propuštění</v>
      </c>
      <c r="M364" s="54" t="str">
        <f>IF(A364-J364&gt;TIME(0,240,0),"Více než  4 hodiny",VLOOKUP(K364,Pásma!$H$4:$I$244,2))</f>
        <v>do 10 ti minut</v>
      </c>
    </row>
    <row r="365" spans="1:13" x14ac:dyDescent="0.25">
      <c r="A365" s="26">
        <v>45344.564895833333</v>
      </c>
      <c r="B365" s="25" t="s">
        <v>5017</v>
      </c>
      <c r="C365" s="25" t="s">
        <v>5141</v>
      </c>
      <c r="D365" s="25" t="s">
        <v>5013</v>
      </c>
      <c r="E365" s="25" t="s">
        <v>79</v>
      </c>
      <c r="F365" s="25" t="s">
        <v>6538</v>
      </c>
      <c r="G365" s="25" t="s">
        <v>6539</v>
      </c>
      <c r="H365" s="25" t="s">
        <v>6540</v>
      </c>
      <c r="I365" s="8">
        <f t="shared" si="33"/>
        <v>45344.564895833333</v>
      </c>
      <c r="J365" s="8">
        <f t="shared" si="37"/>
        <v>45344.563888888886</v>
      </c>
      <c r="K365" s="6" t="str">
        <f t="shared" si="34"/>
        <v>0:01</v>
      </c>
      <c r="L365" s="54" t="str">
        <f t="shared" si="35"/>
        <v>Ukončeno v den propuštění</v>
      </c>
      <c r="M365" s="54" t="str">
        <f>IF(A365-J365&gt;TIME(0,240,0),"Více než  4 hodiny",VLOOKUP(K365,Pásma!$H$4:$I$244,2))</f>
        <v>do 10 ti minut</v>
      </c>
    </row>
    <row r="366" spans="1:13" x14ac:dyDescent="0.25">
      <c r="A366" s="26">
        <v>45344.565497685187</v>
      </c>
      <c r="B366" s="25" t="s">
        <v>5017</v>
      </c>
      <c r="C366" s="25" t="s">
        <v>5141</v>
      </c>
      <c r="D366" s="25" t="s">
        <v>5013</v>
      </c>
      <c r="E366" s="25" t="s">
        <v>79</v>
      </c>
      <c r="F366" s="25" t="s">
        <v>6535</v>
      </c>
      <c r="G366" s="25" t="s">
        <v>6536</v>
      </c>
      <c r="H366" s="25" t="s">
        <v>6537</v>
      </c>
      <c r="I366" s="8">
        <f t="shared" si="33"/>
        <v>45344.565497685187</v>
      </c>
      <c r="J366" s="8">
        <f t="shared" si="37"/>
        <v>45344.564583333333</v>
      </c>
      <c r="K366" s="6" t="str">
        <f t="shared" si="34"/>
        <v>0:01</v>
      </c>
      <c r="L366" s="54" t="str">
        <f t="shared" si="35"/>
        <v>Ukončeno v den propuštění</v>
      </c>
      <c r="M366" s="54" t="str">
        <f>IF(A366-J366&gt;TIME(0,240,0),"Více než  4 hodiny",VLOOKUP(K366,Pásma!$H$4:$I$244,2))</f>
        <v>do 10 ti minut</v>
      </c>
    </row>
    <row r="367" spans="1:13" x14ac:dyDescent="0.25">
      <c r="A367" s="26">
        <v>45344.566261574073</v>
      </c>
      <c r="B367" s="25" t="s">
        <v>5017</v>
      </c>
      <c r="C367" s="25" t="s">
        <v>5141</v>
      </c>
      <c r="D367" s="25" t="s">
        <v>5013</v>
      </c>
      <c r="E367" s="25" t="s">
        <v>79</v>
      </c>
      <c r="F367" s="25" t="s">
        <v>6532</v>
      </c>
      <c r="G367" s="25" t="s">
        <v>6533</v>
      </c>
      <c r="H367" s="25" t="s">
        <v>6534</v>
      </c>
      <c r="I367" s="8">
        <f t="shared" si="33"/>
        <v>45344.566261574073</v>
      </c>
      <c r="J367" s="8">
        <f t="shared" si="37"/>
        <v>45344.56527777778</v>
      </c>
      <c r="K367" s="6" t="str">
        <f t="shared" si="34"/>
        <v>0:01</v>
      </c>
      <c r="L367" s="54" t="str">
        <f t="shared" si="35"/>
        <v>Ukončeno v den propuštění</v>
      </c>
      <c r="M367" s="54" t="str">
        <f>IF(A367-J367&gt;TIME(0,240,0),"Více než  4 hodiny",VLOOKUP(K367,Pásma!$H$4:$I$244,2))</f>
        <v>do 10 ti minut</v>
      </c>
    </row>
    <row r="368" spans="1:13" x14ac:dyDescent="0.25">
      <c r="A368" s="26">
        <v>45344.584421296298</v>
      </c>
      <c r="B368" s="25" t="s">
        <v>5017</v>
      </c>
      <c r="C368" s="25" t="s">
        <v>5141</v>
      </c>
      <c r="D368" s="25" t="s">
        <v>5013</v>
      </c>
      <c r="E368" s="25" t="s">
        <v>79</v>
      </c>
      <c r="F368" s="25" t="s">
        <v>6529</v>
      </c>
      <c r="G368" s="25" t="s">
        <v>6530</v>
      </c>
      <c r="H368" s="25" t="s">
        <v>6531</v>
      </c>
      <c r="I368" s="8">
        <f t="shared" si="33"/>
        <v>45344.584421296298</v>
      </c>
      <c r="J368" s="8">
        <f t="shared" si="37"/>
        <v>45344.584027777775</v>
      </c>
      <c r="K368" s="6" t="str">
        <f t="shared" si="34"/>
        <v>0:00</v>
      </c>
      <c r="L368" s="54" t="str">
        <f t="shared" si="35"/>
        <v>Ukončeno v den propuštění</v>
      </c>
      <c r="M368" s="54" t="str">
        <f>IF(A368-J368&gt;TIME(0,240,0),"Více než  4 hodiny",VLOOKUP(K368,Pásma!$H$4:$I$244,2))</f>
        <v>do 10 ti minut</v>
      </c>
    </row>
    <row r="369" spans="1:13" x14ac:dyDescent="0.25">
      <c r="A369" s="26">
        <v>45345.340451388889</v>
      </c>
      <c r="B369" s="25" t="s">
        <v>5028</v>
      </c>
      <c r="C369" s="25" t="s">
        <v>5166</v>
      </c>
      <c r="D369" s="25" t="s">
        <v>5013</v>
      </c>
      <c r="E369" s="25" t="s">
        <v>79</v>
      </c>
      <c r="F369" s="25" t="s">
        <v>6444</v>
      </c>
      <c r="G369" s="25" t="s">
        <v>6445</v>
      </c>
      <c r="H369" s="25" t="s">
        <v>9144</v>
      </c>
      <c r="I369" s="8">
        <f t="shared" si="33"/>
        <v>45345.340451388889</v>
      </c>
      <c r="J369" s="8">
        <f>DATEVALUE(MID(H369,49,8))+TIMEVALUE(_xlfn.CONCAT(MID(H369,80,2),":",MID(H369,82,2)))</f>
        <v>45345.340277777781</v>
      </c>
      <c r="K369" s="6" t="str">
        <f t="shared" si="34"/>
        <v>0:00</v>
      </c>
      <c r="L369" s="54" t="str">
        <f t="shared" si="35"/>
        <v>Ukončeno v den propuštění</v>
      </c>
      <c r="M369" s="54" t="str">
        <f>IF(A369-J369&gt;TIME(0,240,0),"Více než  4 hodiny",VLOOKUP(K369,Pásma!$H$4:$I$244,2))</f>
        <v>do 10 ti minut</v>
      </c>
    </row>
    <row r="370" spans="1:13" x14ac:dyDescent="0.25">
      <c r="A370" s="26">
        <v>45345.340729166666</v>
      </c>
      <c r="B370" s="25" t="s">
        <v>5028</v>
      </c>
      <c r="C370" s="25" t="s">
        <v>5166</v>
      </c>
      <c r="D370" s="25" t="s">
        <v>5013</v>
      </c>
      <c r="E370" s="25" t="s">
        <v>79</v>
      </c>
      <c r="F370" s="25" t="s">
        <v>5233</v>
      </c>
      <c r="G370" s="25" t="s">
        <v>6440</v>
      </c>
      <c r="H370" s="25" t="s">
        <v>9144</v>
      </c>
      <c r="I370" s="8">
        <f t="shared" si="33"/>
        <v>45345.340729166666</v>
      </c>
      <c r="J370" s="8">
        <f>DATEVALUE(MID(H370,49,8))+TIMEVALUE(_xlfn.CONCAT(MID(H370,80,2),":",MID(H370,82,2)))</f>
        <v>45345.340277777781</v>
      </c>
      <c r="K370" s="6" t="str">
        <f t="shared" si="34"/>
        <v>0:00</v>
      </c>
      <c r="L370" s="54" t="str">
        <f t="shared" si="35"/>
        <v>Ukončeno v den propuštění</v>
      </c>
      <c r="M370" s="54" t="str">
        <f>IF(A370-J370&gt;TIME(0,240,0),"Více než  4 hodiny",VLOOKUP(K370,Pásma!$H$4:$I$244,2))</f>
        <v>do 10 ti minut</v>
      </c>
    </row>
    <row r="371" spans="1:13" x14ac:dyDescent="0.25">
      <c r="A371" s="26">
        <v>45345.515856481485</v>
      </c>
      <c r="B371" s="25" t="s">
        <v>5017</v>
      </c>
      <c r="C371" s="25" t="s">
        <v>5166</v>
      </c>
      <c r="D371" s="25" t="s">
        <v>5013</v>
      </c>
      <c r="E371" s="25" t="s">
        <v>79</v>
      </c>
      <c r="F371" s="25" t="s">
        <v>6526</v>
      </c>
      <c r="G371" s="25" t="s">
        <v>6527</v>
      </c>
      <c r="H371" s="25" t="s">
        <v>6528</v>
      </c>
      <c r="I371" s="8">
        <f t="shared" si="33"/>
        <v>45345.515856481485</v>
      </c>
      <c r="J371" s="8">
        <f>DATEVALUE(MID(H371,29,8))+TIMEVALUE(_xlfn.CONCAT(MID(H371,64,2),":",MID(H371,66,2)))</f>
        <v>45345.511111111111</v>
      </c>
      <c r="K371" s="6" t="str">
        <f t="shared" si="34"/>
        <v>0:06</v>
      </c>
      <c r="L371" s="54" t="str">
        <f t="shared" si="35"/>
        <v>Ukončeno v den propuštění</v>
      </c>
      <c r="M371" s="54" t="str">
        <f>IF(A371-J371&gt;TIME(0,240,0),"Více než  4 hodiny",VLOOKUP(K371,Pásma!$H$4:$I$244,2))</f>
        <v>do 10 ti minut</v>
      </c>
    </row>
    <row r="372" spans="1:13" x14ac:dyDescent="0.25">
      <c r="A372" s="26">
        <v>45345.724664351852</v>
      </c>
      <c r="B372" s="25" t="s">
        <v>5017</v>
      </c>
      <c r="C372" s="25" t="s">
        <v>5049</v>
      </c>
      <c r="D372" s="25" t="s">
        <v>5013</v>
      </c>
      <c r="E372" s="25" t="s">
        <v>79</v>
      </c>
      <c r="F372" s="25" t="s">
        <v>6524</v>
      </c>
      <c r="G372" s="25" t="s">
        <v>6525</v>
      </c>
      <c r="H372" s="25" t="s">
        <v>6523</v>
      </c>
      <c r="I372" s="8">
        <f t="shared" si="33"/>
        <v>45345.724664351852</v>
      </c>
      <c r="J372" s="8">
        <f>DATEVALUE(MID(H372,29,8))+TIMEVALUE(_xlfn.CONCAT(MID(H372,64,2),":",MID(H372,66,2)))</f>
        <v>45345.724305555559</v>
      </c>
      <c r="K372" s="6" t="str">
        <f t="shared" si="34"/>
        <v>0:00</v>
      </c>
      <c r="L372" s="54" t="str">
        <f t="shared" si="35"/>
        <v>Ukončeno v den propuštění</v>
      </c>
      <c r="M372" s="54" t="str">
        <f>IF(A372-J372&gt;TIME(0,240,0),"Více než  4 hodiny",VLOOKUP(K372,Pásma!$H$4:$I$244,2))</f>
        <v>do 10 ti minut</v>
      </c>
    </row>
    <row r="373" spans="1:13" x14ac:dyDescent="0.25">
      <c r="A373" s="26">
        <v>45345.724907407406</v>
      </c>
      <c r="B373" s="25" t="s">
        <v>5017</v>
      </c>
      <c r="C373" s="25" t="s">
        <v>5049</v>
      </c>
      <c r="D373" s="25" t="s">
        <v>5013</v>
      </c>
      <c r="E373" s="25" t="s">
        <v>79</v>
      </c>
      <c r="F373" s="25" t="s">
        <v>6521</v>
      </c>
      <c r="G373" s="25" t="s">
        <v>6522</v>
      </c>
      <c r="H373" s="25" t="s">
        <v>6523</v>
      </c>
      <c r="I373" s="8">
        <f t="shared" si="33"/>
        <v>45345.724907407406</v>
      </c>
      <c r="J373" s="8">
        <f>DATEVALUE(MID(H373,29,8))+TIMEVALUE(_xlfn.CONCAT(MID(H373,64,2),":",MID(H373,66,2)))</f>
        <v>45345.724305555559</v>
      </c>
      <c r="K373" s="6" t="str">
        <f t="shared" si="34"/>
        <v>0:00</v>
      </c>
      <c r="L373" s="54" t="str">
        <f t="shared" si="35"/>
        <v>Ukončeno v den propuštění</v>
      </c>
      <c r="M373" s="54" t="str">
        <f>IF(A373-J373&gt;TIME(0,240,0),"Více než  4 hodiny",VLOOKUP(K373,Pásma!$H$4:$I$244,2))</f>
        <v>do 10 ti minut</v>
      </c>
    </row>
    <row r="374" spans="1:13" x14ac:dyDescent="0.25">
      <c r="A374" s="26">
        <v>45345.725127314814</v>
      </c>
      <c r="B374" s="25" t="s">
        <v>5017</v>
      </c>
      <c r="C374" s="25" t="s">
        <v>5049</v>
      </c>
      <c r="D374" s="25" t="s">
        <v>5013</v>
      </c>
      <c r="E374" s="25" t="s">
        <v>79</v>
      </c>
      <c r="F374" s="25" t="s">
        <v>6518</v>
      </c>
      <c r="G374" s="25" t="s">
        <v>6519</v>
      </c>
      <c r="H374" s="25" t="s">
        <v>6520</v>
      </c>
      <c r="I374" s="8">
        <f t="shared" si="33"/>
        <v>45345.725127314814</v>
      </c>
      <c r="J374" s="8">
        <f>DATEVALUE(MID(H374,29,8))+TIMEVALUE(_xlfn.CONCAT(MID(H374,64,2),":",MID(H374,66,2)))</f>
        <v>45345.724999999999</v>
      </c>
      <c r="K374" s="6" t="str">
        <f t="shared" si="34"/>
        <v>0:00</v>
      </c>
      <c r="L374" s="54" t="str">
        <f t="shared" si="35"/>
        <v>Ukončeno v den propuštění</v>
      </c>
      <c r="M374" s="54" t="str">
        <f>IF(A374-J374&gt;TIME(0,240,0),"Více než  4 hodiny",VLOOKUP(K374,Pásma!$H$4:$I$244,2))</f>
        <v>do 10 ti minut</v>
      </c>
    </row>
    <row r="375" spans="1:13" x14ac:dyDescent="0.25">
      <c r="A375" s="26">
        <v>45345.725405092591</v>
      </c>
      <c r="B375" s="25" t="s">
        <v>5017</v>
      </c>
      <c r="C375" s="25" t="s">
        <v>5049</v>
      </c>
      <c r="D375" s="25" t="s">
        <v>5013</v>
      </c>
      <c r="E375" s="25" t="s">
        <v>79</v>
      </c>
      <c r="F375" s="25" t="s">
        <v>6515</v>
      </c>
      <c r="G375" s="25" t="s">
        <v>6516</v>
      </c>
      <c r="H375" s="25" t="s">
        <v>6517</v>
      </c>
      <c r="I375" s="8">
        <f t="shared" si="33"/>
        <v>45345.725405092591</v>
      </c>
      <c r="J375" s="8">
        <f>DATEVALUE(MID(H375,29,8))+TIMEVALUE(_xlfn.CONCAT(MID(H375,64,2),":",MID(H375,66,2)))</f>
        <v>45345.724999999999</v>
      </c>
      <c r="K375" s="6" t="str">
        <f t="shared" si="34"/>
        <v>0:00</v>
      </c>
      <c r="L375" s="54" t="str">
        <f t="shared" si="35"/>
        <v>Ukončeno v den propuštění</v>
      </c>
      <c r="M375" s="54" t="str">
        <f>IF(A375-J375&gt;TIME(0,240,0),"Více než  4 hodiny",VLOOKUP(K375,Pásma!$H$4:$I$244,2))</f>
        <v>do 10 ti minut</v>
      </c>
    </row>
    <row r="376" spans="1:13" x14ac:dyDescent="0.25">
      <c r="A376" s="26">
        <v>45345.801631944443</v>
      </c>
      <c r="B376" s="25" t="s">
        <v>5017</v>
      </c>
      <c r="C376" s="25" t="s">
        <v>4914</v>
      </c>
      <c r="D376" s="25" t="s">
        <v>5013</v>
      </c>
      <c r="E376" s="25" t="s">
        <v>10</v>
      </c>
      <c r="F376" s="25" t="s">
        <v>6526</v>
      </c>
      <c r="G376" s="25" t="s">
        <v>7884</v>
      </c>
      <c r="H376" s="25" t="s">
        <v>7885</v>
      </c>
      <c r="I376" s="8">
        <f t="shared" si="33"/>
        <v>45345.801631944443</v>
      </c>
      <c r="J376" s="8">
        <f>DATEVALUE(MID(H376,63,8))+TIMEVALUE(_xlfn.CONCAT(MID(H376,87,2),":",MID(H376,89,2)))</f>
        <v>45345.8</v>
      </c>
      <c r="K376" s="6" t="str">
        <f t="shared" si="34"/>
        <v>0:02</v>
      </c>
      <c r="L376" s="54" t="str">
        <f t="shared" si="35"/>
        <v>Ukončeno v den propuštění</v>
      </c>
      <c r="M376" s="54" t="str">
        <f>IF(A376-J376&gt;TIME(0,240,0),"Více než  4 hodiny",VLOOKUP(K376,Pásma!$H$4:$I$244,2))</f>
        <v>do 10 ti minut</v>
      </c>
    </row>
    <row r="377" spans="1:13" x14ac:dyDescent="0.25">
      <c r="A377" s="26">
        <v>45346.475069444445</v>
      </c>
      <c r="B377" s="25" t="s">
        <v>5011</v>
      </c>
      <c r="C377" s="25" t="s">
        <v>5372</v>
      </c>
      <c r="D377" s="25" t="s">
        <v>5013</v>
      </c>
      <c r="E377" s="25" t="s">
        <v>79</v>
      </c>
      <c r="F377" s="25" t="s">
        <v>6512</v>
      </c>
      <c r="G377" s="25" t="s">
        <v>6513</v>
      </c>
      <c r="H377" s="25" t="s">
        <v>6514</v>
      </c>
      <c r="I377" s="8">
        <f t="shared" si="33"/>
        <v>45346.475069444445</v>
      </c>
      <c r="J377" s="8">
        <f t="shared" ref="J377:J386" si="38">DATEVALUE(MID(H377,29,8))+TIMEVALUE(_xlfn.CONCAT(MID(H377,64,2),":",MID(H377,66,2)))</f>
        <v>45346.474305555559</v>
      </c>
      <c r="K377" s="6" t="str">
        <f t="shared" si="34"/>
        <v>0:01</v>
      </c>
      <c r="L377" s="54" t="str">
        <f t="shared" si="35"/>
        <v>Ukončeno v den propuštění</v>
      </c>
      <c r="M377" s="54" t="str">
        <f>IF(A377-J377&gt;TIME(0,240,0),"Více než  4 hodiny",VLOOKUP(K377,Pásma!$H$4:$I$244,2))</f>
        <v>do 10 ti minut</v>
      </c>
    </row>
    <row r="378" spans="1:13" x14ac:dyDescent="0.25">
      <c r="A378" s="26">
        <v>45346.475578703707</v>
      </c>
      <c r="B378" s="25" t="s">
        <v>5011</v>
      </c>
      <c r="C378" s="25" t="s">
        <v>5372</v>
      </c>
      <c r="D378" s="25" t="s">
        <v>5013</v>
      </c>
      <c r="E378" s="25" t="s">
        <v>79</v>
      </c>
      <c r="F378" s="25" t="s">
        <v>6509</v>
      </c>
      <c r="G378" s="25" t="s">
        <v>6510</v>
      </c>
      <c r="H378" s="25" t="s">
        <v>6511</v>
      </c>
      <c r="I378" s="8">
        <f t="shared" si="33"/>
        <v>45346.475578703707</v>
      </c>
      <c r="J378" s="8">
        <f t="shared" si="38"/>
        <v>45346.474999999999</v>
      </c>
      <c r="K378" s="6" t="str">
        <f t="shared" si="34"/>
        <v>0:00</v>
      </c>
      <c r="L378" s="54" t="str">
        <f t="shared" si="35"/>
        <v>Ukončeno v den propuštění</v>
      </c>
      <c r="M378" s="54" t="str">
        <f>IF(A378-J378&gt;TIME(0,240,0),"Více než  4 hodiny",VLOOKUP(K378,Pásma!$H$4:$I$244,2))</f>
        <v>do 10 ti minut</v>
      </c>
    </row>
    <row r="379" spans="1:13" x14ac:dyDescent="0.25">
      <c r="A379" s="26">
        <v>45346.476122685184</v>
      </c>
      <c r="B379" s="25" t="s">
        <v>5011</v>
      </c>
      <c r="C379" s="25" t="s">
        <v>5372</v>
      </c>
      <c r="D379" s="25" t="s">
        <v>5013</v>
      </c>
      <c r="E379" s="25" t="s">
        <v>79</v>
      </c>
      <c r="F379" s="25" t="s">
        <v>6507</v>
      </c>
      <c r="G379" s="25" t="s">
        <v>6508</v>
      </c>
      <c r="H379" s="25" t="s">
        <v>6506</v>
      </c>
      <c r="I379" s="8">
        <f t="shared" si="33"/>
        <v>45346.476122685184</v>
      </c>
      <c r="J379" s="8">
        <f t="shared" si="38"/>
        <v>45346.475694444445</v>
      </c>
      <c r="K379" s="6" t="str">
        <f t="shared" si="34"/>
        <v>0:00</v>
      </c>
      <c r="L379" s="54" t="str">
        <f t="shared" si="35"/>
        <v>Ukončeno v den propuštění</v>
      </c>
      <c r="M379" s="54" t="str">
        <f>IF(A379-J379&gt;TIME(0,240,0),"Více než  4 hodiny",VLOOKUP(K379,Pásma!$H$4:$I$244,2))</f>
        <v>do 10 ti minut</v>
      </c>
    </row>
    <row r="380" spans="1:13" x14ac:dyDescent="0.25">
      <c r="A380" s="26">
        <v>45346.4766087963</v>
      </c>
      <c r="B380" s="25" t="s">
        <v>5011</v>
      </c>
      <c r="C380" s="25" t="s">
        <v>5372</v>
      </c>
      <c r="D380" s="25" t="s">
        <v>5013</v>
      </c>
      <c r="E380" s="25" t="s">
        <v>79</v>
      </c>
      <c r="F380" s="25" t="s">
        <v>6504</v>
      </c>
      <c r="G380" s="25" t="s">
        <v>6505</v>
      </c>
      <c r="H380" s="25" t="s">
        <v>6506</v>
      </c>
      <c r="I380" s="8">
        <f t="shared" si="33"/>
        <v>45346.4766087963</v>
      </c>
      <c r="J380" s="8">
        <f t="shared" si="38"/>
        <v>45346.475694444445</v>
      </c>
      <c r="K380" s="6" t="str">
        <f t="shared" si="34"/>
        <v>0:01</v>
      </c>
      <c r="L380" s="54" t="str">
        <f t="shared" si="35"/>
        <v>Ukončeno v den propuštění</v>
      </c>
      <c r="M380" s="54" t="str">
        <f>IF(A380-J380&gt;TIME(0,240,0),"Více než  4 hodiny",VLOOKUP(K380,Pásma!$H$4:$I$244,2))</f>
        <v>do 10 ti minut</v>
      </c>
    </row>
    <row r="381" spans="1:13" x14ac:dyDescent="0.25">
      <c r="A381" s="26">
        <v>45347.473576388889</v>
      </c>
      <c r="B381" s="25" t="s">
        <v>5011</v>
      </c>
      <c r="C381" s="25" t="s">
        <v>5141</v>
      </c>
      <c r="D381" s="25" t="s">
        <v>5013</v>
      </c>
      <c r="E381" s="25" t="s">
        <v>79</v>
      </c>
      <c r="F381" s="25" t="s">
        <v>6501</v>
      </c>
      <c r="G381" s="25" t="s">
        <v>6502</v>
      </c>
      <c r="H381" s="25" t="s">
        <v>6503</v>
      </c>
      <c r="I381" s="8">
        <f t="shared" si="33"/>
        <v>45347.473576388889</v>
      </c>
      <c r="J381" s="8">
        <f t="shared" si="38"/>
        <v>45347.472916666666</v>
      </c>
      <c r="K381" s="6" t="str">
        <f t="shared" si="34"/>
        <v>0:00</v>
      </c>
      <c r="L381" s="54" t="str">
        <f t="shared" si="35"/>
        <v>Ukončeno v den propuštění</v>
      </c>
      <c r="M381" s="54" t="str">
        <f>IF(A381-J381&gt;TIME(0,240,0),"Více než  4 hodiny",VLOOKUP(K381,Pásma!$H$4:$I$244,2))</f>
        <v>do 10 ti minut</v>
      </c>
    </row>
    <row r="382" spans="1:13" x14ac:dyDescent="0.25">
      <c r="A382" s="26">
        <v>45347.473935185182</v>
      </c>
      <c r="B382" s="25" t="s">
        <v>5011</v>
      </c>
      <c r="C382" s="25" t="s">
        <v>5141</v>
      </c>
      <c r="D382" s="25" t="s">
        <v>5013</v>
      </c>
      <c r="E382" s="25" t="s">
        <v>79</v>
      </c>
      <c r="F382" s="25" t="s">
        <v>6499</v>
      </c>
      <c r="G382" s="25" t="s">
        <v>6500</v>
      </c>
      <c r="H382" s="25" t="s">
        <v>6498</v>
      </c>
      <c r="I382" s="8">
        <f t="shared" si="33"/>
        <v>45347.473935185182</v>
      </c>
      <c r="J382" s="8">
        <f t="shared" si="38"/>
        <v>45347.473611111112</v>
      </c>
      <c r="K382" s="6" t="str">
        <f t="shared" si="34"/>
        <v>0:00</v>
      </c>
      <c r="L382" s="54" t="str">
        <f t="shared" si="35"/>
        <v>Ukončeno v den propuštění</v>
      </c>
      <c r="M382" s="54" t="str">
        <f>IF(A382-J382&gt;TIME(0,240,0),"Více než  4 hodiny",VLOOKUP(K382,Pásma!$H$4:$I$244,2))</f>
        <v>do 10 ti minut</v>
      </c>
    </row>
    <row r="383" spans="1:13" x14ac:dyDescent="0.25">
      <c r="A383" s="26">
        <v>45347.474594907406</v>
      </c>
      <c r="B383" s="25" t="s">
        <v>5011</v>
      </c>
      <c r="C383" s="25" t="s">
        <v>5141</v>
      </c>
      <c r="D383" s="25" t="s">
        <v>5013</v>
      </c>
      <c r="E383" s="25" t="s">
        <v>79</v>
      </c>
      <c r="F383" s="25" t="s">
        <v>6496</v>
      </c>
      <c r="G383" s="25" t="s">
        <v>6497</v>
      </c>
      <c r="H383" s="25" t="s">
        <v>6498</v>
      </c>
      <c r="I383" s="8">
        <f t="shared" si="33"/>
        <v>45347.474594907406</v>
      </c>
      <c r="J383" s="8">
        <f t="shared" si="38"/>
        <v>45347.473611111112</v>
      </c>
      <c r="K383" s="6" t="str">
        <f t="shared" si="34"/>
        <v>0:01</v>
      </c>
      <c r="L383" s="54" t="str">
        <f t="shared" si="35"/>
        <v>Ukončeno v den propuštění</v>
      </c>
      <c r="M383" s="54" t="str">
        <f>IF(A383-J383&gt;TIME(0,240,0),"Více než  4 hodiny",VLOOKUP(K383,Pásma!$H$4:$I$244,2))</f>
        <v>do 10 ti minut</v>
      </c>
    </row>
    <row r="384" spans="1:13" x14ac:dyDescent="0.25">
      <c r="A384" s="26">
        <v>45347.47488425926</v>
      </c>
      <c r="B384" s="25" t="s">
        <v>5011</v>
      </c>
      <c r="C384" s="25" t="s">
        <v>5141</v>
      </c>
      <c r="D384" s="25" t="s">
        <v>5013</v>
      </c>
      <c r="E384" s="25" t="s">
        <v>79</v>
      </c>
      <c r="F384" s="25" t="s">
        <v>6494</v>
      </c>
      <c r="G384" s="25" t="s">
        <v>6495</v>
      </c>
      <c r="H384" s="25" t="s">
        <v>6493</v>
      </c>
      <c r="I384" s="8">
        <f t="shared" si="33"/>
        <v>45347.47488425926</v>
      </c>
      <c r="J384" s="8">
        <f t="shared" si="38"/>
        <v>45347.474305555559</v>
      </c>
      <c r="K384" s="6" t="str">
        <f t="shared" si="34"/>
        <v>0:00</v>
      </c>
      <c r="L384" s="54" t="str">
        <f t="shared" si="35"/>
        <v>Ukončeno v den propuštění</v>
      </c>
      <c r="M384" s="54" t="str">
        <f>IF(A384-J384&gt;TIME(0,240,0),"Více než  4 hodiny",VLOOKUP(K384,Pásma!$H$4:$I$244,2))</f>
        <v>do 10 ti minut</v>
      </c>
    </row>
    <row r="385" spans="1:13" x14ac:dyDescent="0.25">
      <c r="A385" s="26">
        <v>45347.475231481483</v>
      </c>
      <c r="B385" s="25" t="s">
        <v>5011</v>
      </c>
      <c r="C385" s="25" t="s">
        <v>5141</v>
      </c>
      <c r="D385" s="25" t="s">
        <v>5013</v>
      </c>
      <c r="E385" s="25" t="s">
        <v>79</v>
      </c>
      <c r="F385" s="25" t="s">
        <v>6491</v>
      </c>
      <c r="G385" s="25" t="s">
        <v>6492</v>
      </c>
      <c r="H385" s="25" t="s">
        <v>6493</v>
      </c>
      <c r="I385" s="8">
        <f t="shared" si="33"/>
        <v>45347.475231481483</v>
      </c>
      <c r="J385" s="8">
        <f t="shared" si="38"/>
        <v>45347.474305555559</v>
      </c>
      <c r="K385" s="6" t="str">
        <f t="shared" si="34"/>
        <v>0:01</v>
      </c>
      <c r="L385" s="54" t="str">
        <f t="shared" si="35"/>
        <v>Ukončeno v den propuštění</v>
      </c>
      <c r="M385" s="54" t="str">
        <f>IF(A385-J385&gt;TIME(0,240,0),"Více než  4 hodiny",VLOOKUP(K385,Pásma!$H$4:$I$244,2))</f>
        <v>do 10 ti minut</v>
      </c>
    </row>
    <row r="386" spans="1:13" x14ac:dyDescent="0.25">
      <c r="A386" s="26">
        <v>45347.47556712963</v>
      </c>
      <c r="B386" s="25" t="s">
        <v>5011</v>
      </c>
      <c r="C386" s="25" t="s">
        <v>5141</v>
      </c>
      <c r="D386" s="25" t="s">
        <v>5013</v>
      </c>
      <c r="E386" s="25" t="s">
        <v>79</v>
      </c>
      <c r="F386" s="25" t="s">
        <v>6488</v>
      </c>
      <c r="G386" s="25" t="s">
        <v>6489</v>
      </c>
      <c r="H386" s="25" t="s">
        <v>6490</v>
      </c>
      <c r="I386" s="8">
        <f t="shared" ref="I386:I449" si="39">A386</f>
        <v>45347.47556712963</v>
      </c>
      <c r="J386" s="8">
        <f t="shared" si="38"/>
        <v>45347.474999999999</v>
      </c>
      <c r="K386" s="6" t="str">
        <f t="shared" ref="K386:K449" si="40">TEXT(A386-J386,"h:mm")</f>
        <v>0:00</v>
      </c>
      <c r="L386" s="54" t="str">
        <f t="shared" si="35"/>
        <v>Ukončeno v den propuštění</v>
      </c>
      <c r="M386" s="54" t="str">
        <f>IF(A386-J386&gt;TIME(0,240,0),"Více než  4 hodiny",VLOOKUP(K386,Pásma!$H$4:$I$244,2))</f>
        <v>do 10 ti minut</v>
      </c>
    </row>
    <row r="387" spans="1:13" x14ac:dyDescent="0.25">
      <c r="A387" s="26">
        <v>45348.335868055554</v>
      </c>
      <c r="B387" s="25" t="s">
        <v>4941</v>
      </c>
      <c r="C387" s="25" t="s">
        <v>8836</v>
      </c>
      <c r="D387" s="25" t="s">
        <v>5013</v>
      </c>
      <c r="E387" s="25" t="s">
        <v>79</v>
      </c>
      <c r="F387" s="25" t="s">
        <v>6414</v>
      </c>
      <c r="G387" s="25" t="s">
        <v>6415</v>
      </c>
      <c r="H387" s="25" t="s">
        <v>9143</v>
      </c>
      <c r="I387" s="8">
        <f t="shared" si="39"/>
        <v>45348.335868055554</v>
      </c>
      <c r="J387" s="8">
        <f>DATEVALUE(MID(H387,49,8))+TIMEVALUE(_xlfn.CONCAT(MID(H387,80,2),":",MID(H387,82,2)))</f>
        <v>45348.335416666669</v>
      </c>
      <c r="K387" s="6" t="str">
        <f t="shared" si="40"/>
        <v>0:00</v>
      </c>
      <c r="L387" s="54" t="str">
        <f t="shared" ref="L387:L450" si="41">IF(DAY(I387)&lt;&gt;DAY(J387),"Ukončeno o den a více později","Ukončeno v den propuštění")</f>
        <v>Ukončeno v den propuštění</v>
      </c>
      <c r="M387" s="54" t="str">
        <f>IF(A387-J387&gt;TIME(0,240,0),"Více než  4 hodiny",VLOOKUP(K387,Pásma!$H$4:$I$244,2))</f>
        <v>do 10 ti minut</v>
      </c>
    </row>
    <row r="388" spans="1:13" x14ac:dyDescent="0.25">
      <c r="A388" s="26">
        <v>45348.562314814815</v>
      </c>
      <c r="B388" s="25" t="s">
        <v>4853</v>
      </c>
      <c r="C388" s="25" t="s">
        <v>4884</v>
      </c>
      <c r="D388" s="25" t="s">
        <v>5013</v>
      </c>
      <c r="E388" s="25" t="s">
        <v>10</v>
      </c>
      <c r="F388" s="25" t="s">
        <v>6424</v>
      </c>
      <c r="G388" s="25" t="s">
        <v>6425</v>
      </c>
      <c r="H388" s="25" t="s">
        <v>9142</v>
      </c>
      <c r="I388" s="8">
        <f t="shared" si="39"/>
        <v>45348.562314814815</v>
      </c>
      <c r="J388" s="8">
        <f>DATEVALUE(MID(H388,49,8))+TIMEVALUE(_xlfn.CONCAT(MID(H388,80,2),":",MID(H388,82,2)))</f>
        <v>45348.561805555553</v>
      </c>
      <c r="K388" s="6" t="str">
        <f t="shared" si="40"/>
        <v>0:00</v>
      </c>
      <c r="L388" s="54" t="str">
        <f t="shared" si="41"/>
        <v>Ukončeno v den propuštění</v>
      </c>
      <c r="M388" s="54" t="str">
        <f>IF(A388-J388&gt;TIME(0,240,0),"Více než  4 hodiny",VLOOKUP(K388,Pásma!$H$4:$I$244,2))</f>
        <v>do 10 ti minut</v>
      </c>
    </row>
    <row r="389" spans="1:13" x14ac:dyDescent="0.25">
      <c r="A389" s="26">
        <v>45348.667615740742</v>
      </c>
      <c r="B389" s="25" t="s">
        <v>5017</v>
      </c>
      <c r="C389" s="25" t="s">
        <v>4884</v>
      </c>
      <c r="D389" s="25" t="s">
        <v>5013</v>
      </c>
      <c r="E389" s="25" t="s">
        <v>10</v>
      </c>
      <c r="F389" s="25" t="s">
        <v>6485</v>
      </c>
      <c r="G389" s="25" t="s">
        <v>6486</v>
      </c>
      <c r="H389" s="25" t="s">
        <v>6487</v>
      </c>
      <c r="I389" s="8">
        <f t="shared" si="39"/>
        <v>45348.667615740742</v>
      </c>
      <c r="J389" s="8">
        <f>DATEVALUE(MID(H389,29,8))+TIMEVALUE(_xlfn.CONCAT(MID(H389,64,2),":",MID(H389,66,2)))</f>
        <v>45348.666666666664</v>
      </c>
      <c r="K389" s="6" t="str">
        <f t="shared" si="40"/>
        <v>0:01</v>
      </c>
      <c r="L389" s="54" t="str">
        <f t="shared" si="41"/>
        <v>Ukončeno v den propuštění</v>
      </c>
      <c r="M389" s="54" t="str">
        <f>IF(A389-J389&gt;TIME(0,240,0),"Více než  4 hodiny",VLOOKUP(K389,Pásma!$H$4:$I$244,2))</f>
        <v>do 10 ti minut</v>
      </c>
    </row>
    <row r="390" spans="1:13" x14ac:dyDescent="0.25">
      <c r="A390" s="26">
        <v>45348.667939814812</v>
      </c>
      <c r="B390" s="25" t="s">
        <v>5017</v>
      </c>
      <c r="C390" s="25" t="s">
        <v>4884</v>
      </c>
      <c r="D390" s="25" t="s">
        <v>5013</v>
      </c>
      <c r="E390" s="25" t="s">
        <v>10</v>
      </c>
      <c r="F390" s="25" t="s">
        <v>6482</v>
      </c>
      <c r="G390" s="25" t="s">
        <v>6483</v>
      </c>
      <c r="H390" s="25" t="s">
        <v>6484</v>
      </c>
      <c r="I390" s="8">
        <f t="shared" si="39"/>
        <v>45348.667939814812</v>
      </c>
      <c r="J390" s="8">
        <f>DATEVALUE(MID(H390,29,8))+TIMEVALUE(_xlfn.CONCAT(MID(H390,64,2),":",MID(H390,66,2)))</f>
        <v>45348.667361111111</v>
      </c>
      <c r="K390" s="6" t="str">
        <f t="shared" si="40"/>
        <v>0:00</v>
      </c>
      <c r="L390" s="54" t="str">
        <f t="shared" si="41"/>
        <v>Ukončeno v den propuštění</v>
      </c>
      <c r="M390" s="54" t="str">
        <f>IF(A390-J390&gt;TIME(0,240,0),"Více než  4 hodiny",VLOOKUP(K390,Pásma!$H$4:$I$244,2))</f>
        <v>do 10 ti minut</v>
      </c>
    </row>
    <row r="391" spans="1:13" x14ac:dyDescent="0.25">
      <c r="A391" s="26">
        <v>45348.892314814817</v>
      </c>
      <c r="B391" s="25" t="s">
        <v>5017</v>
      </c>
      <c r="C391" s="25" t="s">
        <v>5018</v>
      </c>
      <c r="D391" s="25" t="s">
        <v>5013</v>
      </c>
      <c r="E391" s="25" t="s">
        <v>79</v>
      </c>
      <c r="F391" s="25" t="s">
        <v>6479</v>
      </c>
      <c r="G391" s="25" t="s">
        <v>6480</v>
      </c>
      <c r="H391" s="25" t="s">
        <v>6481</v>
      </c>
      <c r="I391" s="8">
        <f t="shared" si="39"/>
        <v>45348.892314814817</v>
      </c>
      <c r="J391" s="8">
        <f>DATEVALUE(MID(H391,29,8))+TIMEVALUE(_xlfn.CONCAT(MID(H391,64,2),":",MID(H391,66,2)))</f>
        <v>45348.89166666667</v>
      </c>
      <c r="K391" s="6" t="str">
        <f t="shared" si="40"/>
        <v>0:00</v>
      </c>
      <c r="L391" s="54" t="str">
        <f t="shared" si="41"/>
        <v>Ukončeno v den propuštění</v>
      </c>
      <c r="M391" s="54" t="str">
        <f>IF(A391-J391&gt;TIME(0,240,0),"Více než  4 hodiny",VLOOKUP(K391,Pásma!$H$4:$I$244,2))</f>
        <v>do 10 ti minut</v>
      </c>
    </row>
    <row r="392" spans="1:13" x14ac:dyDescent="0.25">
      <c r="A392" s="26">
        <v>45349.376689814817</v>
      </c>
      <c r="B392" s="25" t="s">
        <v>5017</v>
      </c>
      <c r="C392" s="25" t="s">
        <v>5166</v>
      </c>
      <c r="D392" s="25" t="s">
        <v>5013</v>
      </c>
      <c r="E392" s="25" t="s">
        <v>79</v>
      </c>
      <c r="F392" s="25" t="s">
        <v>6387</v>
      </c>
      <c r="G392" s="25" t="s">
        <v>6388</v>
      </c>
      <c r="H392" s="25" t="s">
        <v>9141</v>
      </c>
      <c r="I392" s="8">
        <f t="shared" si="39"/>
        <v>45349.376689814817</v>
      </c>
      <c r="J392" s="8">
        <f>DATEVALUE(MID(H392,49,8))+TIMEVALUE(_xlfn.CONCAT(MID(H392,80,2),":",MID(H392,82,2)))</f>
        <v>45349.376388888886</v>
      </c>
      <c r="K392" s="6" t="str">
        <f t="shared" si="40"/>
        <v>0:00</v>
      </c>
      <c r="L392" s="54" t="str">
        <f t="shared" si="41"/>
        <v>Ukončeno v den propuštění</v>
      </c>
      <c r="M392" s="54" t="str">
        <f>IF(A392-J392&gt;TIME(0,240,0),"Více než  4 hodiny",VLOOKUP(K392,Pásma!$H$4:$I$244,2))</f>
        <v>do 10 ti minut</v>
      </c>
    </row>
    <row r="393" spans="1:13" x14ac:dyDescent="0.25">
      <c r="A393" s="26">
        <v>45349.37709490741</v>
      </c>
      <c r="B393" s="25" t="s">
        <v>5017</v>
      </c>
      <c r="C393" s="25" t="s">
        <v>5166</v>
      </c>
      <c r="D393" s="25" t="s">
        <v>5013</v>
      </c>
      <c r="E393" s="25" t="s">
        <v>79</v>
      </c>
      <c r="F393" s="25" t="s">
        <v>6414</v>
      </c>
      <c r="G393" s="25" t="s">
        <v>6415</v>
      </c>
      <c r="H393" s="25" t="s">
        <v>9141</v>
      </c>
      <c r="I393" s="8">
        <f t="shared" si="39"/>
        <v>45349.37709490741</v>
      </c>
      <c r="J393" s="8">
        <f>DATEVALUE(MID(H393,49,8))+TIMEVALUE(_xlfn.CONCAT(MID(H393,80,2),":",MID(H393,82,2)))</f>
        <v>45349.376388888886</v>
      </c>
      <c r="K393" s="6" t="str">
        <f t="shared" si="40"/>
        <v>0:01</v>
      </c>
      <c r="L393" s="54" t="str">
        <f t="shared" si="41"/>
        <v>Ukončeno v den propuštění</v>
      </c>
      <c r="M393" s="54" t="str">
        <f>IF(A393-J393&gt;TIME(0,240,0),"Více než  4 hodiny",VLOOKUP(K393,Pásma!$H$4:$I$244,2))</f>
        <v>do 10 ti minut</v>
      </c>
    </row>
    <row r="394" spans="1:13" x14ac:dyDescent="0.25">
      <c r="A394" s="26">
        <v>45349.702002314814</v>
      </c>
      <c r="B394" s="25" t="s">
        <v>5017</v>
      </c>
      <c r="C394" s="25" t="s">
        <v>5162</v>
      </c>
      <c r="D394" s="25" t="s">
        <v>5013</v>
      </c>
      <c r="E394" s="25" t="s">
        <v>79</v>
      </c>
      <c r="F394" s="25" t="s">
        <v>6476</v>
      </c>
      <c r="G394" s="25" t="s">
        <v>6477</v>
      </c>
      <c r="H394" s="25" t="s">
        <v>6478</v>
      </c>
      <c r="I394" s="8">
        <f t="shared" si="39"/>
        <v>45349.702002314814</v>
      </c>
      <c r="J394" s="8">
        <f>DATEVALUE(MID(H394,29,8))+TIMEVALUE(_xlfn.CONCAT(MID(H394,64,2),":",MID(H394,66,2)))</f>
        <v>45349.701388888891</v>
      </c>
      <c r="K394" s="6" t="str">
        <f t="shared" si="40"/>
        <v>0:00</v>
      </c>
      <c r="L394" s="54" t="str">
        <f t="shared" si="41"/>
        <v>Ukončeno v den propuštění</v>
      </c>
      <c r="M394" s="54" t="str">
        <f>IF(A394-J394&gt;TIME(0,240,0),"Více než  4 hodiny",VLOOKUP(K394,Pásma!$H$4:$I$244,2))</f>
        <v>do 10 ti minut</v>
      </c>
    </row>
    <row r="395" spans="1:13" x14ac:dyDescent="0.25">
      <c r="A395" s="26">
        <v>45349.702662037038</v>
      </c>
      <c r="B395" s="25" t="s">
        <v>5017</v>
      </c>
      <c r="C395" s="25" t="s">
        <v>5162</v>
      </c>
      <c r="D395" s="25" t="s">
        <v>5013</v>
      </c>
      <c r="E395" s="25" t="s">
        <v>79</v>
      </c>
      <c r="F395" s="25" t="s">
        <v>6474</v>
      </c>
      <c r="G395" s="25" t="s">
        <v>6475</v>
      </c>
      <c r="H395" s="25" t="s">
        <v>6473</v>
      </c>
      <c r="I395" s="8">
        <f t="shared" si="39"/>
        <v>45349.702662037038</v>
      </c>
      <c r="J395" s="8">
        <f>DATEVALUE(MID(H395,29,8))+TIMEVALUE(_xlfn.CONCAT(MID(H395,64,2),":",MID(H395,66,2)))</f>
        <v>45349.70208333333</v>
      </c>
      <c r="K395" s="6" t="str">
        <f t="shared" si="40"/>
        <v>0:00</v>
      </c>
      <c r="L395" s="54" t="str">
        <f t="shared" si="41"/>
        <v>Ukončeno v den propuštění</v>
      </c>
      <c r="M395" s="54" t="str">
        <f>IF(A395-J395&gt;TIME(0,240,0),"Více než  4 hodiny",VLOOKUP(K395,Pásma!$H$4:$I$244,2))</f>
        <v>do 10 ti minut</v>
      </c>
    </row>
    <row r="396" spans="1:13" x14ac:dyDescent="0.25">
      <c r="A396" s="26">
        <v>45349.702905092592</v>
      </c>
      <c r="B396" s="25" t="s">
        <v>5017</v>
      </c>
      <c r="C396" s="25" t="s">
        <v>5162</v>
      </c>
      <c r="D396" s="25" t="s">
        <v>5013</v>
      </c>
      <c r="E396" s="25" t="s">
        <v>79</v>
      </c>
      <c r="F396" s="25" t="s">
        <v>6471</v>
      </c>
      <c r="G396" s="25" t="s">
        <v>6472</v>
      </c>
      <c r="H396" s="25" t="s">
        <v>6473</v>
      </c>
      <c r="I396" s="8">
        <f t="shared" si="39"/>
        <v>45349.702905092592</v>
      </c>
      <c r="J396" s="8">
        <f>DATEVALUE(MID(H396,29,8))+TIMEVALUE(_xlfn.CONCAT(MID(H396,64,2),":",MID(H396,66,2)))</f>
        <v>45349.70208333333</v>
      </c>
      <c r="K396" s="6" t="str">
        <f t="shared" si="40"/>
        <v>0:01</v>
      </c>
      <c r="L396" s="54" t="str">
        <f t="shared" si="41"/>
        <v>Ukončeno v den propuštění</v>
      </c>
      <c r="M396" s="54" t="str">
        <f>IF(A396-J396&gt;TIME(0,240,0),"Více než  4 hodiny",VLOOKUP(K396,Pásma!$H$4:$I$244,2))</f>
        <v>do 10 ti minut</v>
      </c>
    </row>
    <row r="397" spans="1:13" x14ac:dyDescent="0.25">
      <c r="A397" s="26">
        <v>45349.703101851854</v>
      </c>
      <c r="B397" s="25" t="s">
        <v>5017</v>
      </c>
      <c r="C397" s="25" t="s">
        <v>5162</v>
      </c>
      <c r="D397" s="25" t="s">
        <v>5013</v>
      </c>
      <c r="E397" s="25" t="s">
        <v>79</v>
      </c>
      <c r="F397" s="25" t="s">
        <v>6468</v>
      </c>
      <c r="G397" s="25" t="s">
        <v>6469</v>
      </c>
      <c r="H397" s="25" t="s">
        <v>6470</v>
      </c>
      <c r="I397" s="8">
        <f t="shared" si="39"/>
        <v>45349.703101851854</v>
      </c>
      <c r="J397" s="8">
        <f>DATEVALUE(MID(H397,29,8))+TIMEVALUE(_xlfn.CONCAT(MID(H397,64,2),":",MID(H397,66,2)))</f>
        <v>45349.702777777777</v>
      </c>
      <c r="K397" s="6" t="str">
        <f t="shared" si="40"/>
        <v>0:00</v>
      </c>
      <c r="L397" s="54" t="str">
        <f t="shared" si="41"/>
        <v>Ukončeno v den propuštění</v>
      </c>
      <c r="M397" s="54" t="str">
        <f>IF(A397-J397&gt;TIME(0,240,0),"Více než  4 hodiny",VLOOKUP(K397,Pásma!$H$4:$I$244,2))</f>
        <v>do 10 ti minut</v>
      </c>
    </row>
    <row r="398" spans="1:13" x14ac:dyDescent="0.25">
      <c r="A398" s="26">
        <v>45350.365312499998</v>
      </c>
      <c r="B398" s="25" t="s">
        <v>4941</v>
      </c>
      <c r="C398" s="25" t="s">
        <v>8836</v>
      </c>
      <c r="D398" s="25" t="s">
        <v>5013</v>
      </c>
      <c r="E398" s="25" t="s">
        <v>79</v>
      </c>
      <c r="F398" s="25" t="s">
        <v>6364</v>
      </c>
      <c r="G398" s="25" t="s">
        <v>6365</v>
      </c>
      <c r="H398" s="25" t="s">
        <v>9140</v>
      </c>
      <c r="I398" s="8">
        <f t="shared" si="39"/>
        <v>45350.365312499998</v>
      </c>
      <c r="J398" s="8">
        <f>DATEVALUE(MID(H398,49,8))+TIMEVALUE(_xlfn.CONCAT(MID(H398,80,2),":",MID(H398,82,2)))</f>
        <v>45350.364583333336</v>
      </c>
      <c r="K398" s="6" t="str">
        <f t="shared" si="40"/>
        <v>0:01</v>
      </c>
      <c r="L398" s="54" t="str">
        <f t="shared" si="41"/>
        <v>Ukončeno v den propuštění</v>
      </c>
      <c r="M398" s="54" t="str">
        <f>IF(A398-J398&gt;TIME(0,240,0),"Více než  4 hodiny",VLOOKUP(K398,Pásma!$H$4:$I$244,2))</f>
        <v>do 10 ti minut</v>
      </c>
    </row>
    <row r="399" spans="1:13" x14ac:dyDescent="0.25">
      <c r="A399" s="26">
        <v>45350.374710648146</v>
      </c>
      <c r="B399" s="25" t="s">
        <v>4874</v>
      </c>
      <c r="C399" s="25" t="s">
        <v>4901</v>
      </c>
      <c r="D399" s="25" t="s">
        <v>5013</v>
      </c>
      <c r="E399" s="25" t="s">
        <v>4876</v>
      </c>
      <c r="F399" s="25" t="s">
        <v>9138</v>
      </c>
      <c r="G399" s="25" t="s">
        <v>9139</v>
      </c>
      <c r="H399" s="25" t="s">
        <v>9137</v>
      </c>
      <c r="I399" s="8">
        <f t="shared" si="39"/>
        <v>45350.374710648146</v>
      </c>
      <c r="J399" s="8">
        <f>DATEVALUE(MID(H399,49,8))+TIMEVALUE(_xlfn.CONCAT(MID(H399,80,2),":",MID(H399,82,2)))</f>
        <v>45350.374305555553</v>
      </c>
      <c r="K399" s="6" t="str">
        <f t="shared" si="40"/>
        <v>0:00</v>
      </c>
      <c r="L399" s="54" t="str">
        <f t="shared" si="41"/>
        <v>Ukončeno v den propuštění</v>
      </c>
      <c r="M399" s="54" t="str">
        <f>IF(A399-J399&gt;TIME(0,240,0),"Více než  4 hodiny",VLOOKUP(K399,Pásma!$H$4:$I$244,2))</f>
        <v>do 10 ti minut</v>
      </c>
    </row>
    <row r="400" spans="1:13" x14ac:dyDescent="0.25">
      <c r="A400" s="26">
        <v>45350.375057870369</v>
      </c>
      <c r="B400" s="25" t="s">
        <v>4874</v>
      </c>
      <c r="C400" s="25" t="s">
        <v>4901</v>
      </c>
      <c r="D400" s="25" t="s">
        <v>5013</v>
      </c>
      <c r="E400" s="25" t="s">
        <v>4876</v>
      </c>
      <c r="F400" s="25" t="s">
        <v>9135</v>
      </c>
      <c r="G400" s="25" t="s">
        <v>9136</v>
      </c>
      <c r="H400" s="25" t="s">
        <v>9137</v>
      </c>
      <c r="I400" s="8">
        <f t="shared" si="39"/>
        <v>45350.375057870369</v>
      </c>
      <c r="J400" s="8">
        <f>DATEVALUE(MID(H400,49,8))+TIMEVALUE(_xlfn.CONCAT(MID(H400,80,2),":",MID(H400,82,2)))</f>
        <v>45350.374305555553</v>
      </c>
      <c r="K400" s="6" t="str">
        <f t="shared" si="40"/>
        <v>0:01</v>
      </c>
      <c r="L400" s="54" t="str">
        <f t="shared" si="41"/>
        <v>Ukončeno v den propuštění</v>
      </c>
      <c r="M400" s="54" t="str">
        <f>IF(A400-J400&gt;TIME(0,240,0),"Více než  4 hodiny",VLOOKUP(K400,Pásma!$H$4:$I$244,2))</f>
        <v>do 10 ti minut</v>
      </c>
    </row>
    <row r="401" spans="1:13" x14ac:dyDescent="0.25">
      <c r="A401" s="26">
        <v>45350.432199074072</v>
      </c>
      <c r="B401" s="25" t="s">
        <v>5017</v>
      </c>
      <c r="C401" s="25" t="s">
        <v>5166</v>
      </c>
      <c r="D401" s="25" t="s">
        <v>5013</v>
      </c>
      <c r="E401" s="25" t="s">
        <v>79</v>
      </c>
      <c r="F401" s="25" t="s">
        <v>6465</v>
      </c>
      <c r="G401" s="25" t="s">
        <v>6466</v>
      </c>
      <c r="H401" s="25" t="s">
        <v>6467</v>
      </c>
      <c r="I401" s="8">
        <f t="shared" si="39"/>
        <v>45350.432199074072</v>
      </c>
      <c r="J401" s="8">
        <f t="shared" ref="J401:J410" si="42">DATEVALUE(MID(H401,29,8))+TIMEVALUE(_xlfn.CONCAT(MID(H401,64,2),":",MID(H401,66,2)))</f>
        <v>45350.431250000001</v>
      </c>
      <c r="K401" s="6" t="str">
        <f t="shared" si="40"/>
        <v>0:01</v>
      </c>
      <c r="L401" s="54" t="str">
        <f t="shared" si="41"/>
        <v>Ukončeno v den propuštění</v>
      </c>
      <c r="M401" s="54" t="str">
        <f>IF(A401-J401&gt;TIME(0,240,0),"Více než  4 hodiny",VLOOKUP(K401,Pásma!$H$4:$I$244,2))</f>
        <v>do 10 ti minut</v>
      </c>
    </row>
    <row r="402" spans="1:13" x14ac:dyDescent="0.25">
      <c r="A402" s="26">
        <v>45350.432696759257</v>
      </c>
      <c r="B402" s="25" t="s">
        <v>5017</v>
      </c>
      <c r="C402" s="25" t="s">
        <v>5166</v>
      </c>
      <c r="D402" s="25" t="s">
        <v>5013</v>
      </c>
      <c r="E402" s="25" t="s">
        <v>79</v>
      </c>
      <c r="F402" s="25" t="s">
        <v>6462</v>
      </c>
      <c r="G402" s="25" t="s">
        <v>6463</v>
      </c>
      <c r="H402" s="25" t="s">
        <v>6464</v>
      </c>
      <c r="I402" s="8">
        <f t="shared" si="39"/>
        <v>45350.432696759257</v>
      </c>
      <c r="J402" s="8">
        <f t="shared" si="42"/>
        <v>45350.431944444441</v>
      </c>
      <c r="K402" s="6" t="str">
        <f t="shared" si="40"/>
        <v>0:01</v>
      </c>
      <c r="L402" s="54" t="str">
        <f t="shared" si="41"/>
        <v>Ukončeno v den propuštění</v>
      </c>
      <c r="M402" s="54" t="str">
        <f>IF(A402-J402&gt;TIME(0,240,0),"Více než  4 hodiny",VLOOKUP(K402,Pásma!$H$4:$I$244,2))</f>
        <v>do 10 ti minut</v>
      </c>
    </row>
    <row r="403" spans="1:13" x14ac:dyDescent="0.25">
      <c r="A403" s="26">
        <v>45350.433182870373</v>
      </c>
      <c r="B403" s="25" t="s">
        <v>5017</v>
      </c>
      <c r="C403" s="25" t="s">
        <v>5166</v>
      </c>
      <c r="D403" s="25" t="s">
        <v>5013</v>
      </c>
      <c r="E403" s="25" t="s">
        <v>79</v>
      </c>
      <c r="F403" s="25" t="s">
        <v>6460</v>
      </c>
      <c r="G403" s="25" t="s">
        <v>6461</v>
      </c>
      <c r="H403" s="25" t="s">
        <v>6459</v>
      </c>
      <c r="I403" s="8">
        <f t="shared" si="39"/>
        <v>45350.433182870373</v>
      </c>
      <c r="J403" s="8">
        <f t="shared" si="42"/>
        <v>45350.432638888888</v>
      </c>
      <c r="K403" s="6" t="str">
        <f t="shared" si="40"/>
        <v>0:00</v>
      </c>
      <c r="L403" s="54" t="str">
        <f t="shared" si="41"/>
        <v>Ukončeno v den propuštění</v>
      </c>
      <c r="M403" s="54" t="str">
        <f>IF(A403-J403&gt;TIME(0,240,0),"Více než  4 hodiny",VLOOKUP(K403,Pásma!$H$4:$I$244,2))</f>
        <v>do 10 ti minut</v>
      </c>
    </row>
    <row r="404" spans="1:13" x14ac:dyDescent="0.25">
      <c r="A404" s="26">
        <v>45350.435046296298</v>
      </c>
      <c r="B404" s="25" t="s">
        <v>5017</v>
      </c>
      <c r="C404" s="25" t="s">
        <v>5166</v>
      </c>
      <c r="D404" s="25" t="s">
        <v>5013</v>
      </c>
      <c r="E404" s="25" t="s">
        <v>79</v>
      </c>
      <c r="F404" s="25" t="s">
        <v>6457</v>
      </c>
      <c r="G404" s="25" t="s">
        <v>6458</v>
      </c>
      <c r="H404" s="25" t="s">
        <v>6459</v>
      </c>
      <c r="I404" s="8">
        <f t="shared" si="39"/>
        <v>45350.435046296298</v>
      </c>
      <c r="J404" s="8">
        <f t="shared" si="42"/>
        <v>45350.432638888888</v>
      </c>
      <c r="K404" s="6" t="str">
        <f t="shared" si="40"/>
        <v>0:03</v>
      </c>
      <c r="L404" s="54" t="str">
        <f t="shared" si="41"/>
        <v>Ukončeno v den propuštění</v>
      </c>
      <c r="M404" s="54" t="str">
        <f>IF(A404-J404&gt;TIME(0,240,0),"Více než  4 hodiny",VLOOKUP(K404,Pásma!$H$4:$I$244,2))</f>
        <v>do 10 ti minut</v>
      </c>
    </row>
    <row r="405" spans="1:13" x14ac:dyDescent="0.25">
      <c r="A405" s="26">
        <v>45350.633240740739</v>
      </c>
      <c r="B405" s="25" t="s">
        <v>5011</v>
      </c>
      <c r="C405" s="25" t="s">
        <v>5049</v>
      </c>
      <c r="D405" s="25" t="s">
        <v>5013</v>
      </c>
      <c r="E405" s="25" t="s">
        <v>79</v>
      </c>
      <c r="F405" s="25" t="s">
        <v>6454</v>
      </c>
      <c r="G405" s="25" t="s">
        <v>6455</v>
      </c>
      <c r="H405" s="25" t="s">
        <v>6456</v>
      </c>
      <c r="I405" s="8">
        <f t="shared" si="39"/>
        <v>45350.633240740739</v>
      </c>
      <c r="J405" s="8">
        <f t="shared" si="42"/>
        <v>45350.632638888892</v>
      </c>
      <c r="K405" s="6" t="str">
        <f t="shared" si="40"/>
        <v>0:00</v>
      </c>
      <c r="L405" s="54" t="str">
        <f t="shared" si="41"/>
        <v>Ukončeno v den propuštění</v>
      </c>
      <c r="M405" s="54" t="str">
        <f>IF(A405-J405&gt;TIME(0,240,0),"Více než  4 hodiny",VLOOKUP(K405,Pásma!$H$4:$I$244,2))</f>
        <v>do 10 ti minut</v>
      </c>
    </row>
    <row r="406" spans="1:13" x14ac:dyDescent="0.25">
      <c r="A406" s="26">
        <v>45350.634409722225</v>
      </c>
      <c r="B406" s="25" t="s">
        <v>5011</v>
      </c>
      <c r="C406" s="25" t="s">
        <v>5049</v>
      </c>
      <c r="D406" s="25" t="s">
        <v>5013</v>
      </c>
      <c r="E406" s="25" t="s">
        <v>79</v>
      </c>
      <c r="F406" s="25" t="s">
        <v>6452</v>
      </c>
      <c r="G406" s="25" t="s">
        <v>6453</v>
      </c>
      <c r="H406" s="25" t="s">
        <v>6451</v>
      </c>
      <c r="I406" s="8">
        <f t="shared" si="39"/>
        <v>45350.634409722225</v>
      </c>
      <c r="J406" s="8">
        <f t="shared" si="42"/>
        <v>45350.634027777778</v>
      </c>
      <c r="K406" s="6" t="str">
        <f t="shared" si="40"/>
        <v>0:00</v>
      </c>
      <c r="L406" s="54" t="str">
        <f t="shared" si="41"/>
        <v>Ukončeno v den propuštění</v>
      </c>
      <c r="M406" s="54" t="str">
        <f>IF(A406-J406&gt;TIME(0,240,0),"Více než  4 hodiny",VLOOKUP(K406,Pásma!$H$4:$I$244,2))</f>
        <v>do 10 ti minut</v>
      </c>
    </row>
    <row r="407" spans="1:13" x14ac:dyDescent="0.25">
      <c r="A407" s="26">
        <v>45350.634699074071</v>
      </c>
      <c r="B407" s="25" t="s">
        <v>5011</v>
      </c>
      <c r="C407" s="25" t="s">
        <v>5049</v>
      </c>
      <c r="D407" s="25" t="s">
        <v>5013</v>
      </c>
      <c r="E407" s="25" t="s">
        <v>79</v>
      </c>
      <c r="F407" s="25" t="s">
        <v>6449</v>
      </c>
      <c r="G407" s="25" t="s">
        <v>6450</v>
      </c>
      <c r="H407" s="25" t="s">
        <v>6451</v>
      </c>
      <c r="I407" s="8">
        <f t="shared" si="39"/>
        <v>45350.634699074071</v>
      </c>
      <c r="J407" s="8">
        <f t="shared" si="42"/>
        <v>45350.634027777778</v>
      </c>
      <c r="K407" s="6" t="str">
        <f t="shared" si="40"/>
        <v>0:00</v>
      </c>
      <c r="L407" s="54" t="str">
        <f t="shared" si="41"/>
        <v>Ukončeno v den propuštění</v>
      </c>
      <c r="M407" s="54" t="str">
        <f>IF(A407-J407&gt;TIME(0,240,0),"Více než  4 hodiny",VLOOKUP(K407,Pásma!$H$4:$I$244,2))</f>
        <v>do 10 ti minut</v>
      </c>
    </row>
    <row r="408" spans="1:13" x14ac:dyDescent="0.25">
      <c r="A408" s="26">
        <v>45350.634930555556</v>
      </c>
      <c r="B408" s="25" t="s">
        <v>5011</v>
      </c>
      <c r="C408" s="25" t="s">
        <v>5049</v>
      </c>
      <c r="D408" s="25" t="s">
        <v>5013</v>
      </c>
      <c r="E408" s="25" t="s">
        <v>79</v>
      </c>
      <c r="F408" s="25" t="s">
        <v>6447</v>
      </c>
      <c r="G408" s="25" t="s">
        <v>6448</v>
      </c>
      <c r="H408" s="25" t="s">
        <v>6446</v>
      </c>
      <c r="I408" s="8">
        <f t="shared" si="39"/>
        <v>45350.634930555556</v>
      </c>
      <c r="J408" s="8">
        <f t="shared" si="42"/>
        <v>45350.634722222225</v>
      </c>
      <c r="K408" s="6" t="str">
        <f t="shared" si="40"/>
        <v>0:00</v>
      </c>
      <c r="L408" s="54" t="str">
        <f t="shared" si="41"/>
        <v>Ukončeno v den propuštění</v>
      </c>
      <c r="M408" s="54" t="str">
        <f>IF(A408-J408&gt;TIME(0,240,0),"Více než  4 hodiny",VLOOKUP(K408,Pásma!$H$4:$I$244,2))</f>
        <v>do 10 ti minut</v>
      </c>
    </row>
    <row r="409" spans="1:13" x14ac:dyDescent="0.25">
      <c r="A409" s="26">
        <v>45350.635520833333</v>
      </c>
      <c r="B409" s="25" t="s">
        <v>5011</v>
      </c>
      <c r="C409" s="25" t="s">
        <v>5049</v>
      </c>
      <c r="D409" s="25" t="s">
        <v>5013</v>
      </c>
      <c r="E409" s="25" t="s">
        <v>79</v>
      </c>
      <c r="F409" s="25" t="s">
        <v>6444</v>
      </c>
      <c r="G409" s="25" t="s">
        <v>6445</v>
      </c>
      <c r="H409" s="25" t="s">
        <v>6446</v>
      </c>
      <c r="I409" s="8">
        <f t="shared" si="39"/>
        <v>45350.635520833333</v>
      </c>
      <c r="J409" s="8">
        <f t="shared" si="42"/>
        <v>45350.634722222225</v>
      </c>
      <c r="K409" s="6" t="str">
        <f t="shared" si="40"/>
        <v>0:01</v>
      </c>
      <c r="L409" s="54" t="str">
        <f t="shared" si="41"/>
        <v>Ukončeno v den propuštění</v>
      </c>
      <c r="M409" s="54" t="str">
        <f>IF(A409-J409&gt;TIME(0,240,0),"Více než  4 hodiny",VLOOKUP(K409,Pásma!$H$4:$I$244,2))</f>
        <v>do 10 ti minut</v>
      </c>
    </row>
    <row r="410" spans="1:13" x14ac:dyDescent="0.25">
      <c r="A410" s="26">
        <v>45350.635740740741</v>
      </c>
      <c r="B410" s="25" t="s">
        <v>5011</v>
      </c>
      <c r="C410" s="25" t="s">
        <v>5049</v>
      </c>
      <c r="D410" s="25" t="s">
        <v>5013</v>
      </c>
      <c r="E410" s="25" t="s">
        <v>79</v>
      </c>
      <c r="F410" s="25" t="s">
        <v>6441</v>
      </c>
      <c r="G410" s="25" t="s">
        <v>6442</v>
      </c>
      <c r="H410" s="25" t="s">
        <v>6443</v>
      </c>
      <c r="I410" s="8">
        <f t="shared" si="39"/>
        <v>45350.635740740741</v>
      </c>
      <c r="J410" s="8">
        <f t="shared" si="42"/>
        <v>45350.635416666664</v>
      </c>
      <c r="K410" s="6" t="str">
        <f t="shared" si="40"/>
        <v>0:00</v>
      </c>
      <c r="L410" s="54" t="str">
        <f t="shared" si="41"/>
        <v>Ukončeno v den propuštění</v>
      </c>
      <c r="M410" s="54" t="str">
        <f>IF(A410-J410&gt;TIME(0,240,0),"Více než  4 hodiny",VLOOKUP(K410,Pásma!$H$4:$I$244,2))</f>
        <v>do 10 ti minut</v>
      </c>
    </row>
    <row r="411" spans="1:13" x14ac:dyDescent="0.25">
      <c r="A411" s="26">
        <v>45351.442847222221</v>
      </c>
      <c r="B411" s="25" t="s">
        <v>4853</v>
      </c>
      <c r="C411" s="25" t="s">
        <v>4854</v>
      </c>
      <c r="D411" s="25" t="s">
        <v>5013</v>
      </c>
      <c r="E411" s="25" t="s">
        <v>79</v>
      </c>
      <c r="F411" s="25" t="s">
        <v>4950</v>
      </c>
      <c r="G411" s="25" t="s">
        <v>4951</v>
      </c>
      <c r="H411" s="25" t="s">
        <v>9134</v>
      </c>
      <c r="I411" s="8">
        <f t="shared" si="39"/>
        <v>45351.442847222221</v>
      </c>
      <c r="J411" s="8">
        <f>DATEVALUE(MID(H411,49,8))+TIMEVALUE(_xlfn.CONCAT(MID(H411,80,2),":",MID(H411,82,2)))</f>
        <v>45351.442361111112</v>
      </c>
      <c r="K411" s="6" t="str">
        <f t="shared" si="40"/>
        <v>0:00</v>
      </c>
      <c r="L411" s="54" t="str">
        <f t="shared" si="41"/>
        <v>Ukončeno v den propuštění</v>
      </c>
      <c r="M411" s="54" t="str">
        <f>IF(A411-J411&gt;TIME(0,240,0),"Více než  4 hodiny",VLOOKUP(K411,Pásma!$H$4:$I$244,2))</f>
        <v>do 10 ti minut</v>
      </c>
    </row>
    <row r="412" spans="1:13" x14ac:dyDescent="0.25">
      <c r="A412" s="26">
        <v>45351.490706018521</v>
      </c>
      <c r="B412" s="25" t="s">
        <v>5017</v>
      </c>
      <c r="C412" s="25" t="s">
        <v>5141</v>
      </c>
      <c r="D412" s="25" t="s">
        <v>5013</v>
      </c>
      <c r="E412" s="25" t="s">
        <v>79</v>
      </c>
      <c r="F412" s="25" t="s">
        <v>5233</v>
      </c>
      <c r="G412" s="25" t="s">
        <v>6440</v>
      </c>
      <c r="H412" s="25" t="s">
        <v>6439</v>
      </c>
      <c r="I412" s="8">
        <f t="shared" si="39"/>
        <v>45351.490706018521</v>
      </c>
      <c r="J412" s="8">
        <f t="shared" ref="J412:J421" si="43">DATEVALUE(MID(H412,29,8))+TIMEVALUE(_xlfn.CONCAT(MID(H412,64,2),":",MID(H412,66,2)))</f>
        <v>45351.490277777775</v>
      </c>
      <c r="K412" s="6" t="str">
        <f t="shared" si="40"/>
        <v>0:00</v>
      </c>
      <c r="L412" s="54" t="str">
        <f t="shared" si="41"/>
        <v>Ukončeno v den propuštění</v>
      </c>
      <c r="M412" s="54" t="str">
        <f>IF(A412-J412&gt;TIME(0,240,0),"Více než  4 hodiny",VLOOKUP(K412,Pásma!$H$4:$I$244,2))</f>
        <v>do 10 ti minut</v>
      </c>
    </row>
    <row r="413" spans="1:13" x14ac:dyDescent="0.25">
      <c r="A413" s="26">
        <v>45351.491111111114</v>
      </c>
      <c r="B413" s="25" t="s">
        <v>5017</v>
      </c>
      <c r="C413" s="25" t="s">
        <v>5141</v>
      </c>
      <c r="D413" s="25" t="s">
        <v>5013</v>
      </c>
      <c r="E413" s="25" t="s">
        <v>79</v>
      </c>
      <c r="F413" s="25" t="s">
        <v>6437</v>
      </c>
      <c r="G413" s="25" t="s">
        <v>6438</v>
      </c>
      <c r="H413" s="25" t="s">
        <v>6439</v>
      </c>
      <c r="I413" s="8">
        <f t="shared" si="39"/>
        <v>45351.491111111114</v>
      </c>
      <c r="J413" s="8">
        <f t="shared" si="43"/>
        <v>45351.490277777775</v>
      </c>
      <c r="K413" s="6" t="str">
        <f t="shared" si="40"/>
        <v>0:01</v>
      </c>
      <c r="L413" s="54" t="str">
        <f t="shared" si="41"/>
        <v>Ukončeno v den propuštění</v>
      </c>
      <c r="M413" s="54" t="str">
        <f>IF(A413-J413&gt;TIME(0,240,0),"Více než  4 hodiny",VLOOKUP(K413,Pásma!$H$4:$I$244,2))</f>
        <v>do 10 ti minut</v>
      </c>
    </row>
    <row r="414" spans="1:13" x14ac:dyDescent="0.25">
      <c r="A414" s="26">
        <v>45351.491527777776</v>
      </c>
      <c r="B414" s="25" t="s">
        <v>5017</v>
      </c>
      <c r="C414" s="25" t="s">
        <v>5141</v>
      </c>
      <c r="D414" s="25" t="s">
        <v>5013</v>
      </c>
      <c r="E414" s="25" t="s">
        <v>79</v>
      </c>
      <c r="F414" s="25" t="s">
        <v>6434</v>
      </c>
      <c r="G414" s="25" t="s">
        <v>6435</v>
      </c>
      <c r="H414" s="25" t="s">
        <v>6436</v>
      </c>
      <c r="I414" s="8">
        <f t="shared" si="39"/>
        <v>45351.491527777776</v>
      </c>
      <c r="J414" s="8">
        <f t="shared" si="43"/>
        <v>45351.490972222222</v>
      </c>
      <c r="K414" s="6" t="str">
        <f t="shared" si="40"/>
        <v>0:00</v>
      </c>
      <c r="L414" s="54" t="str">
        <f t="shared" si="41"/>
        <v>Ukončeno v den propuštění</v>
      </c>
      <c r="M414" s="54" t="str">
        <f>IF(A414-J414&gt;TIME(0,240,0),"Více než  4 hodiny",VLOOKUP(K414,Pásma!$H$4:$I$244,2))</f>
        <v>do 10 ti minut</v>
      </c>
    </row>
    <row r="415" spans="1:13" x14ac:dyDescent="0.25">
      <c r="A415" s="26">
        <v>45351.492025462961</v>
      </c>
      <c r="B415" s="25" t="s">
        <v>5017</v>
      </c>
      <c r="C415" s="25" t="s">
        <v>5141</v>
      </c>
      <c r="D415" s="25" t="s">
        <v>5013</v>
      </c>
      <c r="E415" s="25" t="s">
        <v>79</v>
      </c>
      <c r="F415" s="25" t="s">
        <v>6432</v>
      </c>
      <c r="G415" s="25" t="s">
        <v>6433</v>
      </c>
      <c r="H415" s="25" t="s">
        <v>6431</v>
      </c>
      <c r="I415" s="8">
        <f t="shared" si="39"/>
        <v>45351.492025462961</v>
      </c>
      <c r="J415" s="8">
        <f t="shared" si="43"/>
        <v>45351.491666666669</v>
      </c>
      <c r="K415" s="6" t="str">
        <f t="shared" si="40"/>
        <v>0:00</v>
      </c>
      <c r="L415" s="54" t="str">
        <f t="shared" si="41"/>
        <v>Ukončeno v den propuštění</v>
      </c>
      <c r="M415" s="54" t="str">
        <f>IF(A415-J415&gt;TIME(0,240,0),"Více než  4 hodiny",VLOOKUP(K415,Pásma!$H$4:$I$244,2))</f>
        <v>do 10 ti minut</v>
      </c>
    </row>
    <row r="416" spans="1:13" x14ac:dyDescent="0.25">
      <c r="A416" s="26">
        <v>45351.492384259262</v>
      </c>
      <c r="B416" s="25" t="s">
        <v>5017</v>
      </c>
      <c r="C416" s="25" t="s">
        <v>5141</v>
      </c>
      <c r="D416" s="25" t="s">
        <v>5013</v>
      </c>
      <c r="E416" s="25" t="s">
        <v>79</v>
      </c>
      <c r="F416" s="25" t="s">
        <v>6429</v>
      </c>
      <c r="G416" s="25" t="s">
        <v>6430</v>
      </c>
      <c r="H416" s="25" t="s">
        <v>6431</v>
      </c>
      <c r="I416" s="8">
        <f t="shared" si="39"/>
        <v>45351.492384259262</v>
      </c>
      <c r="J416" s="8">
        <f t="shared" si="43"/>
        <v>45351.491666666669</v>
      </c>
      <c r="K416" s="6" t="str">
        <f t="shared" si="40"/>
        <v>0:01</v>
      </c>
      <c r="L416" s="54" t="str">
        <f t="shared" si="41"/>
        <v>Ukončeno v den propuštění</v>
      </c>
      <c r="M416" s="54" t="str">
        <f>IF(A416-J416&gt;TIME(0,240,0),"Více než  4 hodiny",VLOOKUP(K416,Pásma!$H$4:$I$244,2))</f>
        <v>do 10 ti minut</v>
      </c>
    </row>
    <row r="417" spans="1:13" x14ac:dyDescent="0.25">
      <c r="A417" s="26">
        <v>45351.492974537039</v>
      </c>
      <c r="B417" s="25" t="s">
        <v>5017</v>
      </c>
      <c r="C417" s="25" t="s">
        <v>5141</v>
      </c>
      <c r="D417" s="25" t="s">
        <v>5013</v>
      </c>
      <c r="E417" s="25" t="s">
        <v>79</v>
      </c>
      <c r="F417" s="25" t="s">
        <v>6426</v>
      </c>
      <c r="G417" s="25" t="s">
        <v>6427</v>
      </c>
      <c r="H417" s="25" t="s">
        <v>6428</v>
      </c>
      <c r="I417" s="8">
        <f t="shared" si="39"/>
        <v>45351.492974537039</v>
      </c>
      <c r="J417" s="8">
        <f t="shared" si="43"/>
        <v>45351.492361111108</v>
      </c>
      <c r="K417" s="6" t="str">
        <f t="shared" si="40"/>
        <v>0:00</v>
      </c>
      <c r="L417" s="54" t="str">
        <f t="shared" si="41"/>
        <v>Ukončeno v den propuštění</v>
      </c>
      <c r="M417" s="54" t="str">
        <f>IF(A417-J417&gt;TIME(0,240,0),"Více než  4 hodiny",VLOOKUP(K417,Pásma!$H$4:$I$244,2))</f>
        <v>do 10 ti minut</v>
      </c>
    </row>
    <row r="418" spans="1:13" x14ac:dyDescent="0.25">
      <c r="A418" s="26">
        <v>45351.493483796294</v>
      </c>
      <c r="B418" s="25" t="s">
        <v>5017</v>
      </c>
      <c r="C418" s="25" t="s">
        <v>5141</v>
      </c>
      <c r="D418" s="25" t="s">
        <v>5013</v>
      </c>
      <c r="E418" s="25" t="s">
        <v>79</v>
      </c>
      <c r="F418" s="25" t="s">
        <v>6424</v>
      </c>
      <c r="G418" s="25" t="s">
        <v>6425</v>
      </c>
      <c r="H418" s="25" t="s">
        <v>6423</v>
      </c>
      <c r="I418" s="8">
        <f t="shared" si="39"/>
        <v>45351.493483796294</v>
      </c>
      <c r="J418" s="8">
        <f t="shared" si="43"/>
        <v>45351.493055555555</v>
      </c>
      <c r="K418" s="6" t="str">
        <f t="shared" si="40"/>
        <v>0:00</v>
      </c>
      <c r="L418" s="54" t="str">
        <f t="shared" si="41"/>
        <v>Ukončeno v den propuštění</v>
      </c>
      <c r="M418" s="54" t="str">
        <f>IF(A418-J418&gt;TIME(0,240,0),"Více než  4 hodiny",VLOOKUP(K418,Pásma!$H$4:$I$244,2))</f>
        <v>do 10 ti minut</v>
      </c>
    </row>
    <row r="419" spans="1:13" x14ac:dyDescent="0.25">
      <c r="A419" s="26">
        <v>45351.493888888886</v>
      </c>
      <c r="B419" s="25" t="s">
        <v>5017</v>
      </c>
      <c r="C419" s="25" t="s">
        <v>5141</v>
      </c>
      <c r="D419" s="25" t="s">
        <v>5013</v>
      </c>
      <c r="E419" s="25" t="s">
        <v>79</v>
      </c>
      <c r="F419" s="25" t="s">
        <v>6127</v>
      </c>
      <c r="G419" s="25" t="s">
        <v>6422</v>
      </c>
      <c r="H419" s="25" t="s">
        <v>6423</v>
      </c>
      <c r="I419" s="8">
        <f t="shared" si="39"/>
        <v>45351.493888888886</v>
      </c>
      <c r="J419" s="8">
        <f t="shared" si="43"/>
        <v>45351.493055555555</v>
      </c>
      <c r="K419" s="6" t="str">
        <f t="shared" si="40"/>
        <v>0:01</v>
      </c>
      <c r="L419" s="54" t="str">
        <f t="shared" si="41"/>
        <v>Ukončeno v den propuštění</v>
      </c>
      <c r="M419" s="54" t="str">
        <f>IF(A419-J419&gt;TIME(0,240,0),"Více než  4 hodiny",VLOOKUP(K419,Pásma!$H$4:$I$244,2))</f>
        <v>do 10 ti minut</v>
      </c>
    </row>
    <row r="420" spans="1:13" x14ac:dyDescent="0.25">
      <c r="A420" s="26">
        <v>45351.624930555554</v>
      </c>
      <c r="B420" s="25" t="s">
        <v>5017</v>
      </c>
      <c r="C420" s="25" t="s">
        <v>5049</v>
      </c>
      <c r="D420" s="25" t="s">
        <v>5013</v>
      </c>
      <c r="E420" s="25" t="s">
        <v>79</v>
      </c>
      <c r="F420" s="25" t="s">
        <v>6420</v>
      </c>
      <c r="G420" s="25" t="s">
        <v>6421</v>
      </c>
      <c r="H420" s="25" t="s">
        <v>6419</v>
      </c>
      <c r="I420" s="8">
        <f t="shared" si="39"/>
        <v>45351.624930555554</v>
      </c>
      <c r="J420" s="8">
        <f t="shared" si="43"/>
        <v>45351.624305555553</v>
      </c>
      <c r="K420" s="6" t="str">
        <f t="shared" si="40"/>
        <v>0:00</v>
      </c>
      <c r="L420" s="54" t="str">
        <f t="shared" si="41"/>
        <v>Ukončeno v den propuštění</v>
      </c>
      <c r="M420" s="54" t="str">
        <f>IF(A420-J420&gt;TIME(0,240,0),"Více než  4 hodiny",VLOOKUP(K420,Pásma!$H$4:$I$244,2))</f>
        <v>do 10 ti minut</v>
      </c>
    </row>
    <row r="421" spans="1:13" x14ac:dyDescent="0.25">
      <c r="A421" s="26">
        <v>45351.625173611108</v>
      </c>
      <c r="B421" s="25" t="s">
        <v>5017</v>
      </c>
      <c r="C421" s="25" t="s">
        <v>5049</v>
      </c>
      <c r="D421" s="25" t="s">
        <v>5013</v>
      </c>
      <c r="E421" s="25" t="s">
        <v>79</v>
      </c>
      <c r="F421" s="25" t="s">
        <v>6417</v>
      </c>
      <c r="G421" s="25" t="s">
        <v>6418</v>
      </c>
      <c r="H421" s="25" t="s">
        <v>6419</v>
      </c>
      <c r="I421" s="8">
        <f t="shared" si="39"/>
        <v>45351.625173611108</v>
      </c>
      <c r="J421" s="8">
        <f t="shared" si="43"/>
        <v>45351.624305555553</v>
      </c>
      <c r="K421" s="6" t="str">
        <f t="shared" si="40"/>
        <v>0:01</v>
      </c>
      <c r="L421" s="54" t="str">
        <f t="shared" si="41"/>
        <v>Ukončeno v den propuštění</v>
      </c>
      <c r="M421" s="54" t="str">
        <f>IF(A421-J421&gt;TIME(0,240,0),"Více než  4 hodiny",VLOOKUP(K421,Pásma!$H$4:$I$244,2))</f>
        <v>do 10 ti minut</v>
      </c>
    </row>
    <row r="422" spans="1:13" x14ac:dyDescent="0.25">
      <c r="A422" s="26">
        <v>45351.802442129629</v>
      </c>
      <c r="B422" s="25" t="s">
        <v>7745</v>
      </c>
      <c r="C422" s="25" t="s">
        <v>5150</v>
      </c>
      <c r="D422" s="25" t="s">
        <v>5013</v>
      </c>
      <c r="E422" s="25" t="s">
        <v>10</v>
      </c>
      <c r="F422" s="25" t="s">
        <v>6014</v>
      </c>
      <c r="G422" s="25" t="s">
        <v>7882</v>
      </c>
      <c r="H422" s="25" t="s">
        <v>7883</v>
      </c>
      <c r="I422" s="8">
        <f t="shared" si="39"/>
        <v>45351.802442129629</v>
      </c>
      <c r="J422" s="8">
        <f>DATEVALUE(MID(H422,63,8))+TIMEVALUE(_xlfn.CONCAT(MID(H422,87,2),":",MID(H422,89,2)))</f>
        <v>45351.801388888889</v>
      </c>
      <c r="K422" s="6" t="str">
        <f t="shared" si="40"/>
        <v>0:01</v>
      </c>
      <c r="L422" s="54" t="str">
        <f t="shared" si="41"/>
        <v>Ukončeno v den propuštění</v>
      </c>
      <c r="M422" s="54" t="str">
        <f>IF(A422-J422&gt;TIME(0,240,0),"Více než  4 hodiny",VLOOKUP(K422,Pásma!$H$4:$I$244,2))</f>
        <v>do 10 ti minut</v>
      </c>
    </row>
    <row r="423" spans="1:13" x14ac:dyDescent="0.25">
      <c r="A423" s="26">
        <v>45352.365057870367</v>
      </c>
      <c r="B423" s="25" t="s">
        <v>5028</v>
      </c>
      <c r="C423" s="25" t="s">
        <v>5166</v>
      </c>
      <c r="D423" s="25" t="s">
        <v>5013</v>
      </c>
      <c r="E423" s="25" t="s">
        <v>79</v>
      </c>
      <c r="F423" s="25" t="s">
        <v>5786</v>
      </c>
      <c r="G423" s="25" t="s">
        <v>7761</v>
      </c>
      <c r="H423" s="25" t="s">
        <v>9133</v>
      </c>
      <c r="I423" s="8">
        <f t="shared" si="39"/>
        <v>45352.365057870367</v>
      </c>
      <c r="J423" s="8">
        <f>DATEVALUE(MID(H423,49,8))+TIMEVALUE(_xlfn.CONCAT(MID(H423,80,2),":",MID(H423,82,2)))</f>
        <v>45352.364583333336</v>
      </c>
      <c r="K423" s="6" t="str">
        <f t="shared" si="40"/>
        <v>0:00</v>
      </c>
      <c r="L423" s="54" t="str">
        <f t="shared" si="41"/>
        <v>Ukončeno v den propuštění</v>
      </c>
      <c r="M423" s="54" t="str">
        <f>IF(A423-J423&gt;TIME(0,240,0),"Více než  4 hodiny",VLOOKUP(K423,Pásma!$H$4:$I$244,2))</f>
        <v>do 10 ti minut</v>
      </c>
    </row>
    <row r="424" spans="1:13" x14ac:dyDescent="0.25">
      <c r="A424" s="26">
        <v>45352.411516203705</v>
      </c>
      <c r="B424" s="25" t="s">
        <v>5017</v>
      </c>
      <c r="C424" s="25" t="s">
        <v>5166</v>
      </c>
      <c r="D424" s="25" t="s">
        <v>5013</v>
      </c>
      <c r="E424" s="25" t="s">
        <v>79</v>
      </c>
      <c r="F424" s="25" t="s">
        <v>6414</v>
      </c>
      <c r="G424" s="25" t="s">
        <v>6415</v>
      </c>
      <c r="H424" s="25" t="s">
        <v>6416</v>
      </c>
      <c r="I424" s="8">
        <f t="shared" si="39"/>
        <v>45352.411516203705</v>
      </c>
      <c r="J424" s="8">
        <f t="shared" ref="J424:J441" si="44">DATEVALUE(MID(H424,29,8))+TIMEVALUE(_xlfn.CONCAT(MID(H424,64,2),":",MID(H424,66,2)))</f>
        <v>45352.411111111112</v>
      </c>
      <c r="K424" s="6" t="str">
        <f t="shared" si="40"/>
        <v>0:00</v>
      </c>
      <c r="L424" s="54" t="str">
        <f t="shared" si="41"/>
        <v>Ukončeno v den propuštění</v>
      </c>
      <c r="M424" s="54" t="str">
        <f>IF(A424-J424&gt;TIME(0,240,0),"Více než  4 hodiny",VLOOKUP(K424,Pásma!$H$4:$I$244,2))</f>
        <v>do 10 ti minut</v>
      </c>
    </row>
    <row r="425" spans="1:13" x14ac:dyDescent="0.25">
      <c r="A425" s="26">
        <v>45352.411886574075</v>
      </c>
      <c r="B425" s="25" t="s">
        <v>5017</v>
      </c>
      <c r="C425" s="25" t="s">
        <v>5166</v>
      </c>
      <c r="D425" s="25" t="s">
        <v>5013</v>
      </c>
      <c r="E425" s="25" t="s">
        <v>79</v>
      </c>
      <c r="F425" s="25" t="s">
        <v>5795</v>
      </c>
      <c r="G425" s="25" t="s">
        <v>6412</v>
      </c>
      <c r="H425" s="25" t="s">
        <v>6413</v>
      </c>
      <c r="I425" s="8">
        <f t="shared" si="39"/>
        <v>45352.411886574075</v>
      </c>
      <c r="J425" s="8">
        <f t="shared" si="44"/>
        <v>45352.411111111112</v>
      </c>
      <c r="K425" s="6" t="str">
        <f t="shared" si="40"/>
        <v>0:01</v>
      </c>
      <c r="L425" s="54" t="str">
        <f t="shared" si="41"/>
        <v>Ukončeno v den propuštění</v>
      </c>
      <c r="M425" s="54" t="str">
        <f>IF(A425-J425&gt;TIME(0,240,0),"Více než  4 hodiny",VLOOKUP(K425,Pásma!$H$4:$I$244,2))</f>
        <v>do 10 ti minut</v>
      </c>
    </row>
    <row r="426" spans="1:13" x14ac:dyDescent="0.25">
      <c r="A426" s="26">
        <v>45352.412407407406</v>
      </c>
      <c r="B426" s="25" t="s">
        <v>5017</v>
      </c>
      <c r="C426" s="25" t="s">
        <v>5166</v>
      </c>
      <c r="D426" s="25" t="s">
        <v>5013</v>
      </c>
      <c r="E426" s="25" t="s">
        <v>79</v>
      </c>
      <c r="F426" s="25" t="s">
        <v>6080</v>
      </c>
      <c r="G426" s="25" t="s">
        <v>6410</v>
      </c>
      <c r="H426" s="25" t="s">
        <v>6411</v>
      </c>
      <c r="I426" s="8">
        <f t="shared" si="39"/>
        <v>45352.412407407406</v>
      </c>
      <c r="J426" s="8">
        <f t="shared" si="44"/>
        <v>45352.411805555559</v>
      </c>
      <c r="K426" s="6" t="str">
        <f t="shared" si="40"/>
        <v>0:00</v>
      </c>
      <c r="L426" s="54" t="str">
        <f t="shared" si="41"/>
        <v>Ukončeno v den propuštění</v>
      </c>
      <c r="M426" s="54" t="str">
        <f>IF(A426-J426&gt;TIME(0,240,0),"Více než  4 hodiny",VLOOKUP(K426,Pásma!$H$4:$I$244,2))</f>
        <v>do 10 ti minut</v>
      </c>
    </row>
    <row r="427" spans="1:13" x14ac:dyDescent="0.25">
      <c r="A427" s="26">
        <v>45352.742268518516</v>
      </c>
      <c r="B427" s="25" t="s">
        <v>5017</v>
      </c>
      <c r="C427" s="25" t="s">
        <v>4949</v>
      </c>
      <c r="D427" s="25" t="s">
        <v>5013</v>
      </c>
      <c r="E427" s="25" t="s">
        <v>10</v>
      </c>
      <c r="F427" s="25" t="s">
        <v>6407</v>
      </c>
      <c r="G427" s="25" t="s">
        <v>6408</v>
      </c>
      <c r="H427" s="25" t="s">
        <v>6409</v>
      </c>
      <c r="I427" s="8">
        <f t="shared" si="39"/>
        <v>45352.742268518516</v>
      </c>
      <c r="J427" s="8">
        <f t="shared" si="44"/>
        <v>45352.741666666669</v>
      </c>
      <c r="K427" s="6" t="str">
        <f t="shared" si="40"/>
        <v>0:00</v>
      </c>
      <c r="L427" s="54" t="str">
        <f t="shared" si="41"/>
        <v>Ukončeno v den propuštění</v>
      </c>
      <c r="M427" s="54" t="str">
        <f>IF(A427-J427&gt;TIME(0,240,0),"Více než  4 hodiny",VLOOKUP(K427,Pásma!$H$4:$I$244,2))</f>
        <v>do 10 ti minut</v>
      </c>
    </row>
    <row r="428" spans="1:13" x14ac:dyDescent="0.25">
      <c r="A428" s="26">
        <v>45352.743090277778</v>
      </c>
      <c r="B428" s="25" t="s">
        <v>5017</v>
      </c>
      <c r="C428" s="25" t="s">
        <v>4949</v>
      </c>
      <c r="D428" s="25" t="s">
        <v>5013</v>
      </c>
      <c r="E428" s="25" t="s">
        <v>10</v>
      </c>
      <c r="F428" s="25" t="s">
        <v>6404</v>
      </c>
      <c r="G428" s="25" t="s">
        <v>6405</v>
      </c>
      <c r="H428" s="25" t="s">
        <v>6406</v>
      </c>
      <c r="I428" s="8">
        <f t="shared" si="39"/>
        <v>45352.743090277778</v>
      </c>
      <c r="J428" s="8">
        <f t="shared" si="44"/>
        <v>45352.742361111108</v>
      </c>
      <c r="K428" s="6" t="str">
        <f t="shared" si="40"/>
        <v>0:01</v>
      </c>
      <c r="L428" s="54" t="str">
        <f t="shared" si="41"/>
        <v>Ukončeno v den propuštění</v>
      </c>
      <c r="M428" s="54" t="str">
        <f>IF(A428-J428&gt;TIME(0,240,0),"Více než  4 hodiny",VLOOKUP(K428,Pásma!$H$4:$I$244,2))</f>
        <v>do 10 ti minut</v>
      </c>
    </row>
    <row r="429" spans="1:13" x14ac:dyDescent="0.25">
      <c r="A429" s="26">
        <v>45352.743449074071</v>
      </c>
      <c r="B429" s="25" t="s">
        <v>5017</v>
      </c>
      <c r="C429" s="25" t="s">
        <v>4949</v>
      </c>
      <c r="D429" s="25" t="s">
        <v>5013</v>
      </c>
      <c r="E429" s="25" t="s">
        <v>10</v>
      </c>
      <c r="F429" s="25" t="s">
        <v>5178</v>
      </c>
      <c r="G429" s="25" t="s">
        <v>6402</v>
      </c>
      <c r="H429" s="25" t="s">
        <v>6403</v>
      </c>
      <c r="I429" s="8">
        <f t="shared" si="39"/>
        <v>45352.743449074071</v>
      </c>
      <c r="J429" s="8">
        <f t="shared" si="44"/>
        <v>45352.743055555555</v>
      </c>
      <c r="K429" s="6" t="str">
        <f t="shared" si="40"/>
        <v>0:00</v>
      </c>
      <c r="L429" s="54" t="str">
        <f t="shared" si="41"/>
        <v>Ukončeno v den propuštění</v>
      </c>
      <c r="M429" s="54" t="str">
        <f>IF(A429-J429&gt;TIME(0,240,0),"Více než  4 hodiny",VLOOKUP(K429,Pásma!$H$4:$I$244,2))</f>
        <v>do 10 ti minut</v>
      </c>
    </row>
    <row r="430" spans="1:13" x14ac:dyDescent="0.25">
      <c r="A430" s="26">
        <v>45353.445300925923</v>
      </c>
      <c r="B430" s="25" t="s">
        <v>5011</v>
      </c>
      <c r="C430" s="25" t="s">
        <v>5141</v>
      </c>
      <c r="D430" s="25" t="s">
        <v>5013</v>
      </c>
      <c r="E430" s="25" t="s">
        <v>79</v>
      </c>
      <c r="F430" s="25" t="s">
        <v>6399</v>
      </c>
      <c r="G430" s="25" t="s">
        <v>6400</v>
      </c>
      <c r="H430" s="25" t="s">
        <v>6401</v>
      </c>
      <c r="I430" s="8">
        <f t="shared" si="39"/>
        <v>45353.445300925923</v>
      </c>
      <c r="J430" s="8">
        <f t="shared" si="44"/>
        <v>45353.444444444445</v>
      </c>
      <c r="K430" s="6" t="str">
        <f t="shared" si="40"/>
        <v>0:01</v>
      </c>
      <c r="L430" s="54" t="str">
        <f t="shared" si="41"/>
        <v>Ukončeno v den propuštění</v>
      </c>
      <c r="M430" s="54" t="str">
        <f>IF(A430-J430&gt;TIME(0,240,0),"Více než  4 hodiny",VLOOKUP(K430,Pásma!$H$4:$I$244,2))</f>
        <v>do 10 ti minut</v>
      </c>
    </row>
    <row r="431" spans="1:13" x14ac:dyDescent="0.25">
      <c r="A431" s="26">
        <v>45353.460520833331</v>
      </c>
      <c r="B431" s="25" t="s">
        <v>5017</v>
      </c>
      <c r="C431" s="25" t="s">
        <v>4949</v>
      </c>
      <c r="D431" s="25" t="s">
        <v>5013</v>
      </c>
      <c r="E431" s="25" t="s">
        <v>10</v>
      </c>
      <c r="F431" s="25" t="s">
        <v>6014</v>
      </c>
      <c r="G431" s="25" t="s">
        <v>6397</v>
      </c>
      <c r="H431" s="25" t="s">
        <v>6398</v>
      </c>
      <c r="I431" s="8">
        <f t="shared" si="39"/>
        <v>45353.460520833331</v>
      </c>
      <c r="J431" s="8">
        <f t="shared" si="44"/>
        <v>45353.45416666667</v>
      </c>
      <c r="K431" s="6" t="str">
        <f t="shared" si="40"/>
        <v>0:09</v>
      </c>
      <c r="L431" s="54" t="str">
        <f t="shared" si="41"/>
        <v>Ukončeno v den propuštění</v>
      </c>
      <c r="M431" s="54" t="str">
        <f>IF(A431-J431&gt;TIME(0,240,0),"Více než  4 hodiny",VLOOKUP(K431,Pásma!$H$4:$I$244,2))</f>
        <v>do 10 ti minut</v>
      </c>
    </row>
    <row r="432" spans="1:13" x14ac:dyDescent="0.25">
      <c r="A432" s="26">
        <v>45353.50818287037</v>
      </c>
      <c r="B432" s="25" t="s">
        <v>5017</v>
      </c>
      <c r="C432" s="25" t="s">
        <v>4949</v>
      </c>
      <c r="D432" s="25" t="s">
        <v>5013</v>
      </c>
      <c r="E432" s="25" t="s">
        <v>10</v>
      </c>
      <c r="F432" s="25" t="s">
        <v>6395</v>
      </c>
      <c r="G432" s="25" t="s">
        <v>6396</v>
      </c>
      <c r="H432" s="25" t="s">
        <v>6394</v>
      </c>
      <c r="I432" s="8">
        <f t="shared" si="39"/>
        <v>45353.50818287037</v>
      </c>
      <c r="J432" s="8">
        <f t="shared" si="44"/>
        <v>45353.507638888892</v>
      </c>
      <c r="K432" s="6" t="str">
        <f t="shared" si="40"/>
        <v>0:00</v>
      </c>
      <c r="L432" s="54" t="str">
        <f t="shared" si="41"/>
        <v>Ukončeno v den propuštění</v>
      </c>
      <c r="M432" s="54" t="str">
        <f>IF(A432-J432&gt;TIME(0,240,0),"Více než  4 hodiny",VLOOKUP(K432,Pásma!$H$4:$I$244,2))</f>
        <v>do 10 ti minut</v>
      </c>
    </row>
    <row r="433" spans="1:13" x14ac:dyDescent="0.25">
      <c r="A433" s="26">
        <v>45353.509016203701</v>
      </c>
      <c r="B433" s="25" t="s">
        <v>5017</v>
      </c>
      <c r="C433" s="25" t="s">
        <v>4949</v>
      </c>
      <c r="D433" s="25" t="s">
        <v>5013</v>
      </c>
      <c r="E433" s="25" t="s">
        <v>10</v>
      </c>
      <c r="F433" s="25" t="s">
        <v>6392</v>
      </c>
      <c r="G433" s="25" t="s">
        <v>6393</v>
      </c>
      <c r="H433" s="25" t="s">
        <v>6394</v>
      </c>
      <c r="I433" s="8">
        <f t="shared" si="39"/>
        <v>45353.509016203701</v>
      </c>
      <c r="J433" s="8">
        <f t="shared" si="44"/>
        <v>45353.507638888892</v>
      </c>
      <c r="K433" s="6" t="str">
        <f t="shared" si="40"/>
        <v>0:01</v>
      </c>
      <c r="L433" s="54" t="str">
        <f t="shared" si="41"/>
        <v>Ukončeno v den propuštění</v>
      </c>
      <c r="M433" s="54" t="str">
        <f>IF(A433-J433&gt;TIME(0,240,0),"Více než  4 hodiny",VLOOKUP(K433,Pásma!$H$4:$I$244,2))</f>
        <v>do 10 ti minut</v>
      </c>
    </row>
    <row r="434" spans="1:13" x14ac:dyDescent="0.25">
      <c r="A434" s="26">
        <v>45353.509548611109</v>
      </c>
      <c r="B434" s="25" t="s">
        <v>5017</v>
      </c>
      <c r="C434" s="25" t="s">
        <v>4949</v>
      </c>
      <c r="D434" s="25" t="s">
        <v>5013</v>
      </c>
      <c r="E434" s="25" t="s">
        <v>10</v>
      </c>
      <c r="F434" s="25" t="s">
        <v>5727</v>
      </c>
      <c r="G434" s="25" t="s">
        <v>6390</v>
      </c>
      <c r="H434" s="25" t="s">
        <v>6391</v>
      </c>
      <c r="I434" s="8">
        <f t="shared" si="39"/>
        <v>45353.509548611109</v>
      </c>
      <c r="J434" s="8">
        <f t="shared" si="44"/>
        <v>45353.509027777778</v>
      </c>
      <c r="K434" s="6" t="str">
        <f t="shared" si="40"/>
        <v>0:00</v>
      </c>
      <c r="L434" s="54" t="str">
        <f t="shared" si="41"/>
        <v>Ukončeno v den propuštění</v>
      </c>
      <c r="M434" s="54" t="str">
        <f>IF(A434-J434&gt;TIME(0,240,0),"Více než  4 hodiny",VLOOKUP(K434,Pásma!$H$4:$I$244,2))</f>
        <v>do 10 ti minut</v>
      </c>
    </row>
    <row r="435" spans="1:13" x14ac:dyDescent="0.25">
      <c r="A435" s="26">
        <v>45353.51017361111</v>
      </c>
      <c r="B435" s="25" t="s">
        <v>5017</v>
      </c>
      <c r="C435" s="25" t="s">
        <v>4949</v>
      </c>
      <c r="D435" s="25" t="s">
        <v>5013</v>
      </c>
      <c r="E435" s="25" t="s">
        <v>10</v>
      </c>
      <c r="F435" s="25" t="s">
        <v>6387</v>
      </c>
      <c r="G435" s="25" t="s">
        <v>6388</v>
      </c>
      <c r="H435" s="25" t="s">
        <v>6389</v>
      </c>
      <c r="I435" s="8">
        <f t="shared" si="39"/>
        <v>45353.51017361111</v>
      </c>
      <c r="J435" s="8">
        <f t="shared" si="44"/>
        <v>45353.509027777778</v>
      </c>
      <c r="K435" s="6" t="str">
        <f t="shared" si="40"/>
        <v>0:01</v>
      </c>
      <c r="L435" s="54" t="str">
        <f t="shared" si="41"/>
        <v>Ukončeno v den propuštění</v>
      </c>
      <c r="M435" s="54" t="str">
        <f>IF(A435-J435&gt;TIME(0,240,0),"Více než  4 hodiny",VLOOKUP(K435,Pásma!$H$4:$I$244,2))</f>
        <v>do 10 ti minut</v>
      </c>
    </row>
    <row r="436" spans="1:13" x14ac:dyDescent="0.25">
      <c r="A436" s="26">
        <v>45354.459861111114</v>
      </c>
      <c r="B436" s="25" t="s">
        <v>5017</v>
      </c>
      <c r="C436" s="25" t="s">
        <v>5049</v>
      </c>
      <c r="D436" s="25" t="s">
        <v>5013</v>
      </c>
      <c r="E436" s="25" t="s">
        <v>79</v>
      </c>
      <c r="F436" s="25" t="s">
        <v>5527</v>
      </c>
      <c r="G436" s="25" t="s">
        <v>6385</v>
      </c>
      <c r="H436" s="25" t="s">
        <v>6386</v>
      </c>
      <c r="I436" s="8">
        <f t="shared" si="39"/>
        <v>45354.459861111114</v>
      </c>
      <c r="J436" s="8">
        <f t="shared" si="44"/>
        <v>45354.459027777775</v>
      </c>
      <c r="K436" s="6" t="str">
        <f t="shared" si="40"/>
        <v>0:01</v>
      </c>
      <c r="L436" s="54" t="str">
        <f t="shared" si="41"/>
        <v>Ukončeno v den propuštění</v>
      </c>
      <c r="M436" s="54" t="str">
        <f>IF(A436-J436&gt;TIME(0,240,0),"Více než  4 hodiny",VLOOKUP(K436,Pásma!$H$4:$I$244,2))</f>
        <v>do 10 ti minut</v>
      </c>
    </row>
    <row r="437" spans="1:13" x14ac:dyDescent="0.25">
      <c r="A437" s="26">
        <v>45354.505613425928</v>
      </c>
      <c r="B437" s="25" t="s">
        <v>5017</v>
      </c>
      <c r="C437" s="25" t="s">
        <v>5049</v>
      </c>
      <c r="D437" s="25" t="s">
        <v>5013</v>
      </c>
      <c r="E437" s="25" t="s">
        <v>79</v>
      </c>
      <c r="F437" s="25" t="s">
        <v>6382</v>
      </c>
      <c r="G437" s="25" t="s">
        <v>6383</v>
      </c>
      <c r="H437" s="25" t="s">
        <v>6384</v>
      </c>
      <c r="I437" s="8">
        <f t="shared" si="39"/>
        <v>45354.505613425928</v>
      </c>
      <c r="J437" s="8">
        <f t="shared" si="44"/>
        <v>45354.504861111112</v>
      </c>
      <c r="K437" s="6" t="str">
        <f t="shared" si="40"/>
        <v>0:01</v>
      </c>
      <c r="L437" s="54" t="str">
        <f t="shared" si="41"/>
        <v>Ukončeno v den propuštění</v>
      </c>
      <c r="M437" s="54" t="str">
        <f>IF(A437-J437&gt;TIME(0,240,0),"Více než  4 hodiny",VLOOKUP(K437,Pásma!$H$4:$I$244,2))</f>
        <v>do 10 ti minut</v>
      </c>
    </row>
    <row r="438" spans="1:13" x14ac:dyDescent="0.25">
      <c r="A438" s="26">
        <v>45354.506840277776</v>
      </c>
      <c r="B438" s="25" t="s">
        <v>5017</v>
      </c>
      <c r="C438" s="25" t="s">
        <v>5049</v>
      </c>
      <c r="D438" s="25" t="s">
        <v>5013</v>
      </c>
      <c r="E438" s="25" t="s">
        <v>79</v>
      </c>
      <c r="F438" s="25" t="s">
        <v>6287</v>
      </c>
      <c r="G438" s="25" t="s">
        <v>6381</v>
      </c>
      <c r="H438" s="25" t="s">
        <v>6380</v>
      </c>
      <c r="I438" s="8">
        <f t="shared" si="39"/>
        <v>45354.506840277776</v>
      </c>
      <c r="J438" s="8">
        <f t="shared" si="44"/>
        <v>45354.506249999999</v>
      </c>
      <c r="K438" s="6" t="str">
        <f t="shared" si="40"/>
        <v>0:00</v>
      </c>
      <c r="L438" s="54" t="str">
        <f t="shared" si="41"/>
        <v>Ukončeno v den propuštění</v>
      </c>
      <c r="M438" s="54" t="str">
        <f>IF(A438-J438&gt;TIME(0,240,0),"Více než  4 hodiny",VLOOKUP(K438,Pásma!$H$4:$I$244,2))</f>
        <v>do 10 ti minut</v>
      </c>
    </row>
    <row r="439" spans="1:13" x14ac:dyDescent="0.25">
      <c r="A439" s="26">
        <v>45354.507106481484</v>
      </c>
      <c r="B439" s="25" t="s">
        <v>5017</v>
      </c>
      <c r="C439" s="25" t="s">
        <v>5049</v>
      </c>
      <c r="D439" s="25" t="s">
        <v>5013</v>
      </c>
      <c r="E439" s="25" t="s">
        <v>79</v>
      </c>
      <c r="F439" s="25" t="s">
        <v>6378</v>
      </c>
      <c r="G439" s="25" t="s">
        <v>6379</v>
      </c>
      <c r="H439" s="25" t="s">
        <v>6380</v>
      </c>
      <c r="I439" s="8">
        <f t="shared" si="39"/>
        <v>45354.507106481484</v>
      </c>
      <c r="J439" s="8">
        <f t="shared" si="44"/>
        <v>45354.506249999999</v>
      </c>
      <c r="K439" s="6" t="str">
        <f t="shared" si="40"/>
        <v>0:01</v>
      </c>
      <c r="L439" s="54" t="str">
        <f t="shared" si="41"/>
        <v>Ukončeno v den propuštění</v>
      </c>
      <c r="M439" s="54" t="str">
        <f>IF(A439-J439&gt;TIME(0,240,0),"Více než  4 hodiny",VLOOKUP(K439,Pásma!$H$4:$I$244,2))</f>
        <v>do 10 ti minut</v>
      </c>
    </row>
    <row r="440" spans="1:13" x14ac:dyDescent="0.25">
      <c r="A440" s="26">
        <v>45354.507337962961</v>
      </c>
      <c r="B440" s="25" t="s">
        <v>5017</v>
      </c>
      <c r="C440" s="25" t="s">
        <v>5049</v>
      </c>
      <c r="D440" s="25" t="s">
        <v>5013</v>
      </c>
      <c r="E440" s="25" t="s">
        <v>79</v>
      </c>
      <c r="F440" s="25" t="s">
        <v>6375</v>
      </c>
      <c r="G440" s="25" t="s">
        <v>6376</v>
      </c>
      <c r="H440" s="25" t="s">
        <v>6377</v>
      </c>
      <c r="I440" s="8">
        <f t="shared" si="39"/>
        <v>45354.507337962961</v>
      </c>
      <c r="J440" s="8">
        <f t="shared" si="44"/>
        <v>45354.506944444445</v>
      </c>
      <c r="K440" s="6" t="str">
        <f t="shared" si="40"/>
        <v>0:00</v>
      </c>
      <c r="L440" s="54" t="str">
        <f t="shared" si="41"/>
        <v>Ukončeno v den propuštění</v>
      </c>
      <c r="M440" s="54" t="str">
        <f>IF(A440-J440&gt;TIME(0,240,0),"Více než  4 hodiny",VLOOKUP(K440,Pásma!$H$4:$I$244,2))</f>
        <v>do 10 ti minut</v>
      </c>
    </row>
    <row r="441" spans="1:13" x14ac:dyDescent="0.25">
      <c r="A441" s="26">
        <v>45354.560937499999</v>
      </c>
      <c r="B441" s="25" t="s">
        <v>5011</v>
      </c>
      <c r="C441" s="25" t="s">
        <v>5012</v>
      </c>
      <c r="D441" s="25" t="s">
        <v>5013</v>
      </c>
      <c r="E441" s="25" t="s">
        <v>79</v>
      </c>
      <c r="F441" s="25" t="s">
        <v>6372</v>
      </c>
      <c r="G441" s="25" t="s">
        <v>6373</v>
      </c>
      <c r="H441" s="25" t="s">
        <v>6374</v>
      </c>
      <c r="I441" s="8">
        <f t="shared" si="39"/>
        <v>45354.560937499999</v>
      </c>
      <c r="J441" s="8">
        <f t="shared" si="44"/>
        <v>45354.560416666667</v>
      </c>
      <c r="K441" s="6" t="str">
        <f t="shared" si="40"/>
        <v>0:00</v>
      </c>
      <c r="L441" s="54" t="str">
        <f t="shared" si="41"/>
        <v>Ukončeno v den propuštění</v>
      </c>
      <c r="M441" s="54" t="str">
        <f>IF(A441-J441&gt;TIME(0,240,0),"Více než  4 hodiny",VLOOKUP(K441,Pásma!$H$4:$I$244,2))</f>
        <v>do 10 ti minut</v>
      </c>
    </row>
    <row r="442" spans="1:13" x14ac:dyDescent="0.25">
      <c r="A442" s="26">
        <v>45355.325289351851</v>
      </c>
      <c r="B442" s="25" t="s">
        <v>5017</v>
      </c>
      <c r="C442" s="25" t="s">
        <v>5166</v>
      </c>
      <c r="D442" s="25" t="s">
        <v>5013</v>
      </c>
      <c r="E442" s="25" t="s">
        <v>79</v>
      </c>
      <c r="F442" s="25" t="s">
        <v>6349</v>
      </c>
      <c r="G442" s="25" t="s">
        <v>6350</v>
      </c>
      <c r="H442" s="25" t="s">
        <v>9132</v>
      </c>
      <c r="I442" s="8">
        <f t="shared" si="39"/>
        <v>45355.325289351851</v>
      </c>
      <c r="J442" s="8">
        <f>DATEVALUE(MID(H442,49,8))+TIMEVALUE(_xlfn.CONCAT(MID(H442,80,2),":",MID(H442,82,2)))</f>
        <v>45355.324999999997</v>
      </c>
      <c r="K442" s="6" t="str">
        <f t="shared" si="40"/>
        <v>0:00</v>
      </c>
      <c r="L442" s="54" t="str">
        <f t="shared" si="41"/>
        <v>Ukončeno v den propuštění</v>
      </c>
      <c r="M442" s="54" t="str">
        <f>IF(A442-J442&gt;TIME(0,240,0),"Více než  4 hodiny",VLOOKUP(K442,Pásma!$H$4:$I$244,2))</f>
        <v>do 10 ti minut</v>
      </c>
    </row>
    <row r="443" spans="1:13" x14ac:dyDescent="0.25">
      <c r="A443" s="26">
        <v>45355.325532407405</v>
      </c>
      <c r="B443" s="25" t="s">
        <v>5017</v>
      </c>
      <c r="C443" s="25" t="s">
        <v>5166</v>
      </c>
      <c r="D443" s="25" t="s">
        <v>5013</v>
      </c>
      <c r="E443" s="25" t="s">
        <v>79</v>
      </c>
      <c r="F443" s="25" t="s">
        <v>6352</v>
      </c>
      <c r="G443" s="25" t="s">
        <v>6353</v>
      </c>
      <c r="H443" s="25" t="s">
        <v>9132</v>
      </c>
      <c r="I443" s="8">
        <f t="shared" si="39"/>
        <v>45355.325532407405</v>
      </c>
      <c r="J443" s="8">
        <f>DATEVALUE(MID(H443,49,8))+TIMEVALUE(_xlfn.CONCAT(MID(H443,80,2),":",MID(H443,82,2)))</f>
        <v>45355.324999999997</v>
      </c>
      <c r="K443" s="6" t="str">
        <f t="shared" si="40"/>
        <v>0:00</v>
      </c>
      <c r="L443" s="54" t="str">
        <f t="shared" si="41"/>
        <v>Ukončeno v den propuštění</v>
      </c>
      <c r="M443" s="54" t="str">
        <f>IF(A443-J443&gt;TIME(0,240,0),"Více než  4 hodiny",VLOOKUP(K443,Pásma!$H$4:$I$244,2))</f>
        <v>do 10 ti minut</v>
      </c>
    </row>
    <row r="444" spans="1:13" x14ac:dyDescent="0.25">
      <c r="A444" s="26">
        <v>45356.519745370373</v>
      </c>
      <c r="B444" s="25" t="s">
        <v>5017</v>
      </c>
      <c r="C444" s="25" t="s">
        <v>5049</v>
      </c>
      <c r="D444" s="25" t="s">
        <v>5013</v>
      </c>
      <c r="E444" s="25" t="s">
        <v>79</v>
      </c>
      <c r="F444" s="25" t="s">
        <v>6369</v>
      </c>
      <c r="G444" s="25" t="s">
        <v>6370</v>
      </c>
      <c r="H444" s="25" t="s">
        <v>6371</v>
      </c>
      <c r="I444" s="8">
        <f t="shared" si="39"/>
        <v>45356.519745370373</v>
      </c>
      <c r="J444" s="8">
        <f>DATEVALUE(MID(H444,29,8))+TIMEVALUE(_xlfn.CONCAT(MID(H444,64,2),":",MID(H444,66,2)))</f>
        <v>45356.519444444442</v>
      </c>
      <c r="K444" s="6" t="str">
        <f t="shared" si="40"/>
        <v>0:00</v>
      </c>
      <c r="L444" s="54" t="str">
        <f t="shared" si="41"/>
        <v>Ukončeno v den propuštění</v>
      </c>
      <c r="M444" s="54" t="str">
        <f>IF(A444-J444&gt;TIME(0,240,0),"Více než  4 hodiny",VLOOKUP(K444,Pásma!$H$4:$I$244,2))</f>
        <v>do 10 ti minut</v>
      </c>
    </row>
    <row r="445" spans="1:13" x14ac:dyDescent="0.25">
      <c r="A445" s="26">
        <v>45357.389907407407</v>
      </c>
      <c r="B445" s="25" t="s">
        <v>5017</v>
      </c>
      <c r="C445" s="25" t="s">
        <v>4949</v>
      </c>
      <c r="D445" s="25" t="s">
        <v>5013</v>
      </c>
      <c r="E445" s="25" t="s">
        <v>10</v>
      </c>
      <c r="F445" s="25" t="s">
        <v>6014</v>
      </c>
      <c r="G445" s="25" t="s">
        <v>6367</v>
      </c>
      <c r="H445" s="25" t="s">
        <v>6368</v>
      </c>
      <c r="I445" s="8">
        <f t="shared" si="39"/>
        <v>45357.389907407407</v>
      </c>
      <c r="J445" s="8">
        <f>DATEVALUE(MID(H445,29,8))+TIMEVALUE(_xlfn.CONCAT(MID(H445,64,2),":",MID(H445,66,2)))</f>
        <v>45357.388888888891</v>
      </c>
      <c r="K445" s="6" t="str">
        <f t="shared" si="40"/>
        <v>0:01</v>
      </c>
      <c r="L445" s="54" t="str">
        <f t="shared" si="41"/>
        <v>Ukončeno v den propuštění</v>
      </c>
      <c r="M445" s="54" t="str">
        <f>IF(A445-J445&gt;TIME(0,240,0),"Více než  4 hodiny",VLOOKUP(K445,Pásma!$H$4:$I$244,2))</f>
        <v>do 10 ti minut</v>
      </c>
    </row>
    <row r="446" spans="1:13" x14ac:dyDescent="0.25">
      <c r="A446" s="26">
        <v>45357.408530092594</v>
      </c>
      <c r="B446" s="25" t="s">
        <v>5017</v>
      </c>
      <c r="C446" s="25" t="s">
        <v>4949</v>
      </c>
      <c r="D446" s="25" t="s">
        <v>5013</v>
      </c>
      <c r="E446" s="25" t="s">
        <v>10</v>
      </c>
      <c r="F446" s="25" t="s">
        <v>6364</v>
      </c>
      <c r="G446" s="25" t="s">
        <v>6365</v>
      </c>
      <c r="H446" s="25" t="s">
        <v>6366</v>
      </c>
      <c r="I446" s="8">
        <f t="shared" si="39"/>
        <v>45357.408530092594</v>
      </c>
      <c r="J446" s="8">
        <f>DATEVALUE(MID(H446,29,8))+TIMEVALUE(_xlfn.CONCAT(MID(H446,64,2),":",MID(H446,66,2)))</f>
        <v>45357.407638888886</v>
      </c>
      <c r="K446" s="6" t="str">
        <f t="shared" si="40"/>
        <v>0:01</v>
      </c>
      <c r="L446" s="54" t="str">
        <f t="shared" si="41"/>
        <v>Ukončeno v den propuštění</v>
      </c>
      <c r="M446" s="54" t="str">
        <f>IF(A446-J446&gt;TIME(0,240,0),"Více než  4 hodiny",VLOOKUP(K446,Pásma!$H$4:$I$244,2))</f>
        <v>do 10 ti minut</v>
      </c>
    </row>
    <row r="447" spans="1:13" x14ac:dyDescent="0.25">
      <c r="A447" s="26">
        <v>45357.457083333335</v>
      </c>
      <c r="B447" s="25" t="s">
        <v>4945</v>
      </c>
      <c r="C447" s="25" t="s">
        <v>4901</v>
      </c>
      <c r="D447" s="25" t="s">
        <v>5013</v>
      </c>
      <c r="E447" s="25" t="s">
        <v>4876</v>
      </c>
      <c r="F447" s="25" t="s">
        <v>6296</v>
      </c>
      <c r="G447" s="25" t="s">
        <v>6362</v>
      </c>
      <c r="H447" s="25" t="s">
        <v>6363</v>
      </c>
      <c r="I447" s="8">
        <f t="shared" si="39"/>
        <v>45357.457083333335</v>
      </c>
      <c r="J447" s="8">
        <f>DATEVALUE(MID(H447,29,8))+TIMEVALUE(_xlfn.CONCAT(MID(H447,64,2),":",MID(H447,66,2)))</f>
        <v>45357.454861111109</v>
      </c>
      <c r="K447" s="6" t="str">
        <f t="shared" si="40"/>
        <v>0:03</v>
      </c>
      <c r="L447" s="54" t="str">
        <f t="shared" si="41"/>
        <v>Ukončeno v den propuštění</v>
      </c>
      <c r="M447" s="54" t="str">
        <f>IF(A447-J447&gt;TIME(0,240,0),"Více než  4 hodiny",VLOOKUP(K447,Pásma!$H$4:$I$244,2))</f>
        <v>do 10 ti minut</v>
      </c>
    </row>
    <row r="448" spans="1:13" x14ac:dyDescent="0.25">
      <c r="A448" s="26">
        <v>45357.466261574074</v>
      </c>
      <c r="B448" s="25" t="s">
        <v>4853</v>
      </c>
      <c r="C448" s="25" t="s">
        <v>4893</v>
      </c>
      <c r="D448" s="25" t="s">
        <v>5013</v>
      </c>
      <c r="E448" s="25" t="s">
        <v>79</v>
      </c>
      <c r="F448" s="25" t="s">
        <v>6181</v>
      </c>
      <c r="G448" s="25" t="s">
        <v>7875</v>
      </c>
      <c r="H448" s="25" t="s">
        <v>9131</v>
      </c>
      <c r="I448" s="8">
        <f t="shared" si="39"/>
        <v>45357.466261574074</v>
      </c>
      <c r="J448" s="8">
        <f>DATEVALUE(MID(H448,49,8))+TIMEVALUE(_xlfn.CONCAT(MID(H448,80,2),":",MID(H448,82,2)))</f>
        <v>45357.465277777781</v>
      </c>
      <c r="K448" s="6" t="str">
        <f t="shared" si="40"/>
        <v>0:01</v>
      </c>
      <c r="L448" s="54" t="str">
        <f t="shared" si="41"/>
        <v>Ukončeno v den propuštění</v>
      </c>
      <c r="M448" s="54" t="str">
        <f>IF(A448-J448&gt;TIME(0,240,0),"Více než  4 hodiny",VLOOKUP(K448,Pásma!$H$4:$I$244,2))</f>
        <v>do 10 ti minut</v>
      </c>
    </row>
    <row r="449" spans="1:13" x14ac:dyDescent="0.25">
      <c r="A449" s="26">
        <v>45358.322569444441</v>
      </c>
      <c r="B449" s="25" t="s">
        <v>5017</v>
      </c>
      <c r="C449" s="25" t="s">
        <v>5166</v>
      </c>
      <c r="D449" s="25" t="s">
        <v>5013</v>
      </c>
      <c r="E449" s="25" t="s">
        <v>79</v>
      </c>
      <c r="F449" s="25" t="s">
        <v>6312</v>
      </c>
      <c r="G449" s="25" t="s">
        <v>6313</v>
      </c>
      <c r="H449" s="25" t="s">
        <v>9130</v>
      </c>
      <c r="I449" s="8">
        <f t="shared" si="39"/>
        <v>45358.322569444441</v>
      </c>
      <c r="J449" s="8">
        <f>DATEVALUE(MID(H449,49,8))+TIMEVALUE(_xlfn.CONCAT(MID(H449,80,2),":",MID(H449,82,2)))</f>
        <v>45358.322222222225</v>
      </c>
      <c r="K449" s="6" t="str">
        <f t="shared" si="40"/>
        <v>0:00</v>
      </c>
      <c r="L449" s="54" t="str">
        <f t="shared" si="41"/>
        <v>Ukončeno v den propuštění</v>
      </c>
      <c r="M449" s="54" t="str">
        <f>IF(A449-J449&gt;TIME(0,240,0),"Více než  4 hodiny",VLOOKUP(K449,Pásma!$H$4:$I$244,2))</f>
        <v>do 10 ti minut</v>
      </c>
    </row>
    <row r="450" spans="1:13" x14ac:dyDescent="0.25">
      <c r="A450" s="26">
        <v>45358.322997685187</v>
      </c>
      <c r="B450" s="25" t="s">
        <v>5017</v>
      </c>
      <c r="C450" s="25" t="s">
        <v>5166</v>
      </c>
      <c r="D450" s="25" t="s">
        <v>5013</v>
      </c>
      <c r="E450" s="25" t="s">
        <v>79</v>
      </c>
      <c r="F450" s="25" t="s">
        <v>6296</v>
      </c>
      <c r="G450" s="25" t="s">
        <v>6297</v>
      </c>
      <c r="H450" s="25" t="s">
        <v>9130</v>
      </c>
      <c r="I450" s="8">
        <f t="shared" ref="I450:I513" si="45">A450</f>
        <v>45358.322997685187</v>
      </c>
      <c r="J450" s="8">
        <f>DATEVALUE(MID(H450,49,8))+TIMEVALUE(_xlfn.CONCAT(MID(H450,80,2),":",MID(H450,82,2)))</f>
        <v>45358.322222222225</v>
      </c>
      <c r="K450" s="6" t="str">
        <f t="shared" ref="K450:K513" si="46">TEXT(A450-J450,"h:mm")</f>
        <v>0:01</v>
      </c>
      <c r="L450" s="54" t="str">
        <f t="shared" si="41"/>
        <v>Ukončeno v den propuštění</v>
      </c>
      <c r="M450" s="54" t="str">
        <f>IF(A450-J450&gt;TIME(0,240,0),"Více než  4 hodiny",VLOOKUP(K450,Pásma!$H$4:$I$244,2))</f>
        <v>do 10 ti minut</v>
      </c>
    </row>
    <row r="451" spans="1:13" x14ac:dyDescent="0.25">
      <c r="A451" s="26">
        <v>45358.628912037035</v>
      </c>
      <c r="B451" s="25" t="s">
        <v>5011</v>
      </c>
      <c r="C451" s="25" t="s">
        <v>5018</v>
      </c>
      <c r="D451" s="25" t="s">
        <v>5013</v>
      </c>
      <c r="E451" s="25" t="s">
        <v>79</v>
      </c>
      <c r="F451" s="25" t="s">
        <v>6359</v>
      </c>
      <c r="G451" s="25" t="s">
        <v>6360</v>
      </c>
      <c r="H451" s="25" t="s">
        <v>6361</v>
      </c>
      <c r="I451" s="8">
        <f t="shared" si="45"/>
        <v>45358.628912037035</v>
      </c>
      <c r="J451" s="8">
        <f t="shared" ref="J451:J462" si="47">DATEVALUE(MID(H451,29,8))+TIMEVALUE(_xlfn.CONCAT(MID(H451,64,2),":",MID(H451,66,2)))</f>
        <v>45358.416666666664</v>
      </c>
      <c r="K451" s="6" t="str">
        <f t="shared" si="46"/>
        <v>5:05</v>
      </c>
      <c r="L451" s="54" t="str">
        <f t="shared" ref="L451:L514" si="48">IF(DAY(I451)&lt;&gt;DAY(J451),"Ukončeno o den a více později","Ukončeno v den propuštění")</f>
        <v>Ukončeno v den propuštění</v>
      </c>
      <c r="M451" s="54" t="str">
        <f>IF(A451-J451&gt;TIME(0,240,0),"Více než  4 hodiny",VLOOKUP(K451,Pásma!$H$4:$I$244,2))</f>
        <v>Více než  4 hodiny</v>
      </c>
    </row>
    <row r="452" spans="1:13" x14ac:dyDescent="0.25">
      <c r="A452" s="26">
        <v>45358.634351851855</v>
      </c>
      <c r="B452" s="25" t="s">
        <v>5011</v>
      </c>
      <c r="C452" s="25" t="s">
        <v>5018</v>
      </c>
      <c r="D452" s="25" t="s">
        <v>5013</v>
      </c>
      <c r="E452" s="25" t="s">
        <v>79</v>
      </c>
      <c r="F452" s="25" t="s">
        <v>6357</v>
      </c>
      <c r="G452" s="25" t="s">
        <v>6358</v>
      </c>
      <c r="H452" s="25" t="s">
        <v>6354</v>
      </c>
      <c r="I452" s="8">
        <f t="shared" si="45"/>
        <v>45358.634351851855</v>
      </c>
      <c r="J452" s="8">
        <f t="shared" si="47"/>
        <v>45358.416666666664</v>
      </c>
      <c r="K452" s="6" t="str">
        <f t="shared" si="46"/>
        <v>5:13</v>
      </c>
      <c r="L452" s="54" t="str">
        <f t="shared" si="48"/>
        <v>Ukončeno v den propuštění</v>
      </c>
      <c r="M452" s="54" t="str">
        <f>IF(A452-J452&gt;TIME(0,240,0),"Více než  4 hodiny",VLOOKUP(K452,Pásma!$H$4:$I$244,2))</f>
        <v>Více než  4 hodiny</v>
      </c>
    </row>
    <row r="453" spans="1:13" x14ac:dyDescent="0.25">
      <c r="A453" s="26">
        <v>45358.635775462964</v>
      </c>
      <c r="B453" s="25" t="s">
        <v>5011</v>
      </c>
      <c r="C453" s="25" t="s">
        <v>5018</v>
      </c>
      <c r="D453" s="25" t="s">
        <v>5013</v>
      </c>
      <c r="E453" s="25" t="s">
        <v>79</v>
      </c>
      <c r="F453" s="25" t="s">
        <v>6355</v>
      </c>
      <c r="G453" s="25" t="s">
        <v>6356</v>
      </c>
      <c r="H453" s="25" t="s">
        <v>6354</v>
      </c>
      <c r="I453" s="8">
        <f t="shared" si="45"/>
        <v>45358.635775462964</v>
      </c>
      <c r="J453" s="8">
        <f t="shared" si="47"/>
        <v>45358.416666666664</v>
      </c>
      <c r="K453" s="6" t="str">
        <f t="shared" si="46"/>
        <v>5:15</v>
      </c>
      <c r="L453" s="54" t="str">
        <f t="shared" si="48"/>
        <v>Ukončeno v den propuštění</v>
      </c>
      <c r="M453" s="54" t="str">
        <f>IF(A453-J453&gt;TIME(0,240,0),"Více než  4 hodiny",VLOOKUP(K453,Pásma!$H$4:$I$244,2))</f>
        <v>Více než  4 hodiny</v>
      </c>
    </row>
    <row r="454" spans="1:13" x14ac:dyDescent="0.25">
      <c r="A454" s="26">
        <v>45358.636145833334</v>
      </c>
      <c r="B454" s="25" t="s">
        <v>5011</v>
      </c>
      <c r="C454" s="25" t="s">
        <v>5018</v>
      </c>
      <c r="D454" s="25" t="s">
        <v>5013</v>
      </c>
      <c r="E454" s="25" t="s">
        <v>79</v>
      </c>
      <c r="F454" s="25" t="s">
        <v>6352</v>
      </c>
      <c r="G454" s="25" t="s">
        <v>6353</v>
      </c>
      <c r="H454" s="25" t="s">
        <v>6354</v>
      </c>
      <c r="I454" s="8">
        <f t="shared" si="45"/>
        <v>45358.636145833334</v>
      </c>
      <c r="J454" s="8">
        <f t="shared" si="47"/>
        <v>45358.416666666664</v>
      </c>
      <c r="K454" s="6" t="str">
        <f t="shared" si="46"/>
        <v>5:16</v>
      </c>
      <c r="L454" s="54" t="str">
        <f t="shared" si="48"/>
        <v>Ukončeno v den propuštění</v>
      </c>
      <c r="M454" s="54" t="str">
        <f>IF(A454-J454&gt;TIME(0,240,0),"Více než  4 hodiny",VLOOKUP(K454,Pásma!$H$4:$I$244,2))</f>
        <v>Více než  4 hodiny</v>
      </c>
    </row>
    <row r="455" spans="1:13" x14ac:dyDescent="0.25">
      <c r="A455" s="26">
        <v>45358.63753472222</v>
      </c>
      <c r="B455" s="25" t="s">
        <v>5011</v>
      </c>
      <c r="C455" s="25" t="s">
        <v>5018</v>
      </c>
      <c r="D455" s="25" t="s">
        <v>5013</v>
      </c>
      <c r="E455" s="25" t="s">
        <v>79</v>
      </c>
      <c r="F455" s="25" t="s">
        <v>6349</v>
      </c>
      <c r="G455" s="25" t="s">
        <v>6350</v>
      </c>
      <c r="H455" s="25" t="s">
        <v>6351</v>
      </c>
      <c r="I455" s="8">
        <f t="shared" si="45"/>
        <v>45358.63753472222</v>
      </c>
      <c r="J455" s="8">
        <f t="shared" si="47"/>
        <v>45358.636805555558</v>
      </c>
      <c r="K455" s="6" t="str">
        <f t="shared" si="46"/>
        <v>0:01</v>
      </c>
      <c r="L455" s="54" t="str">
        <f t="shared" si="48"/>
        <v>Ukončeno v den propuštění</v>
      </c>
      <c r="M455" s="54" t="str">
        <f>IF(A455-J455&gt;TIME(0,240,0),"Více než  4 hodiny",VLOOKUP(K455,Pásma!$H$4:$I$244,2))</f>
        <v>do 10 ti minut</v>
      </c>
    </row>
    <row r="456" spans="1:13" x14ac:dyDescent="0.25">
      <c r="A456" s="26">
        <v>45358.781006944446</v>
      </c>
      <c r="B456" s="25" t="s">
        <v>5011</v>
      </c>
      <c r="C456" s="25" t="s">
        <v>5018</v>
      </c>
      <c r="D456" s="25" t="s">
        <v>5013</v>
      </c>
      <c r="E456" s="25" t="s">
        <v>79</v>
      </c>
      <c r="F456" s="25" t="s">
        <v>6346</v>
      </c>
      <c r="G456" s="25" t="s">
        <v>6347</v>
      </c>
      <c r="H456" s="25" t="s">
        <v>6348</v>
      </c>
      <c r="I456" s="8">
        <f t="shared" si="45"/>
        <v>45358.781006944446</v>
      </c>
      <c r="J456" s="8">
        <f t="shared" si="47"/>
        <v>45358.780555555553</v>
      </c>
      <c r="K456" s="6" t="str">
        <f t="shared" si="46"/>
        <v>0:00</v>
      </c>
      <c r="L456" s="54" t="str">
        <f t="shared" si="48"/>
        <v>Ukončeno v den propuštění</v>
      </c>
      <c r="M456" s="54" t="str">
        <f>IF(A456-J456&gt;TIME(0,240,0),"Více než  4 hodiny",VLOOKUP(K456,Pásma!$H$4:$I$244,2))</f>
        <v>do 10 ti minut</v>
      </c>
    </row>
    <row r="457" spans="1:13" x14ac:dyDescent="0.25">
      <c r="A457" s="26">
        <v>45359.523784722223</v>
      </c>
      <c r="B457" s="25" t="s">
        <v>5011</v>
      </c>
      <c r="C457" s="25" t="s">
        <v>5372</v>
      </c>
      <c r="D457" s="25" t="s">
        <v>5013</v>
      </c>
      <c r="E457" s="25" t="s">
        <v>79</v>
      </c>
      <c r="F457" s="25" t="s">
        <v>6344</v>
      </c>
      <c r="G457" s="25" t="s">
        <v>6345</v>
      </c>
      <c r="H457" s="25" t="s">
        <v>4395</v>
      </c>
      <c r="I457" s="8">
        <f t="shared" si="45"/>
        <v>45359.523784722223</v>
      </c>
      <c r="J457" s="8">
        <f t="shared" si="47"/>
        <v>45359.522916666669</v>
      </c>
      <c r="K457" s="6" t="str">
        <f t="shared" si="46"/>
        <v>0:01</v>
      </c>
      <c r="L457" s="54" t="str">
        <f t="shared" si="48"/>
        <v>Ukončeno v den propuštění</v>
      </c>
      <c r="M457" s="54" t="str">
        <f>IF(A457-J457&gt;TIME(0,240,0),"Více než  4 hodiny",VLOOKUP(K457,Pásma!$H$4:$I$244,2))</f>
        <v>do 10 ti minut</v>
      </c>
    </row>
    <row r="458" spans="1:13" x14ac:dyDescent="0.25">
      <c r="A458" s="26">
        <v>45359.524201388886</v>
      </c>
      <c r="B458" s="25" t="s">
        <v>5011</v>
      </c>
      <c r="C458" s="25" t="s">
        <v>5372</v>
      </c>
      <c r="D458" s="25" t="s">
        <v>5013</v>
      </c>
      <c r="E458" s="25" t="s">
        <v>79</v>
      </c>
      <c r="F458" s="25" t="s">
        <v>6342</v>
      </c>
      <c r="G458" s="25" t="s">
        <v>6343</v>
      </c>
      <c r="H458" s="25" t="s">
        <v>6341</v>
      </c>
      <c r="I458" s="8">
        <f t="shared" si="45"/>
        <v>45359.524201388886</v>
      </c>
      <c r="J458" s="8">
        <f t="shared" si="47"/>
        <v>45359.523611111108</v>
      </c>
      <c r="K458" s="6" t="str">
        <f t="shared" si="46"/>
        <v>0:00</v>
      </c>
      <c r="L458" s="54" t="str">
        <f t="shared" si="48"/>
        <v>Ukončeno v den propuštění</v>
      </c>
      <c r="M458" s="54" t="str">
        <f>IF(A458-J458&gt;TIME(0,240,0),"Více než  4 hodiny",VLOOKUP(K458,Pásma!$H$4:$I$244,2))</f>
        <v>do 10 ti minut</v>
      </c>
    </row>
    <row r="459" spans="1:13" x14ac:dyDescent="0.25">
      <c r="A459" s="26">
        <v>45359.524513888886</v>
      </c>
      <c r="B459" s="25" t="s">
        <v>5011</v>
      </c>
      <c r="C459" s="25" t="s">
        <v>5372</v>
      </c>
      <c r="D459" s="25" t="s">
        <v>5013</v>
      </c>
      <c r="E459" s="25" t="s">
        <v>79</v>
      </c>
      <c r="F459" s="25" t="s">
        <v>6339</v>
      </c>
      <c r="G459" s="25" t="s">
        <v>6340</v>
      </c>
      <c r="H459" s="25" t="s">
        <v>6341</v>
      </c>
      <c r="I459" s="8">
        <f t="shared" si="45"/>
        <v>45359.524513888886</v>
      </c>
      <c r="J459" s="8">
        <f t="shared" si="47"/>
        <v>45359.523611111108</v>
      </c>
      <c r="K459" s="6" t="str">
        <f t="shared" si="46"/>
        <v>0:01</v>
      </c>
      <c r="L459" s="54" t="str">
        <f t="shared" si="48"/>
        <v>Ukončeno v den propuštění</v>
      </c>
      <c r="M459" s="54" t="str">
        <f>IF(A459-J459&gt;TIME(0,240,0),"Více než  4 hodiny",VLOOKUP(K459,Pásma!$H$4:$I$244,2))</f>
        <v>do 10 ti minut</v>
      </c>
    </row>
    <row r="460" spans="1:13" x14ac:dyDescent="0.25">
      <c r="A460" s="26">
        <v>45359.524907407409</v>
      </c>
      <c r="B460" s="25" t="s">
        <v>5011</v>
      </c>
      <c r="C460" s="25" t="s">
        <v>5372</v>
      </c>
      <c r="D460" s="25" t="s">
        <v>5013</v>
      </c>
      <c r="E460" s="25" t="s">
        <v>79</v>
      </c>
      <c r="F460" s="25" t="s">
        <v>6336</v>
      </c>
      <c r="G460" s="25" t="s">
        <v>6337</v>
      </c>
      <c r="H460" s="25" t="s">
        <v>6338</v>
      </c>
      <c r="I460" s="8">
        <f t="shared" si="45"/>
        <v>45359.524907407409</v>
      </c>
      <c r="J460" s="8">
        <f t="shared" si="47"/>
        <v>45359.524305555555</v>
      </c>
      <c r="K460" s="6" t="str">
        <f t="shared" si="46"/>
        <v>0:00</v>
      </c>
      <c r="L460" s="54" t="str">
        <f t="shared" si="48"/>
        <v>Ukončeno v den propuštění</v>
      </c>
      <c r="M460" s="54" t="str">
        <f>IF(A460-J460&gt;TIME(0,240,0),"Více než  4 hodiny",VLOOKUP(K460,Pásma!$H$4:$I$244,2))</f>
        <v>do 10 ti minut</v>
      </c>
    </row>
    <row r="461" spans="1:13" x14ac:dyDescent="0.25">
      <c r="A461" s="26">
        <v>45359.525891203702</v>
      </c>
      <c r="B461" s="25" t="s">
        <v>5011</v>
      </c>
      <c r="C461" s="25" t="s">
        <v>5372</v>
      </c>
      <c r="D461" s="25" t="s">
        <v>5013</v>
      </c>
      <c r="E461" s="25" t="s">
        <v>79</v>
      </c>
      <c r="F461" s="25" t="s">
        <v>6333</v>
      </c>
      <c r="G461" s="25" t="s">
        <v>6334</v>
      </c>
      <c r="H461" s="25" t="s">
        <v>6335</v>
      </c>
      <c r="I461" s="8">
        <f t="shared" si="45"/>
        <v>45359.525891203702</v>
      </c>
      <c r="J461" s="8">
        <f t="shared" si="47"/>
        <v>45359.525000000001</v>
      </c>
      <c r="K461" s="6" t="str">
        <f t="shared" si="46"/>
        <v>0:01</v>
      </c>
      <c r="L461" s="54" t="str">
        <f t="shared" si="48"/>
        <v>Ukončeno v den propuštění</v>
      </c>
      <c r="M461" s="54" t="str">
        <f>IF(A461-J461&gt;TIME(0,240,0),"Více než  4 hodiny",VLOOKUP(K461,Pásma!$H$4:$I$244,2))</f>
        <v>do 10 ti minut</v>
      </c>
    </row>
    <row r="462" spans="1:13" x14ac:dyDescent="0.25">
      <c r="A462" s="26">
        <v>45359.526307870372</v>
      </c>
      <c r="B462" s="25" t="s">
        <v>5011</v>
      </c>
      <c r="C462" s="25" t="s">
        <v>5372</v>
      </c>
      <c r="D462" s="25" t="s">
        <v>5013</v>
      </c>
      <c r="E462" s="25" t="s">
        <v>79</v>
      </c>
      <c r="F462" s="25" t="s">
        <v>6330</v>
      </c>
      <c r="G462" s="25" t="s">
        <v>6331</v>
      </c>
      <c r="H462" s="25" t="s">
        <v>6332</v>
      </c>
      <c r="I462" s="8">
        <f t="shared" si="45"/>
        <v>45359.526307870372</v>
      </c>
      <c r="J462" s="8">
        <f t="shared" si="47"/>
        <v>45359.525694444441</v>
      </c>
      <c r="K462" s="6" t="str">
        <f t="shared" si="46"/>
        <v>0:00</v>
      </c>
      <c r="L462" s="54" t="str">
        <f t="shared" si="48"/>
        <v>Ukončeno v den propuštění</v>
      </c>
      <c r="M462" s="54" t="str">
        <f>IF(A462-J462&gt;TIME(0,240,0),"Více než  4 hodiny",VLOOKUP(K462,Pásma!$H$4:$I$244,2))</f>
        <v>do 10 ti minut</v>
      </c>
    </row>
    <row r="463" spans="1:13" x14ac:dyDescent="0.25">
      <c r="A463" s="26">
        <v>45359.664247685185</v>
      </c>
      <c r="B463" s="25" t="s">
        <v>4853</v>
      </c>
      <c r="C463" s="25" t="s">
        <v>4897</v>
      </c>
      <c r="D463" s="25" t="s">
        <v>5013</v>
      </c>
      <c r="E463" s="25" t="s">
        <v>10</v>
      </c>
      <c r="F463" s="25" t="s">
        <v>6219</v>
      </c>
      <c r="G463" s="25" t="s">
        <v>6220</v>
      </c>
      <c r="H463" s="25" t="s">
        <v>9129</v>
      </c>
      <c r="I463" s="8">
        <f t="shared" si="45"/>
        <v>45359.664247685185</v>
      </c>
      <c r="J463" s="8">
        <f>DATEVALUE(MID(H463,49,8))+TIMEVALUE(_xlfn.CONCAT(MID(H463,80,2),":",MID(H463,82,2)))</f>
        <v>45359.663888888892</v>
      </c>
      <c r="K463" s="6" t="str">
        <f t="shared" si="46"/>
        <v>0:00</v>
      </c>
      <c r="L463" s="54" t="str">
        <f t="shared" si="48"/>
        <v>Ukončeno v den propuštění</v>
      </c>
      <c r="M463" s="54" t="str">
        <f>IF(A463-J463&gt;TIME(0,240,0),"Více než  4 hodiny",VLOOKUP(K463,Pásma!$H$4:$I$244,2))</f>
        <v>do 10 ti minut</v>
      </c>
    </row>
    <row r="464" spans="1:13" x14ac:dyDescent="0.25">
      <c r="A464" s="26">
        <v>45360.375023148146</v>
      </c>
      <c r="B464" s="25" t="s">
        <v>5017</v>
      </c>
      <c r="C464" s="25" t="s">
        <v>6322</v>
      </c>
      <c r="D464" s="25" t="s">
        <v>5013</v>
      </c>
      <c r="E464" s="25" t="s">
        <v>13</v>
      </c>
      <c r="F464" s="25" t="s">
        <v>265</v>
      </c>
      <c r="G464" s="25" t="s">
        <v>6328</v>
      </c>
      <c r="H464" s="25" t="s">
        <v>6329</v>
      </c>
      <c r="I464" s="8">
        <f t="shared" si="45"/>
        <v>45360.375023148146</v>
      </c>
      <c r="J464" s="8">
        <f t="shared" ref="J464:J476" si="49">DATEVALUE(MID(H464,29,8))+TIMEVALUE(_xlfn.CONCAT(MID(H464,64,2),":",MID(H464,66,2)))</f>
        <v>45360.374305555553</v>
      </c>
      <c r="K464" s="6" t="str">
        <f t="shared" si="46"/>
        <v>0:01</v>
      </c>
      <c r="L464" s="54" t="str">
        <f t="shared" si="48"/>
        <v>Ukončeno v den propuštění</v>
      </c>
      <c r="M464" s="54" t="str">
        <f>IF(A464-J464&gt;TIME(0,240,0),"Více než  4 hodiny",VLOOKUP(K464,Pásma!$H$4:$I$244,2))</f>
        <v>do 10 ti minut</v>
      </c>
    </row>
    <row r="465" spans="1:13" x14ac:dyDescent="0.25">
      <c r="A465" s="26">
        <v>45360.375567129631</v>
      </c>
      <c r="B465" s="25" t="s">
        <v>5017</v>
      </c>
      <c r="C465" s="25" t="s">
        <v>6322</v>
      </c>
      <c r="D465" s="25" t="s">
        <v>5013</v>
      </c>
      <c r="E465" s="25" t="s">
        <v>13</v>
      </c>
      <c r="F465" s="25" t="s">
        <v>4946</v>
      </c>
      <c r="G465" s="25" t="s">
        <v>6326</v>
      </c>
      <c r="H465" s="25" t="s">
        <v>6327</v>
      </c>
      <c r="I465" s="8">
        <f t="shared" si="45"/>
        <v>45360.375567129631</v>
      </c>
      <c r="J465" s="8">
        <f t="shared" si="49"/>
        <v>45360.375</v>
      </c>
      <c r="K465" s="6" t="str">
        <f t="shared" si="46"/>
        <v>0:00</v>
      </c>
      <c r="L465" s="54" t="str">
        <f t="shared" si="48"/>
        <v>Ukončeno v den propuštění</v>
      </c>
      <c r="M465" s="54" t="str">
        <f>IF(A465-J465&gt;TIME(0,240,0),"Více než  4 hodiny",VLOOKUP(K465,Pásma!$H$4:$I$244,2))</f>
        <v>do 10 ti minut</v>
      </c>
    </row>
    <row r="466" spans="1:13" x14ac:dyDescent="0.25">
      <c r="A466" s="26">
        <v>45360.375798611109</v>
      </c>
      <c r="B466" s="25" t="s">
        <v>5017</v>
      </c>
      <c r="C466" s="25" t="s">
        <v>6322</v>
      </c>
      <c r="D466" s="25" t="s">
        <v>5013</v>
      </c>
      <c r="E466" s="25" t="s">
        <v>13</v>
      </c>
      <c r="F466" s="25" t="s">
        <v>6323</v>
      </c>
      <c r="G466" s="25" t="s">
        <v>6324</v>
      </c>
      <c r="H466" s="25" t="s">
        <v>6325</v>
      </c>
      <c r="I466" s="8">
        <f t="shared" si="45"/>
        <v>45360.375798611109</v>
      </c>
      <c r="J466" s="8">
        <f t="shared" si="49"/>
        <v>45360.375</v>
      </c>
      <c r="K466" s="6" t="str">
        <f t="shared" si="46"/>
        <v>0:01</v>
      </c>
      <c r="L466" s="54" t="str">
        <f t="shared" si="48"/>
        <v>Ukončeno v den propuštění</v>
      </c>
      <c r="M466" s="54" t="str">
        <f>IF(A466-J466&gt;TIME(0,240,0),"Více než  4 hodiny",VLOOKUP(K466,Pásma!$H$4:$I$244,2))</f>
        <v>do 10 ti minut</v>
      </c>
    </row>
    <row r="467" spans="1:13" x14ac:dyDescent="0.25">
      <c r="A467" s="26">
        <v>45361.57739583333</v>
      </c>
      <c r="B467" s="25" t="s">
        <v>5017</v>
      </c>
      <c r="C467" s="25" t="s">
        <v>5162</v>
      </c>
      <c r="D467" s="25" t="s">
        <v>5013</v>
      </c>
      <c r="E467" s="25" t="s">
        <v>79</v>
      </c>
      <c r="F467" s="25" t="s">
        <v>6268</v>
      </c>
      <c r="G467" s="25" t="s">
        <v>6320</v>
      </c>
      <c r="H467" s="25" t="s">
        <v>6321</v>
      </c>
      <c r="I467" s="8">
        <f t="shared" si="45"/>
        <v>45361.57739583333</v>
      </c>
      <c r="J467" s="8">
        <f t="shared" si="49"/>
        <v>45361.576388888891</v>
      </c>
      <c r="K467" s="6" t="str">
        <f t="shared" si="46"/>
        <v>0:01</v>
      </c>
      <c r="L467" s="54" t="str">
        <f t="shared" si="48"/>
        <v>Ukončeno v den propuštění</v>
      </c>
      <c r="M467" s="54" t="str">
        <f>IF(A467-J467&gt;TIME(0,240,0),"Více než  4 hodiny",VLOOKUP(K467,Pásma!$H$4:$I$244,2))</f>
        <v>do 10 ti minut</v>
      </c>
    </row>
    <row r="468" spans="1:13" x14ac:dyDescent="0.25">
      <c r="A468" s="26">
        <v>45361.673692129632</v>
      </c>
      <c r="B468" s="25" t="s">
        <v>5017</v>
      </c>
      <c r="C468" s="25" t="s">
        <v>5162</v>
      </c>
      <c r="D468" s="25" t="s">
        <v>5013</v>
      </c>
      <c r="E468" s="25" t="s">
        <v>79</v>
      </c>
      <c r="F468" s="25" t="s">
        <v>6318</v>
      </c>
      <c r="G468" s="25" t="s">
        <v>6319</v>
      </c>
      <c r="H468" s="25" t="s">
        <v>6304</v>
      </c>
      <c r="I468" s="8">
        <f t="shared" si="45"/>
        <v>45361.673692129632</v>
      </c>
      <c r="J468" s="8">
        <f t="shared" si="49"/>
        <v>45361.416666666664</v>
      </c>
      <c r="K468" s="6" t="str">
        <f t="shared" si="46"/>
        <v>6:10</v>
      </c>
      <c r="L468" s="54" t="str">
        <f t="shared" si="48"/>
        <v>Ukončeno v den propuštění</v>
      </c>
      <c r="M468" s="54" t="str">
        <f>IF(A468-J468&gt;TIME(0,240,0),"Více než  4 hodiny",VLOOKUP(K468,Pásma!$H$4:$I$244,2))</f>
        <v>Více než  4 hodiny</v>
      </c>
    </row>
    <row r="469" spans="1:13" x14ac:dyDescent="0.25">
      <c r="A469" s="26">
        <v>45361.674131944441</v>
      </c>
      <c r="B469" s="25" t="s">
        <v>5017</v>
      </c>
      <c r="C469" s="25" t="s">
        <v>5162</v>
      </c>
      <c r="D469" s="25" t="s">
        <v>5013</v>
      </c>
      <c r="E469" s="25" t="s">
        <v>79</v>
      </c>
      <c r="F469" s="25" t="s">
        <v>6316</v>
      </c>
      <c r="G469" s="25" t="s">
        <v>6317</v>
      </c>
      <c r="H469" s="25" t="s">
        <v>6304</v>
      </c>
      <c r="I469" s="8">
        <f t="shared" si="45"/>
        <v>45361.674131944441</v>
      </c>
      <c r="J469" s="8">
        <f t="shared" si="49"/>
        <v>45361.416666666664</v>
      </c>
      <c r="K469" s="6" t="str">
        <f t="shared" si="46"/>
        <v>6:10</v>
      </c>
      <c r="L469" s="54" t="str">
        <f t="shared" si="48"/>
        <v>Ukončeno v den propuštění</v>
      </c>
      <c r="M469" s="54" t="str">
        <f>IF(A469-J469&gt;TIME(0,240,0),"Více než  4 hodiny",VLOOKUP(K469,Pásma!$H$4:$I$244,2))</f>
        <v>Více než  4 hodiny</v>
      </c>
    </row>
    <row r="470" spans="1:13" x14ac:dyDescent="0.25">
      <c r="A470" s="26">
        <v>45361.67460648148</v>
      </c>
      <c r="B470" s="25" t="s">
        <v>5017</v>
      </c>
      <c r="C470" s="25" t="s">
        <v>5162</v>
      </c>
      <c r="D470" s="25" t="s">
        <v>5013</v>
      </c>
      <c r="E470" s="25" t="s">
        <v>79</v>
      </c>
      <c r="F470" s="25" t="s">
        <v>6314</v>
      </c>
      <c r="G470" s="25" t="s">
        <v>6315</v>
      </c>
      <c r="H470" s="25" t="s">
        <v>6304</v>
      </c>
      <c r="I470" s="8">
        <f t="shared" si="45"/>
        <v>45361.67460648148</v>
      </c>
      <c r="J470" s="8">
        <f t="shared" si="49"/>
        <v>45361.416666666664</v>
      </c>
      <c r="K470" s="6" t="str">
        <f t="shared" si="46"/>
        <v>6:11</v>
      </c>
      <c r="L470" s="54" t="str">
        <f t="shared" si="48"/>
        <v>Ukončeno v den propuštění</v>
      </c>
      <c r="M470" s="54" t="str">
        <f>IF(A470-J470&gt;TIME(0,240,0),"Více než  4 hodiny",VLOOKUP(K470,Pásma!$H$4:$I$244,2))</f>
        <v>Více než  4 hodiny</v>
      </c>
    </row>
    <row r="471" spans="1:13" x14ac:dyDescent="0.25">
      <c r="A471" s="26">
        <v>45361.677812499998</v>
      </c>
      <c r="B471" s="25" t="s">
        <v>5017</v>
      </c>
      <c r="C471" s="25" t="s">
        <v>5162</v>
      </c>
      <c r="D471" s="25" t="s">
        <v>5013</v>
      </c>
      <c r="E471" s="25" t="s">
        <v>79</v>
      </c>
      <c r="F471" s="25" t="s">
        <v>6312</v>
      </c>
      <c r="G471" s="25" t="s">
        <v>6313</v>
      </c>
      <c r="H471" s="25" t="s">
        <v>2829</v>
      </c>
      <c r="I471" s="8">
        <f t="shared" si="45"/>
        <v>45361.677812499998</v>
      </c>
      <c r="J471" s="8">
        <f t="shared" si="49"/>
        <v>45361.416666666664</v>
      </c>
      <c r="K471" s="6" t="str">
        <f t="shared" si="46"/>
        <v>6:16</v>
      </c>
      <c r="L471" s="54" t="str">
        <f t="shared" si="48"/>
        <v>Ukončeno v den propuštění</v>
      </c>
      <c r="M471" s="54" t="str">
        <f>IF(A471-J471&gt;TIME(0,240,0),"Více než  4 hodiny",VLOOKUP(K471,Pásma!$H$4:$I$244,2))</f>
        <v>Více než  4 hodiny</v>
      </c>
    </row>
    <row r="472" spans="1:13" x14ac:dyDescent="0.25">
      <c r="A472" s="26">
        <v>45361.678391203706</v>
      </c>
      <c r="B472" s="25" t="s">
        <v>5017</v>
      </c>
      <c r="C472" s="25" t="s">
        <v>5162</v>
      </c>
      <c r="D472" s="25" t="s">
        <v>5013</v>
      </c>
      <c r="E472" s="25" t="s">
        <v>79</v>
      </c>
      <c r="F472" s="25" t="s">
        <v>6310</v>
      </c>
      <c r="G472" s="25" t="s">
        <v>6311</v>
      </c>
      <c r="H472" s="25" t="s">
        <v>2829</v>
      </c>
      <c r="I472" s="8">
        <f t="shared" si="45"/>
        <v>45361.678391203706</v>
      </c>
      <c r="J472" s="8">
        <f t="shared" si="49"/>
        <v>45361.416666666664</v>
      </c>
      <c r="K472" s="6" t="str">
        <f t="shared" si="46"/>
        <v>6:16</v>
      </c>
      <c r="L472" s="54" t="str">
        <f t="shared" si="48"/>
        <v>Ukončeno v den propuštění</v>
      </c>
      <c r="M472" s="54" t="str">
        <f>IF(A472-J472&gt;TIME(0,240,0),"Více než  4 hodiny",VLOOKUP(K472,Pásma!$H$4:$I$244,2))</f>
        <v>Více než  4 hodiny</v>
      </c>
    </row>
    <row r="473" spans="1:13" x14ac:dyDescent="0.25">
      <c r="A473" s="26">
        <v>45361.679016203707</v>
      </c>
      <c r="B473" s="25" t="s">
        <v>5017</v>
      </c>
      <c r="C473" s="25" t="s">
        <v>5162</v>
      </c>
      <c r="D473" s="25" t="s">
        <v>5013</v>
      </c>
      <c r="E473" s="25" t="s">
        <v>79</v>
      </c>
      <c r="F473" s="25" t="s">
        <v>6308</v>
      </c>
      <c r="G473" s="25" t="s">
        <v>6309</v>
      </c>
      <c r="H473" s="25" t="s">
        <v>2829</v>
      </c>
      <c r="I473" s="8">
        <f t="shared" si="45"/>
        <v>45361.679016203707</v>
      </c>
      <c r="J473" s="8">
        <f t="shared" si="49"/>
        <v>45361.416666666664</v>
      </c>
      <c r="K473" s="6" t="str">
        <f t="shared" si="46"/>
        <v>6:17</v>
      </c>
      <c r="L473" s="54" t="str">
        <f t="shared" si="48"/>
        <v>Ukončeno v den propuštění</v>
      </c>
      <c r="M473" s="54" t="str">
        <f>IF(A473-J473&gt;TIME(0,240,0),"Více než  4 hodiny",VLOOKUP(K473,Pásma!$H$4:$I$244,2))</f>
        <v>Více než  4 hodiny</v>
      </c>
    </row>
    <row r="474" spans="1:13" x14ac:dyDescent="0.25">
      <c r="A474" s="26">
        <v>45361.679386574076</v>
      </c>
      <c r="B474" s="25" t="s">
        <v>5017</v>
      </c>
      <c r="C474" s="25" t="s">
        <v>5162</v>
      </c>
      <c r="D474" s="25" t="s">
        <v>5013</v>
      </c>
      <c r="E474" s="25" t="s">
        <v>79</v>
      </c>
      <c r="F474" s="25" t="s">
        <v>5240</v>
      </c>
      <c r="G474" s="25" t="s">
        <v>6307</v>
      </c>
      <c r="H474" s="25" t="s">
        <v>6304</v>
      </c>
      <c r="I474" s="8">
        <f t="shared" si="45"/>
        <v>45361.679386574076</v>
      </c>
      <c r="J474" s="8">
        <f t="shared" si="49"/>
        <v>45361.416666666664</v>
      </c>
      <c r="K474" s="6" t="str">
        <f t="shared" si="46"/>
        <v>6:18</v>
      </c>
      <c r="L474" s="54" t="str">
        <f t="shared" si="48"/>
        <v>Ukončeno v den propuštění</v>
      </c>
      <c r="M474" s="54" t="str">
        <f>IF(A474-J474&gt;TIME(0,240,0),"Více než  4 hodiny",VLOOKUP(K474,Pásma!$H$4:$I$244,2))</f>
        <v>Více než  4 hodiny</v>
      </c>
    </row>
    <row r="475" spans="1:13" x14ac:dyDescent="0.25">
      <c r="A475" s="26">
        <v>45361.679803240739</v>
      </c>
      <c r="B475" s="25" t="s">
        <v>5017</v>
      </c>
      <c r="C475" s="25" t="s">
        <v>5162</v>
      </c>
      <c r="D475" s="25" t="s">
        <v>5013</v>
      </c>
      <c r="E475" s="25" t="s">
        <v>79</v>
      </c>
      <c r="F475" s="25" t="s">
        <v>6305</v>
      </c>
      <c r="G475" s="25" t="s">
        <v>6306</v>
      </c>
      <c r="H475" s="25" t="s">
        <v>6304</v>
      </c>
      <c r="I475" s="8">
        <f t="shared" si="45"/>
        <v>45361.679803240739</v>
      </c>
      <c r="J475" s="8">
        <f t="shared" si="49"/>
        <v>45361.416666666664</v>
      </c>
      <c r="K475" s="6" t="str">
        <f t="shared" si="46"/>
        <v>6:18</v>
      </c>
      <c r="L475" s="54" t="str">
        <f t="shared" si="48"/>
        <v>Ukončeno v den propuštění</v>
      </c>
      <c r="M475" s="54" t="str">
        <f>IF(A475-J475&gt;TIME(0,240,0),"Více než  4 hodiny",VLOOKUP(K475,Pásma!$H$4:$I$244,2))</f>
        <v>Více než  4 hodiny</v>
      </c>
    </row>
    <row r="476" spans="1:13" x14ac:dyDescent="0.25">
      <c r="A476" s="26">
        <v>45361.680231481485</v>
      </c>
      <c r="B476" s="25" t="s">
        <v>5017</v>
      </c>
      <c r="C476" s="25" t="s">
        <v>5162</v>
      </c>
      <c r="D476" s="25" t="s">
        <v>5013</v>
      </c>
      <c r="E476" s="25" t="s">
        <v>79</v>
      </c>
      <c r="F476" s="25" t="s">
        <v>6302</v>
      </c>
      <c r="G476" s="25" t="s">
        <v>6303</v>
      </c>
      <c r="H476" s="25" t="s">
        <v>6304</v>
      </c>
      <c r="I476" s="8">
        <f t="shared" si="45"/>
        <v>45361.680231481485</v>
      </c>
      <c r="J476" s="8">
        <f t="shared" si="49"/>
        <v>45361.416666666664</v>
      </c>
      <c r="K476" s="6" t="str">
        <f t="shared" si="46"/>
        <v>6:19</v>
      </c>
      <c r="L476" s="54" t="str">
        <f t="shared" si="48"/>
        <v>Ukončeno v den propuštění</v>
      </c>
      <c r="M476" s="54" t="str">
        <f>IF(A476-J476&gt;TIME(0,240,0),"Více než  4 hodiny",VLOOKUP(K476,Pásma!$H$4:$I$244,2))</f>
        <v>Více než  4 hodiny</v>
      </c>
    </row>
    <row r="477" spans="1:13" x14ac:dyDescent="0.25">
      <c r="A477" s="26">
        <v>45362.335844907408</v>
      </c>
      <c r="B477" s="25" t="s">
        <v>5017</v>
      </c>
      <c r="C477" s="25" t="s">
        <v>5057</v>
      </c>
      <c r="D477" s="25" t="s">
        <v>5013</v>
      </c>
      <c r="E477" s="25" t="s">
        <v>79</v>
      </c>
      <c r="F477" s="25" t="s">
        <v>6222</v>
      </c>
      <c r="G477" s="25" t="s">
        <v>6223</v>
      </c>
      <c r="H477" s="25" t="s">
        <v>9128</v>
      </c>
      <c r="I477" s="8">
        <f t="shared" si="45"/>
        <v>45362.335844907408</v>
      </c>
      <c r="J477" s="8">
        <f>DATEVALUE(MID(H477,49,8))+TIMEVALUE(_xlfn.CONCAT(MID(H477,80,2),":",MID(H477,82,2)))</f>
        <v>45362.335416666669</v>
      </c>
      <c r="K477" s="6" t="str">
        <f t="shared" si="46"/>
        <v>0:00</v>
      </c>
      <c r="L477" s="54" t="str">
        <f t="shared" si="48"/>
        <v>Ukončeno v den propuštění</v>
      </c>
      <c r="M477" s="54" t="str">
        <f>IF(A477-J477&gt;TIME(0,240,0),"Více než  4 hodiny",VLOOKUP(K477,Pásma!$H$4:$I$244,2))</f>
        <v>do 10 ti minut</v>
      </c>
    </row>
    <row r="478" spans="1:13" x14ac:dyDescent="0.25">
      <c r="A478" s="26">
        <v>45362.336388888885</v>
      </c>
      <c r="B478" s="25" t="s">
        <v>5017</v>
      </c>
      <c r="C478" s="25" t="s">
        <v>5057</v>
      </c>
      <c r="D478" s="25" t="s">
        <v>5013</v>
      </c>
      <c r="E478" s="25" t="s">
        <v>79</v>
      </c>
      <c r="F478" s="25" t="s">
        <v>6274</v>
      </c>
      <c r="G478" s="25" t="s">
        <v>6275</v>
      </c>
      <c r="H478" s="25" t="s">
        <v>9127</v>
      </c>
      <c r="I478" s="8">
        <f t="shared" si="45"/>
        <v>45362.336388888885</v>
      </c>
      <c r="J478" s="8">
        <f>DATEVALUE(MID(H478,49,8))+TIMEVALUE(_xlfn.CONCAT(MID(H478,80,2),":",MID(H478,82,2)))</f>
        <v>45362.336111111108</v>
      </c>
      <c r="K478" s="6" t="str">
        <f t="shared" si="46"/>
        <v>0:00</v>
      </c>
      <c r="L478" s="54" t="str">
        <f t="shared" si="48"/>
        <v>Ukončeno v den propuštění</v>
      </c>
      <c r="M478" s="54" t="str">
        <f>IF(A478-J478&gt;TIME(0,240,0),"Více než  4 hodiny",VLOOKUP(K478,Pásma!$H$4:$I$244,2))</f>
        <v>do 10 ti minut</v>
      </c>
    </row>
    <row r="479" spans="1:13" x14ac:dyDescent="0.25">
      <c r="A479" s="26">
        <v>45362.338506944441</v>
      </c>
      <c r="B479" s="25" t="s">
        <v>4853</v>
      </c>
      <c r="C479" s="25" t="s">
        <v>4884</v>
      </c>
      <c r="D479" s="25" t="s">
        <v>5013</v>
      </c>
      <c r="E479" s="25" t="s">
        <v>10</v>
      </c>
      <c r="F479" s="25" t="s">
        <v>6181</v>
      </c>
      <c r="G479" s="25" t="s">
        <v>7875</v>
      </c>
      <c r="H479" s="25" t="s">
        <v>9126</v>
      </c>
      <c r="I479" s="8">
        <f t="shared" si="45"/>
        <v>45362.338506944441</v>
      </c>
      <c r="J479" s="8">
        <f>DATEVALUE(MID(H479,49,8))+TIMEVALUE(_xlfn.CONCAT(MID(H479,80,2),":",MID(H479,82,2)))</f>
        <v>45362.338194444441</v>
      </c>
      <c r="K479" s="6" t="str">
        <f t="shared" si="46"/>
        <v>0:00</v>
      </c>
      <c r="L479" s="54" t="str">
        <f t="shared" si="48"/>
        <v>Ukončeno v den propuštění</v>
      </c>
      <c r="M479" s="54" t="str">
        <f>IF(A479-J479&gt;TIME(0,240,0),"Více než  4 hodiny",VLOOKUP(K479,Pásma!$H$4:$I$244,2))</f>
        <v>do 10 ti minut</v>
      </c>
    </row>
    <row r="480" spans="1:13" x14ac:dyDescent="0.25">
      <c r="A480" s="26">
        <v>45362.547152777777</v>
      </c>
      <c r="B480" s="25" t="s">
        <v>5017</v>
      </c>
      <c r="C480" s="25" t="s">
        <v>5166</v>
      </c>
      <c r="D480" s="25" t="s">
        <v>5013</v>
      </c>
      <c r="E480" s="25" t="s">
        <v>79</v>
      </c>
      <c r="F480" s="25" t="s">
        <v>6299</v>
      </c>
      <c r="G480" s="25" t="s">
        <v>6300</v>
      </c>
      <c r="H480" s="25" t="s">
        <v>6301</v>
      </c>
      <c r="I480" s="8">
        <f t="shared" si="45"/>
        <v>45362.547152777777</v>
      </c>
      <c r="J480" s="8">
        <f>DATEVALUE(MID(H480,29,8))+TIMEVALUE(_xlfn.CONCAT(MID(H480,64,2),":",MID(H480,66,2)))</f>
        <v>45362.546527777777</v>
      </c>
      <c r="K480" s="6" t="str">
        <f t="shared" si="46"/>
        <v>0:00</v>
      </c>
      <c r="L480" s="54" t="str">
        <f t="shared" si="48"/>
        <v>Ukončeno v den propuštění</v>
      </c>
      <c r="M480" s="54" t="str">
        <f>IF(A480-J480&gt;TIME(0,240,0),"Více než  4 hodiny",VLOOKUP(K480,Pásma!$H$4:$I$244,2))</f>
        <v>do 10 ti minut</v>
      </c>
    </row>
    <row r="481" spans="1:13" x14ac:dyDescent="0.25">
      <c r="A481" s="26">
        <v>45363.329259259262</v>
      </c>
      <c r="B481" s="25" t="s">
        <v>5017</v>
      </c>
      <c r="C481" s="25" t="s">
        <v>5166</v>
      </c>
      <c r="D481" s="25" t="s">
        <v>5013</v>
      </c>
      <c r="E481" s="25" t="s">
        <v>79</v>
      </c>
      <c r="F481" s="25" t="s">
        <v>6205</v>
      </c>
      <c r="G481" s="25" t="s">
        <v>6206</v>
      </c>
      <c r="H481" s="25" t="s">
        <v>9125</v>
      </c>
      <c r="I481" s="8">
        <f t="shared" si="45"/>
        <v>45363.329259259262</v>
      </c>
      <c r="J481" s="8">
        <f>DATEVALUE(MID(H481,49,8))+TIMEVALUE(_xlfn.CONCAT(MID(H481,80,2),":",MID(H481,82,2)))</f>
        <v>45363.32916666667</v>
      </c>
      <c r="K481" s="6" t="str">
        <f t="shared" si="46"/>
        <v>0:00</v>
      </c>
      <c r="L481" s="54" t="str">
        <f t="shared" si="48"/>
        <v>Ukončeno v den propuštění</v>
      </c>
      <c r="M481" s="54" t="str">
        <f>IF(A481-J481&gt;TIME(0,240,0),"Více než  4 hodiny",VLOOKUP(K481,Pásma!$H$4:$I$244,2))</f>
        <v>do 10 ti minut</v>
      </c>
    </row>
    <row r="482" spans="1:13" x14ac:dyDescent="0.25">
      <c r="A482" s="26">
        <v>45363.477777777778</v>
      </c>
      <c r="B482" s="25" t="s">
        <v>5011</v>
      </c>
      <c r="C482" s="25" t="s">
        <v>4949</v>
      </c>
      <c r="D482" s="25" t="s">
        <v>5013</v>
      </c>
      <c r="E482" s="25" t="s">
        <v>10</v>
      </c>
      <c r="F482" s="25" t="s">
        <v>6287</v>
      </c>
      <c r="G482" s="25" t="s">
        <v>7880</v>
      </c>
      <c r="H482" s="25" t="s">
        <v>7881</v>
      </c>
      <c r="I482" s="8">
        <f t="shared" si="45"/>
        <v>45363.477777777778</v>
      </c>
      <c r="J482" s="8">
        <f>DATEVALUE(MID(H482,63,8))+TIMEVALUE(_xlfn.CONCAT(MID(H482,87,2),":",MID(H482,89,2)))</f>
        <v>45363.476388888892</v>
      </c>
      <c r="K482" s="6" t="str">
        <f t="shared" si="46"/>
        <v>0:02</v>
      </c>
      <c r="L482" s="54" t="str">
        <f t="shared" si="48"/>
        <v>Ukončeno v den propuštění</v>
      </c>
      <c r="M482" s="54" t="str">
        <f>IF(A482-J482&gt;TIME(0,240,0),"Více než  4 hodiny",VLOOKUP(K482,Pásma!$H$4:$I$244,2))</f>
        <v>do 10 ti minut</v>
      </c>
    </row>
    <row r="483" spans="1:13" x14ac:dyDescent="0.25">
      <c r="A483" s="26">
        <v>45363.749583333331</v>
      </c>
      <c r="B483" s="25" t="s">
        <v>5017</v>
      </c>
      <c r="C483" s="25" t="s">
        <v>4949</v>
      </c>
      <c r="D483" s="25" t="s">
        <v>5013</v>
      </c>
      <c r="E483" s="25" t="s">
        <v>10</v>
      </c>
      <c r="F483" s="25" t="s">
        <v>6296</v>
      </c>
      <c r="G483" s="25" t="s">
        <v>6297</v>
      </c>
      <c r="H483" s="25" t="s">
        <v>6298</v>
      </c>
      <c r="I483" s="8">
        <f t="shared" si="45"/>
        <v>45363.749583333331</v>
      </c>
      <c r="J483" s="8">
        <f>DATEVALUE(MID(H483,29,8))+TIMEVALUE(_xlfn.CONCAT(MID(H483,64,2),":",MID(H483,66,2)))</f>
        <v>45363.748611111114</v>
      </c>
      <c r="K483" s="6" t="str">
        <f t="shared" si="46"/>
        <v>0:01</v>
      </c>
      <c r="L483" s="54" t="str">
        <f t="shared" si="48"/>
        <v>Ukončeno v den propuštění</v>
      </c>
      <c r="M483" s="54" t="str">
        <f>IF(A483-J483&gt;TIME(0,240,0),"Více než  4 hodiny",VLOOKUP(K483,Pásma!$H$4:$I$244,2))</f>
        <v>do 10 ti minut</v>
      </c>
    </row>
    <row r="484" spans="1:13" x14ac:dyDescent="0.25">
      <c r="A484" s="26">
        <v>45364.374571759261</v>
      </c>
      <c r="B484" s="25" t="s">
        <v>4941</v>
      </c>
      <c r="C484" s="25" t="s">
        <v>8836</v>
      </c>
      <c r="D484" s="25" t="s">
        <v>5013</v>
      </c>
      <c r="E484" s="25" t="s">
        <v>79</v>
      </c>
      <c r="F484" s="25" t="s">
        <v>5768</v>
      </c>
      <c r="G484" s="25" t="s">
        <v>6208</v>
      </c>
      <c r="H484" s="25" t="s">
        <v>9124</v>
      </c>
      <c r="I484" s="8">
        <f t="shared" si="45"/>
        <v>45364.374571759261</v>
      </c>
      <c r="J484" s="8">
        <f>DATEVALUE(MID(H484,49,8))+TIMEVALUE(_xlfn.CONCAT(MID(H484,80,2),":",MID(H484,82,2)))</f>
        <v>45364.374305555553</v>
      </c>
      <c r="K484" s="6" t="str">
        <f t="shared" si="46"/>
        <v>0:00</v>
      </c>
      <c r="L484" s="54" t="str">
        <f t="shared" si="48"/>
        <v>Ukončeno v den propuštění</v>
      </c>
      <c r="M484" s="54" t="str">
        <f>IF(A484-J484&gt;TIME(0,240,0),"Více než  4 hodiny",VLOOKUP(K484,Pásma!$H$4:$I$244,2))</f>
        <v>do 10 ti minut</v>
      </c>
    </row>
    <row r="485" spans="1:13" x14ac:dyDescent="0.25">
      <c r="A485" s="26">
        <v>45364.374722222223</v>
      </c>
      <c r="B485" s="25" t="s">
        <v>4941</v>
      </c>
      <c r="C485" s="25" t="s">
        <v>8836</v>
      </c>
      <c r="D485" s="25" t="s">
        <v>5013</v>
      </c>
      <c r="E485" s="25" t="s">
        <v>79</v>
      </c>
      <c r="F485" s="25" t="s">
        <v>6235</v>
      </c>
      <c r="G485" s="25" t="s">
        <v>6236</v>
      </c>
      <c r="H485" s="25" t="s">
        <v>9124</v>
      </c>
      <c r="I485" s="8">
        <f t="shared" si="45"/>
        <v>45364.374722222223</v>
      </c>
      <c r="J485" s="8">
        <f>DATEVALUE(MID(H485,49,8))+TIMEVALUE(_xlfn.CONCAT(MID(H485,80,2),":",MID(H485,82,2)))</f>
        <v>45364.374305555553</v>
      </c>
      <c r="K485" s="6" t="str">
        <f t="shared" si="46"/>
        <v>0:00</v>
      </c>
      <c r="L485" s="54" t="str">
        <f t="shared" si="48"/>
        <v>Ukončeno v den propuštění</v>
      </c>
      <c r="M485" s="54" t="str">
        <f>IF(A485-J485&gt;TIME(0,240,0),"Více než  4 hodiny",VLOOKUP(K485,Pásma!$H$4:$I$244,2))</f>
        <v>do 10 ti minut</v>
      </c>
    </row>
    <row r="486" spans="1:13" x14ac:dyDescent="0.25">
      <c r="A486" s="26">
        <v>45364.429027777776</v>
      </c>
      <c r="B486" s="25" t="s">
        <v>5011</v>
      </c>
      <c r="C486" s="25" t="s">
        <v>5039</v>
      </c>
      <c r="D486" s="25" t="s">
        <v>5013</v>
      </c>
      <c r="E486" s="25" t="s">
        <v>79</v>
      </c>
      <c r="F486" s="25" t="s">
        <v>6293</v>
      </c>
      <c r="G486" s="25" t="s">
        <v>6294</v>
      </c>
      <c r="H486" s="25" t="s">
        <v>6295</v>
      </c>
      <c r="I486" s="8">
        <f t="shared" si="45"/>
        <v>45364.429027777776</v>
      </c>
      <c r="J486" s="8">
        <f t="shared" ref="J486:J491" si="50">DATEVALUE(MID(H486,29,8))+TIMEVALUE(_xlfn.CONCAT(MID(H486,64,2),":",MID(H486,66,2)))</f>
        <v>45364.427777777775</v>
      </c>
      <c r="K486" s="6" t="str">
        <f t="shared" si="46"/>
        <v>0:01</v>
      </c>
      <c r="L486" s="54" t="str">
        <f t="shared" si="48"/>
        <v>Ukončeno v den propuštění</v>
      </c>
      <c r="M486" s="54" t="str">
        <f>IF(A486-J486&gt;TIME(0,240,0),"Více než  4 hodiny",VLOOKUP(K486,Pásma!$H$4:$I$244,2))</f>
        <v>do 10 ti minut</v>
      </c>
    </row>
    <row r="487" spans="1:13" x14ac:dyDescent="0.25">
      <c r="A487" s="26">
        <v>45364.462685185186</v>
      </c>
      <c r="B487" s="25" t="s">
        <v>4874</v>
      </c>
      <c r="C487" s="25" t="s">
        <v>4901</v>
      </c>
      <c r="D487" s="25" t="s">
        <v>5013</v>
      </c>
      <c r="E487" s="25" t="s">
        <v>4876</v>
      </c>
      <c r="F487" s="25" t="s">
        <v>6290</v>
      </c>
      <c r="G487" s="25" t="s">
        <v>6291</v>
      </c>
      <c r="H487" s="25" t="s">
        <v>6292</v>
      </c>
      <c r="I487" s="8">
        <f t="shared" si="45"/>
        <v>45364.462685185186</v>
      </c>
      <c r="J487" s="8">
        <f t="shared" si="50"/>
        <v>45364.427083333336</v>
      </c>
      <c r="K487" s="6" t="str">
        <f t="shared" si="46"/>
        <v>0:51</v>
      </c>
      <c r="L487" s="54" t="str">
        <f t="shared" si="48"/>
        <v>Ukončeno v den propuštění</v>
      </c>
      <c r="M487" s="54" t="str">
        <f>IF(A487-J487&gt;TIME(0,240,0),"Více než  4 hodiny",VLOOKUP(K487,Pásma!$H$4:$I$244,2))</f>
        <v>50-60</v>
      </c>
    </row>
    <row r="488" spans="1:13" x14ac:dyDescent="0.25">
      <c r="A488" s="26">
        <v>45364.464687500003</v>
      </c>
      <c r="B488" s="25" t="s">
        <v>4874</v>
      </c>
      <c r="C488" s="25" t="s">
        <v>4901</v>
      </c>
      <c r="D488" s="25" t="s">
        <v>5013</v>
      </c>
      <c r="E488" s="25" t="s">
        <v>4876</v>
      </c>
      <c r="F488" s="25" t="s">
        <v>6287</v>
      </c>
      <c r="G488" s="25" t="s">
        <v>6288</v>
      </c>
      <c r="H488" s="25" t="s">
        <v>6289</v>
      </c>
      <c r="I488" s="8">
        <f t="shared" si="45"/>
        <v>45364.464687500003</v>
      </c>
      <c r="J488" s="8">
        <f t="shared" si="50"/>
        <v>45364.432638888888</v>
      </c>
      <c r="K488" s="6" t="str">
        <f t="shared" si="46"/>
        <v>0:46</v>
      </c>
      <c r="L488" s="54" t="str">
        <f t="shared" si="48"/>
        <v>Ukončeno v den propuštění</v>
      </c>
      <c r="M488" s="54" t="str">
        <f>IF(A488-J488&gt;TIME(0,240,0),"Více než  4 hodiny",VLOOKUP(K488,Pásma!$H$4:$I$244,2))</f>
        <v>40-50</v>
      </c>
    </row>
    <row r="489" spans="1:13" x14ac:dyDescent="0.25">
      <c r="A489" s="26">
        <v>45364.715092592596</v>
      </c>
      <c r="B489" s="25" t="s">
        <v>5017</v>
      </c>
      <c r="C489" s="25" t="s">
        <v>5039</v>
      </c>
      <c r="D489" s="25" t="s">
        <v>5013</v>
      </c>
      <c r="E489" s="25" t="s">
        <v>79</v>
      </c>
      <c r="F489" s="25" t="s">
        <v>6285</v>
      </c>
      <c r="G489" s="25" t="s">
        <v>6286</v>
      </c>
      <c r="H489" s="25" t="s">
        <v>6282</v>
      </c>
      <c r="I489" s="8">
        <f t="shared" si="45"/>
        <v>45364.715092592596</v>
      </c>
      <c r="J489" s="8">
        <f t="shared" si="50"/>
        <v>45364.416666666664</v>
      </c>
      <c r="K489" s="6" t="str">
        <f t="shared" si="46"/>
        <v>7:09</v>
      </c>
      <c r="L489" s="54" t="str">
        <f t="shared" si="48"/>
        <v>Ukončeno v den propuštění</v>
      </c>
      <c r="M489" s="54" t="str">
        <f>IF(A489-J489&gt;TIME(0,240,0),"Více než  4 hodiny",VLOOKUP(K489,Pásma!$H$4:$I$244,2))</f>
        <v>Více než  4 hodiny</v>
      </c>
    </row>
    <row r="490" spans="1:13" x14ac:dyDescent="0.25">
      <c r="A490" s="26">
        <v>45364.715532407405</v>
      </c>
      <c r="B490" s="25" t="s">
        <v>5017</v>
      </c>
      <c r="C490" s="25" t="s">
        <v>5039</v>
      </c>
      <c r="D490" s="25" t="s">
        <v>5013</v>
      </c>
      <c r="E490" s="25" t="s">
        <v>79</v>
      </c>
      <c r="F490" s="25" t="s">
        <v>6283</v>
      </c>
      <c r="G490" s="25" t="s">
        <v>6284</v>
      </c>
      <c r="H490" s="25" t="s">
        <v>6282</v>
      </c>
      <c r="I490" s="8">
        <f t="shared" si="45"/>
        <v>45364.715532407405</v>
      </c>
      <c r="J490" s="8">
        <f t="shared" si="50"/>
        <v>45364.416666666664</v>
      </c>
      <c r="K490" s="6" t="str">
        <f t="shared" si="46"/>
        <v>7:10</v>
      </c>
      <c r="L490" s="54" t="str">
        <f t="shared" si="48"/>
        <v>Ukončeno v den propuštění</v>
      </c>
      <c r="M490" s="54" t="str">
        <f>IF(A490-J490&gt;TIME(0,240,0),"Více než  4 hodiny",VLOOKUP(K490,Pásma!$H$4:$I$244,2))</f>
        <v>Více než  4 hodiny</v>
      </c>
    </row>
    <row r="491" spans="1:13" x14ac:dyDescent="0.25">
      <c r="A491" s="26">
        <v>45364.71603009259</v>
      </c>
      <c r="B491" s="25" t="s">
        <v>5017</v>
      </c>
      <c r="C491" s="25" t="s">
        <v>5039</v>
      </c>
      <c r="D491" s="25" t="s">
        <v>5013</v>
      </c>
      <c r="E491" s="25" t="s">
        <v>79</v>
      </c>
      <c r="F491" s="25" t="s">
        <v>6280</v>
      </c>
      <c r="G491" s="25" t="s">
        <v>6281</v>
      </c>
      <c r="H491" s="25" t="s">
        <v>6282</v>
      </c>
      <c r="I491" s="8">
        <f t="shared" si="45"/>
        <v>45364.71603009259</v>
      </c>
      <c r="J491" s="8">
        <f t="shared" si="50"/>
        <v>45364.416666666664</v>
      </c>
      <c r="K491" s="6" t="str">
        <f t="shared" si="46"/>
        <v>7:11</v>
      </c>
      <c r="L491" s="54" t="str">
        <f t="shared" si="48"/>
        <v>Ukončeno v den propuštění</v>
      </c>
      <c r="M491" s="54" t="str">
        <f>IF(A491-J491&gt;TIME(0,240,0),"Více než  4 hodiny",VLOOKUP(K491,Pásma!$H$4:$I$244,2))</f>
        <v>Více než  4 hodiny</v>
      </c>
    </row>
    <row r="492" spans="1:13" x14ac:dyDescent="0.25">
      <c r="A492" s="26">
        <v>45365.33258101852</v>
      </c>
      <c r="B492" s="25" t="s">
        <v>5017</v>
      </c>
      <c r="C492" s="25" t="s">
        <v>8836</v>
      </c>
      <c r="D492" s="25" t="s">
        <v>5013</v>
      </c>
      <c r="E492" s="25" t="s">
        <v>79</v>
      </c>
      <c r="F492" s="25" t="s">
        <v>6290</v>
      </c>
      <c r="G492" s="25" t="s">
        <v>7757</v>
      </c>
      <c r="H492" s="25" t="s">
        <v>9123</v>
      </c>
      <c r="I492" s="8">
        <f t="shared" si="45"/>
        <v>45365.33258101852</v>
      </c>
      <c r="J492" s="8">
        <f>DATEVALUE(MID(H492,49,8))+TIMEVALUE(_xlfn.CONCAT(MID(H492,80,2),":",MID(H492,82,2)))</f>
        <v>45365.331944444442</v>
      </c>
      <c r="K492" s="6" t="str">
        <f t="shared" si="46"/>
        <v>0:00</v>
      </c>
      <c r="L492" s="54" t="str">
        <f t="shared" si="48"/>
        <v>Ukončeno v den propuštění</v>
      </c>
      <c r="M492" s="54" t="str">
        <f>IF(A492-J492&gt;TIME(0,240,0),"Více než  4 hodiny",VLOOKUP(K492,Pásma!$H$4:$I$244,2))</f>
        <v>do 10 ti minut</v>
      </c>
    </row>
    <row r="493" spans="1:13" x14ac:dyDescent="0.25">
      <c r="A493" s="26">
        <v>45365.62090277778</v>
      </c>
      <c r="B493" s="25" t="s">
        <v>5011</v>
      </c>
      <c r="C493" s="25" t="s">
        <v>5049</v>
      </c>
      <c r="D493" s="25" t="s">
        <v>5013</v>
      </c>
      <c r="E493" s="25" t="s">
        <v>79</v>
      </c>
      <c r="F493" s="25" t="s">
        <v>6277</v>
      </c>
      <c r="G493" s="25" t="s">
        <v>6278</v>
      </c>
      <c r="H493" s="25" t="s">
        <v>6279</v>
      </c>
      <c r="I493" s="8">
        <f t="shared" si="45"/>
        <v>45365.62090277778</v>
      </c>
      <c r="J493" s="8">
        <f>DATEVALUE(MID(H493,29,8))+TIMEVALUE(_xlfn.CONCAT(MID(H493,64,2),":",MID(H493,66,2)))</f>
        <v>45365.620138888888</v>
      </c>
      <c r="K493" s="6" t="str">
        <f t="shared" si="46"/>
        <v>0:01</v>
      </c>
      <c r="L493" s="54" t="str">
        <f t="shared" si="48"/>
        <v>Ukončeno v den propuštění</v>
      </c>
      <c r="M493" s="54" t="str">
        <f>IF(A493-J493&gt;TIME(0,240,0),"Více než  4 hodiny",VLOOKUP(K493,Pásma!$H$4:$I$244,2))</f>
        <v>do 10 ti minut</v>
      </c>
    </row>
    <row r="494" spans="1:13" x14ac:dyDescent="0.25">
      <c r="A494" s="26">
        <v>45365.621354166666</v>
      </c>
      <c r="B494" s="25" t="s">
        <v>5011</v>
      </c>
      <c r="C494" s="25" t="s">
        <v>5049</v>
      </c>
      <c r="D494" s="25" t="s">
        <v>5013</v>
      </c>
      <c r="E494" s="25" t="s">
        <v>79</v>
      </c>
      <c r="F494" s="25" t="s">
        <v>6274</v>
      </c>
      <c r="G494" s="25" t="s">
        <v>6275</v>
      </c>
      <c r="H494" s="25" t="s">
        <v>6276</v>
      </c>
      <c r="I494" s="8">
        <f t="shared" si="45"/>
        <v>45365.621354166666</v>
      </c>
      <c r="J494" s="8">
        <f>DATEVALUE(MID(H494,29,8))+TIMEVALUE(_xlfn.CONCAT(MID(H494,64,2),":",MID(H494,66,2)))</f>
        <v>45365.620833333334</v>
      </c>
      <c r="K494" s="6" t="str">
        <f t="shared" si="46"/>
        <v>0:00</v>
      </c>
      <c r="L494" s="54" t="str">
        <f t="shared" si="48"/>
        <v>Ukončeno v den propuštění</v>
      </c>
      <c r="M494" s="54" t="str">
        <f>IF(A494-J494&gt;TIME(0,240,0),"Více než  4 hodiny",VLOOKUP(K494,Pásma!$H$4:$I$244,2))</f>
        <v>do 10 ti minut</v>
      </c>
    </row>
    <row r="495" spans="1:13" x14ac:dyDescent="0.25">
      <c r="A495" s="26">
        <v>45365.622025462966</v>
      </c>
      <c r="B495" s="25" t="s">
        <v>5011</v>
      </c>
      <c r="C495" s="25" t="s">
        <v>5049</v>
      </c>
      <c r="D495" s="25" t="s">
        <v>5013</v>
      </c>
      <c r="E495" s="25" t="s">
        <v>79</v>
      </c>
      <c r="F495" s="25" t="s">
        <v>6271</v>
      </c>
      <c r="G495" s="25" t="s">
        <v>6272</v>
      </c>
      <c r="H495" s="25" t="s">
        <v>6273</v>
      </c>
      <c r="I495" s="8">
        <f t="shared" si="45"/>
        <v>45365.622025462966</v>
      </c>
      <c r="J495" s="8">
        <f>DATEVALUE(MID(H495,29,8))+TIMEVALUE(_xlfn.CONCAT(MID(H495,64,2),":",MID(H495,66,2)))</f>
        <v>45365.621527777781</v>
      </c>
      <c r="K495" s="6" t="str">
        <f t="shared" si="46"/>
        <v>0:00</v>
      </c>
      <c r="L495" s="54" t="str">
        <f t="shared" si="48"/>
        <v>Ukončeno v den propuštění</v>
      </c>
      <c r="M495" s="54" t="str">
        <f>IF(A495-J495&gt;TIME(0,240,0),"Více než  4 hodiny",VLOOKUP(K495,Pásma!$H$4:$I$244,2))</f>
        <v>do 10 ti minut</v>
      </c>
    </row>
    <row r="496" spans="1:13" x14ac:dyDescent="0.25">
      <c r="A496" s="26">
        <v>45365.622453703705</v>
      </c>
      <c r="B496" s="25" t="s">
        <v>5011</v>
      </c>
      <c r="C496" s="25" t="s">
        <v>5049</v>
      </c>
      <c r="D496" s="25" t="s">
        <v>5013</v>
      </c>
      <c r="E496" s="25" t="s">
        <v>79</v>
      </c>
      <c r="F496" s="25" t="s">
        <v>6268</v>
      </c>
      <c r="G496" s="25" t="s">
        <v>6269</v>
      </c>
      <c r="H496" s="25" t="s">
        <v>6270</v>
      </c>
      <c r="I496" s="8">
        <f t="shared" si="45"/>
        <v>45365.622453703705</v>
      </c>
      <c r="J496" s="8">
        <f>DATEVALUE(MID(H496,29,8))+TIMEVALUE(_xlfn.CONCAT(MID(H496,64,2),":",MID(H496,66,2)))</f>
        <v>45365.621527777781</v>
      </c>
      <c r="K496" s="6" t="str">
        <f t="shared" si="46"/>
        <v>0:01</v>
      </c>
      <c r="L496" s="54" t="str">
        <f t="shared" si="48"/>
        <v>Ukončeno v den propuštění</v>
      </c>
      <c r="M496" s="54" t="str">
        <f>IF(A496-J496&gt;TIME(0,240,0),"Více než  4 hodiny",VLOOKUP(K496,Pásma!$H$4:$I$244,2))</f>
        <v>do 10 ti minut</v>
      </c>
    </row>
    <row r="497" spans="1:13" x14ac:dyDescent="0.25">
      <c r="A497" s="26">
        <v>45366.398900462962</v>
      </c>
      <c r="B497" s="25" t="s">
        <v>5017</v>
      </c>
      <c r="C497" s="25" t="s">
        <v>4949</v>
      </c>
      <c r="D497" s="25" t="s">
        <v>5013</v>
      </c>
      <c r="E497" s="25" t="s">
        <v>10</v>
      </c>
      <c r="F497" s="25" t="s">
        <v>7877</v>
      </c>
      <c r="G497" s="25" t="s">
        <v>7878</v>
      </c>
      <c r="H497" s="25" t="s">
        <v>7879</v>
      </c>
      <c r="I497" s="8">
        <f t="shared" si="45"/>
        <v>45366.398900462962</v>
      </c>
      <c r="J497" s="8">
        <f>DATEVALUE(MID(H497,63,8))+TIMEVALUE(_xlfn.CONCAT(MID(H497,87,2),":",MID(H497,89,2)))</f>
        <v>45366.397916666669</v>
      </c>
      <c r="K497" s="6" t="str">
        <f t="shared" si="46"/>
        <v>0:01</v>
      </c>
      <c r="L497" s="54" t="str">
        <f t="shared" si="48"/>
        <v>Ukončeno v den propuštění</v>
      </c>
      <c r="M497" s="54" t="str">
        <f>IF(A497-J497&gt;TIME(0,240,0),"Více než  4 hodiny",VLOOKUP(K497,Pásma!$H$4:$I$244,2))</f>
        <v>do 10 ti minut</v>
      </c>
    </row>
    <row r="498" spans="1:13" x14ac:dyDescent="0.25">
      <c r="A498" s="26">
        <v>45366.429652777777</v>
      </c>
      <c r="B498" s="25" t="s">
        <v>5017</v>
      </c>
      <c r="C498" s="25" t="s">
        <v>4949</v>
      </c>
      <c r="D498" s="25" t="s">
        <v>5013</v>
      </c>
      <c r="E498" s="25" t="s">
        <v>10</v>
      </c>
      <c r="F498" s="25" t="s">
        <v>6181</v>
      </c>
      <c r="G498" s="25" t="s">
        <v>7875</v>
      </c>
      <c r="H498" s="25" t="s">
        <v>7876</v>
      </c>
      <c r="I498" s="8">
        <f t="shared" si="45"/>
        <v>45366.429652777777</v>
      </c>
      <c r="J498" s="8">
        <f>DATEVALUE(MID(H498,63,8))+TIMEVALUE(_xlfn.CONCAT(MID(H498,87,2),":",MID(H498,89,2)))</f>
        <v>45366.429166666669</v>
      </c>
      <c r="K498" s="6" t="str">
        <f t="shared" si="46"/>
        <v>0:00</v>
      </c>
      <c r="L498" s="54" t="str">
        <f t="shared" si="48"/>
        <v>Ukončeno v den propuštění</v>
      </c>
      <c r="M498" s="54" t="str">
        <f>IF(A498-J498&gt;TIME(0,240,0),"Více než  4 hodiny",VLOOKUP(K498,Pásma!$H$4:$I$244,2))</f>
        <v>do 10 ti minut</v>
      </c>
    </row>
    <row r="499" spans="1:13" x14ac:dyDescent="0.25">
      <c r="A499" s="26">
        <v>45366.614398148151</v>
      </c>
      <c r="B499" s="25" t="s">
        <v>5011</v>
      </c>
      <c r="C499" s="25" t="s">
        <v>5018</v>
      </c>
      <c r="D499" s="25" t="s">
        <v>5013</v>
      </c>
      <c r="E499" s="25" t="s">
        <v>79</v>
      </c>
      <c r="F499" s="25" t="s">
        <v>6265</v>
      </c>
      <c r="G499" s="25" t="s">
        <v>6266</v>
      </c>
      <c r="H499" s="25" t="s">
        <v>6267</v>
      </c>
      <c r="I499" s="8">
        <f t="shared" si="45"/>
        <v>45366.614398148151</v>
      </c>
      <c r="J499" s="8">
        <f t="shared" ref="J499:J513" si="51">DATEVALUE(MID(H499,29,8))+TIMEVALUE(_xlfn.CONCAT(MID(H499,64,2),":",MID(H499,66,2)))</f>
        <v>45366.613888888889</v>
      </c>
      <c r="K499" s="6" t="str">
        <f t="shared" si="46"/>
        <v>0:00</v>
      </c>
      <c r="L499" s="54" t="str">
        <f t="shared" si="48"/>
        <v>Ukončeno v den propuštění</v>
      </c>
      <c r="M499" s="54" t="str">
        <f>IF(A499-J499&gt;TIME(0,240,0),"Více než  4 hodiny",VLOOKUP(K499,Pásma!$H$4:$I$244,2))</f>
        <v>do 10 ti minut</v>
      </c>
    </row>
    <row r="500" spans="1:13" x14ac:dyDescent="0.25">
      <c r="A500" s="26">
        <v>45366.740057870367</v>
      </c>
      <c r="B500" s="25" t="s">
        <v>5017</v>
      </c>
      <c r="C500" s="25" t="s">
        <v>6256</v>
      </c>
      <c r="D500" s="25" t="s">
        <v>5013</v>
      </c>
      <c r="E500" s="25" t="s">
        <v>79</v>
      </c>
      <c r="F500" s="25" t="s">
        <v>6263</v>
      </c>
      <c r="G500" s="25" t="s">
        <v>6264</v>
      </c>
      <c r="H500" s="25" t="s">
        <v>6262</v>
      </c>
      <c r="I500" s="8">
        <f t="shared" si="45"/>
        <v>45366.740057870367</v>
      </c>
      <c r="J500" s="8">
        <f t="shared" si="51"/>
        <v>45366.739583333336</v>
      </c>
      <c r="K500" s="6" t="str">
        <f t="shared" si="46"/>
        <v>0:00</v>
      </c>
      <c r="L500" s="54" t="str">
        <f t="shared" si="48"/>
        <v>Ukončeno v den propuštění</v>
      </c>
      <c r="M500" s="54" t="str">
        <f>IF(A500-J500&gt;TIME(0,240,0),"Více než  4 hodiny",VLOOKUP(K500,Pásma!$H$4:$I$244,2))</f>
        <v>do 10 ti minut</v>
      </c>
    </row>
    <row r="501" spans="1:13" x14ac:dyDescent="0.25">
      <c r="A501" s="26">
        <v>45366.740405092591</v>
      </c>
      <c r="B501" s="25" t="s">
        <v>5017</v>
      </c>
      <c r="C501" s="25" t="s">
        <v>6256</v>
      </c>
      <c r="D501" s="25" t="s">
        <v>5013</v>
      </c>
      <c r="E501" s="25" t="s">
        <v>79</v>
      </c>
      <c r="F501" s="25" t="s">
        <v>6260</v>
      </c>
      <c r="G501" s="25" t="s">
        <v>6261</v>
      </c>
      <c r="H501" s="25" t="s">
        <v>6262</v>
      </c>
      <c r="I501" s="8">
        <f t="shared" si="45"/>
        <v>45366.740405092591</v>
      </c>
      <c r="J501" s="8">
        <f t="shared" si="51"/>
        <v>45366.739583333336</v>
      </c>
      <c r="K501" s="6" t="str">
        <f t="shared" si="46"/>
        <v>0:01</v>
      </c>
      <c r="L501" s="54" t="str">
        <f t="shared" si="48"/>
        <v>Ukončeno v den propuštění</v>
      </c>
      <c r="M501" s="54" t="str">
        <f>IF(A501-J501&gt;TIME(0,240,0),"Více než  4 hodiny",VLOOKUP(K501,Pásma!$H$4:$I$244,2))</f>
        <v>do 10 ti minut</v>
      </c>
    </row>
    <row r="502" spans="1:13" x14ac:dyDescent="0.25">
      <c r="A502" s="26">
        <v>45366.740763888891</v>
      </c>
      <c r="B502" s="25" t="s">
        <v>5017</v>
      </c>
      <c r="C502" s="25" t="s">
        <v>6256</v>
      </c>
      <c r="D502" s="25" t="s">
        <v>5013</v>
      </c>
      <c r="E502" s="25" t="s">
        <v>79</v>
      </c>
      <c r="F502" s="25" t="s">
        <v>6257</v>
      </c>
      <c r="G502" s="25" t="s">
        <v>6258</v>
      </c>
      <c r="H502" s="25" t="s">
        <v>6259</v>
      </c>
      <c r="I502" s="8">
        <f t="shared" si="45"/>
        <v>45366.740763888891</v>
      </c>
      <c r="J502" s="8">
        <f t="shared" si="51"/>
        <v>45366.740277777775</v>
      </c>
      <c r="K502" s="6" t="str">
        <f t="shared" si="46"/>
        <v>0:00</v>
      </c>
      <c r="L502" s="54" t="str">
        <f t="shared" si="48"/>
        <v>Ukončeno v den propuštění</v>
      </c>
      <c r="M502" s="54" t="str">
        <f>IF(A502-J502&gt;TIME(0,240,0),"Více než  4 hodiny",VLOOKUP(K502,Pásma!$H$4:$I$244,2))</f>
        <v>do 10 ti minut</v>
      </c>
    </row>
    <row r="503" spans="1:13" x14ac:dyDescent="0.25">
      <c r="A503" s="26">
        <v>45367.479560185187</v>
      </c>
      <c r="B503" s="25" t="s">
        <v>5017</v>
      </c>
      <c r="C503" s="25" t="s">
        <v>4891</v>
      </c>
      <c r="D503" s="25" t="s">
        <v>5013</v>
      </c>
      <c r="E503" s="25" t="s">
        <v>10</v>
      </c>
      <c r="F503" s="25" t="s">
        <v>6253</v>
      </c>
      <c r="G503" s="25" t="s">
        <v>6254</v>
      </c>
      <c r="H503" s="25" t="s">
        <v>6255</v>
      </c>
      <c r="I503" s="8">
        <f t="shared" si="45"/>
        <v>45367.479560185187</v>
      </c>
      <c r="J503" s="8">
        <f t="shared" si="51"/>
        <v>45367.477777777778</v>
      </c>
      <c r="K503" s="6" t="str">
        <f t="shared" si="46"/>
        <v>0:02</v>
      </c>
      <c r="L503" s="54" t="str">
        <f t="shared" si="48"/>
        <v>Ukončeno v den propuštění</v>
      </c>
      <c r="M503" s="54" t="str">
        <f>IF(A503-J503&gt;TIME(0,240,0),"Více než  4 hodiny",VLOOKUP(K503,Pásma!$H$4:$I$244,2))</f>
        <v>do 10 ti minut</v>
      </c>
    </row>
    <row r="504" spans="1:13" x14ac:dyDescent="0.25">
      <c r="A504" s="26">
        <v>45367.481111111112</v>
      </c>
      <c r="B504" s="25" t="s">
        <v>5017</v>
      </c>
      <c r="C504" s="25" t="s">
        <v>4891</v>
      </c>
      <c r="D504" s="25" t="s">
        <v>5013</v>
      </c>
      <c r="E504" s="25" t="s">
        <v>10</v>
      </c>
      <c r="F504" s="25" t="s">
        <v>4938</v>
      </c>
      <c r="G504" s="25" t="s">
        <v>6251</v>
      </c>
      <c r="H504" s="25" t="s">
        <v>6252</v>
      </c>
      <c r="I504" s="8">
        <f t="shared" si="45"/>
        <v>45367.481111111112</v>
      </c>
      <c r="J504" s="8">
        <f t="shared" si="51"/>
        <v>45367.479166666664</v>
      </c>
      <c r="K504" s="6" t="str">
        <f t="shared" si="46"/>
        <v>0:02</v>
      </c>
      <c r="L504" s="54" t="str">
        <f t="shared" si="48"/>
        <v>Ukončeno v den propuštění</v>
      </c>
      <c r="M504" s="54" t="str">
        <f>IF(A504-J504&gt;TIME(0,240,0),"Více než  4 hodiny",VLOOKUP(K504,Pásma!$H$4:$I$244,2))</f>
        <v>do 10 ti minut</v>
      </c>
    </row>
    <row r="505" spans="1:13" x14ac:dyDescent="0.25">
      <c r="A505" s="26">
        <v>45367.481898148151</v>
      </c>
      <c r="B505" s="25" t="s">
        <v>5017</v>
      </c>
      <c r="C505" s="25" t="s">
        <v>4891</v>
      </c>
      <c r="D505" s="25" t="s">
        <v>5013</v>
      </c>
      <c r="E505" s="25" t="s">
        <v>10</v>
      </c>
      <c r="F505" s="25" t="s">
        <v>6248</v>
      </c>
      <c r="G505" s="25" t="s">
        <v>6249</v>
      </c>
      <c r="H505" s="25" t="s">
        <v>6250</v>
      </c>
      <c r="I505" s="8">
        <f t="shared" si="45"/>
        <v>45367.481898148151</v>
      </c>
      <c r="J505" s="8">
        <f t="shared" si="51"/>
        <v>45367.481249999997</v>
      </c>
      <c r="K505" s="6" t="str">
        <f t="shared" si="46"/>
        <v>0:00</v>
      </c>
      <c r="L505" s="54" t="str">
        <f t="shared" si="48"/>
        <v>Ukončeno v den propuštění</v>
      </c>
      <c r="M505" s="54" t="str">
        <f>IF(A505-J505&gt;TIME(0,240,0),"Více než  4 hodiny",VLOOKUP(K505,Pásma!$H$4:$I$244,2))</f>
        <v>do 10 ti minut</v>
      </c>
    </row>
    <row r="506" spans="1:13" x14ac:dyDescent="0.25">
      <c r="A506" s="26">
        <v>45367.486030092594</v>
      </c>
      <c r="B506" s="25" t="s">
        <v>5017</v>
      </c>
      <c r="C506" s="25" t="s">
        <v>4891</v>
      </c>
      <c r="D506" s="25" t="s">
        <v>5013</v>
      </c>
      <c r="E506" s="25" t="s">
        <v>10</v>
      </c>
      <c r="F506" s="25" t="s">
        <v>6245</v>
      </c>
      <c r="G506" s="25" t="s">
        <v>6246</v>
      </c>
      <c r="H506" s="25" t="s">
        <v>6247</v>
      </c>
      <c r="I506" s="8">
        <f t="shared" si="45"/>
        <v>45367.486030092594</v>
      </c>
      <c r="J506" s="8">
        <f t="shared" si="51"/>
        <v>45367.484027777777</v>
      </c>
      <c r="K506" s="6" t="str">
        <f t="shared" si="46"/>
        <v>0:02</v>
      </c>
      <c r="L506" s="54" t="str">
        <f t="shared" si="48"/>
        <v>Ukončeno v den propuštění</v>
      </c>
      <c r="M506" s="54" t="str">
        <f>IF(A506-J506&gt;TIME(0,240,0),"Více než  4 hodiny",VLOOKUP(K506,Pásma!$H$4:$I$244,2))</f>
        <v>do 10 ti minut</v>
      </c>
    </row>
    <row r="507" spans="1:13" x14ac:dyDescent="0.25">
      <c r="A507" s="26">
        <v>45368.511377314811</v>
      </c>
      <c r="B507" s="25" t="s">
        <v>5017</v>
      </c>
      <c r="C507" s="25" t="s">
        <v>5125</v>
      </c>
      <c r="D507" s="25" t="s">
        <v>5013</v>
      </c>
      <c r="E507" s="25" t="s">
        <v>79</v>
      </c>
      <c r="F507" s="25" t="s">
        <v>6243</v>
      </c>
      <c r="G507" s="25" t="s">
        <v>6244</v>
      </c>
      <c r="H507" s="25" t="s">
        <v>6240</v>
      </c>
      <c r="I507" s="8">
        <f t="shared" si="45"/>
        <v>45368.511377314811</v>
      </c>
      <c r="J507" s="8">
        <f t="shared" si="51"/>
        <v>45368.511111111111</v>
      </c>
      <c r="K507" s="6" t="str">
        <f t="shared" si="46"/>
        <v>0:00</v>
      </c>
      <c r="L507" s="54" t="str">
        <f t="shared" si="48"/>
        <v>Ukončeno v den propuštění</v>
      </c>
      <c r="M507" s="54" t="str">
        <f>IF(A507-J507&gt;TIME(0,240,0),"Více než  4 hodiny",VLOOKUP(K507,Pásma!$H$4:$I$244,2))</f>
        <v>do 10 ti minut</v>
      </c>
    </row>
    <row r="508" spans="1:13" x14ac:dyDescent="0.25">
      <c r="A508" s="26">
        <v>45368.511597222219</v>
      </c>
      <c r="B508" s="25" t="s">
        <v>5017</v>
      </c>
      <c r="C508" s="25" t="s">
        <v>5125</v>
      </c>
      <c r="D508" s="25" t="s">
        <v>5013</v>
      </c>
      <c r="E508" s="25" t="s">
        <v>79</v>
      </c>
      <c r="F508" s="25" t="s">
        <v>6241</v>
      </c>
      <c r="G508" s="25" t="s">
        <v>6242</v>
      </c>
      <c r="H508" s="25" t="s">
        <v>6240</v>
      </c>
      <c r="I508" s="8">
        <f t="shared" si="45"/>
        <v>45368.511597222219</v>
      </c>
      <c r="J508" s="8">
        <f t="shared" si="51"/>
        <v>45368.511111111111</v>
      </c>
      <c r="K508" s="6" t="str">
        <f t="shared" si="46"/>
        <v>0:00</v>
      </c>
      <c r="L508" s="54" t="str">
        <f t="shared" si="48"/>
        <v>Ukončeno v den propuštění</v>
      </c>
      <c r="M508" s="54" t="str">
        <f>IF(A508-J508&gt;TIME(0,240,0),"Více než  4 hodiny",VLOOKUP(K508,Pásma!$H$4:$I$244,2))</f>
        <v>do 10 ti minut</v>
      </c>
    </row>
    <row r="509" spans="1:13" x14ac:dyDescent="0.25">
      <c r="A509" s="26">
        <v>45368.511990740742</v>
      </c>
      <c r="B509" s="25" t="s">
        <v>5017</v>
      </c>
      <c r="C509" s="25" t="s">
        <v>5125</v>
      </c>
      <c r="D509" s="25" t="s">
        <v>5013</v>
      </c>
      <c r="E509" s="25" t="s">
        <v>79</v>
      </c>
      <c r="F509" s="25" t="s">
        <v>6238</v>
      </c>
      <c r="G509" s="25" t="s">
        <v>6239</v>
      </c>
      <c r="H509" s="25" t="s">
        <v>6240</v>
      </c>
      <c r="I509" s="8">
        <f t="shared" si="45"/>
        <v>45368.511990740742</v>
      </c>
      <c r="J509" s="8">
        <f t="shared" si="51"/>
        <v>45368.511111111111</v>
      </c>
      <c r="K509" s="6" t="str">
        <f t="shared" si="46"/>
        <v>0:01</v>
      </c>
      <c r="L509" s="54" t="str">
        <f t="shared" si="48"/>
        <v>Ukončeno v den propuštění</v>
      </c>
      <c r="M509" s="54" t="str">
        <f>IF(A509-J509&gt;TIME(0,240,0),"Více než  4 hodiny",VLOOKUP(K509,Pásma!$H$4:$I$244,2))</f>
        <v>do 10 ti minut</v>
      </c>
    </row>
    <row r="510" spans="1:13" x14ac:dyDescent="0.25">
      <c r="A510" s="26">
        <v>45368.517430555556</v>
      </c>
      <c r="B510" s="25" t="s">
        <v>5017</v>
      </c>
      <c r="C510" s="25" t="s">
        <v>5125</v>
      </c>
      <c r="D510" s="25" t="s">
        <v>5013</v>
      </c>
      <c r="E510" s="25" t="s">
        <v>79</v>
      </c>
      <c r="F510" s="25" t="s">
        <v>6235</v>
      </c>
      <c r="G510" s="25" t="s">
        <v>6236</v>
      </c>
      <c r="H510" s="25" t="s">
        <v>6237</v>
      </c>
      <c r="I510" s="8">
        <f t="shared" si="45"/>
        <v>45368.517430555556</v>
      </c>
      <c r="J510" s="8">
        <f t="shared" si="51"/>
        <v>45368.51666666667</v>
      </c>
      <c r="K510" s="6" t="str">
        <f t="shared" si="46"/>
        <v>0:01</v>
      </c>
      <c r="L510" s="54" t="str">
        <f t="shared" si="48"/>
        <v>Ukončeno v den propuštění</v>
      </c>
      <c r="M510" s="54" t="str">
        <f>IF(A510-J510&gt;TIME(0,240,0),"Více než  4 hodiny",VLOOKUP(K510,Pásma!$H$4:$I$244,2))</f>
        <v>do 10 ti minut</v>
      </c>
    </row>
    <row r="511" spans="1:13" x14ac:dyDescent="0.25">
      <c r="A511" s="26">
        <v>45368.517951388887</v>
      </c>
      <c r="B511" s="25" t="s">
        <v>5017</v>
      </c>
      <c r="C511" s="25" t="s">
        <v>5125</v>
      </c>
      <c r="D511" s="25" t="s">
        <v>5013</v>
      </c>
      <c r="E511" s="25" t="s">
        <v>79</v>
      </c>
      <c r="F511" s="25" t="s">
        <v>6232</v>
      </c>
      <c r="G511" s="25" t="s">
        <v>6233</v>
      </c>
      <c r="H511" s="25" t="s">
        <v>6234</v>
      </c>
      <c r="I511" s="8">
        <f t="shared" si="45"/>
        <v>45368.517951388887</v>
      </c>
      <c r="J511" s="8">
        <f t="shared" si="51"/>
        <v>45368.517361111109</v>
      </c>
      <c r="K511" s="6" t="str">
        <f t="shared" si="46"/>
        <v>0:00</v>
      </c>
      <c r="L511" s="54" t="str">
        <f t="shared" si="48"/>
        <v>Ukončeno v den propuštění</v>
      </c>
      <c r="M511" s="54" t="str">
        <f>IF(A511-J511&gt;TIME(0,240,0),"Více než  4 hodiny",VLOOKUP(K511,Pásma!$H$4:$I$244,2))</f>
        <v>do 10 ti minut</v>
      </c>
    </row>
    <row r="512" spans="1:13" x14ac:dyDescent="0.25">
      <c r="A512" s="26">
        <v>45368.518217592595</v>
      </c>
      <c r="B512" s="25" t="s">
        <v>5017</v>
      </c>
      <c r="C512" s="25" t="s">
        <v>5125</v>
      </c>
      <c r="D512" s="25" t="s">
        <v>5013</v>
      </c>
      <c r="E512" s="25" t="s">
        <v>79</v>
      </c>
      <c r="F512" s="25" t="s">
        <v>6230</v>
      </c>
      <c r="G512" s="25" t="s">
        <v>6231</v>
      </c>
      <c r="H512" s="25" t="s">
        <v>6229</v>
      </c>
      <c r="I512" s="8">
        <f t="shared" si="45"/>
        <v>45368.518217592595</v>
      </c>
      <c r="J512" s="8">
        <f t="shared" si="51"/>
        <v>45368.518055555556</v>
      </c>
      <c r="K512" s="6" t="str">
        <f t="shared" si="46"/>
        <v>0:00</v>
      </c>
      <c r="L512" s="54" t="str">
        <f t="shared" si="48"/>
        <v>Ukončeno v den propuštění</v>
      </c>
      <c r="M512" s="54" t="str">
        <f>IF(A512-J512&gt;TIME(0,240,0),"Více než  4 hodiny",VLOOKUP(K512,Pásma!$H$4:$I$244,2))</f>
        <v>do 10 ti minut</v>
      </c>
    </row>
    <row r="513" spans="1:13" x14ac:dyDescent="0.25">
      <c r="A513" s="26">
        <v>45368.518472222226</v>
      </c>
      <c r="B513" s="25" t="s">
        <v>5017</v>
      </c>
      <c r="C513" s="25" t="s">
        <v>5125</v>
      </c>
      <c r="D513" s="25" t="s">
        <v>5013</v>
      </c>
      <c r="E513" s="25" t="s">
        <v>79</v>
      </c>
      <c r="F513" s="25" t="s">
        <v>6227</v>
      </c>
      <c r="G513" s="25" t="s">
        <v>6228</v>
      </c>
      <c r="H513" s="25" t="s">
        <v>6229</v>
      </c>
      <c r="I513" s="8">
        <f t="shared" si="45"/>
        <v>45368.518472222226</v>
      </c>
      <c r="J513" s="8">
        <f t="shared" si="51"/>
        <v>45368.518055555556</v>
      </c>
      <c r="K513" s="6" t="str">
        <f t="shared" si="46"/>
        <v>0:00</v>
      </c>
      <c r="L513" s="54" t="str">
        <f t="shared" si="48"/>
        <v>Ukončeno v den propuštění</v>
      </c>
      <c r="M513" s="54" t="str">
        <f>IF(A513-J513&gt;TIME(0,240,0),"Více než  4 hodiny",VLOOKUP(K513,Pásma!$H$4:$I$244,2))</f>
        <v>do 10 ti minut</v>
      </c>
    </row>
    <row r="514" spans="1:13" x14ac:dyDescent="0.25">
      <c r="A514" s="26">
        <v>45369.377662037034</v>
      </c>
      <c r="B514" s="25" t="s">
        <v>5017</v>
      </c>
      <c r="C514" s="25" t="s">
        <v>5166</v>
      </c>
      <c r="D514" s="25" t="s">
        <v>5013</v>
      </c>
      <c r="E514" s="25" t="s">
        <v>79</v>
      </c>
      <c r="F514" s="25" t="s">
        <v>6186</v>
      </c>
      <c r="G514" s="25" t="s">
        <v>6187</v>
      </c>
      <c r="H514" s="25" t="s">
        <v>9122</v>
      </c>
      <c r="I514" s="8">
        <f t="shared" ref="I514:I577" si="52">A514</f>
        <v>45369.377662037034</v>
      </c>
      <c r="J514" s="8">
        <f>DATEVALUE(MID(H514,49,8))+TIMEVALUE(_xlfn.CONCAT(MID(H514,80,2),":",MID(H514,82,2)))</f>
        <v>45369.377083333333</v>
      </c>
      <c r="K514" s="6" t="str">
        <f t="shared" ref="K514:K577" si="53">TEXT(A514-J514,"h:mm")</f>
        <v>0:00</v>
      </c>
      <c r="L514" s="54" t="str">
        <f t="shared" si="48"/>
        <v>Ukončeno v den propuštění</v>
      </c>
      <c r="M514" s="54" t="str">
        <f>IF(A514-J514&gt;TIME(0,240,0),"Více než  4 hodiny",VLOOKUP(K514,Pásma!$H$4:$I$244,2))</f>
        <v>do 10 ti minut</v>
      </c>
    </row>
    <row r="515" spans="1:13" x14ac:dyDescent="0.25">
      <c r="A515" s="26">
        <v>45369.377962962964</v>
      </c>
      <c r="B515" s="25" t="s">
        <v>5017</v>
      </c>
      <c r="C515" s="25" t="s">
        <v>5166</v>
      </c>
      <c r="D515" s="25" t="s">
        <v>5013</v>
      </c>
      <c r="E515" s="25" t="s">
        <v>79</v>
      </c>
      <c r="F515" s="25" t="s">
        <v>6147</v>
      </c>
      <c r="G515" s="25" t="s">
        <v>6148</v>
      </c>
      <c r="H515" s="25" t="s">
        <v>9121</v>
      </c>
      <c r="I515" s="8">
        <f t="shared" si="52"/>
        <v>45369.377962962964</v>
      </c>
      <c r="J515" s="8">
        <f>DATEVALUE(MID(H515,49,8))+TIMEVALUE(_xlfn.CONCAT(MID(H515,80,2),":",MID(H515,82,2)))</f>
        <v>45369.37777777778</v>
      </c>
      <c r="K515" s="6" t="str">
        <f t="shared" si="53"/>
        <v>0:00</v>
      </c>
      <c r="L515" s="54" t="str">
        <f t="shared" ref="L515:L578" si="54">IF(DAY(I515)&lt;&gt;DAY(J515),"Ukončeno o den a více později","Ukončeno v den propuštění")</f>
        <v>Ukončeno v den propuštění</v>
      </c>
      <c r="M515" s="54" t="str">
        <f>IF(A515-J515&gt;TIME(0,240,0),"Více než  4 hodiny",VLOOKUP(K515,Pásma!$H$4:$I$244,2))</f>
        <v>do 10 ti minut</v>
      </c>
    </row>
    <row r="516" spans="1:13" x14ac:dyDescent="0.25">
      <c r="A516" s="26">
        <v>45369.378206018519</v>
      </c>
      <c r="B516" s="25" t="s">
        <v>5017</v>
      </c>
      <c r="C516" s="25" t="s">
        <v>5166</v>
      </c>
      <c r="D516" s="25" t="s">
        <v>5013</v>
      </c>
      <c r="E516" s="25" t="s">
        <v>79</v>
      </c>
      <c r="F516" s="25" t="s">
        <v>6124</v>
      </c>
      <c r="G516" s="25" t="s">
        <v>6125</v>
      </c>
      <c r="H516" s="25" t="s">
        <v>9121</v>
      </c>
      <c r="I516" s="8">
        <f t="shared" si="52"/>
        <v>45369.378206018519</v>
      </c>
      <c r="J516" s="8">
        <f>DATEVALUE(MID(H516,49,8))+TIMEVALUE(_xlfn.CONCAT(MID(H516,80,2),":",MID(H516,82,2)))</f>
        <v>45369.37777777778</v>
      </c>
      <c r="K516" s="6" t="str">
        <f t="shared" si="53"/>
        <v>0:00</v>
      </c>
      <c r="L516" s="54" t="str">
        <f t="shared" si="54"/>
        <v>Ukončeno v den propuštění</v>
      </c>
      <c r="M516" s="54" t="str">
        <f>IF(A516-J516&gt;TIME(0,240,0),"Více než  4 hodiny",VLOOKUP(K516,Pásma!$H$4:$I$244,2))</f>
        <v>do 10 ti minut</v>
      </c>
    </row>
    <row r="517" spans="1:13" x14ac:dyDescent="0.25">
      <c r="A517" s="26">
        <v>45369.474421296298</v>
      </c>
      <c r="B517" s="25" t="s">
        <v>5017</v>
      </c>
      <c r="C517" s="25" t="s">
        <v>5166</v>
      </c>
      <c r="D517" s="25" t="s">
        <v>5013</v>
      </c>
      <c r="E517" s="25" t="s">
        <v>79</v>
      </c>
      <c r="F517" s="25" t="s">
        <v>6181</v>
      </c>
      <c r="G517" s="25" t="s">
        <v>6225</v>
      </c>
      <c r="H517" s="25" t="s">
        <v>6226</v>
      </c>
      <c r="I517" s="8">
        <f t="shared" si="52"/>
        <v>45369.474421296298</v>
      </c>
      <c r="J517" s="8">
        <f>DATEVALUE(MID(H517,29,8))+TIMEVALUE(_xlfn.CONCAT(MID(H517,64,2),":",MID(H517,66,2)))</f>
        <v>45369.467361111114</v>
      </c>
      <c r="K517" s="6" t="str">
        <f t="shared" si="53"/>
        <v>0:10</v>
      </c>
      <c r="L517" s="54" t="str">
        <f t="shared" si="54"/>
        <v>Ukončeno v den propuštění</v>
      </c>
      <c r="M517" s="54" t="str">
        <f>IF(A517-J517&gt;TIME(0,240,0),"Více než  4 hodiny",VLOOKUP(K517,Pásma!$H$4:$I$244,2))</f>
        <v>10-20</v>
      </c>
    </row>
    <row r="518" spans="1:13" x14ac:dyDescent="0.25">
      <c r="A518" s="26">
        <v>45369.721145833333</v>
      </c>
      <c r="B518" s="25" t="s">
        <v>5011</v>
      </c>
      <c r="C518" s="25" t="s">
        <v>5057</v>
      </c>
      <c r="D518" s="25" t="s">
        <v>5013</v>
      </c>
      <c r="E518" s="25" t="s">
        <v>79</v>
      </c>
      <c r="F518" s="25" t="s">
        <v>6222</v>
      </c>
      <c r="G518" s="25" t="s">
        <v>6223</v>
      </c>
      <c r="H518" s="25" t="s">
        <v>6224</v>
      </c>
      <c r="I518" s="8">
        <f t="shared" si="52"/>
        <v>45369.721145833333</v>
      </c>
      <c r="J518" s="8">
        <f>DATEVALUE(MID(H518,29,8))+TIMEVALUE(_xlfn.CONCAT(MID(H518,64,2),":",MID(H518,66,2)))</f>
        <v>45369.720138888886</v>
      </c>
      <c r="K518" s="6" t="str">
        <f t="shared" si="53"/>
        <v>0:01</v>
      </c>
      <c r="L518" s="54" t="str">
        <f t="shared" si="54"/>
        <v>Ukončeno v den propuštění</v>
      </c>
      <c r="M518" s="54" t="str">
        <f>IF(A518-J518&gt;TIME(0,240,0),"Více než  4 hodiny",VLOOKUP(K518,Pásma!$H$4:$I$244,2))</f>
        <v>do 10 ti minut</v>
      </c>
    </row>
    <row r="519" spans="1:13" x14ac:dyDescent="0.25">
      <c r="A519" s="26">
        <v>45369.721655092595</v>
      </c>
      <c r="B519" s="25" t="s">
        <v>5011</v>
      </c>
      <c r="C519" s="25" t="s">
        <v>5057</v>
      </c>
      <c r="D519" s="25" t="s">
        <v>5013</v>
      </c>
      <c r="E519" s="25" t="s">
        <v>79</v>
      </c>
      <c r="F519" s="25" t="s">
        <v>6219</v>
      </c>
      <c r="G519" s="25" t="s">
        <v>6220</v>
      </c>
      <c r="H519" s="25" t="s">
        <v>6221</v>
      </c>
      <c r="I519" s="8">
        <f t="shared" si="52"/>
        <v>45369.721655092595</v>
      </c>
      <c r="J519" s="8">
        <f>DATEVALUE(MID(H519,29,8))+TIMEVALUE(_xlfn.CONCAT(MID(H519,64,2),":",MID(H519,66,2)))</f>
        <v>45369.720833333333</v>
      </c>
      <c r="K519" s="6" t="str">
        <f t="shared" si="53"/>
        <v>0:01</v>
      </c>
      <c r="L519" s="54" t="str">
        <f t="shared" si="54"/>
        <v>Ukončeno v den propuštění</v>
      </c>
      <c r="M519" s="54" t="str">
        <f>IF(A519-J519&gt;TIME(0,240,0),"Více než  4 hodiny",VLOOKUP(K519,Pásma!$H$4:$I$244,2))</f>
        <v>do 10 ti minut</v>
      </c>
    </row>
    <row r="520" spans="1:13" x14ac:dyDescent="0.25">
      <c r="A520" s="26">
        <v>45370.357974537037</v>
      </c>
      <c r="B520" s="25" t="s">
        <v>4941</v>
      </c>
      <c r="C520" s="25" t="s">
        <v>8836</v>
      </c>
      <c r="D520" s="25" t="s">
        <v>5013</v>
      </c>
      <c r="E520" s="25" t="s">
        <v>79</v>
      </c>
      <c r="F520" s="25" t="s">
        <v>6162</v>
      </c>
      <c r="G520" s="25" t="s">
        <v>6163</v>
      </c>
      <c r="H520" s="25" t="s">
        <v>9120</v>
      </c>
      <c r="I520" s="8">
        <f t="shared" si="52"/>
        <v>45370.357974537037</v>
      </c>
      <c r="J520" s="8">
        <f>DATEVALUE(MID(H520,49,8))+TIMEVALUE(_xlfn.CONCAT(MID(H520,80,2),":",MID(H520,82,2)))</f>
        <v>45370.357638888891</v>
      </c>
      <c r="K520" s="6" t="str">
        <f t="shared" si="53"/>
        <v>0:00</v>
      </c>
      <c r="L520" s="54" t="str">
        <f t="shared" si="54"/>
        <v>Ukončeno v den propuštění</v>
      </c>
      <c r="M520" s="54" t="str">
        <f>IF(A520-J520&gt;TIME(0,240,0),"Více než  4 hodiny",VLOOKUP(K520,Pásma!$H$4:$I$244,2))</f>
        <v>do 10 ti minut</v>
      </c>
    </row>
    <row r="521" spans="1:13" x14ac:dyDescent="0.25">
      <c r="A521" s="26">
        <v>45370.358090277776</v>
      </c>
      <c r="B521" s="25" t="s">
        <v>4941</v>
      </c>
      <c r="C521" s="25" t="s">
        <v>8836</v>
      </c>
      <c r="D521" s="25" t="s">
        <v>5013</v>
      </c>
      <c r="E521" s="25" t="s">
        <v>79</v>
      </c>
      <c r="F521" s="25" t="s">
        <v>5613</v>
      </c>
      <c r="G521" s="25" t="s">
        <v>6143</v>
      </c>
      <c r="H521" s="25" t="s">
        <v>9120</v>
      </c>
      <c r="I521" s="8">
        <f t="shared" si="52"/>
        <v>45370.358090277776</v>
      </c>
      <c r="J521" s="8">
        <f>DATEVALUE(MID(H521,49,8))+TIMEVALUE(_xlfn.CONCAT(MID(H521,80,2),":",MID(H521,82,2)))</f>
        <v>45370.357638888891</v>
      </c>
      <c r="K521" s="6" t="str">
        <f t="shared" si="53"/>
        <v>0:00</v>
      </c>
      <c r="L521" s="54" t="str">
        <f t="shared" si="54"/>
        <v>Ukončeno v den propuštění</v>
      </c>
      <c r="M521" s="54" t="str">
        <f>IF(A521-J521&gt;TIME(0,240,0),"Více než  4 hodiny",VLOOKUP(K521,Pásma!$H$4:$I$244,2))</f>
        <v>do 10 ti minut</v>
      </c>
    </row>
    <row r="522" spans="1:13" x14ac:dyDescent="0.25">
      <c r="A522" s="26">
        <v>45370.42596064815</v>
      </c>
      <c r="B522" s="25" t="s">
        <v>4945</v>
      </c>
      <c r="C522" s="25" t="s">
        <v>5224</v>
      </c>
      <c r="D522" s="25" t="s">
        <v>5013</v>
      </c>
      <c r="E522" s="25" t="s">
        <v>4876</v>
      </c>
      <c r="F522" s="25" t="s">
        <v>6167</v>
      </c>
      <c r="G522" s="25" t="s">
        <v>6217</v>
      </c>
      <c r="H522" s="25" t="s">
        <v>6218</v>
      </c>
      <c r="I522" s="8">
        <f t="shared" si="52"/>
        <v>45370.42596064815</v>
      </c>
      <c r="J522" s="8">
        <f>DATEVALUE(MID(H522,29,8))+TIMEVALUE(_xlfn.CONCAT(MID(H522,64,2),":",MID(H522,66,2)))</f>
        <v>45370.402777777781</v>
      </c>
      <c r="K522" s="6" t="str">
        <f t="shared" si="53"/>
        <v>0:33</v>
      </c>
      <c r="L522" s="54" t="str">
        <f t="shared" si="54"/>
        <v>Ukončeno v den propuštění</v>
      </c>
      <c r="M522" s="54" t="str">
        <f>IF(A522-J522&gt;TIME(0,240,0),"Více než  4 hodiny",VLOOKUP(K522,Pásma!$H$4:$I$244,2))</f>
        <v>30-40</v>
      </c>
    </row>
    <row r="523" spans="1:13" x14ac:dyDescent="0.25">
      <c r="A523" s="26">
        <v>45370.553356481483</v>
      </c>
      <c r="B523" s="25" t="s">
        <v>5017</v>
      </c>
      <c r="C523" s="25" t="s">
        <v>5125</v>
      </c>
      <c r="D523" s="25" t="s">
        <v>5013</v>
      </c>
      <c r="E523" s="25" t="s">
        <v>79</v>
      </c>
      <c r="F523" s="25" t="s">
        <v>6214</v>
      </c>
      <c r="G523" s="25" t="s">
        <v>6215</v>
      </c>
      <c r="H523" s="25" t="s">
        <v>6216</v>
      </c>
      <c r="I523" s="8">
        <f t="shared" si="52"/>
        <v>45370.553356481483</v>
      </c>
      <c r="J523" s="8">
        <f>DATEVALUE(MID(H523,29,8))+TIMEVALUE(_xlfn.CONCAT(MID(H523,64,2),":",MID(H523,66,2)))</f>
        <v>45370.552777777775</v>
      </c>
      <c r="K523" s="6" t="str">
        <f t="shared" si="53"/>
        <v>0:00</v>
      </c>
      <c r="L523" s="54" t="str">
        <f t="shared" si="54"/>
        <v>Ukončeno v den propuštění</v>
      </c>
      <c r="M523" s="54" t="str">
        <f>IF(A523-J523&gt;TIME(0,240,0),"Více než  4 hodiny",VLOOKUP(K523,Pásma!$H$4:$I$244,2))</f>
        <v>do 10 ti minut</v>
      </c>
    </row>
    <row r="524" spans="1:13" x14ac:dyDescent="0.25">
      <c r="A524" s="26">
        <v>45370.554108796299</v>
      </c>
      <c r="B524" s="25" t="s">
        <v>5017</v>
      </c>
      <c r="C524" s="25" t="s">
        <v>5125</v>
      </c>
      <c r="D524" s="25" t="s">
        <v>5013</v>
      </c>
      <c r="E524" s="25" t="s">
        <v>79</v>
      </c>
      <c r="F524" s="25" t="s">
        <v>4932</v>
      </c>
      <c r="G524" s="25" t="s">
        <v>6212</v>
      </c>
      <c r="H524" s="25" t="s">
        <v>6213</v>
      </c>
      <c r="I524" s="8">
        <f t="shared" si="52"/>
        <v>45370.554108796299</v>
      </c>
      <c r="J524" s="8">
        <f>DATEVALUE(MID(H524,29,8))+TIMEVALUE(_xlfn.CONCAT(MID(H524,64,2),":",MID(H524,66,2)))</f>
        <v>45370.553472222222</v>
      </c>
      <c r="K524" s="6" t="str">
        <f t="shared" si="53"/>
        <v>0:00</v>
      </c>
      <c r="L524" s="54" t="str">
        <f t="shared" si="54"/>
        <v>Ukončeno v den propuštění</v>
      </c>
      <c r="M524" s="54" t="str">
        <f>IF(A524-J524&gt;TIME(0,240,0),"Více než  4 hodiny",VLOOKUP(K524,Pásma!$H$4:$I$244,2))</f>
        <v>do 10 ti minut</v>
      </c>
    </row>
    <row r="525" spans="1:13" x14ac:dyDescent="0.25">
      <c r="A525" s="26">
        <v>45370.554664351854</v>
      </c>
      <c r="B525" s="25" t="s">
        <v>5017</v>
      </c>
      <c r="C525" s="25" t="s">
        <v>5125</v>
      </c>
      <c r="D525" s="25" t="s">
        <v>5013</v>
      </c>
      <c r="E525" s="25" t="s">
        <v>79</v>
      </c>
      <c r="F525" s="25" t="s">
        <v>6209</v>
      </c>
      <c r="G525" s="25" t="s">
        <v>6210</v>
      </c>
      <c r="H525" s="25" t="s">
        <v>6211</v>
      </c>
      <c r="I525" s="8">
        <f t="shared" si="52"/>
        <v>45370.554664351854</v>
      </c>
      <c r="J525" s="8">
        <f>DATEVALUE(MID(H525,29,8))+TIMEVALUE(_xlfn.CONCAT(MID(H525,64,2),":",MID(H525,66,2)))</f>
        <v>45370.554166666669</v>
      </c>
      <c r="K525" s="6" t="str">
        <f t="shared" si="53"/>
        <v>0:00</v>
      </c>
      <c r="L525" s="54" t="str">
        <f t="shared" si="54"/>
        <v>Ukončeno v den propuštění</v>
      </c>
      <c r="M525" s="54" t="str">
        <f>IF(A525-J525&gt;TIME(0,240,0),"Více než  4 hodiny",VLOOKUP(K525,Pásma!$H$4:$I$244,2))</f>
        <v>do 10 ti minut</v>
      </c>
    </row>
    <row r="526" spans="1:13" x14ac:dyDescent="0.25">
      <c r="A526" s="26">
        <v>45370.730532407404</v>
      </c>
      <c r="B526" s="25" t="s">
        <v>5017</v>
      </c>
      <c r="C526" s="25" t="s">
        <v>4914</v>
      </c>
      <c r="D526" s="25" t="s">
        <v>5013</v>
      </c>
      <c r="E526" s="25" t="s">
        <v>10</v>
      </c>
      <c r="F526" s="25" t="s">
        <v>6165</v>
      </c>
      <c r="G526" s="25" t="s">
        <v>6166</v>
      </c>
      <c r="H526" s="25" t="s">
        <v>9119</v>
      </c>
      <c r="I526" s="8">
        <f t="shared" si="52"/>
        <v>45370.730532407404</v>
      </c>
      <c r="J526" s="8">
        <f>DATEVALUE(MID(H526,49,8))+TIMEVALUE(_xlfn.CONCAT(MID(H526,80,2),":",MID(H526,82,2)))</f>
        <v>45370.729861111111</v>
      </c>
      <c r="K526" s="6" t="str">
        <f t="shared" si="53"/>
        <v>0:00</v>
      </c>
      <c r="L526" s="54" t="str">
        <f t="shared" si="54"/>
        <v>Ukončeno v den propuštění</v>
      </c>
      <c r="M526" s="54" t="str">
        <f>IF(A526-J526&gt;TIME(0,240,0),"Více než  4 hodiny",VLOOKUP(K526,Pásma!$H$4:$I$244,2))</f>
        <v>do 10 ti minut</v>
      </c>
    </row>
    <row r="527" spans="1:13" x14ac:dyDescent="0.25">
      <c r="A527" s="26">
        <v>45371.295115740744</v>
      </c>
      <c r="B527" s="25" t="s">
        <v>5017</v>
      </c>
      <c r="C527" s="25" t="s">
        <v>4914</v>
      </c>
      <c r="D527" s="25" t="s">
        <v>5013</v>
      </c>
      <c r="E527" s="25" t="s">
        <v>10</v>
      </c>
      <c r="F527" s="25" t="s">
        <v>7872</v>
      </c>
      <c r="G527" s="25" t="s">
        <v>7873</v>
      </c>
      <c r="H527" s="25" t="s">
        <v>7874</v>
      </c>
      <c r="I527" s="8">
        <f t="shared" si="52"/>
        <v>45371.295115740744</v>
      </c>
      <c r="J527" s="8">
        <f>DATEVALUE(MID(H527,63,8))+TIMEVALUE(_xlfn.CONCAT(MID(H527,87,2),":",MID(H527,89,2)))</f>
        <v>45371.292361111111</v>
      </c>
      <c r="K527" s="6" t="str">
        <f t="shared" si="53"/>
        <v>0:03</v>
      </c>
      <c r="L527" s="54" t="str">
        <f t="shared" si="54"/>
        <v>Ukončeno v den propuštění</v>
      </c>
      <c r="M527" s="54" t="str">
        <f>IF(A527-J527&gt;TIME(0,240,0),"Více než  4 hodiny",VLOOKUP(K527,Pásma!$H$4:$I$244,2))</f>
        <v>do 10 ti minut</v>
      </c>
    </row>
    <row r="528" spans="1:13" x14ac:dyDescent="0.25">
      <c r="A528" s="26">
        <v>45371.342233796298</v>
      </c>
      <c r="B528" s="25" t="s">
        <v>4941</v>
      </c>
      <c r="C528" s="25" t="s">
        <v>8836</v>
      </c>
      <c r="D528" s="25" t="s">
        <v>5013</v>
      </c>
      <c r="E528" s="25" t="s">
        <v>79</v>
      </c>
      <c r="F528" s="25" t="s">
        <v>6167</v>
      </c>
      <c r="G528" s="25" t="s">
        <v>6168</v>
      </c>
      <c r="H528" s="25" t="s">
        <v>9118</v>
      </c>
      <c r="I528" s="8">
        <f t="shared" si="52"/>
        <v>45371.342233796298</v>
      </c>
      <c r="J528" s="8">
        <f>DATEVALUE(MID(H528,49,8))+TIMEVALUE(_xlfn.CONCAT(MID(H528,80,2),":",MID(H528,82,2)))</f>
        <v>45371.341666666667</v>
      </c>
      <c r="K528" s="6" t="str">
        <f t="shared" si="53"/>
        <v>0:00</v>
      </c>
      <c r="L528" s="54" t="str">
        <f t="shared" si="54"/>
        <v>Ukončeno v den propuštění</v>
      </c>
      <c r="M528" s="54" t="str">
        <f>IF(A528-J528&gt;TIME(0,240,0),"Více než  4 hodiny",VLOOKUP(K528,Pásma!$H$4:$I$244,2))</f>
        <v>do 10 ti minut</v>
      </c>
    </row>
    <row r="529" spans="1:13" x14ac:dyDescent="0.25">
      <c r="A529" s="26">
        <v>45371.453888888886</v>
      </c>
      <c r="B529" s="25" t="s">
        <v>5011</v>
      </c>
      <c r="C529" s="25" t="s">
        <v>5012</v>
      </c>
      <c r="D529" s="25" t="s">
        <v>5013</v>
      </c>
      <c r="E529" s="25" t="s">
        <v>79</v>
      </c>
      <c r="F529" s="25" t="s">
        <v>6287</v>
      </c>
      <c r="G529" s="25" t="s">
        <v>7870</v>
      </c>
      <c r="H529" s="25" t="s">
        <v>7871</v>
      </c>
      <c r="I529" s="8">
        <f t="shared" si="52"/>
        <v>45371.453888888886</v>
      </c>
      <c r="J529" s="8">
        <f>DATEVALUE(MID(H529,63,8))+TIMEVALUE(_xlfn.CONCAT(MID(H529,87,2),":",MID(H529,89,2)))</f>
        <v>45371.452777777777</v>
      </c>
      <c r="K529" s="6" t="str">
        <f t="shared" si="53"/>
        <v>0:01</v>
      </c>
      <c r="L529" s="54" t="str">
        <f t="shared" si="54"/>
        <v>Ukončeno v den propuštění</v>
      </c>
      <c r="M529" s="54" t="str">
        <f>IF(A529-J529&gt;TIME(0,240,0),"Více než  4 hodiny",VLOOKUP(K529,Pásma!$H$4:$I$244,2))</f>
        <v>do 10 ti minut</v>
      </c>
    </row>
    <row r="530" spans="1:13" x14ac:dyDescent="0.25">
      <c r="A530" s="26">
        <v>45371.654687499999</v>
      </c>
      <c r="B530" s="25" t="s">
        <v>5017</v>
      </c>
      <c r="C530" s="25" t="s">
        <v>5162</v>
      </c>
      <c r="D530" s="25" t="s">
        <v>5013</v>
      </c>
      <c r="E530" s="25" t="s">
        <v>79</v>
      </c>
      <c r="F530" s="25" t="s">
        <v>5768</v>
      </c>
      <c r="G530" s="25" t="s">
        <v>6208</v>
      </c>
      <c r="H530" s="25" t="s">
        <v>6207</v>
      </c>
      <c r="I530" s="8">
        <f t="shared" si="52"/>
        <v>45371.654687499999</v>
      </c>
      <c r="J530" s="8">
        <f t="shared" ref="J530:J544" si="55">DATEVALUE(MID(H530,29,8))+TIMEVALUE(_xlfn.CONCAT(MID(H530,64,2),":",MID(H530,66,2)))</f>
        <v>45371.654166666667</v>
      </c>
      <c r="K530" s="6" t="str">
        <f t="shared" si="53"/>
        <v>0:00</v>
      </c>
      <c r="L530" s="54" t="str">
        <f t="shared" si="54"/>
        <v>Ukončeno v den propuštění</v>
      </c>
      <c r="M530" s="54" t="str">
        <f>IF(A530-J530&gt;TIME(0,240,0),"Více než  4 hodiny",VLOOKUP(K530,Pásma!$H$4:$I$244,2))</f>
        <v>do 10 ti minut</v>
      </c>
    </row>
    <row r="531" spans="1:13" x14ac:dyDescent="0.25">
      <c r="A531" s="26">
        <v>45371.655069444445</v>
      </c>
      <c r="B531" s="25" t="s">
        <v>5017</v>
      </c>
      <c r="C531" s="25" t="s">
        <v>5162</v>
      </c>
      <c r="D531" s="25" t="s">
        <v>5013</v>
      </c>
      <c r="E531" s="25" t="s">
        <v>79</v>
      </c>
      <c r="F531" s="25" t="s">
        <v>6205</v>
      </c>
      <c r="G531" s="25" t="s">
        <v>6206</v>
      </c>
      <c r="H531" s="25" t="s">
        <v>6207</v>
      </c>
      <c r="I531" s="8">
        <f t="shared" si="52"/>
        <v>45371.655069444445</v>
      </c>
      <c r="J531" s="8">
        <f t="shared" si="55"/>
        <v>45371.654166666667</v>
      </c>
      <c r="K531" s="6" t="str">
        <f t="shared" si="53"/>
        <v>0:01</v>
      </c>
      <c r="L531" s="54" t="str">
        <f t="shared" si="54"/>
        <v>Ukončeno v den propuštění</v>
      </c>
      <c r="M531" s="54" t="str">
        <f>IF(A531-J531&gt;TIME(0,240,0),"Více než  4 hodiny",VLOOKUP(K531,Pásma!$H$4:$I$244,2))</f>
        <v>do 10 ti minut</v>
      </c>
    </row>
    <row r="532" spans="1:13" x14ac:dyDescent="0.25">
      <c r="A532" s="26">
        <v>45371.655532407407</v>
      </c>
      <c r="B532" s="25" t="s">
        <v>5017</v>
      </c>
      <c r="C532" s="25" t="s">
        <v>5162</v>
      </c>
      <c r="D532" s="25" t="s">
        <v>5013</v>
      </c>
      <c r="E532" s="25" t="s">
        <v>79</v>
      </c>
      <c r="F532" s="25" t="s">
        <v>6202</v>
      </c>
      <c r="G532" s="25" t="s">
        <v>6203</v>
      </c>
      <c r="H532" s="25" t="s">
        <v>6204</v>
      </c>
      <c r="I532" s="8">
        <f t="shared" si="52"/>
        <v>45371.655532407407</v>
      </c>
      <c r="J532" s="8">
        <f t="shared" si="55"/>
        <v>45371.654861111114</v>
      </c>
      <c r="K532" s="6" t="str">
        <f t="shared" si="53"/>
        <v>0:00</v>
      </c>
      <c r="L532" s="54" t="str">
        <f t="shared" si="54"/>
        <v>Ukončeno v den propuštění</v>
      </c>
      <c r="M532" s="54" t="str">
        <f>IF(A532-J532&gt;TIME(0,240,0),"Více než  4 hodiny",VLOOKUP(K532,Pásma!$H$4:$I$244,2))</f>
        <v>do 10 ti minut</v>
      </c>
    </row>
    <row r="533" spans="1:13" x14ac:dyDescent="0.25">
      <c r="A533" s="26">
        <v>45371.656053240738</v>
      </c>
      <c r="B533" s="25" t="s">
        <v>5017</v>
      </c>
      <c r="C533" s="25" t="s">
        <v>5162</v>
      </c>
      <c r="D533" s="25" t="s">
        <v>5013</v>
      </c>
      <c r="E533" s="25" t="s">
        <v>79</v>
      </c>
      <c r="F533" s="25" t="s">
        <v>6199</v>
      </c>
      <c r="G533" s="25" t="s">
        <v>6200</v>
      </c>
      <c r="H533" s="25" t="s">
        <v>6201</v>
      </c>
      <c r="I533" s="8">
        <f t="shared" si="52"/>
        <v>45371.656053240738</v>
      </c>
      <c r="J533" s="8">
        <f t="shared" si="55"/>
        <v>45371.655555555553</v>
      </c>
      <c r="K533" s="6" t="str">
        <f t="shared" si="53"/>
        <v>0:00</v>
      </c>
      <c r="L533" s="54" t="str">
        <f t="shared" si="54"/>
        <v>Ukončeno v den propuštění</v>
      </c>
      <c r="M533" s="54" t="str">
        <f>IF(A533-J533&gt;TIME(0,240,0),"Více než  4 hodiny",VLOOKUP(K533,Pásma!$H$4:$I$244,2))</f>
        <v>do 10 ti minut</v>
      </c>
    </row>
    <row r="534" spans="1:13" x14ac:dyDescent="0.25">
      <c r="A534" s="26">
        <v>45372.453888888886</v>
      </c>
      <c r="B534" s="25" t="s">
        <v>4945</v>
      </c>
      <c r="C534" s="25" t="s">
        <v>5224</v>
      </c>
      <c r="D534" s="25" t="s">
        <v>5013</v>
      </c>
      <c r="E534" s="25" t="s">
        <v>4876</v>
      </c>
      <c r="F534" s="25" t="s">
        <v>3319</v>
      </c>
      <c r="G534" s="25" t="s">
        <v>6197</v>
      </c>
      <c r="H534" s="25" t="s">
        <v>6198</v>
      </c>
      <c r="I534" s="8">
        <f t="shared" si="52"/>
        <v>45372.453888888886</v>
      </c>
      <c r="J534" s="8">
        <f t="shared" si="55"/>
        <v>45372.428472222222</v>
      </c>
      <c r="K534" s="6" t="str">
        <f t="shared" si="53"/>
        <v>0:36</v>
      </c>
      <c r="L534" s="54" t="str">
        <f t="shared" si="54"/>
        <v>Ukončeno v den propuštění</v>
      </c>
      <c r="M534" s="54" t="str">
        <f>IF(A534-J534&gt;TIME(0,240,0),"Více než  4 hodiny",VLOOKUP(K534,Pásma!$H$4:$I$244,2))</f>
        <v>30-40</v>
      </c>
    </row>
    <row r="535" spans="1:13" x14ac:dyDescent="0.25">
      <c r="A535" s="26">
        <v>45372.625949074078</v>
      </c>
      <c r="B535" s="25" t="s">
        <v>5011</v>
      </c>
      <c r="C535" s="25" t="s">
        <v>5057</v>
      </c>
      <c r="D535" s="25" t="s">
        <v>5013</v>
      </c>
      <c r="E535" s="25" t="s">
        <v>79</v>
      </c>
      <c r="F535" s="25" t="s">
        <v>5546</v>
      </c>
      <c r="G535" s="25" t="s">
        <v>6195</v>
      </c>
      <c r="H535" s="25" t="s">
        <v>6196</v>
      </c>
      <c r="I535" s="8">
        <f t="shared" si="52"/>
        <v>45372.625949074078</v>
      </c>
      <c r="J535" s="8">
        <f t="shared" si="55"/>
        <v>45372.625</v>
      </c>
      <c r="K535" s="6" t="str">
        <f t="shared" si="53"/>
        <v>0:01</v>
      </c>
      <c r="L535" s="54" t="str">
        <f t="shared" si="54"/>
        <v>Ukončeno v den propuštění</v>
      </c>
      <c r="M535" s="54" t="str">
        <f>IF(A535-J535&gt;TIME(0,240,0),"Více než  4 hodiny",VLOOKUP(K535,Pásma!$H$4:$I$244,2))</f>
        <v>do 10 ti minut</v>
      </c>
    </row>
    <row r="536" spans="1:13" x14ac:dyDescent="0.25">
      <c r="A536" s="26">
        <v>45372.626458333332</v>
      </c>
      <c r="B536" s="25" t="s">
        <v>5011</v>
      </c>
      <c r="C536" s="25" t="s">
        <v>5057</v>
      </c>
      <c r="D536" s="25" t="s">
        <v>5013</v>
      </c>
      <c r="E536" s="25" t="s">
        <v>79</v>
      </c>
      <c r="F536" s="25" t="s">
        <v>6192</v>
      </c>
      <c r="G536" s="25" t="s">
        <v>6193</v>
      </c>
      <c r="H536" s="25" t="s">
        <v>6194</v>
      </c>
      <c r="I536" s="8">
        <f t="shared" si="52"/>
        <v>45372.626458333332</v>
      </c>
      <c r="J536" s="8">
        <f t="shared" si="55"/>
        <v>45372.625694444447</v>
      </c>
      <c r="K536" s="6" t="str">
        <f t="shared" si="53"/>
        <v>0:01</v>
      </c>
      <c r="L536" s="54" t="str">
        <f t="shared" si="54"/>
        <v>Ukončeno v den propuštění</v>
      </c>
      <c r="M536" s="54" t="str">
        <f>IF(A536-J536&gt;TIME(0,240,0),"Více než  4 hodiny",VLOOKUP(K536,Pásma!$H$4:$I$244,2))</f>
        <v>do 10 ti minut</v>
      </c>
    </row>
    <row r="537" spans="1:13" x14ac:dyDescent="0.25">
      <c r="A537" s="26">
        <v>45372.626967592594</v>
      </c>
      <c r="B537" s="25" t="s">
        <v>5011</v>
      </c>
      <c r="C537" s="25" t="s">
        <v>5057</v>
      </c>
      <c r="D537" s="25" t="s">
        <v>5013</v>
      </c>
      <c r="E537" s="25" t="s">
        <v>79</v>
      </c>
      <c r="F537" s="25" t="s">
        <v>6189</v>
      </c>
      <c r="G537" s="25" t="s">
        <v>6190</v>
      </c>
      <c r="H537" s="25" t="s">
        <v>6191</v>
      </c>
      <c r="I537" s="8">
        <f t="shared" si="52"/>
        <v>45372.626967592594</v>
      </c>
      <c r="J537" s="8">
        <f t="shared" si="55"/>
        <v>45372.626388888886</v>
      </c>
      <c r="K537" s="6" t="str">
        <f t="shared" si="53"/>
        <v>0:00</v>
      </c>
      <c r="L537" s="54" t="str">
        <f t="shared" si="54"/>
        <v>Ukončeno v den propuštění</v>
      </c>
      <c r="M537" s="54" t="str">
        <f>IF(A537-J537&gt;TIME(0,240,0),"Více než  4 hodiny",VLOOKUP(K537,Pásma!$H$4:$I$244,2))</f>
        <v>do 10 ti minut</v>
      </c>
    </row>
    <row r="538" spans="1:13" x14ac:dyDescent="0.25">
      <c r="A538" s="26">
        <v>45372.627835648149</v>
      </c>
      <c r="B538" s="25" t="s">
        <v>5011</v>
      </c>
      <c r="C538" s="25" t="s">
        <v>5057</v>
      </c>
      <c r="D538" s="25" t="s">
        <v>5013</v>
      </c>
      <c r="E538" s="25" t="s">
        <v>79</v>
      </c>
      <c r="F538" s="25" t="s">
        <v>6186</v>
      </c>
      <c r="G538" s="25" t="s">
        <v>6187</v>
      </c>
      <c r="H538" s="25" t="s">
        <v>6188</v>
      </c>
      <c r="I538" s="8">
        <f t="shared" si="52"/>
        <v>45372.627835648149</v>
      </c>
      <c r="J538" s="8">
        <f t="shared" si="55"/>
        <v>45372.627083333333</v>
      </c>
      <c r="K538" s="6" t="str">
        <f t="shared" si="53"/>
        <v>0:01</v>
      </c>
      <c r="L538" s="54" t="str">
        <f t="shared" si="54"/>
        <v>Ukončeno v den propuštění</v>
      </c>
      <c r="M538" s="54" t="str">
        <f>IF(A538-J538&gt;TIME(0,240,0),"Více než  4 hodiny",VLOOKUP(K538,Pásma!$H$4:$I$244,2))</f>
        <v>do 10 ti minut</v>
      </c>
    </row>
    <row r="539" spans="1:13" x14ac:dyDescent="0.25">
      <c r="A539" s="26">
        <v>45372.628206018519</v>
      </c>
      <c r="B539" s="25" t="s">
        <v>5011</v>
      </c>
      <c r="C539" s="25" t="s">
        <v>5057</v>
      </c>
      <c r="D539" s="25" t="s">
        <v>5013</v>
      </c>
      <c r="E539" s="25" t="s">
        <v>79</v>
      </c>
      <c r="F539" s="25" t="s">
        <v>6184</v>
      </c>
      <c r="G539" s="25" t="s">
        <v>6185</v>
      </c>
      <c r="H539" s="25" t="s">
        <v>6183</v>
      </c>
      <c r="I539" s="8">
        <f t="shared" si="52"/>
        <v>45372.628206018519</v>
      </c>
      <c r="J539" s="8">
        <f t="shared" si="55"/>
        <v>45372.62777777778</v>
      </c>
      <c r="K539" s="6" t="str">
        <f t="shared" si="53"/>
        <v>0:00</v>
      </c>
      <c r="L539" s="54" t="str">
        <f t="shared" si="54"/>
        <v>Ukončeno v den propuštění</v>
      </c>
      <c r="M539" s="54" t="str">
        <f>IF(A539-J539&gt;TIME(0,240,0),"Více než  4 hodiny",VLOOKUP(K539,Pásma!$H$4:$I$244,2))</f>
        <v>do 10 ti minut</v>
      </c>
    </row>
    <row r="540" spans="1:13" x14ac:dyDescent="0.25">
      <c r="A540" s="26">
        <v>45372.629027777781</v>
      </c>
      <c r="B540" s="25" t="s">
        <v>5011</v>
      </c>
      <c r="C540" s="25" t="s">
        <v>5057</v>
      </c>
      <c r="D540" s="25" t="s">
        <v>5013</v>
      </c>
      <c r="E540" s="25" t="s">
        <v>79</v>
      </c>
      <c r="F540" s="25" t="s">
        <v>6181</v>
      </c>
      <c r="G540" s="25" t="s">
        <v>6182</v>
      </c>
      <c r="H540" s="25" t="s">
        <v>6183</v>
      </c>
      <c r="I540" s="8">
        <f t="shared" si="52"/>
        <v>45372.629027777781</v>
      </c>
      <c r="J540" s="8">
        <f t="shared" si="55"/>
        <v>45372.62777777778</v>
      </c>
      <c r="K540" s="6" t="str">
        <f t="shared" si="53"/>
        <v>0:01</v>
      </c>
      <c r="L540" s="54" t="str">
        <f t="shared" si="54"/>
        <v>Ukončeno v den propuštění</v>
      </c>
      <c r="M540" s="54" t="str">
        <f>IF(A540-J540&gt;TIME(0,240,0),"Více než  4 hodiny",VLOOKUP(K540,Pásma!$H$4:$I$244,2))</f>
        <v>do 10 ti minut</v>
      </c>
    </row>
    <row r="541" spans="1:13" x14ac:dyDescent="0.25">
      <c r="A541" s="26">
        <v>45372.62940972222</v>
      </c>
      <c r="B541" s="25" t="s">
        <v>5011</v>
      </c>
      <c r="C541" s="25" t="s">
        <v>5057</v>
      </c>
      <c r="D541" s="25" t="s">
        <v>5013</v>
      </c>
      <c r="E541" s="25" t="s">
        <v>79</v>
      </c>
      <c r="F541" s="25" t="s">
        <v>6178</v>
      </c>
      <c r="G541" s="25" t="s">
        <v>6179</v>
      </c>
      <c r="H541" s="25" t="s">
        <v>6180</v>
      </c>
      <c r="I541" s="8">
        <f t="shared" si="52"/>
        <v>45372.62940972222</v>
      </c>
      <c r="J541" s="8">
        <f t="shared" si="55"/>
        <v>45372.628472222219</v>
      </c>
      <c r="K541" s="6" t="str">
        <f t="shared" si="53"/>
        <v>0:01</v>
      </c>
      <c r="L541" s="54" t="str">
        <f t="shared" si="54"/>
        <v>Ukončeno v den propuštění</v>
      </c>
      <c r="M541" s="54" t="str">
        <f>IF(A541-J541&gt;TIME(0,240,0),"Více než  4 hodiny",VLOOKUP(K541,Pásma!$H$4:$I$244,2))</f>
        <v>do 10 ti minut</v>
      </c>
    </row>
    <row r="542" spans="1:13" x14ac:dyDescent="0.25">
      <c r="A542" s="26">
        <v>45372.62976851852</v>
      </c>
      <c r="B542" s="25" t="s">
        <v>5011</v>
      </c>
      <c r="C542" s="25" t="s">
        <v>5057</v>
      </c>
      <c r="D542" s="25" t="s">
        <v>5013</v>
      </c>
      <c r="E542" s="25" t="s">
        <v>79</v>
      </c>
      <c r="F542" s="25" t="s">
        <v>6175</v>
      </c>
      <c r="G542" s="25" t="s">
        <v>6176</v>
      </c>
      <c r="H542" s="25" t="s">
        <v>6177</v>
      </c>
      <c r="I542" s="8">
        <f t="shared" si="52"/>
        <v>45372.62976851852</v>
      </c>
      <c r="J542" s="8">
        <f t="shared" si="55"/>
        <v>45372.629166666666</v>
      </c>
      <c r="K542" s="6" t="str">
        <f t="shared" si="53"/>
        <v>0:00</v>
      </c>
      <c r="L542" s="54" t="str">
        <f t="shared" si="54"/>
        <v>Ukončeno v den propuštění</v>
      </c>
      <c r="M542" s="54" t="str">
        <f>IF(A542-J542&gt;TIME(0,240,0),"Více než  4 hodiny",VLOOKUP(K542,Pásma!$H$4:$I$244,2))</f>
        <v>do 10 ti minut</v>
      </c>
    </row>
    <row r="543" spans="1:13" x14ac:dyDescent="0.25">
      <c r="A543" s="26">
        <v>45372.630439814813</v>
      </c>
      <c r="B543" s="25" t="s">
        <v>5011</v>
      </c>
      <c r="C543" s="25" t="s">
        <v>5057</v>
      </c>
      <c r="D543" s="25" t="s">
        <v>5013</v>
      </c>
      <c r="E543" s="25" t="s">
        <v>79</v>
      </c>
      <c r="F543" s="25" t="s">
        <v>6173</v>
      </c>
      <c r="G543" s="25" t="s">
        <v>6174</v>
      </c>
      <c r="H543" s="25" t="s">
        <v>6172</v>
      </c>
      <c r="I543" s="8">
        <f t="shared" si="52"/>
        <v>45372.630439814813</v>
      </c>
      <c r="J543" s="8">
        <f t="shared" si="55"/>
        <v>45372.629861111112</v>
      </c>
      <c r="K543" s="6" t="str">
        <f t="shared" si="53"/>
        <v>0:00</v>
      </c>
      <c r="L543" s="54" t="str">
        <f t="shared" si="54"/>
        <v>Ukončeno v den propuštění</v>
      </c>
      <c r="M543" s="54" t="str">
        <f>IF(A543-J543&gt;TIME(0,240,0),"Více než  4 hodiny",VLOOKUP(K543,Pásma!$H$4:$I$244,2))</f>
        <v>do 10 ti minut</v>
      </c>
    </row>
    <row r="544" spans="1:13" x14ac:dyDescent="0.25">
      <c r="A544" s="26">
        <v>45372.630682870367</v>
      </c>
      <c r="B544" s="25" t="s">
        <v>5011</v>
      </c>
      <c r="C544" s="25" t="s">
        <v>5057</v>
      </c>
      <c r="D544" s="25" t="s">
        <v>5013</v>
      </c>
      <c r="E544" s="25" t="s">
        <v>79</v>
      </c>
      <c r="F544" s="25" t="s">
        <v>6170</v>
      </c>
      <c r="G544" s="25" t="s">
        <v>6171</v>
      </c>
      <c r="H544" s="25" t="s">
        <v>6172</v>
      </c>
      <c r="I544" s="8">
        <f t="shared" si="52"/>
        <v>45372.630682870367</v>
      </c>
      <c r="J544" s="8">
        <f t="shared" si="55"/>
        <v>45372.629861111112</v>
      </c>
      <c r="K544" s="6" t="str">
        <f t="shared" si="53"/>
        <v>0:01</v>
      </c>
      <c r="L544" s="54" t="str">
        <f t="shared" si="54"/>
        <v>Ukončeno v den propuštění</v>
      </c>
      <c r="M544" s="54" t="str">
        <f>IF(A544-J544&gt;TIME(0,240,0),"Více než  4 hodiny",VLOOKUP(K544,Pásma!$H$4:$I$244,2))</f>
        <v>do 10 ti minut</v>
      </c>
    </row>
    <row r="545" spans="1:13" x14ac:dyDescent="0.25">
      <c r="A545" s="26">
        <v>45373.566469907404</v>
      </c>
      <c r="B545" s="25" t="s">
        <v>5017</v>
      </c>
      <c r="C545" s="25" t="s">
        <v>5166</v>
      </c>
      <c r="D545" s="25" t="s">
        <v>5013</v>
      </c>
      <c r="E545" s="25" t="s">
        <v>79</v>
      </c>
      <c r="F545" s="25" t="s">
        <v>7867</v>
      </c>
      <c r="G545" s="25" t="s">
        <v>7868</v>
      </c>
      <c r="H545" s="25" t="s">
        <v>7869</v>
      </c>
      <c r="I545" s="8">
        <f t="shared" si="52"/>
        <v>45373.566469907404</v>
      </c>
      <c r="J545" s="8">
        <f>DATEVALUE(MID(H545,63,8))+TIMEVALUE(_xlfn.CONCAT(MID(H545,87,2),":",MID(H545,89,2)))</f>
        <v>45373.56527777778</v>
      </c>
      <c r="K545" s="6" t="str">
        <f t="shared" si="53"/>
        <v>0:01</v>
      </c>
      <c r="L545" s="54" t="str">
        <f t="shared" si="54"/>
        <v>Ukončeno v den propuštění</v>
      </c>
      <c r="M545" s="54" t="str">
        <f>IF(A545-J545&gt;TIME(0,240,0),"Více než  4 hodiny",VLOOKUP(K545,Pásma!$H$4:$I$244,2))</f>
        <v>do 10 ti minut</v>
      </c>
    </row>
    <row r="546" spans="1:13" x14ac:dyDescent="0.25">
      <c r="A546" s="26">
        <v>45373.722256944442</v>
      </c>
      <c r="B546" s="25" t="s">
        <v>5017</v>
      </c>
      <c r="C546" s="25" t="s">
        <v>5116</v>
      </c>
      <c r="D546" s="25" t="s">
        <v>5013</v>
      </c>
      <c r="E546" s="25" t="s">
        <v>10</v>
      </c>
      <c r="F546" s="25" t="s">
        <v>6100</v>
      </c>
      <c r="G546" s="25" t="s">
        <v>7865</v>
      </c>
      <c r="H546" s="25" t="s">
        <v>7866</v>
      </c>
      <c r="I546" s="8">
        <f t="shared" si="52"/>
        <v>45373.722256944442</v>
      </c>
      <c r="J546" s="8">
        <f>DATEVALUE(MID(H546,63,8))+TIMEVALUE(_xlfn.CONCAT(MID(H546,87,2),":",MID(H546,89,2)))</f>
        <v>45373.72152777778</v>
      </c>
      <c r="K546" s="6" t="str">
        <f t="shared" si="53"/>
        <v>0:01</v>
      </c>
      <c r="L546" s="54" t="str">
        <f t="shared" si="54"/>
        <v>Ukončeno v den propuštění</v>
      </c>
      <c r="M546" s="54" t="str">
        <f>IF(A546-J546&gt;TIME(0,240,0),"Více než  4 hodiny",VLOOKUP(K546,Pásma!$H$4:$I$244,2))</f>
        <v>do 10 ti minut</v>
      </c>
    </row>
    <row r="547" spans="1:13" x14ac:dyDescent="0.25">
      <c r="A547" s="26">
        <v>45373.80096064815</v>
      </c>
      <c r="B547" s="25" t="s">
        <v>5017</v>
      </c>
      <c r="C547" s="25" t="s">
        <v>5057</v>
      </c>
      <c r="D547" s="25" t="s">
        <v>5013</v>
      </c>
      <c r="E547" s="25" t="s">
        <v>79</v>
      </c>
      <c r="F547" s="25" t="s">
        <v>6167</v>
      </c>
      <c r="G547" s="25" t="s">
        <v>6168</v>
      </c>
      <c r="H547" s="25" t="s">
        <v>6169</v>
      </c>
      <c r="I547" s="8">
        <f t="shared" si="52"/>
        <v>45373.80096064815</v>
      </c>
      <c r="J547" s="8">
        <f t="shared" ref="J547:J553" si="56">DATEVALUE(MID(H547,29,8))+TIMEVALUE(_xlfn.CONCAT(MID(H547,64,2),":",MID(H547,66,2)))</f>
        <v>45373.8</v>
      </c>
      <c r="K547" s="6" t="str">
        <f t="shared" si="53"/>
        <v>0:01</v>
      </c>
      <c r="L547" s="54" t="str">
        <f t="shared" si="54"/>
        <v>Ukončeno v den propuštění</v>
      </c>
      <c r="M547" s="54" t="str">
        <f>IF(A547-J547&gt;TIME(0,240,0),"Více než  4 hodiny",VLOOKUP(K547,Pásma!$H$4:$I$244,2))</f>
        <v>do 10 ti minut</v>
      </c>
    </row>
    <row r="548" spans="1:13" x14ac:dyDescent="0.25">
      <c r="A548" s="26">
        <v>45373.801944444444</v>
      </c>
      <c r="B548" s="25" t="s">
        <v>5017</v>
      </c>
      <c r="C548" s="25" t="s">
        <v>5057</v>
      </c>
      <c r="D548" s="25" t="s">
        <v>5013</v>
      </c>
      <c r="E548" s="25" t="s">
        <v>79</v>
      </c>
      <c r="F548" s="25" t="s">
        <v>6165</v>
      </c>
      <c r="G548" s="25" t="s">
        <v>6166</v>
      </c>
      <c r="H548" s="25" t="s">
        <v>6164</v>
      </c>
      <c r="I548" s="8">
        <f t="shared" si="52"/>
        <v>45373.801944444444</v>
      </c>
      <c r="J548" s="8">
        <f t="shared" si="56"/>
        <v>45373.801388888889</v>
      </c>
      <c r="K548" s="6" t="str">
        <f t="shared" si="53"/>
        <v>0:00</v>
      </c>
      <c r="L548" s="54" t="str">
        <f t="shared" si="54"/>
        <v>Ukončeno v den propuštění</v>
      </c>
      <c r="M548" s="54" t="str">
        <f>IF(A548-J548&gt;TIME(0,240,0),"Více než  4 hodiny",VLOOKUP(K548,Pásma!$H$4:$I$244,2))</f>
        <v>do 10 ti minut</v>
      </c>
    </row>
    <row r="549" spans="1:13" x14ac:dyDescent="0.25">
      <c r="A549" s="26">
        <v>45373.802199074074</v>
      </c>
      <c r="B549" s="25" t="s">
        <v>5017</v>
      </c>
      <c r="C549" s="25" t="s">
        <v>5057</v>
      </c>
      <c r="D549" s="25" t="s">
        <v>5013</v>
      </c>
      <c r="E549" s="25" t="s">
        <v>79</v>
      </c>
      <c r="F549" s="25" t="s">
        <v>6162</v>
      </c>
      <c r="G549" s="25" t="s">
        <v>6163</v>
      </c>
      <c r="H549" s="25" t="s">
        <v>6164</v>
      </c>
      <c r="I549" s="8">
        <f t="shared" si="52"/>
        <v>45373.802199074074</v>
      </c>
      <c r="J549" s="8">
        <f t="shared" si="56"/>
        <v>45373.801388888889</v>
      </c>
      <c r="K549" s="6" t="str">
        <f t="shared" si="53"/>
        <v>0:01</v>
      </c>
      <c r="L549" s="54" t="str">
        <f t="shared" si="54"/>
        <v>Ukončeno v den propuštění</v>
      </c>
      <c r="M549" s="54" t="str">
        <f>IF(A549-J549&gt;TIME(0,240,0),"Více než  4 hodiny",VLOOKUP(K549,Pásma!$H$4:$I$244,2))</f>
        <v>do 10 ti minut</v>
      </c>
    </row>
    <row r="550" spans="1:13" x14ac:dyDescent="0.25">
      <c r="A550" s="26">
        <v>45373.802546296298</v>
      </c>
      <c r="B550" s="25" t="s">
        <v>5017</v>
      </c>
      <c r="C550" s="25" t="s">
        <v>5057</v>
      </c>
      <c r="D550" s="25" t="s">
        <v>5013</v>
      </c>
      <c r="E550" s="25" t="s">
        <v>79</v>
      </c>
      <c r="F550" s="25" t="s">
        <v>6160</v>
      </c>
      <c r="G550" s="25" t="s">
        <v>6161</v>
      </c>
      <c r="H550" s="25" t="s">
        <v>6159</v>
      </c>
      <c r="I550" s="8">
        <f t="shared" si="52"/>
        <v>45373.802546296298</v>
      </c>
      <c r="J550" s="8">
        <f t="shared" si="56"/>
        <v>45373.802083333336</v>
      </c>
      <c r="K550" s="6" t="str">
        <f t="shared" si="53"/>
        <v>0:00</v>
      </c>
      <c r="L550" s="54" t="str">
        <f t="shared" si="54"/>
        <v>Ukončeno v den propuštění</v>
      </c>
      <c r="M550" s="54" t="str">
        <f>IF(A550-J550&gt;TIME(0,240,0),"Více než  4 hodiny",VLOOKUP(K550,Pásma!$H$4:$I$244,2))</f>
        <v>do 10 ti minut</v>
      </c>
    </row>
    <row r="551" spans="1:13" x14ac:dyDescent="0.25">
      <c r="A551" s="26">
        <v>45373.802766203706</v>
      </c>
      <c r="B551" s="25" t="s">
        <v>5017</v>
      </c>
      <c r="C551" s="25" t="s">
        <v>5057</v>
      </c>
      <c r="D551" s="25" t="s">
        <v>5013</v>
      </c>
      <c r="E551" s="25" t="s">
        <v>79</v>
      </c>
      <c r="F551" s="25" t="s">
        <v>6157</v>
      </c>
      <c r="G551" s="25" t="s">
        <v>6158</v>
      </c>
      <c r="H551" s="25" t="s">
        <v>6159</v>
      </c>
      <c r="I551" s="8">
        <f t="shared" si="52"/>
        <v>45373.802766203706</v>
      </c>
      <c r="J551" s="8">
        <f t="shared" si="56"/>
        <v>45373.802083333336</v>
      </c>
      <c r="K551" s="6" t="str">
        <f t="shared" si="53"/>
        <v>0:00</v>
      </c>
      <c r="L551" s="54" t="str">
        <f t="shared" si="54"/>
        <v>Ukončeno v den propuštění</v>
      </c>
      <c r="M551" s="54" t="str">
        <f>IF(A551-J551&gt;TIME(0,240,0),"Více než  4 hodiny",VLOOKUP(K551,Pásma!$H$4:$I$244,2))</f>
        <v>do 10 ti minut</v>
      </c>
    </row>
    <row r="552" spans="1:13" x14ac:dyDescent="0.25">
      <c r="A552" s="26">
        <v>45373.803067129629</v>
      </c>
      <c r="B552" s="25" t="s">
        <v>5017</v>
      </c>
      <c r="C552" s="25" t="s">
        <v>5057</v>
      </c>
      <c r="D552" s="25" t="s">
        <v>5013</v>
      </c>
      <c r="E552" s="25" t="s">
        <v>79</v>
      </c>
      <c r="F552" s="25" t="s">
        <v>5189</v>
      </c>
      <c r="G552" s="25" t="s">
        <v>6155</v>
      </c>
      <c r="H552" s="25" t="s">
        <v>6156</v>
      </c>
      <c r="I552" s="8">
        <f t="shared" si="52"/>
        <v>45373.803067129629</v>
      </c>
      <c r="J552" s="8">
        <f t="shared" si="56"/>
        <v>45373.802777777775</v>
      </c>
      <c r="K552" s="6" t="str">
        <f t="shared" si="53"/>
        <v>0:00</v>
      </c>
      <c r="L552" s="54" t="str">
        <f t="shared" si="54"/>
        <v>Ukončeno v den propuštění</v>
      </c>
      <c r="M552" s="54" t="str">
        <f>IF(A552-J552&gt;TIME(0,240,0),"Více než  4 hodiny",VLOOKUP(K552,Pásma!$H$4:$I$244,2))</f>
        <v>do 10 ti minut</v>
      </c>
    </row>
    <row r="553" spans="1:13" x14ac:dyDescent="0.25">
      <c r="A553" s="26">
        <v>45373.803842592592</v>
      </c>
      <c r="B553" s="25" t="s">
        <v>5017</v>
      </c>
      <c r="C553" s="25" t="s">
        <v>5057</v>
      </c>
      <c r="D553" s="25" t="s">
        <v>5013</v>
      </c>
      <c r="E553" s="25" t="s">
        <v>79</v>
      </c>
      <c r="F553" s="25" t="s">
        <v>6152</v>
      </c>
      <c r="G553" s="25" t="s">
        <v>6153</v>
      </c>
      <c r="H553" s="25" t="s">
        <v>6154</v>
      </c>
      <c r="I553" s="8">
        <f t="shared" si="52"/>
        <v>45373.803842592592</v>
      </c>
      <c r="J553" s="8">
        <f t="shared" si="56"/>
        <v>45373.802777777775</v>
      </c>
      <c r="K553" s="6" t="str">
        <f t="shared" si="53"/>
        <v>0:01</v>
      </c>
      <c r="L553" s="54" t="str">
        <f t="shared" si="54"/>
        <v>Ukončeno v den propuštění</v>
      </c>
      <c r="M553" s="54" t="str">
        <f>IF(A553-J553&gt;TIME(0,240,0),"Více než  4 hodiny",VLOOKUP(K553,Pásma!$H$4:$I$244,2))</f>
        <v>do 10 ti minut</v>
      </c>
    </row>
    <row r="554" spans="1:13" x14ac:dyDescent="0.25">
      <c r="A554" s="26">
        <v>45374.417083333334</v>
      </c>
      <c r="B554" s="25" t="s">
        <v>5017</v>
      </c>
      <c r="C554" s="25" t="s">
        <v>5049</v>
      </c>
      <c r="D554" s="25" t="s">
        <v>5013</v>
      </c>
      <c r="E554" s="25" t="s">
        <v>79</v>
      </c>
      <c r="F554" s="25" t="s">
        <v>6118</v>
      </c>
      <c r="G554" s="25" t="s">
        <v>7863</v>
      </c>
      <c r="H554" s="25" t="s">
        <v>7864</v>
      </c>
      <c r="I554" s="8">
        <f t="shared" si="52"/>
        <v>45374.417083333334</v>
      </c>
      <c r="J554" s="8">
        <f>DATEVALUE(MID(H554,63,8))+TIMEVALUE(_xlfn.CONCAT(MID(H554,87,2),":",MID(H554,89,2)))</f>
        <v>45374.415972222225</v>
      </c>
      <c r="K554" s="6" t="str">
        <f t="shared" si="53"/>
        <v>0:01</v>
      </c>
      <c r="L554" s="54" t="str">
        <f t="shared" si="54"/>
        <v>Ukončeno v den propuštění</v>
      </c>
      <c r="M554" s="54" t="str">
        <f>IF(A554-J554&gt;TIME(0,240,0),"Více než  4 hodiny",VLOOKUP(K554,Pásma!$H$4:$I$244,2))</f>
        <v>do 10 ti minut</v>
      </c>
    </row>
    <row r="555" spans="1:13" x14ac:dyDescent="0.25">
      <c r="A555" s="26">
        <v>45374.497893518521</v>
      </c>
      <c r="B555" s="25" t="s">
        <v>5017</v>
      </c>
      <c r="C555" s="25" t="s">
        <v>5049</v>
      </c>
      <c r="D555" s="25" t="s">
        <v>5013</v>
      </c>
      <c r="E555" s="25" t="s">
        <v>79</v>
      </c>
      <c r="F555" s="25" t="s">
        <v>6149</v>
      </c>
      <c r="G555" s="25" t="s">
        <v>6150</v>
      </c>
      <c r="H555" s="25" t="s">
        <v>6151</v>
      </c>
      <c r="I555" s="8">
        <f t="shared" si="52"/>
        <v>45374.497893518521</v>
      </c>
      <c r="J555" s="8">
        <f t="shared" ref="J555:J568" si="57">DATEVALUE(MID(H555,29,8))+TIMEVALUE(_xlfn.CONCAT(MID(H555,64,2),":",MID(H555,66,2)))</f>
        <v>45374.49722222222</v>
      </c>
      <c r="K555" s="6" t="str">
        <f t="shared" si="53"/>
        <v>0:00</v>
      </c>
      <c r="L555" s="54" t="str">
        <f t="shared" si="54"/>
        <v>Ukončeno v den propuštění</v>
      </c>
      <c r="M555" s="54" t="str">
        <f>IF(A555-J555&gt;TIME(0,240,0),"Více než  4 hodiny",VLOOKUP(K555,Pásma!$H$4:$I$244,2))</f>
        <v>do 10 ti minut</v>
      </c>
    </row>
    <row r="556" spans="1:13" x14ac:dyDescent="0.25">
      <c r="A556" s="26">
        <v>45374.498171296298</v>
      </c>
      <c r="B556" s="25" t="s">
        <v>5017</v>
      </c>
      <c r="C556" s="25" t="s">
        <v>5049</v>
      </c>
      <c r="D556" s="25" t="s">
        <v>5013</v>
      </c>
      <c r="E556" s="25" t="s">
        <v>79</v>
      </c>
      <c r="F556" s="25" t="s">
        <v>6147</v>
      </c>
      <c r="G556" s="25" t="s">
        <v>6148</v>
      </c>
      <c r="H556" s="25" t="s">
        <v>6144</v>
      </c>
      <c r="I556" s="8">
        <f t="shared" si="52"/>
        <v>45374.498171296298</v>
      </c>
      <c r="J556" s="8">
        <f t="shared" si="57"/>
        <v>45374.497916666667</v>
      </c>
      <c r="K556" s="6" t="str">
        <f t="shared" si="53"/>
        <v>0:00</v>
      </c>
      <c r="L556" s="54" t="str">
        <f t="shared" si="54"/>
        <v>Ukončeno v den propuštění</v>
      </c>
      <c r="M556" s="54" t="str">
        <f>IF(A556-J556&gt;TIME(0,240,0),"Více než  4 hodiny",VLOOKUP(K556,Pásma!$H$4:$I$244,2))</f>
        <v>do 10 ti minut</v>
      </c>
    </row>
    <row r="557" spans="1:13" x14ac:dyDescent="0.25">
      <c r="A557" s="26">
        <v>45374.498379629629</v>
      </c>
      <c r="B557" s="25" t="s">
        <v>5017</v>
      </c>
      <c r="C557" s="25" t="s">
        <v>5049</v>
      </c>
      <c r="D557" s="25" t="s">
        <v>5013</v>
      </c>
      <c r="E557" s="25" t="s">
        <v>79</v>
      </c>
      <c r="F557" s="25" t="s">
        <v>6145</v>
      </c>
      <c r="G557" s="25" t="s">
        <v>6146</v>
      </c>
      <c r="H557" s="25" t="s">
        <v>6144</v>
      </c>
      <c r="I557" s="8">
        <f t="shared" si="52"/>
        <v>45374.498379629629</v>
      </c>
      <c r="J557" s="8">
        <f t="shared" si="57"/>
        <v>45374.497916666667</v>
      </c>
      <c r="K557" s="6" t="str">
        <f t="shared" si="53"/>
        <v>0:00</v>
      </c>
      <c r="L557" s="54" t="str">
        <f t="shared" si="54"/>
        <v>Ukončeno v den propuštění</v>
      </c>
      <c r="M557" s="54" t="str">
        <f>IF(A557-J557&gt;TIME(0,240,0),"Více než  4 hodiny",VLOOKUP(K557,Pásma!$H$4:$I$244,2))</f>
        <v>do 10 ti minut</v>
      </c>
    </row>
    <row r="558" spans="1:13" x14ac:dyDescent="0.25">
      <c r="A558" s="26">
        <v>45374.498611111114</v>
      </c>
      <c r="B558" s="25" t="s">
        <v>5017</v>
      </c>
      <c r="C558" s="25" t="s">
        <v>5049</v>
      </c>
      <c r="D558" s="25" t="s">
        <v>5013</v>
      </c>
      <c r="E558" s="25" t="s">
        <v>79</v>
      </c>
      <c r="F558" s="25" t="s">
        <v>5613</v>
      </c>
      <c r="G558" s="25" t="s">
        <v>6143</v>
      </c>
      <c r="H558" s="25" t="s">
        <v>6144</v>
      </c>
      <c r="I558" s="8">
        <f t="shared" si="52"/>
        <v>45374.498611111114</v>
      </c>
      <c r="J558" s="8">
        <f t="shared" si="57"/>
        <v>45374.497916666667</v>
      </c>
      <c r="K558" s="6" t="str">
        <f t="shared" si="53"/>
        <v>0:01</v>
      </c>
      <c r="L558" s="54" t="str">
        <f t="shared" si="54"/>
        <v>Ukončeno v den propuštění</v>
      </c>
      <c r="M558" s="54" t="str">
        <f>IF(A558-J558&gt;TIME(0,240,0),"Více než  4 hodiny",VLOOKUP(K558,Pásma!$H$4:$I$244,2))</f>
        <v>do 10 ti minut</v>
      </c>
    </row>
    <row r="559" spans="1:13" x14ac:dyDescent="0.25">
      <c r="A559" s="26">
        <v>45374.498877314814</v>
      </c>
      <c r="B559" s="25" t="s">
        <v>5017</v>
      </c>
      <c r="C559" s="25" t="s">
        <v>5049</v>
      </c>
      <c r="D559" s="25" t="s">
        <v>5013</v>
      </c>
      <c r="E559" s="25" t="s">
        <v>79</v>
      </c>
      <c r="F559" s="25" t="s">
        <v>6140</v>
      </c>
      <c r="G559" s="25" t="s">
        <v>6141</v>
      </c>
      <c r="H559" s="25" t="s">
        <v>6142</v>
      </c>
      <c r="I559" s="8">
        <f t="shared" si="52"/>
        <v>45374.498877314814</v>
      </c>
      <c r="J559" s="8">
        <f t="shared" si="57"/>
        <v>45374.498611111114</v>
      </c>
      <c r="K559" s="6" t="str">
        <f t="shared" si="53"/>
        <v>0:00</v>
      </c>
      <c r="L559" s="54" t="str">
        <f t="shared" si="54"/>
        <v>Ukončeno v den propuštění</v>
      </c>
      <c r="M559" s="54" t="str">
        <f>IF(A559-J559&gt;TIME(0,240,0),"Více než  4 hodiny",VLOOKUP(K559,Pásma!$H$4:$I$244,2))</f>
        <v>do 10 ti minut</v>
      </c>
    </row>
    <row r="560" spans="1:13" x14ac:dyDescent="0.25">
      <c r="A560" s="26">
        <v>45374.569456018522</v>
      </c>
      <c r="B560" s="25" t="s">
        <v>5017</v>
      </c>
      <c r="C560" s="25" t="s">
        <v>5049</v>
      </c>
      <c r="D560" s="25" t="s">
        <v>5013</v>
      </c>
      <c r="E560" s="25" t="s">
        <v>79</v>
      </c>
      <c r="F560" s="25" t="s">
        <v>6100</v>
      </c>
      <c r="G560" s="25" t="s">
        <v>6138</v>
      </c>
      <c r="H560" s="25" t="s">
        <v>6139</v>
      </c>
      <c r="I560" s="8">
        <f t="shared" si="52"/>
        <v>45374.569456018522</v>
      </c>
      <c r="J560" s="8">
        <f t="shared" si="57"/>
        <v>45374.568055555559</v>
      </c>
      <c r="K560" s="6" t="str">
        <f t="shared" si="53"/>
        <v>0:02</v>
      </c>
      <c r="L560" s="54" t="str">
        <f t="shared" si="54"/>
        <v>Ukončeno v den propuštění</v>
      </c>
      <c r="M560" s="54" t="str">
        <f>IF(A560-J560&gt;TIME(0,240,0),"Více než  4 hodiny",VLOOKUP(K560,Pásma!$H$4:$I$244,2))</f>
        <v>do 10 ti minut</v>
      </c>
    </row>
    <row r="561" spans="1:13" x14ac:dyDescent="0.25">
      <c r="A561" s="26">
        <v>45375.420729166668</v>
      </c>
      <c r="B561" s="25" t="s">
        <v>5017</v>
      </c>
      <c r="C561" s="25" t="s">
        <v>5057</v>
      </c>
      <c r="D561" s="25" t="s">
        <v>5013</v>
      </c>
      <c r="E561" s="25" t="s">
        <v>79</v>
      </c>
      <c r="F561" s="25" t="s">
        <v>6136</v>
      </c>
      <c r="G561" s="25" t="s">
        <v>6137</v>
      </c>
      <c r="H561" s="25" t="s">
        <v>6135</v>
      </c>
      <c r="I561" s="8">
        <f t="shared" si="52"/>
        <v>45375.420729166668</v>
      </c>
      <c r="J561" s="8">
        <f t="shared" si="57"/>
        <v>45375.420138888891</v>
      </c>
      <c r="K561" s="6" t="str">
        <f t="shared" si="53"/>
        <v>0:00</v>
      </c>
      <c r="L561" s="54" t="str">
        <f t="shared" si="54"/>
        <v>Ukončeno v den propuštění</v>
      </c>
      <c r="M561" s="54" t="str">
        <f>IF(A561-J561&gt;TIME(0,240,0),"Více než  4 hodiny",VLOOKUP(K561,Pásma!$H$4:$I$244,2))</f>
        <v>do 10 ti minut</v>
      </c>
    </row>
    <row r="562" spans="1:13" x14ac:dyDescent="0.25">
      <c r="A562" s="26">
        <v>45375.421006944445</v>
      </c>
      <c r="B562" s="25" t="s">
        <v>5017</v>
      </c>
      <c r="C562" s="25" t="s">
        <v>5057</v>
      </c>
      <c r="D562" s="25" t="s">
        <v>5013</v>
      </c>
      <c r="E562" s="25" t="s">
        <v>79</v>
      </c>
      <c r="F562" s="25" t="s">
        <v>6133</v>
      </c>
      <c r="G562" s="25" t="s">
        <v>6134</v>
      </c>
      <c r="H562" s="25" t="s">
        <v>6135</v>
      </c>
      <c r="I562" s="8">
        <f t="shared" si="52"/>
        <v>45375.421006944445</v>
      </c>
      <c r="J562" s="8">
        <f t="shared" si="57"/>
        <v>45375.420138888891</v>
      </c>
      <c r="K562" s="6" t="str">
        <f t="shared" si="53"/>
        <v>0:01</v>
      </c>
      <c r="L562" s="54" t="str">
        <f t="shared" si="54"/>
        <v>Ukončeno v den propuštění</v>
      </c>
      <c r="M562" s="54" t="str">
        <f>IF(A562-J562&gt;TIME(0,240,0),"Více než  4 hodiny",VLOOKUP(K562,Pásma!$H$4:$I$244,2))</f>
        <v>do 10 ti minut</v>
      </c>
    </row>
    <row r="563" spans="1:13" x14ac:dyDescent="0.25">
      <c r="A563" s="26">
        <v>45375.429560185185</v>
      </c>
      <c r="B563" s="25" t="s">
        <v>5017</v>
      </c>
      <c r="C563" s="25" t="s">
        <v>5057</v>
      </c>
      <c r="D563" s="25" t="s">
        <v>5013</v>
      </c>
      <c r="E563" s="25" t="s">
        <v>79</v>
      </c>
      <c r="F563" s="25" t="s">
        <v>6130</v>
      </c>
      <c r="G563" s="25" t="s">
        <v>6131</v>
      </c>
      <c r="H563" s="25" t="s">
        <v>6132</v>
      </c>
      <c r="I563" s="8">
        <f t="shared" si="52"/>
        <v>45375.429560185185</v>
      </c>
      <c r="J563" s="8">
        <f t="shared" si="57"/>
        <v>45375.42083333333</v>
      </c>
      <c r="K563" s="6" t="str">
        <f t="shared" si="53"/>
        <v>0:12</v>
      </c>
      <c r="L563" s="54" t="str">
        <f t="shared" si="54"/>
        <v>Ukončeno v den propuštění</v>
      </c>
      <c r="M563" s="54" t="str">
        <f>IF(A563-J563&gt;TIME(0,240,0),"Více než  4 hodiny",VLOOKUP(K563,Pásma!$H$4:$I$244,2))</f>
        <v>10-20</v>
      </c>
    </row>
    <row r="564" spans="1:13" x14ac:dyDescent="0.25">
      <c r="A564" s="26">
        <v>45375.430590277778</v>
      </c>
      <c r="B564" s="25" t="s">
        <v>5011</v>
      </c>
      <c r="C564" s="25" t="s">
        <v>5372</v>
      </c>
      <c r="D564" s="25" t="s">
        <v>5013</v>
      </c>
      <c r="E564" s="25" t="s">
        <v>79</v>
      </c>
      <c r="F564" s="25" t="s">
        <v>6127</v>
      </c>
      <c r="G564" s="25" t="s">
        <v>6128</v>
      </c>
      <c r="H564" s="25" t="s">
        <v>6129</v>
      </c>
      <c r="I564" s="8">
        <f t="shared" si="52"/>
        <v>45375.430590277778</v>
      </c>
      <c r="J564" s="8">
        <f t="shared" si="57"/>
        <v>45375.427777777775</v>
      </c>
      <c r="K564" s="6" t="str">
        <f t="shared" si="53"/>
        <v>0:04</v>
      </c>
      <c r="L564" s="54" t="str">
        <f t="shared" si="54"/>
        <v>Ukončeno v den propuštění</v>
      </c>
      <c r="M564" s="54" t="str">
        <f>IF(A564-J564&gt;TIME(0,240,0),"Více než  4 hodiny",VLOOKUP(K564,Pásma!$H$4:$I$244,2))</f>
        <v>do 10 ti minut</v>
      </c>
    </row>
    <row r="565" spans="1:13" x14ac:dyDescent="0.25">
      <c r="A565" s="26">
        <v>45375.431805555556</v>
      </c>
      <c r="B565" s="25" t="s">
        <v>5011</v>
      </c>
      <c r="C565" s="25" t="s">
        <v>5372</v>
      </c>
      <c r="D565" s="25" t="s">
        <v>5013</v>
      </c>
      <c r="E565" s="25" t="s">
        <v>79</v>
      </c>
      <c r="F565" s="25" t="s">
        <v>6124</v>
      </c>
      <c r="G565" s="25" t="s">
        <v>6125</v>
      </c>
      <c r="H565" s="25" t="s">
        <v>6126</v>
      </c>
      <c r="I565" s="8">
        <f t="shared" si="52"/>
        <v>45375.431805555556</v>
      </c>
      <c r="J565" s="8">
        <f t="shared" si="57"/>
        <v>45375.430555555555</v>
      </c>
      <c r="K565" s="6" t="str">
        <f t="shared" si="53"/>
        <v>0:01</v>
      </c>
      <c r="L565" s="54" t="str">
        <f t="shared" si="54"/>
        <v>Ukončeno v den propuštění</v>
      </c>
      <c r="M565" s="54" t="str">
        <f>IF(A565-J565&gt;TIME(0,240,0),"Více než  4 hodiny",VLOOKUP(K565,Pásma!$H$4:$I$244,2))</f>
        <v>do 10 ti minut</v>
      </c>
    </row>
    <row r="566" spans="1:13" x14ac:dyDescent="0.25">
      <c r="A566" s="26">
        <v>45375.432627314818</v>
      </c>
      <c r="B566" s="25" t="s">
        <v>5011</v>
      </c>
      <c r="C566" s="25" t="s">
        <v>5372</v>
      </c>
      <c r="D566" s="25" t="s">
        <v>5013</v>
      </c>
      <c r="E566" s="25" t="s">
        <v>79</v>
      </c>
      <c r="F566" s="25" t="s">
        <v>6121</v>
      </c>
      <c r="G566" s="25" t="s">
        <v>6122</v>
      </c>
      <c r="H566" s="25" t="s">
        <v>6123</v>
      </c>
      <c r="I566" s="8">
        <f t="shared" si="52"/>
        <v>45375.432627314818</v>
      </c>
      <c r="J566" s="8">
        <f t="shared" si="57"/>
        <v>45375.431944444441</v>
      </c>
      <c r="K566" s="6" t="str">
        <f t="shared" si="53"/>
        <v>0:00</v>
      </c>
      <c r="L566" s="54" t="str">
        <f t="shared" si="54"/>
        <v>Ukončeno v den propuštění</v>
      </c>
      <c r="M566" s="54" t="str">
        <f>IF(A566-J566&gt;TIME(0,240,0),"Více než  4 hodiny",VLOOKUP(K566,Pásma!$H$4:$I$244,2))</f>
        <v>do 10 ti minut</v>
      </c>
    </row>
    <row r="567" spans="1:13" x14ac:dyDescent="0.25">
      <c r="A567" s="26">
        <v>45375.455706018518</v>
      </c>
      <c r="B567" s="25" t="s">
        <v>5017</v>
      </c>
      <c r="C567" s="25" t="s">
        <v>5057</v>
      </c>
      <c r="D567" s="25" t="s">
        <v>5013</v>
      </c>
      <c r="E567" s="25" t="s">
        <v>79</v>
      </c>
      <c r="F567" s="25" t="s">
        <v>6118</v>
      </c>
      <c r="G567" s="25" t="s">
        <v>6119</v>
      </c>
      <c r="H567" s="25" t="s">
        <v>6120</v>
      </c>
      <c r="I567" s="8">
        <f t="shared" si="52"/>
        <v>45375.455706018518</v>
      </c>
      <c r="J567" s="8">
        <f t="shared" si="57"/>
        <v>45375.447916666664</v>
      </c>
      <c r="K567" s="6" t="str">
        <f t="shared" si="53"/>
        <v>0:11</v>
      </c>
      <c r="L567" s="54" t="str">
        <f t="shared" si="54"/>
        <v>Ukončeno v den propuštění</v>
      </c>
      <c r="M567" s="54" t="str">
        <f>IF(A567-J567&gt;TIME(0,240,0),"Více než  4 hodiny",VLOOKUP(K567,Pásma!$H$4:$I$244,2))</f>
        <v>10-20</v>
      </c>
    </row>
    <row r="568" spans="1:13" x14ac:dyDescent="0.25">
      <c r="A568" s="26">
        <v>45375.611446759256</v>
      </c>
      <c r="B568" s="25" t="s">
        <v>5017</v>
      </c>
      <c r="C568" s="25" t="s">
        <v>5057</v>
      </c>
      <c r="D568" s="25" t="s">
        <v>5013</v>
      </c>
      <c r="E568" s="25" t="s">
        <v>79</v>
      </c>
      <c r="F568" s="25" t="s">
        <v>6075</v>
      </c>
      <c r="G568" s="25" t="s">
        <v>6116</v>
      </c>
      <c r="H568" s="25" t="s">
        <v>6117</v>
      </c>
      <c r="I568" s="8">
        <f t="shared" si="52"/>
        <v>45375.611446759256</v>
      </c>
      <c r="J568" s="8">
        <f t="shared" si="57"/>
        <v>45375.541666666664</v>
      </c>
      <c r="K568" s="6" t="str">
        <f t="shared" si="53"/>
        <v>1:40</v>
      </c>
      <c r="L568" s="54" t="str">
        <f t="shared" si="54"/>
        <v>Ukončeno v den propuštění</v>
      </c>
      <c r="M568" s="54" t="str">
        <f>IF(A568-J568&gt;TIME(0,240,0),"Více než  4 hodiny",VLOOKUP(K568,Pásma!$H$4:$I$244,2))</f>
        <v>100-110</v>
      </c>
    </row>
    <row r="569" spans="1:13" x14ac:dyDescent="0.25">
      <c r="A569" s="26">
        <v>45376.404548611114</v>
      </c>
      <c r="B569" s="25" t="s">
        <v>4941</v>
      </c>
      <c r="C569" s="25" t="s">
        <v>8836</v>
      </c>
      <c r="D569" s="25" t="s">
        <v>5013</v>
      </c>
      <c r="E569" s="25" t="s">
        <v>79</v>
      </c>
      <c r="F569" s="25" t="s">
        <v>4906</v>
      </c>
      <c r="G569" s="25" t="s">
        <v>4907</v>
      </c>
      <c r="H569" s="25" t="s">
        <v>9117</v>
      </c>
      <c r="I569" s="8">
        <f t="shared" si="52"/>
        <v>45376.404548611114</v>
      </c>
      <c r="J569" s="8">
        <f>DATEVALUE(MID(H569,49,8))+TIMEVALUE(_xlfn.CONCAT(MID(H569,80,2),":",MID(H569,82,2)))</f>
        <v>45376.404166666667</v>
      </c>
      <c r="K569" s="6" t="str">
        <f t="shared" si="53"/>
        <v>0:00</v>
      </c>
      <c r="L569" s="54" t="str">
        <f t="shared" si="54"/>
        <v>Ukončeno v den propuštění</v>
      </c>
      <c r="M569" s="54" t="str">
        <f>IF(A569-J569&gt;TIME(0,240,0),"Více než  4 hodiny",VLOOKUP(K569,Pásma!$H$4:$I$244,2))</f>
        <v>do 10 ti minut</v>
      </c>
    </row>
    <row r="570" spans="1:13" x14ac:dyDescent="0.25">
      <c r="A570" s="26">
        <v>45377.349456018521</v>
      </c>
      <c r="B570" s="25" t="s">
        <v>4941</v>
      </c>
      <c r="C570" s="25" t="s">
        <v>8836</v>
      </c>
      <c r="D570" s="25" t="s">
        <v>5013</v>
      </c>
      <c r="E570" s="25" t="s">
        <v>79</v>
      </c>
      <c r="F570" s="25" t="s">
        <v>6042</v>
      </c>
      <c r="G570" s="25" t="s">
        <v>6043</v>
      </c>
      <c r="H570" s="25" t="s">
        <v>9116</v>
      </c>
      <c r="I570" s="8">
        <f t="shared" si="52"/>
        <v>45377.349456018521</v>
      </c>
      <c r="J570" s="8">
        <f>DATEVALUE(MID(H570,49,8))+TIMEVALUE(_xlfn.CONCAT(MID(H570,80,2),":",MID(H570,82,2)))</f>
        <v>45377.349305555559</v>
      </c>
      <c r="K570" s="6" t="str">
        <f t="shared" si="53"/>
        <v>0:00</v>
      </c>
      <c r="L570" s="54" t="str">
        <f t="shared" si="54"/>
        <v>Ukončeno v den propuštění</v>
      </c>
      <c r="M570" s="54" t="str">
        <f>IF(A570-J570&gt;TIME(0,240,0),"Více než  4 hodiny",VLOOKUP(K570,Pásma!$H$4:$I$244,2))</f>
        <v>do 10 ti minut</v>
      </c>
    </row>
    <row r="571" spans="1:13" x14ac:dyDescent="0.25">
      <c r="A571" s="26">
        <v>45377.34957175926</v>
      </c>
      <c r="B571" s="25" t="s">
        <v>4941</v>
      </c>
      <c r="C571" s="25" t="s">
        <v>8836</v>
      </c>
      <c r="D571" s="25" t="s">
        <v>5013</v>
      </c>
      <c r="E571" s="25" t="s">
        <v>79</v>
      </c>
      <c r="F571" s="25" t="s">
        <v>6028</v>
      </c>
      <c r="G571" s="25" t="s">
        <v>6029</v>
      </c>
      <c r="H571" s="25" t="s">
        <v>9116</v>
      </c>
      <c r="I571" s="8">
        <f t="shared" si="52"/>
        <v>45377.34957175926</v>
      </c>
      <c r="J571" s="8">
        <f>DATEVALUE(MID(H571,49,8))+TIMEVALUE(_xlfn.CONCAT(MID(H571,80,2),":",MID(H571,82,2)))</f>
        <v>45377.349305555559</v>
      </c>
      <c r="K571" s="6" t="str">
        <f t="shared" si="53"/>
        <v>0:00</v>
      </c>
      <c r="L571" s="54" t="str">
        <f t="shared" si="54"/>
        <v>Ukončeno v den propuštění</v>
      </c>
      <c r="M571" s="54" t="str">
        <f>IF(A571-J571&gt;TIME(0,240,0),"Více než  4 hodiny",VLOOKUP(K571,Pásma!$H$4:$I$244,2))</f>
        <v>do 10 ti minut</v>
      </c>
    </row>
    <row r="572" spans="1:13" x14ac:dyDescent="0.25">
      <c r="A572" s="26">
        <v>45377.34988425926</v>
      </c>
      <c r="B572" s="25" t="s">
        <v>4941</v>
      </c>
      <c r="C572" s="25" t="s">
        <v>8836</v>
      </c>
      <c r="D572" s="25" t="s">
        <v>5013</v>
      </c>
      <c r="E572" s="25" t="s">
        <v>79</v>
      </c>
      <c r="F572" s="25" t="s">
        <v>6045</v>
      </c>
      <c r="G572" s="25" t="s">
        <v>6046</v>
      </c>
      <c r="H572" s="25" t="s">
        <v>9116</v>
      </c>
      <c r="I572" s="8">
        <f t="shared" si="52"/>
        <v>45377.34988425926</v>
      </c>
      <c r="J572" s="8">
        <f>DATEVALUE(MID(H572,49,8))+TIMEVALUE(_xlfn.CONCAT(MID(H572,80,2),":",MID(H572,82,2)))</f>
        <v>45377.349305555559</v>
      </c>
      <c r="K572" s="6" t="str">
        <f t="shared" si="53"/>
        <v>0:00</v>
      </c>
      <c r="L572" s="54" t="str">
        <f t="shared" si="54"/>
        <v>Ukončeno v den propuštění</v>
      </c>
      <c r="M572" s="54" t="str">
        <f>IF(A572-J572&gt;TIME(0,240,0),"Více než  4 hodiny",VLOOKUP(K572,Pásma!$H$4:$I$244,2))</f>
        <v>do 10 ti minut</v>
      </c>
    </row>
    <row r="573" spans="1:13" x14ac:dyDescent="0.25">
      <c r="A573" s="26">
        <v>45377.721956018519</v>
      </c>
      <c r="B573" s="25" t="s">
        <v>5011</v>
      </c>
      <c r="C573" s="25" t="s">
        <v>5012</v>
      </c>
      <c r="D573" s="25" t="s">
        <v>5013</v>
      </c>
      <c r="E573" s="25" t="s">
        <v>79</v>
      </c>
      <c r="F573" s="25" t="s">
        <v>6113</v>
      </c>
      <c r="G573" s="25" t="s">
        <v>6114</v>
      </c>
      <c r="H573" s="25" t="s">
        <v>6115</v>
      </c>
      <c r="I573" s="8">
        <f t="shared" si="52"/>
        <v>45377.721956018519</v>
      </c>
      <c r="J573" s="8">
        <f t="shared" ref="J573:J578" si="58">DATEVALUE(MID(H573,29,8))+TIMEVALUE(_xlfn.CONCAT(MID(H573,64,2),":",MID(H573,66,2)))</f>
        <v>45377.720833333333</v>
      </c>
      <c r="K573" s="6" t="str">
        <f t="shared" si="53"/>
        <v>0:01</v>
      </c>
      <c r="L573" s="54" t="str">
        <f t="shared" si="54"/>
        <v>Ukončeno v den propuštění</v>
      </c>
      <c r="M573" s="54" t="str">
        <f>IF(A573-J573&gt;TIME(0,240,0),"Více než  4 hodiny",VLOOKUP(K573,Pásma!$H$4:$I$244,2))</f>
        <v>do 10 ti minut</v>
      </c>
    </row>
    <row r="574" spans="1:13" x14ac:dyDescent="0.25">
      <c r="A574" s="26">
        <v>45377.722858796296</v>
      </c>
      <c r="B574" s="25" t="s">
        <v>5011</v>
      </c>
      <c r="C574" s="25" t="s">
        <v>5012</v>
      </c>
      <c r="D574" s="25" t="s">
        <v>5013</v>
      </c>
      <c r="E574" s="25" t="s">
        <v>79</v>
      </c>
      <c r="F574" s="25" t="s">
        <v>6110</v>
      </c>
      <c r="G574" s="25" t="s">
        <v>6111</v>
      </c>
      <c r="H574" s="25" t="s">
        <v>6112</v>
      </c>
      <c r="I574" s="8">
        <f t="shared" si="52"/>
        <v>45377.722858796296</v>
      </c>
      <c r="J574" s="8">
        <f t="shared" si="58"/>
        <v>45377.72152777778</v>
      </c>
      <c r="K574" s="6" t="str">
        <f t="shared" si="53"/>
        <v>0:01</v>
      </c>
      <c r="L574" s="54" t="str">
        <f t="shared" si="54"/>
        <v>Ukončeno v den propuštění</v>
      </c>
      <c r="M574" s="54" t="str">
        <f>IF(A574-J574&gt;TIME(0,240,0),"Více než  4 hodiny",VLOOKUP(K574,Pásma!$H$4:$I$244,2))</f>
        <v>do 10 ti minut</v>
      </c>
    </row>
    <row r="575" spans="1:13" x14ac:dyDescent="0.25">
      <c r="A575" s="26">
        <v>45377.723368055558</v>
      </c>
      <c r="B575" s="25" t="s">
        <v>5011</v>
      </c>
      <c r="C575" s="25" t="s">
        <v>5012</v>
      </c>
      <c r="D575" s="25" t="s">
        <v>5013</v>
      </c>
      <c r="E575" s="25" t="s">
        <v>79</v>
      </c>
      <c r="F575" s="25" t="s">
        <v>6014</v>
      </c>
      <c r="G575" s="25" t="s">
        <v>6109</v>
      </c>
      <c r="H575" s="25" t="s">
        <v>6108</v>
      </c>
      <c r="I575" s="8">
        <f t="shared" si="52"/>
        <v>45377.723368055558</v>
      </c>
      <c r="J575" s="8">
        <f t="shared" si="58"/>
        <v>45377.722916666666</v>
      </c>
      <c r="K575" s="6" t="str">
        <f t="shared" si="53"/>
        <v>0:00</v>
      </c>
      <c r="L575" s="54" t="str">
        <f t="shared" si="54"/>
        <v>Ukončeno v den propuštění</v>
      </c>
      <c r="M575" s="54" t="str">
        <f>IF(A575-J575&gt;TIME(0,240,0),"Více než  4 hodiny",VLOOKUP(K575,Pásma!$H$4:$I$244,2))</f>
        <v>do 10 ti minut</v>
      </c>
    </row>
    <row r="576" spans="1:13" x14ac:dyDescent="0.25">
      <c r="A576" s="26">
        <v>45377.723622685182</v>
      </c>
      <c r="B576" s="25" t="s">
        <v>5011</v>
      </c>
      <c r="C576" s="25" t="s">
        <v>5012</v>
      </c>
      <c r="D576" s="25" t="s">
        <v>5013</v>
      </c>
      <c r="E576" s="25" t="s">
        <v>79</v>
      </c>
      <c r="F576" s="25" t="s">
        <v>6106</v>
      </c>
      <c r="G576" s="25" t="s">
        <v>6107</v>
      </c>
      <c r="H576" s="25" t="s">
        <v>6108</v>
      </c>
      <c r="I576" s="8">
        <f t="shared" si="52"/>
        <v>45377.723622685182</v>
      </c>
      <c r="J576" s="8">
        <f t="shared" si="58"/>
        <v>45377.722916666666</v>
      </c>
      <c r="K576" s="6" t="str">
        <f t="shared" si="53"/>
        <v>0:01</v>
      </c>
      <c r="L576" s="54" t="str">
        <f t="shared" si="54"/>
        <v>Ukončeno v den propuštění</v>
      </c>
      <c r="M576" s="54" t="str">
        <f>IF(A576-J576&gt;TIME(0,240,0),"Více než  4 hodiny",VLOOKUP(K576,Pásma!$H$4:$I$244,2))</f>
        <v>do 10 ti minut</v>
      </c>
    </row>
    <row r="577" spans="1:13" x14ac:dyDescent="0.25">
      <c r="A577" s="26">
        <v>45377.723912037036</v>
      </c>
      <c r="B577" s="25" t="s">
        <v>5011</v>
      </c>
      <c r="C577" s="25" t="s">
        <v>5012</v>
      </c>
      <c r="D577" s="25" t="s">
        <v>5013</v>
      </c>
      <c r="E577" s="25" t="s">
        <v>79</v>
      </c>
      <c r="F577" s="25" t="s">
        <v>6103</v>
      </c>
      <c r="G577" s="25" t="s">
        <v>6104</v>
      </c>
      <c r="H577" s="25" t="s">
        <v>6105</v>
      </c>
      <c r="I577" s="8">
        <f t="shared" si="52"/>
        <v>45377.723912037036</v>
      </c>
      <c r="J577" s="8">
        <f t="shared" si="58"/>
        <v>45377.723611111112</v>
      </c>
      <c r="K577" s="6" t="str">
        <f t="shared" si="53"/>
        <v>0:00</v>
      </c>
      <c r="L577" s="54" t="str">
        <f t="shared" si="54"/>
        <v>Ukončeno v den propuštění</v>
      </c>
      <c r="M577" s="54" t="str">
        <f>IF(A577-J577&gt;TIME(0,240,0),"Více než  4 hodiny",VLOOKUP(K577,Pásma!$H$4:$I$244,2))</f>
        <v>do 10 ti minut</v>
      </c>
    </row>
    <row r="578" spans="1:13" x14ac:dyDescent="0.25">
      <c r="A578" s="26">
        <v>45377.724479166667</v>
      </c>
      <c r="B578" s="25" t="s">
        <v>5011</v>
      </c>
      <c r="C578" s="25" t="s">
        <v>5012</v>
      </c>
      <c r="D578" s="25" t="s">
        <v>5013</v>
      </c>
      <c r="E578" s="25" t="s">
        <v>79</v>
      </c>
      <c r="F578" s="25" t="s">
        <v>6100</v>
      </c>
      <c r="G578" s="25" t="s">
        <v>6101</v>
      </c>
      <c r="H578" s="25" t="s">
        <v>6102</v>
      </c>
      <c r="I578" s="8">
        <f t="shared" ref="I578:I641" si="59">A578</f>
        <v>45377.724479166667</v>
      </c>
      <c r="J578" s="8">
        <f t="shared" si="58"/>
        <v>45377.723611111112</v>
      </c>
      <c r="K578" s="6" t="str">
        <f t="shared" ref="K578:K641" si="60">TEXT(A578-J578,"h:mm")</f>
        <v>0:01</v>
      </c>
      <c r="L578" s="54" t="str">
        <f t="shared" si="54"/>
        <v>Ukončeno v den propuštění</v>
      </c>
      <c r="M578" s="54" t="str">
        <f>IF(A578-J578&gt;TIME(0,240,0),"Více než  4 hodiny",VLOOKUP(K578,Pásma!$H$4:$I$244,2))</f>
        <v>do 10 ti minut</v>
      </c>
    </row>
    <row r="579" spans="1:13" x14ac:dyDescent="0.25">
      <c r="A579" s="26">
        <v>45378.383576388886</v>
      </c>
      <c r="B579" s="25" t="s">
        <v>5017</v>
      </c>
      <c r="C579" s="25" t="s">
        <v>4949</v>
      </c>
      <c r="D579" s="25" t="s">
        <v>5013</v>
      </c>
      <c r="E579" s="25" t="s">
        <v>10</v>
      </c>
      <c r="F579" s="25" t="s">
        <v>6031</v>
      </c>
      <c r="G579" s="25" t="s">
        <v>6032</v>
      </c>
      <c r="H579" s="25" t="s">
        <v>8940</v>
      </c>
      <c r="I579" s="8">
        <f t="shared" si="59"/>
        <v>45378.383576388886</v>
      </c>
      <c r="J579" s="8">
        <f>DATEVALUE(MID(H579,49,8))+TIMEVALUE(_xlfn.CONCAT(MID(H579,80,2),":",MID(H579,82,2)))</f>
        <v>45378.383333333331</v>
      </c>
      <c r="K579" s="6" t="str">
        <f t="shared" si="60"/>
        <v>0:00</v>
      </c>
      <c r="L579" s="54" t="str">
        <f t="shared" ref="L579:L642" si="61">IF(DAY(I579)&lt;&gt;DAY(J579),"Ukončeno o den a více později","Ukončeno v den propuštění")</f>
        <v>Ukončeno v den propuštění</v>
      </c>
      <c r="M579" s="54" t="str">
        <f>IF(A579-J579&gt;TIME(0,240,0),"Více než  4 hodiny",VLOOKUP(K579,Pásma!$H$4:$I$244,2))</f>
        <v>do 10 ti minut</v>
      </c>
    </row>
    <row r="580" spans="1:13" x14ac:dyDescent="0.25">
      <c r="A580" s="26">
        <v>45378.383703703701</v>
      </c>
      <c r="B580" s="25" t="s">
        <v>5017</v>
      </c>
      <c r="C580" s="25" t="s">
        <v>4949</v>
      </c>
      <c r="D580" s="25" t="s">
        <v>5013</v>
      </c>
      <c r="E580" s="25" t="s">
        <v>10</v>
      </c>
      <c r="F580" s="25" t="s">
        <v>6034</v>
      </c>
      <c r="G580" s="25" t="s">
        <v>6035</v>
      </c>
      <c r="H580" s="25" t="s">
        <v>8940</v>
      </c>
      <c r="I580" s="8">
        <f t="shared" si="59"/>
        <v>45378.383703703701</v>
      </c>
      <c r="J580" s="8">
        <f>DATEVALUE(MID(H580,49,8))+TIMEVALUE(_xlfn.CONCAT(MID(H580,80,2),":",MID(H580,82,2)))</f>
        <v>45378.383333333331</v>
      </c>
      <c r="K580" s="6" t="str">
        <f t="shared" si="60"/>
        <v>0:00</v>
      </c>
      <c r="L580" s="54" t="str">
        <f t="shared" si="61"/>
        <v>Ukončeno v den propuštění</v>
      </c>
      <c r="M580" s="54" t="str">
        <f>IF(A580-J580&gt;TIME(0,240,0),"Více než  4 hodiny",VLOOKUP(K580,Pásma!$H$4:$I$244,2))</f>
        <v>do 10 ti minut</v>
      </c>
    </row>
    <row r="581" spans="1:13" x14ac:dyDescent="0.25">
      <c r="A581" s="26">
        <v>45378.809907407405</v>
      </c>
      <c r="B581" s="25" t="s">
        <v>5011</v>
      </c>
      <c r="C581" s="25" t="s">
        <v>5012</v>
      </c>
      <c r="D581" s="25" t="s">
        <v>5013</v>
      </c>
      <c r="E581" s="25" t="s">
        <v>79</v>
      </c>
      <c r="F581" s="25" t="s">
        <v>6097</v>
      </c>
      <c r="G581" s="25" t="s">
        <v>6098</v>
      </c>
      <c r="H581" s="25" t="s">
        <v>6099</v>
      </c>
      <c r="I581" s="8">
        <f t="shared" si="59"/>
        <v>45378.809907407405</v>
      </c>
      <c r="J581" s="8">
        <f>DATEVALUE(MID(H581,29,8))+TIMEVALUE(_xlfn.CONCAT(MID(H581,64,2),":",MID(H581,66,2)))</f>
        <v>45378.809027777781</v>
      </c>
      <c r="K581" s="6" t="str">
        <f t="shared" si="60"/>
        <v>0:01</v>
      </c>
      <c r="L581" s="54" t="str">
        <f t="shared" si="61"/>
        <v>Ukončeno v den propuštění</v>
      </c>
      <c r="M581" s="54" t="str">
        <f>IF(A581-J581&gt;TIME(0,240,0),"Více než  4 hodiny",VLOOKUP(K581,Pásma!$H$4:$I$244,2))</f>
        <v>do 10 ti minut</v>
      </c>
    </row>
    <row r="582" spans="1:13" x14ac:dyDescent="0.25">
      <c r="A582" s="26">
        <v>45378.81045138889</v>
      </c>
      <c r="B582" s="25" t="s">
        <v>5011</v>
      </c>
      <c r="C582" s="25" t="s">
        <v>5012</v>
      </c>
      <c r="D582" s="25" t="s">
        <v>5013</v>
      </c>
      <c r="E582" s="25" t="s">
        <v>79</v>
      </c>
      <c r="F582" s="25" t="s">
        <v>6094</v>
      </c>
      <c r="G582" s="25" t="s">
        <v>6095</v>
      </c>
      <c r="H582" s="25" t="s">
        <v>6096</v>
      </c>
      <c r="I582" s="8">
        <f t="shared" si="59"/>
        <v>45378.81045138889</v>
      </c>
      <c r="J582" s="8">
        <f>DATEVALUE(MID(H582,29,8))+TIMEVALUE(_xlfn.CONCAT(MID(H582,64,2),":",MID(H582,66,2)))</f>
        <v>45378.80972222222</v>
      </c>
      <c r="K582" s="6" t="str">
        <f t="shared" si="60"/>
        <v>0:01</v>
      </c>
      <c r="L582" s="54" t="str">
        <f t="shared" si="61"/>
        <v>Ukončeno v den propuštění</v>
      </c>
      <c r="M582" s="54" t="str">
        <f>IF(A582-J582&gt;TIME(0,240,0),"Více než  4 hodiny",VLOOKUP(K582,Pásma!$H$4:$I$244,2))</f>
        <v>do 10 ti minut</v>
      </c>
    </row>
    <row r="583" spans="1:13" x14ac:dyDescent="0.25">
      <c r="A583" s="26">
        <v>45379.332094907404</v>
      </c>
      <c r="B583" s="25" t="s">
        <v>5017</v>
      </c>
      <c r="C583" s="25" t="s">
        <v>4949</v>
      </c>
      <c r="D583" s="25" t="s">
        <v>5013</v>
      </c>
      <c r="E583" s="25" t="s">
        <v>10</v>
      </c>
      <c r="F583" s="25" t="s">
        <v>4915</v>
      </c>
      <c r="G583" s="25" t="s">
        <v>4916</v>
      </c>
      <c r="H583" s="25" t="s">
        <v>9115</v>
      </c>
      <c r="I583" s="8">
        <f t="shared" si="59"/>
        <v>45379.332094907404</v>
      </c>
      <c r="J583" s="8">
        <f>DATEVALUE(MID(H583,49,8))+TIMEVALUE(_xlfn.CONCAT(MID(H583,80,2),":",MID(H583,82,2)))</f>
        <v>45379.331944444442</v>
      </c>
      <c r="K583" s="6" t="str">
        <f t="shared" si="60"/>
        <v>0:00</v>
      </c>
      <c r="L583" s="54" t="str">
        <f t="shared" si="61"/>
        <v>Ukončeno v den propuštění</v>
      </c>
      <c r="M583" s="54" t="str">
        <f>IF(A583-J583&gt;TIME(0,240,0),"Více než  4 hodiny",VLOOKUP(K583,Pásma!$H$4:$I$244,2))</f>
        <v>do 10 ti minut</v>
      </c>
    </row>
    <row r="584" spans="1:13" x14ac:dyDescent="0.25">
      <c r="A584" s="26">
        <v>45379.435740740744</v>
      </c>
      <c r="B584" s="25" t="s">
        <v>5017</v>
      </c>
      <c r="C584" s="25" t="s">
        <v>4949</v>
      </c>
      <c r="D584" s="25" t="s">
        <v>5013</v>
      </c>
      <c r="E584" s="25" t="s">
        <v>10</v>
      </c>
      <c r="F584" s="25" t="s">
        <v>6091</v>
      </c>
      <c r="G584" s="25" t="s">
        <v>6092</v>
      </c>
      <c r="H584" s="25" t="s">
        <v>6093</v>
      </c>
      <c r="I584" s="8">
        <f t="shared" si="59"/>
        <v>45379.435740740744</v>
      </c>
      <c r="J584" s="8">
        <f>DATEVALUE(MID(H584,29,8))+TIMEVALUE(_xlfn.CONCAT(MID(H584,64,2),":",MID(H584,66,2)))</f>
        <v>45379.435416666667</v>
      </c>
      <c r="K584" s="6" t="str">
        <f t="shared" si="60"/>
        <v>0:00</v>
      </c>
      <c r="L584" s="54" t="str">
        <f t="shared" si="61"/>
        <v>Ukončeno v den propuštění</v>
      </c>
      <c r="M584" s="54" t="str">
        <f>IF(A584-J584&gt;TIME(0,240,0),"Více než  4 hodiny",VLOOKUP(K584,Pásma!$H$4:$I$244,2))</f>
        <v>do 10 ti minut</v>
      </c>
    </row>
    <row r="585" spans="1:13" x14ac:dyDescent="0.25">
      <c r="A585" s="26">
        <v>45379.446400462963</v>
      </c>
      <c r="B585" s="25" t="s">
        <v>4874</v>
      </c>
      <c r="C585" s="25" t="s">
        <v>4901</v>
      </c>
      <c r="D585" s="25" t="s">
        <v>5013</v>
      </c>
      <c r="E585" s="25" t="s">
        <v>4876</v>
      </c>
      <c r="F585" s="25" t="s">
        <v>6088</v>
      </c>
      <c r="G585" s="25" t="s">
        <v>6089</v>
      </c>
      <c r="H585" s="25" t="s">
        <v>6090</v>
      </c>
      <c r="I585" s="8">
        <f t="shared" si="59"/>
        <v>45379.446400462963</v>
      </c>
      <c r="J585" s="8">
        <f>DATEVALUE(MID(H585,29,8))+TIMEVALUE(_xlfn.CONCAT(MID(H585,64,2),":",MID(H585,66,2)))</f>
        <v>45379.445833333331</v>
      </c>
      <c r="K585" s="6" t="str">
        <f t="shared" si="60"/>
        <v>0:00</v>
      </c>
      <c r="L585" s="54" t="str">
        <f t="shared" si="61"/>
        <v>Ukončeno v den propuštění</v>
      </c>
      <c r="M585" s="54" t="str">
        <f>IF(A585-J585&gt;TIME(0,240,0),"Více než  4 hodiny",VLOOKUP(K585,Pásma!$H$4:$I$244,2))</f>
        <v>do 10 ti minut</v>
      </c>
    </row>
    <row r="586" spans="1:13" x14ac:dyDescent="0.25">
      <c r="A586" s="26">
        <v>45379.501747685186</v>
      </c>
      <c r="B586" s="25" t="s">
        <v>5017</v>
      </c>
      <c r="C586" s="25" t="s">
        <v>4949</v>
      </c>
      <c r="D586" s="25" t="s">
        <v>5013</v>
      </c>
      <c r="E586" s="25" t="s">
        <v>10</v>
      </c>
      <c r="F586" s="25" t="s">
        <v>4911</v>
      </c>
      <c r="G586" s="25" t="s">
        <v>7861</v>
      </c>
      <c r="H586" s="25" t="s">
        <v>7862</v>
      </c>
      <c r="I586" s="8">
        <f t="shared" si="59"/>
        <v>45379.501747685186</v>
      </c>
      <c r="J586" s="8">
        <f>DATEVALUE(MID(H586,63,8))+TIMEVALUE(_xlfn.CONCAT(MID(H586,87,2),":",MID(H586,89,2)))</f>
        <v>45379.501388888886</v>
      </c>
      <c r="K586" s="6" t="str">
        <f t="shared" si="60"/>
        <v>0:00</v>
      </c>
      <c r="L586" s="54" t="str">
        <f t="shared" si="61"/>
        <v>Ukončeno v den propuštění</v>
      </c>
      <c r="M586" s="54" t="str">
        <f>IF(A586-J586&gt;TIME(0,240,0),"Více než  4 hodiny",VLOOKUP(K586,Pásma!$H$4:$I$244,2))</f>
        <v>do 10 ti minut</v>
      </c>
    </row>
    <row r="587" spans="1:13" x14ac:dyDescent="0.25">
      <c r="A587" s="26">
        <v>45379.540532407409</v>
      </c>
      <c r="B587" s="25" t="s">
        <v>5011</v>
      </c>
      <c r="C587" s="25" t="s">
        <v>4897</v>
      </c>
      <c r="D587" s="25" t="s">
        <v>5013</v>
      </c>
      <c r="E587" s="25" t="s">
        <v>10</v>
      </c>
      <c r="F587" s="25" t="s">
        <v>6086</v>
      </c>
      <c r="G587" s="25" t="s">
        <v>6087</v>
      </c>
      <c r="H587" s="25" t="s">
        <v>6085</v>
      </c>
      <c r="I587" s="8">
        <f t="shared" si="59"/>
        <v>45379.540532407409</v>
      </c>
      <c r="J587" s="8">
        <f t="shared" ref="J587:J606" si="62">DATEVALUE(MID(H587,29,8))+TIMEVALUE(_xlfn.CONCAT(MID(H587,64,2),":",MID(H587,66,2)))</f>
        <v>45379.540277777778</v>
      </c>
      <c r="K587" s="6" t="str">
        <f t="shared" si="60"/>
        <v>0:00</v>
      </c>
      <c r="L587" s="54" t="str">
        <f t="shared" si="61"/>
        <v>Ukončeno v den propuštění</v>
      </c>
      <c r="M587" s="54" t="str">
        <f>IF(A587-J587&gt;TIME(0,240,0),"Více než  4 hodiny",VLOOKUP(K587,Pásma!$H$4:$I$244,2))</f>
        <v>do 10 ti minut</v>
      </c>
    </row>
    <row r="588" spans="1:13" x14ac:dyDescent="0.25">
      <c r="A588" s="26">
        <v>45379.540914351855</v>
      </c>
      <c r="B588" s="25" t="s">
        <v>5011</v>
      </c>
      <c r="C588" s="25" t="s">
        <v>4897</v>
      </c>
      <c r="D588" s="25" t="s">
        <v>5013</v>
      </c>
      <c r="E588" s="25" t="s">
        <v>10</v>
      </c>
      <c r="F588" s="25" t="s">
        <v>6083</v>
      </c>
      <c r="G588" s="25" t="s">
        <v>6084</v>
      </c>
      <c r="H588" s="25" t="s">
        <v>6085</v>
      </c>
      <c r="I588" s="8">
        <f t="shared" si="59"/>
        <v>45379.540914351855</v>
      </c>
      <c r="J588" s="8">
        <f t="shared" si="62"/>
        <v>45379.540277777778</v>
      </c>
      <c r="K588" s="6" t="str">
        <f t="shared" si="60"/>
        <v>0:00</v>
      </c>
      <c r="L588" s="54" t="str">
        <f t="shared" si="61"/>
        <v>Ukončeno v den propuštění</v>
      </c>
      <c r="M588" s="54" t="str">
        <f>IF(A588-J588&gt;TIME(0,240,0),"Více než  4 hodiny",VLOOKUP(K588,Pásma!$H$4:$I$244,2))</f>
        <v>do 10 ti minut</v>
      </c>
    </row>
    <row r="589" spans="1:13" x14ac:dyDescent="0.25">
      <c r="A589" s="26">
        <v>45379.541319444441</v>
      </c>
      <c r="B589" s="25" t="s">
        <v>5011</v>
      </c>
      <c r="C589" s="25" t="s">
        <v>4897</v>
      </c>
      <c r="D589" s="25" t="s">
        <v>5013</v>
      </c>
      <c r="E589" s="25" t="s">
        <v>10</v>
      </c>
      <c r="F589" s="25" t="s">
        <v>6080</v>
      </c>
      <c r="G589" s="25" t="s">
        <v>6081</v>
      </c>
      <c r="H589" s="25" t="s">
        <v>6082</v>
      </c>
      <c r="I589" s="8">
        <f t="shared" si="59"/>
        <v>45379.541319444441</v>
      </c>
      <c r="J589" s="8">
        <f t="shared" si="62"/>
        <v>45379.540972222225</v>
      </c>
      <c r="K589" s="6" t="str">
        <f t="shared" si="60"/>
        <v>0:00</v>
      </c>
      <c r="L589" s="54" t="str">
        <f t="shared" si="61"/>
        <v>Ukončeno v den propuštění</v>
      </c>
      <c r="M589" s="54" t="str">
        <f>IF(A589-J589&gt;TIME(0,240,0),"Více než  4 hodiny",VLOOKUP(K589,Pásma!$H$4:$I$244,2))</f>
        <v>do 10 ti minut</v>
      </c>
    </row>
    <row r="590" spans="1:13" x14ac:dyDescent="0.25">
      <c r="A590" s="26">
        <v>45379.542060185187</v>
      </c>
      <c r="B590" s="25" t="s">
        <v>5011</v>
      </c>
      <c r="C590" s="25" t="s">
        <v>4897</v>
      </c>
      <c r="D590" s="25" t="s">
        <v>5013</v>
      </c>
      <c r="E590" s="25" t="s">
        <v>10</v>
      </c>
      <c r="F590" s="25" t="s">
        <v>6078</v>
      </c>
      <c r="G590" s="25" t="s">
        <v>6079</v>
      </c>
      <c r="H590" s="25" t="s">
        <v>6077</v>
      </c>
      <c r="I590" s="8">
        <f t="shared" si="59"/>
        <v>45379.542060185187</v>
      </c>
      <c r="J590" s="8">
        <f t="shared" si="62"/>
        <v>45379.541666666664</v>
      </c>
      <c r="K590" s="6" t="str">
        <f t="shared" si="60"/>
        <v>0:00</v>
      </c>
      <c r="L590" s="54" t="str">
        <f t="shared" si="61"/>
        <v>Ukončeno v den propuštění</v>
      </c>
      <c r="M590" s="54" t="str">
        <f>IF(A590-J590&gt;TIME(0,240,0),"Více než  4 hodiny",VLOOKUP(K590,Pásma!$H$4:$I$244,2))</f>
        <v>do 10 ti minut</v>
      </c>
    </row>
    <row r="591" spans="1:13" x14ac:dyDescent="0.25">
      <c r="A591" s="26">
        <v>45379.542361111111</v>
      </c>
      <c r="B591" s="25" t="s">
        <v>5011</v>
      </c>
      <c r="C591" s="25" t="s">
        <v>4897</v>
      </c>
      <c r="D591" s="25" t="s">
        <v>5013</v>
      </c>
      <c r="E591" s="25" t="s">
        <v>10</v>
      </c>
      <c r="F591" s="25" t="s">
        <v>6075</v>
      </c>
      <c r="G591" s="25" t="s">
        <v>6076</v>
      </c>
      <c r="H591" s="25" t="s">
        <v>6077</v>
      </c>
      <c r="I591" s="8">
        <f t="shared" si="59"/>
        <v>45379.542361111111</v>
      </c>
      <c r="J591" s="8">
        <f t="shared" si="62"/>
        <v>45379.541666666664</v>
      </c>
      <c r="K591" s="6" t="str">
        <f t="shared" si="60"/>
        <v>0:01</v>
      </c>
      <c r="L591" s="54" t="str">
        <f t="shared" si="61"/>
        <v>Ukončeno v den propuštění</v>
      </c>
      <c r="M591" s="54" t="str">
        <f>IF(A591-J591&gt;TIME(0,240,0),"Více než  4 hodiny",VLOOKUP(K591,Pásma!$H$4:$I$244,2))</f>
        <v>do 10 ti minut</v>
      </c>
    </row>
    <row r="592" spans="1:13" x14ac:dyDescent="0.25">
      <c r="A592" s="26">
        <v>45379.551053240742</v>
      </c>
      <c r="B592" s="25" t="s">
        <v>5011</v>
      </c>
      <c r="C592" s="25" t="s">
        <v>4897</v>
      </c>
      <c r="D592" s="25" t="s">
        <v>5013</v>
      </c>
      <c r="E592" s="25" t="s">
        <v>10</v>
      </c>
      <c r="F592" s="25" t="s">
        <v>6072</v>
      </c>
      <c r="G592" s="25" t="s">
        <v>6073</v>
      </c>
      <c r="H592" s="25" t="s">
        <v>6074</v>
      </c>
      <c r="I592" s="8">
        <f t="shared" si="59"/>
        <v>45379.551053240742</v>
      </c>
      <c r="J592" s="8">
        <f t="shared" si="62"/>
        <v>45379.550694444442</v>
      </c>
      <c r="K592" s="6" t="str">
        <f t="shared" si="60"/>
        <v>0:00</v>
      </c>
      <c r="L592" s="54" t="str">
        <f t="shared" si="61"/>
        <v>Ukončeno v den propuštění</v>
      </c>
      <c r="M592" s="54" t="str">
        <f>IF(A592-J592&gt;TIME(0,240,0),"Více než  4 hodiny",VLOOKUP(K592,Pásma!$H$4:$I$244,2))</f>
        <v>do 10 ti minut</v>
      </c>
    </row>
    <row r="593" spans="1:13" x14ac:dyDescent="0.25">
      <c r="A593" s="26">
        <v>45379.575358796297</v>
      </c>
      <c r="B593" s="25" t="s">
        <v>5011</v>
      </c>
      <c r="C593" s="25" t="s">
        <v>4897</v>
      </c>
      <c r="D593" s="25" t="s">
        <v>5013</v>
      </c>
      <c r="E593" s="25" t="s">
        <v>10</v>
      </c>
      <c r="F593" s="25" t="s">
        <v>6069</v>
      </c>
      <c r="G593" s="25" t="s">
        <v>6070</v>
      </c>
      <c r="H593" s="25" t="s">
        <v>6071</v>
      </c>
      <c r="I593" s="8">
        <f t="shared" si="59"/>
        <v>45379.575358796297</v>
      </c>
      <c r="J593" s="8">
        <f t="shared" si="62"/>
        <v>45379.574999999997</v>
      </c>
      <c r="K593" s="6" t="str">
        <f t="shared" si="60"/>
        <v>0:00</v>
      </c>
      <c r="L593" s="54" t="str">
        <f t="shared" si="61"/>
        <v>Ukončeno v den propuštění</v>
      </c>
      <c r="M593" s="54" t="str">
        <f>IF(A593-J593&gt;TIME(0,240,0),"Více než  4 hodiny",VLOOKUP(K593,Pásma!$H$4:$I$244,2))</f>
        <v>do 10 ti minut</v>
      </c>
    </row>
    <row r="594" spans="1:13" x14ac:dyDescent="0.25">
      <c r="A594" s="26">
        <v>45379.576655092591</v>
      </c>
      <c r="B594" s="25" t="s">
        <v>5011</v>
      </c>
      <c r="C594" s="25" t="s">
        <v>4897</v>
      </c>
      <c r="D594" s="25" t="s">
        <v>5013</v>
      </c>
      <c r="E594" s="25" t="s">
        <v>10</v>
      </c>
      <c r="F594" s="25" t="s">
        <v>6066</v>
      </c>
      <c r="G594" s="25" t="s">
        <v>6067</v>
      </c>
      <c r="H594" s="25" t="s">
        <v>6068</v>
      </c>
      <c r="I594" s="8">
        <f t="shared" si="59"/>
        <v>45379.576655092591</v>
      </c>
      <c r="J594" s="8">
        <f t="shared" si="62"/>
        <v>45379.575694444444</v>
      </c>
      <c r="K594" s="6" t="str">
        <f t="shared" si="60"/>
        <v>0:01</v>
      </c>
      <c r="L594" s="54" t="str">
        <f t="shared" si="61"/>
        <v>Ukončeno v den propuštění</v>
      </c>
      <c r="M594" s="54" t="str">
        <f>IF(A594-J594&gt;TIME(0,240,0),"Více než  4 hodiny",VLOOKUP(K594,Pásma!$H$4:$I$244,2))</f>
        <v>do 10 ti minut</v>
      </c>
    </row>
    <row r="595" spans="1:13" x14ac:dyDescent="0.25">
      <c r="A595" s="26">
        <v>45379.576863425929</v>
      </c>
      <c r="B595" s="25" t="s">
        <v>5011</v>
      </c>
      <c r="C595" s="25" t="s">
        <v>4897</v>
      </c>
      <c r="D595" s="25" t="s">
        <v>5013</v>
      </c>
      <c r="E595" s="25" t="s">
        <v>10</v>
      </c>
      <c r="F595" s="25" t="s">
        <v>6063</v>
      </c>
      <c r="G595" s="25" t="s">
        <v>6064</v>
      </c>
      <c r="H595" s="25" t="s">
        <v>6065</v>
      </c>
      <c r="I595" s="8">
        <f t="shared" si="59"/>
        <v>45379.576863425929</v>
      </c>
      <c r="J595" s="8">
        <f t="shared" si="62"/>
        <v>45379.576388888891</v>
      </c>
      <c r="K595" s="6" t="str">
        <f t="shared" si="60"/>
        <v>0:00</v>
      </c>
      <c r="L595" s="54" t="str">
        <f t="shared" si="61"/>
        <v>Ukončeno v den propuštění</v>
      </c>
      <c r="M595" s="54" t="str">
        <f>IF(A595-J595&gt;TIME(0,240,0),"Více než  4 hodiny",VLOOKUP(K595,Pásma!$H$4:$I$244,2))</f>
        <v>do 10 ti minut</v>
      </c>
    </row>
    <row r="596" spans="1:13" x14ac:dyDescent="0.25">
      <c r="A596" s="26">
        <v>45379.596944444442</v>
      </c>
      <c r="B596" s="25" t="s">
        <v>5017</v>
      </c>
      <c r="C596" s="25" t="s">
        <v>4949</v>
      </c>
      <c r="D596" s="25" t="s">
        <v>5013</v>
      </c>
      <c r="E596" s="25" t="s">
        <v>10</v>
      </c>
      <c r="F596" s="25" t="s">
        <v>3319</v>
      </c>
      <c r="G596" s="25" t="s">
        <v>6061</v>
      </c>
      <c r="H596" s="25" t="s">
        <v>6062</v>
      </c>
      <c r="I596" s="8">
        <f t="shared" si="59"/>
        <v>45379.596944444442</v>
      </c>
      <c r="J596" s="8">
        <f t="shared" si="62"/>
        <v>45379.595833333333</v>
      </c>
      <c r="K596" s="6" t="str">
        <f t="shared" si="60"/>
        <v>0:01</v>
      </c>
      <c r="L596" s="54" t="str">
        <f t="shared" si="61"/>
        <v>Ukončeno v den propuštění</v>
      </c>
      <c r="M596" s="54" t="str">
        <f>IF(A596-J596&gt;TIME(0,240,0),"Více než  4 hodiny",VLOOKUP(K596,Pásma!$H$4:$I$244,2))</f>
        <v>do 10 ti minut</v>
      </c>
    </row>
    <row r="597" spans="1:13" x14ac:dyDescent="0.25">
      <c r="A597" s="26">
        <v>45380.511319444442</v>
      </c>
      <c r="B597" s="25" t="s">
        <v>5017</v>
      </c>
      <c r="C597" s="25" t="s">
        <v>5150</v>
      </c>
      <c r="D597" s="25" t="s">
        <v>5013</v>
      </c>
      <c r="E597" s="25" t="s">
        <v>10</v>
      </c>
      <c r="F597" s="25" t="s">
        <v>6059</v>
      </c>
      <c r="G597" s="25" t="s">
        <v>6060</v>
      </c>
      <c r="H597" s="25" t="s">
        <v>6054</v>
      </c>
      <c r="I597" s="8">
        <f t="shared" si="59"/>
        <v>45380.511319444442</v>
      </c>
      <c r="J597" s="8">
        <f t="shared" si="62"/>
        <v>45380.416666666664</v>
      </c>
      <c r="K597" s="6" t="str">
        <f t="shared" si="60"/>
        <v>2:16</v>
      </c>
      <c r="L597" s="54" t="str">
        <f t="shared" si="61"/>
        <v>Ukončeno v den propuštění</v>
      </c>
      <c r="M597" s="54" t="str">
        <f>IF(A597-J597&gt;TIME(0,240,0),"Více než  4 hodiny",VLOOKUP(K597,Pásma!$H$4:$I$244,2))</f>
        <v>130-140</v>
      </c>
    </row>
    <row r="598" spans="1:13" x14ac:dyDescent="0.25">
      <c r="A598" s="26">
        <v>45380.511678240742</v>
      </c>
      <c r="B598" s="25" t="s">
        <v>5017</v>
      </c>
      <c r="C598" s="25" t="s">
        <v>5150</v>
      </c>
      <c r="D598" s="25" t="s">
        <v>5013</v>
      </c>
      <c r="E598" s="25" t="s">
        <v>10</v>
      </c>
      <c r="F598" s="25" t="s">
        <v>6057</v>
      </c>
      <c r="G598" s="25" t="s">
        <v>6058</v>
      </c>
      <c r="H598" s="25" t="s">
        <v>6054</v>
      </c>
      <c r="I598" s="8">
        <f t="shared" si="59"/>
        <v>45380.511678240742</v>
      </c>
      <c r="J598" s="8">
        <f t="shared" si="62"/>
        <v>45380.416666666664</v>
      </c>
      <c r="K598" s="6" t="str">
        <f t="shared" si="60"/>
        <v>2:16</v>
      </c>
      <c r="L598" s="54" t="str">
        <f t="shared" si="61"/>
        <v>Ukončeno v den propuštění</v>
      </c>
      <c r="M598" s="54" t="str">
        <f>IF(A598-J598&gt;TIME(0,240,0),"Více než  4 hodiny",VLOOKUP(K598,Pásma!$H$4:$I$244,2))</f>
        <v>130-140</v>
      </c>
    </row>
    <row r="599" spans="1:13" x14ac:dyDescent="0.25">
      <c r="A599" s="26">
        <v>45380.512002314812</v>
      </c>
      <c r="B599" s="25" t="s">
        <v>5017</v>
      </c>
      <c r="C599" s="25" t="s">
        <v>5150</v>
      </c>
      <c r="D599" s="25" t="s">
        <v>5013</v>
      </c>
      <c r="E599" s="25" t="s">
        <v>10</v>
      </c>
      <c r="F599" s="25" t="s">
        <v>6055</v>
      </c>
      <c r="G599" s="25" t="s">
        <v>6056</v>
      </c>
      <c r="H599" s="25" t="s">
        <v>6054</v>
      </c>
      <c r="I599" s="8">
        <f t="shared" si="59"/>
        <v>45380.512002314812</v>
      </c>
      <c r="J599" s="8">
        <f t="shared" si="62"/>
        <v>45380.416666666664</v>
      </c>
      <c r="K599" s="6" t="str">
        <f t="shared" si="60"/>
        <v>2:17</v>
      </c>
      <c r="L599" s="54" t="str">
        <f t="shared" si="61"/>
        <v>Ukončeno v den propuštění</v>
      </c>
      <c r="M599" s="54" t="str">
        <f>IF(A599-J599&gt;TIME(0,240,0),"Více než  4 hodiny",VLOOKUP(K599,Pásma!$H$4:$I$244,2))</f>
        <v>130-140</v>
      </c>
    </row>
    <row r="600" spans="1:13" x14ac:dyDescent="0.25">
      <c r="A600" s="26">
        <v>45380.512499999997</v>
      </c>
      <c r="B600" s="25" t="s">
        <v>5017</v>
      </c>
      <c r="C600" s="25" t="s">
        <v>5150</v>
      </c>
      <c r="D600" s="25" t="s">
        <v>5013</v>
      </c>
      <c r="E600" s="25" t="s">
        <v>10</v>
      </c>
      <c r="F600" s="25" t="s">
        <v>6052</v>
      </c>
      <c r="G600" s="25" t="s">
        <v>6053</v>
      </c>
      <c r="H600" s="25" t="s">
        <v>6054</v>
      </c>
      <c r="I600" s="8">
        <f t="shared" si="59"/>
        <v>45380.512499999997</v>
      </c>
      <c r="J600" s="8">
        <f t="shared" si="62"/>
        <v>45380.416666666664</v>
      </c>
      <c r="K600" s="6" t="str">
        <f t="shared" si="60"/>
        <v>2:18</v>
      </c>
      <c r="L600" s="54" t="str">
        <f t="shared" si="61"/>
        <v>Ukončeno v den propuštění</v>
      </c>
      <c r="M600" s="54" t="str">
        <f>IF(A600-J600&gt;TIME(0,240,0),"Více než  4 hodiny",VLOOKUP(K600,Pásma!$H$4:$I$244,2))</f>
        <v>130-140</v>
      </c>
    </row>
    <row r="601" spans="1:13" x14ac:dyDescent="0.25">
      <c r="A601" s="26">
        <v>45381.457511574074</v>
      </c>
      <c r="B601" s="25" t="s">
        <v>5017</v>
      </c>
      <c r="C601" s="25" t="s">
        <v>5150</v>
      </c>
      <c r="D601" s="25" t="s">
        <v>5013</v>
      </c>
      <c r="E601" s="25" t="s">
        <v>10</v>
      </c>
      <c r="F601" s="25" t="s">
        <v>5036</v>
      </c>
      <c r="G601" s="25" t="s">
        <v>6051</v>
      </c>
      <c r="H601" s="25" t="s">
        <v>6050</v>
      </c>
      <c r="I601" s="8">
        <f t="shared" si="59"/>
        <v>45381.457511574074</v>
      </c>
      <c r="J601" s="8">
        <f t="shared" si="62"/>
        <v>45381.456944444442</v>
      </c>
      <c r="K601" s="6" t="str">
        <f t="shared" si="60"/>
        <v>0:00</v>
      </c>
      <c r="L601" s="54" t="str">
        <f t="shared" si="61"/>
        <v>Ukončeno v den propuštění</v>
      </c>
      <c r="M601" s="54" t="str">
        <f>IF(A601-J601&gt;TIME(0,240,0),"Více než  4 hodiny",VLOOKUP(K601,Pásma!$H$4:$I$244,2))</f>
        <v>do 10 ti minut</v>
      </c>
    </row>
    <row r="602" spans="1:13" x14ac:dyDescent="0.25">
      <c r="A602" s="26">
        <v>45381.457835648151</v>
      </c>
      <c r="B602" s="25" t="s">
        <v>5017</v>
      </c>
      <c r="C602" s="25" t="s">
        <v>5150</v>
      </c>
      <c r="D602" s="25" t="s">
        <v>5013</v>
      </c>
      <c r="E602" s="25" t="s">
        <v>10</v>
      </c>
      <c r="F602" s="25" t="s">
        <v>6048</v>
      </c>
      <c r="G602" s="25" t="s">
        <v>6049</v>
      </c>
      <c r="H602" s="25" t="s">
        <v>6050</v>
      </c>
      <c r="I602" s="8">
        <f t="shared" si="59"/>
        <v>45381.457835648151</v>
      </c>
      <c r="J602" s="8">
        <f t="shared" si="62"/>
        <v>45381.456944444442</v>
      </c>
      <c r="K602" s="6" t="str">
        <f t="shared" si="60"/>
        <v>0:01</v>
      </c>
      <c r="L602" s="54" t="str">
        <f t="shared" si="61"/>
        <v>Ukončeno v den propuštění</v>
      </c>
      <c r="M602" s="54" t="str">
        <f>IF(A602-J602&gt;TIME(0,240,0),"Více než  4 hodiny",VLOOKUP(K602,Pásma!$H$4:$I$244,2))</f>
        <v>do 10 ti minut</v>
      </c>
    </row>
    <row r="603" spans="1:13" x14ac:dyDescent="0.25">
      <c r="A603" s="26">
        <v>45382.409097222226</v>
      </c>
      <c r="B603" s="25" t="s">
        <v>5011</v>
      </c>
      <c r="C603" s="25" t="s">
        <v>5141</v>
      </c>
      <c r="D603" s="25" t="s">
        <v>5013</v>
      </c>
      <c r="E603" s="25" t="s">
        <v>79</v>
      </c>
      <c r="F603" s="25" t="s">
        <v>6045</v>
      </c>
      <c r="G603" s="25" t="s">
        <v>6046</v>
      </c>
      <c r="H603" s="25" t="s">
        <v>6047</v>
      </c>
      <c r="I603" s="8">
        <f t="shared" si="59"/>
        <v>45382.409097222226</v>
      </c>
      <c r="J603" s="8">
        <f t="shared" si="62"/>
        <v>45382.408333333333</v>
      </c>
      <c r="K603" s="6" t="str">
        <f t="shared" si="60"/>
        <v>0:01</v>
      </c>
      <c r="L603" s="54" t="str">
        <f t="shared" si="61"/>
        <v>Ukončeno v den propuštění</v>
      </c>
      <c r="M603" s="54" t="str">
        <f>IF(A603-J603&gt;TIME(0,240,0),"Více než  4 hodiny",VLOOKUP(K603,Pásma!$H$4:$I$244,2))</f>
        <v>do 10 ti minut</v>
      </c>
    </row>
    <row r="604" spans="1:13" x14ac:dyDescent="0.25">
      <c r="A604" s="26">
        <v>45382.409733796296</v>
      </c>
      <c r="B604" s="25" t="s">
        <v>5011</v>
      </c>
      <c r="C604" s="25" t="s">
        <v>5141</v>
      </c>
      <c r="D604" s="25" t="s">
        <v>5013</v>
      </c>
      <c r="E604" s="25" t="s">
        <v>79</v>
      </c>
      <c r="F604" s="25" t="s">
        <v>6042</v>
      </c>
      <c r="G604" s="25" t="s">
        <v>6043</v>
      </c>
      <c r="H604" s="25" t="s">
        <v>6044</v>
      </c>
      <c r="I604" s="8">
        <f t="shared" si="59"/>
        <v>45382.409733796296</v>
      </c>
      <c r="J604" s="8">
        <f t="shared" si="62"/>
        <v>45382.40902777778</v>
      </c>
      <c r="K604" s="6" t="str">
        <f t="shared" si="60"/>
        <v>0:01</v>
      </c>
      <c r="L604" s="54" t="str">
        <f t="shared" si="61"/>
        <v>Ukončeno v den propuštění</v>
      </c>
      <c r="M604" s="54" t="str">
        <f>IF(A604-J604&gt;TIME(0,240,0),"Více než  4 hodiny",VLOOKUP(K604,Pásma!$H$4:$I$244,2))</f>
        <v>do 10 ti minut</v>
      </c>
    </row>
    <row r="605" spans="1:13" x14ac:dyDescent="0.25">
      <c r="A605" s="26">
        <v>45382.412291666667</v>
      </c>
      <c r="B605" s="25" t="s">
        <v>5011</v>
      </c>
      <c r="C605" s="25" t="s">
        <v>5141</v>
      </c>
      <c r="D605" s="25" t="s">
        <v>5013</v>
      </c>
      <c r="E605" s="25" t="s">
        <v>79</v>
      </c>
      <c r="F605" s="25" t="s">
        <v>6039</v>
      </c>
      <c r="G605" s="25" t="s">
        <v>6040</v>
      </c>
      <c r="H605" s="25" t="s">
        <v>6041</v>
      </c>
      <c r="I605" s="8">
        <f t="shared" si="59"/>
        <v>45382.412291666667</v>
      </c>
      <c r="J605" s="8">
        <f t="shared" si="62"/>
        <v>45382.411805555559</v>
      </c>
      <c r="K605" s="6" t="str">
        <f t="shared" si="60"/>
        <v>0:00</v>
      </c>
      <c r="L605" s="54" t="str">
        <f t="shared" si="61"/>
        <v>Ukončeno v den propuštění</v>
      </c>
      <c r="M605" s="54" t="str">
        <f>IF(A605-J605&gt;TIME(0,240,0),"Více než  4 hodiny",VLOOKUP(K605,Pásma!$H$4:$I$244,2))</f>
        <v>do 10 ti minut</v>
      </c>
    </row>
    <row r="606" spans="1:13" x14ac:dyDescent="0.25">
      <c r="A606" s="26">
        <v>45383.428414351853</v>
      </c>
      <c r="B606" s="25" t="s">
        <v>5011</v>
      </c>
      <c r="C606" s="25" t="s">
        <v>5141</v>
      </c>
      <c r="D606" s="25" t="s">
        <v>5013</v>
      </c>
      <c r="E606" s="25" t="s">
        <v>79</v>
      </c>
      <c r="F606" s="25" t="s">
        <v>6036</v>
      </c>
      <c r="G606" s="25" t="s">
        <v>6037</v>
      </c>
      <c r="H606" s="25" t="s">
        <v>6038</v>
      </c>
      <c r="I606" s="8">
        <f t="shared" si="59"/>
        <v>45383.428414351853</v>
      </c>
      <c r="J606" s="8">
        <f t="shared" si="62"/>
        <v>45383.427083333336</v>
      </c>
      <c r="K606" s="6" t="str">
        <f t="shared" si="60"/>
        <v>0:01</v>
      </c>
      <c r="L606" s="54" t="str">
        <f t="shared" si="61"/>
        <v>Ukončeno v den propuštění</v>
      </c>
      <c r="M606" s="54" t="str">
        <f>IF(A606-J606&gt;TIME(0,240,0),"Více než  4 hodiny",VLOOKUP(K606,Pásma!$H$4:$I$244,2))</f>
        <v>do 10 ti minut</v>
      </c>
    </row>
    <row r="607" spans="1:13" x14ac:dyDescent="0.25">
      <c r="A607" s="26">
        <v>45384.335601851853</v>
      </c>
      <c r="B607" s="25" t="s">
        <v>5017</v>
      </c>
      <c r="C607" s="25" t="s">
        <v>5166</v>
      </c>
      <c r="D607" s="25" t="s">
        <v>5013</v>
      </c>
      <c r="E607" s="25" t="s">
        <v>79</v>
      </c>
      <c r="F607" s="25" t="s">
        <v>6023</v>
      </c>
      <c r="G607" s="25" t="s">
        <v>6024</v>
      </c>
      <c r="H607" s="25" t="s">
        <v>9114</v>
      </c>
      <c r="I607" s="8">
        <f t="shared" si="59"/>
        <v>45384.335601851853</v>
      </c>
      <c r="J607" s="8">
        <f>DATEVALUE(MID(H607,49,8))+TIMEVALUE(_xlfn.CONCAT(MID(H607,80,2),":",MID(H607,82,2)))</f>
        <v>45384.335416666669</v>
      </c>
      <c r="K607" s="6" t="str">
        <f t="shared" si="60"/>
        <v>0:00</v>
      </c>
      <c r="L607" s="54" t="str">
        <f t="shared" si="61"/>
        <v>Ukončeno v den propuštění</v>
      </c>
      <c r="M607" s="54" t="str">
        <f>IF(A607-J607&gt;TIME(0,240,0),"Více než  4 hodiny",VLOOKUP(K607,Pásma!$H$4:$I$244,2))</f>
        <v>do 10 ti minut</v>
      </c>
    </row>
    <row r="608" spans="1:13" x14ac:dyDescent="0.25">
      <c r="A608" s="26">
        <v>45384.356527777774</v>
      </c>
      <c r="B608" s="25" t="s">
        <v>4853</v>
      </c>
      <c r="C608" s="25" t="s">
        <v>4884</v>
      </c>
      <c r="D608" s="25" t="s">
        <v>5013</v>
      </c>
      <c r="E608" s="25" t="s">
        <v>10</v>
      </c>
      <c r="F608" s="25" t="s">
        <v>6025</v>
      </c>
      <c r="G608" s="25" t="s">
        <v>6026</v>
      </c>
      <c r="H608" s="25" t="s">
        <v>9113</v>
      </c>
      <c r="I608" s="8">
        <f t="shared" si="59"/>
        <v>45384.356527777774</v>
      </c>
      <c r="J608" s="8">
        <f>DATEVALUE(MID(H608,49,8))+TIMEVALUE(_xlfn.CONCAT(MID(H608,80,2),":",MID(H608,82,2)))</f>
        <v>45384.356249999997</v>
      </c>
      <c r="K608" s="6" t="str">
        <f t="shared" si="60"/>
        <v>0:00</v>
      </c>
      <c r="L608" s="54" t="str">
        <f t="shared" si="61"/>
        <v>Ukončeno v den propuštění</v>
      </c>
      <c r="M608" s="54" t="str">
        <f>IF(A608-J608&gt;TIME(0,240,0),"Více než  4 hodiny",VLOOKUP(K608,Pásma!$H$4:$I$244,2))</f>
        <v>do 10 ti minut</v>
      </c>
    </row>
    <row r="609" spans="1:13" x14ac:dyDescent="0.25">
      <c r="A609" s="26">
        <v>45385.354305555556</v>
      </c>
      <c r="B609" s="25" t="s">
        <v>5028</v>
      </c>
      <c r="C609" s="25" t="s">
        <v>5166</v>
      </c>
      <c r="D609" s="25" t="s">
        <v>5013</v>
      </c>
      <c r="E609" s="25" t="s">
        <v>79</v>
      </c>
      <c r="F609" s="25" t="s">
        <v>4979</v>
      </c>
      <c r="G609" s="25" t="s">
        <v>5979</v>
      </c>
      <c r="H609" s="25" t="s">
        <v>9112</v>
      </c>
      <c r="I609" s="8">
        <f t="shared" si="59"/>
        <v>45385.354305555556</v>
      </c>
      <c r="J609" s="8">
        <f>DATEVALUE(MID(H609,49,8))+TIMEVALUE(_xlfn.CONCAT(MID(H609,80,2),":",MID(H609,82,2)))</f>
        <v>45385.354166666664</v>
      </c>
      <c r="K609" s="6" t="str">
        <f t="shared" si="60"/>
        <v>0:00</v>
      </c>
      <c r="L609" s="54" t="str">
        <f t="shared" si="61"/>
        <v>Ukončeno v den propuštění</v>
      </c>
      <c r="M609" s="54" t="str">
        <f>IF(A609-J609&gt;TIME(0,240,0),"Více než  4 hodiny",VLOOKUP(K609,Pásma!$H$4:$I$244,2))</f>
        <v>do 10 ti minut</v>
      </c>
    </row>
    <row r="610" spans="1:13" x14ac:dyDescent="0.25">
      <c r="A610" s="26">
        <v>45385.413958333331</v>
      </c>
      <c r="B610" s="25" t="s">
        <v>5011</v>
      </c>
      <c r="C610" s="25" t="s">
        <v>5162</v>
      </c>
      <c r="D610" s="25" t="s">
        <v>5013</v>
      </c>
      <c r="E610" s="25" t="s">
        <v>79</v>
      </c>
      <c r="F610" s="25" t="s">
        <v>6014</v>
      </c>
      <c r="G610" s="25" t="s">
        <v>7859</v>
      </c>
      <c r="H610" s="25" t="s">
        <v>7860</v>
      </c>
      <c r="I610" s="8">
        <f t="shared" si="59"/>
        <v>45385.413958333331</v>
      </c>
      <c r="J610" s="8">
        <f>DATEVALUE(MID(H610,63,8))+TIMEVALUE(_xlfn.CONCAT(MID(H610,87,2),":",MID(H610,89,2)))</f>
        <v>45385.413194444445</v>
      </c>
      <c r="K610" s="6" t="str">
        <f t="shared" si="60"/>
        <v>0:01</v>
      </c>
      <c r="L610" s="54" t="str">
        <f t="shared" si="61"/>
        <v>Ukončeno v den propuštění</v>
      </c>
      <c r="M610" s="54" t="str">
        <f>IF(A610-J610&gt;TIME(0,240,0),"Více než  4 hodiny",VLOOKUP(K610,Pásma!$H$4:$I$244,2))</f>
        <v>do 10 ti minut</v>
      </c>
    </row>
    <row r="611" spans="1:13" x14ac:dyDescent="0.25">
      <c r="A611" s="26">
        <v>45385.444050925929</v>
      </c>
      <c r="B611" s="25" t="s">
        <v>5017</v>
      </c>
      <c r="C611" s="25" t="s">
        <v>5166</v>
      </c>
      <c r="D611" s="25" t="s">
        <v>5013</v>
      </c>
      <c r="E611" s="25" t="s">
        <v>79</v>
      </c>
      <c r="F611" s="25" t="s">
        <v>6118</v>
      </c>
      <c r="G611" s="25" t="s">
        <v>7857</v>
      </c>
      <c r="H611" s="25" t="s">
        <v>7858</v>
      </c>
      <c r="I611" s="8">
        <f t="shared" si="59"/>
        <v>45385.444050925929</v>
      </c>
      <c r="J611" s="8">
        <f>DATEVALUE(MID(H611,63,8))+TIMEVALUE(_xlfn.CONCAT(MID(H611,87,2),":",MID(H611,89,2)))</f>
        <v>45385.443055555559</v>
      </c>
      <c r="K611" s="6" t="str">
        <f t="shared" si="60"/>
        <v>0:01</v>
      </c>
      <c r="L611" s="54" t="str">
        <f t="shared" si="61"/>
        <v>Ukončeno v den propuštění</v>
      </c>
      <c r="M611" s="54" t="str">
        <f>IF(A611-J611&gt;TIME(0,240,0),"Více než  4 hodiny",VLOOKUP(K611,Pásma!$H$4:$I$244,2))</f>
        <v>do 10 ti minut</v>
      </c>
    </row>
    <row r="612" spans="1:13" x14ac:dyDescent="0.25">
      <c r="A612" s="26">
        <v>45385.487766203703</v>
      </c>
      <c r="B612" s="25" t="s">
        <v>5017</v>
      </c>
      <c r="C612" s="25" t="s">
        <v>5166</v>
      </c>
      <c r="D612" s="25" t="s">
        <v>5013</v>
      </c>
      <c r="E612" s="25" t="s">
        <v>79</v>
      </c>
      <c r="F612" s="25" t="s">
        <v>6034</v>
      </c>
      <c r="G612" s="25" t="s">
        <v>6035</v>
      </c>
      <c r="H612" s="25" t="s">
        <v>6033</v>
      </c>
      <c r="I612" s="8">
        <f t="shared" si="59"/>
        <v>45385.487766203703</v>
      </c>
      <c r="J612" s="8">
        <f>DATEVALUE(MID(H612,29,8))+TIMEVALUE(_xlfn.CONCAT(MID(H612,64,2),":",MID(H612,66,2)))</f>
        <v>45385.487500000003</v>
      </c>
      <c r="K612" s="6" t="str">
        <f t="shared" si="60"/>
        <v>0:00</v>
      </c>
      <c r="L612" s="54" t="str">
        <f t="shared" si="61"/>
        <v>Ukončeno v den propuštění</v>
      </c>
      <c r="M612" s="54" t="str">
        <f>IF(A612-J612&gt;TIME(0,240,0),"Více než  4 hodiny",VLOOKUP(K612,Pásma!$H$4:$I$244,2))</f>
        <v>do 10 ti minut</v>
      </c>
    </row>
    <row r="613" spans="1:13" x14ac:dyDescent="0.25">
      <c r="A613" s="26">
        <v>45385.488576388889</v>
      </c>
      <c r="B613" s="25" t="s">
        <v>5017</v>
      </c>
      <c r="C613" s="25" t="s">
        <v>5166</v>
      </c>
      <c r="D613" s="25" t="s">
        <v>5013</v>
      </c>
      <c r="E613" s="25" t="s">
        <v>79</v>
      </c>
      <c r="F613" s="25" t="s">
        <v>6031</v>
      </c>
      <c r="G613" s="25" t="s">
        <v>6032</v>
      </c>
      <c r="H613" s="25" t="s">
        <v>6033</v>
      </c>
      <c r="I613" s="8">
        <f t="shared" si="59"/>
        <v>45385.488576388889</v>
      </c>
      <c r="J613" s="8">
        <f>DATEVALUE(MID(H613,29,8))+TIMEVALUE(_xlfn.CONCAT(MID(H613,64,2),":",MID(H613,66,2)))</f>
        <v>45385.487500000003</v>
      </c>
      <c r="K613" s="6" t="str">
        <f t="shared" si="60"/>
        <v>0:01</v>
      </c>
      <c r="L613" s="54" t="str">
        <f t="shared" si="61"/>
        <v>Ukončeno v den propuštění</v>
      </c>
      <c r="M613" s="54" t="str">
        <f>IF(A613-J613&gt;TIME(0,240,0),"Více než  4 hodiny",VLOOKUP(K613,Pásma!$H$4:$I$244,2))</f>
        <v>do 10 ti minut</v>
      </c>
    </row>
    <row r="614" spans="1:13" x14ac:dyDescent="0.25">
      <c r="A614" s="26">
        <v>45385.489178240743</v>
      </c>
      <c r="B614" s="25" t="s">
        <v>5017</v>
      </c>
      <c r="C614" s="25" t="s">
        <v>5166</v>
      </c>
      <c r="D614" s="25" t="s">
        <v>5013</v>
      </c>
      <c r="E614" s="25" t="s">
        <v>79</v>
      </c>
      <c r="F614" s="25" t="s">
        <v>6028</v>
      </c>
      <c r="G614" s="25" t="s">
        <v>6029</v>
      </c>
      <c r="H614" s="25" t="s">
        <v>6030</v>
      </c>
      <c r="I614" s="8">
        <f t="shared" si="59"/>
        <v>45385.489178240743</v>
      </c>
      <c r="J614" s="8">
        <f>DATEVALUE(MID(H614,29,8))+TIMEVALUE(_xlfn.CONCAT(MID(H614,64,2),":",MID(H614,66,2)))</f>
        <v>45385.488194444442</v>
      </c>
      <c r="K614" s="6" t="str">
        <f t="shared" si="60"/>
        <v>0:01</v>
      </c>
      <c r="L614" s="54" t="str">
        <f t="shared" si="61"/>
        <v>Ukončeno v den propuštění</v>
      </c>
      <c r="M614" s="54" t="str">
        <f>IF(A614-J614&gt;TIME(0,240,0),"Více než  4 hodiny",VLOOKUP(K614,Pásma!$H$4:$I$244,2))</f>
        <v>do 10 ti minut</v>
      </c>
    </row>
    <row r="615" spans="1:13" x14ac:dyDescent="0.25">
      <c r="A615" s="26">
        <v>45386.327372685184</v>
      </c>
      <c r="B615" s="25" t="s">
        <v>5017</v>
      </c>
      <c r="C615" s="25" t="s">
        <v>5116</v>
      </c>
      <c r="D615" s="25" t="s">
        <v>5013</v>
      </c>
      <c r="E615" s="25" t="s">
        <v>10</v>
      </c>
      <c r="F615" s="25" t="s">
        <v>4902</v>
      </c>
      <c r="G615" s="25" t="s">
        <v>4903</v>
      </c>
      <c r="H615" s="25" t="s">
        <v>9111</v>
      </c>
      <c r="I615" s="8">
        <f t="shared" si="59"/>
        <v>45386.327372685184</v>
      </c>
      <c r="J615" s="8">
        <f>DATEVALUE(MID(H615,49,8))+TIMEVALUE(_xlfn.CONCAT(MID(H615,80,2),":",MID(H615,82,2)))</f>
        <v>45386.32708333333</v>
      </c>
      <c r="K615" s="6" t="str">
        <f t="shared" si="60"/>
        <v>0:00</v>
      </c>
      <c r="L615" s="54" t="str">
        <f t="shared" si="61"/>
        <v>Ukončeno v den propuštění</v>
      </c>
      <c r="M615" s="54" t="str">
        <f>IF(A615-J615&gt;TIME(0,240,0),"Více než  4 hodiny",VLOOKUP(K615,Pásma!$H$4:$I$244,2))</f>
        <v>do 10 ti minut</v>
      </c>
    </row>
    <row r="616" spans="1:13" x14ac:dyDescent="0.25">
      <c r="A616" s="26">
        <v>45386.327662037038</v>
      </c>
      <c r="B616" s="25" t="s">
        <v>5017</v>
      </c>
      <c r="C616" s="25" t="s">
        <v>5116</v>
      </c>
      <c r="D616" s="25" t="s">
        <v>5013</v>
      </c>
      <c r="E616" s="25" t="s">
        <v>10</v>
      </c>
      <c r="F616" s="25" t="s">
        <v>5972</v>
      </c>
      <c r="G616" s="25" t="s">
        <v>5973</v>
      </c>
      <c r="H616" s="25" t="s">
        <v>9111</v>
      </c>
      <c r="I616" s="8">
        <f t="shared" si="59"/>
        <v>45386.327662037038</v>
      </c>
      <c r="J616" s="8">
        <f>DATEVALUE(MID(H616,49,8))+TIMEVALUE(_xlfn.CONCAT(MID(H616,80,2),":",MID(H616,82,2)))</f>
        <v>45386.32708333333</v>
      </c>
      <c r="K616" s="6" t="str">
        <f t="shared" si="60"/>
        <v>0:00</v>
      </c>
      <c r="L616" s="54" t="str">
        <f t="shared" si="61"/>
        <v>Ukončeno v den propuštění</v>
      </c>
      <c r="M616" s="54" t="str">
        <f>IF(A616-J616&gt;TIME(0,240,0),"Více než  4 hodiny",VLOOKUP(K616,Pásma!$H$4:$I$244,2))</f>
        <v>do 10 ti minut</v>
      </c>
    </row>
    <row r="617" spans="1:13" x14ac:dyDescent="0.25">
      <c r="A617" s="26">
        <v>45386.532083333332</v>
      </c>
      <c r="B617" s="25" t="s">
        <v>5017</v>
      </c>
      <c r="C617" s="25" t="s">
        <v>5116</v>
      </c>
      <c r="D617" s="25" t="s">
        <v>5013</v>
      </c>
      <c r="E617" s="25" t="s">
        <v>10</v>
      </c>
      <c r="F617" s="25" t="s">
        <v>6025</v>
      </c>
      <c r="G617" s="25" t="s">
        <v>6026</v>
      </c>
      <c r="H617" s="25" t="s">
        <v>6027</v>
      </c>
      <c r="I617" s="8">
        <f t="shared" si="59"/>
        <v>45386.532083333332</v>
      </c>
      <c r="J617" s="8">
        <f t="shared" ref="J617:J624" si="63">DATEVALUE(MID(H617,29,8))+TIMEVALUE(_xlfn.CONCAT(MID(H617,64,2),":",MID(H617,66,2)))</f>
        <v>45386.529861111114</v>
      </c>
      <c r="K617" s="6" t="str">
        <f t="shared" si="60"/>
        <v>0:03</v>
      </c>
      <c r="L617" s="54" t="str">
        <f t="shared" si="61"/>
        <v>Ukončeno v den propuštění</v>
      </c>
      <c r="M617" s="54" t="str">
        <f>IF(A617-J617&gt;TIME(0,240,0),"Více než  4 hodiny",VLOOKUP(K617,Pásma!$H$4:$I$244,2))</f>
        <v>do 10 ti minut</v>
      </c>
    </row>
    <row r="618" spans="1:13" x14ac:dyDescent="0.25">
      <c r="A618" s="26">
        <v>45386.532696759263</v>
      </c>
      <c r="B618" s="25" t="s">
        <v>5017</v>
      </c>
      <c r="C618" s="25" t="s">
        <v>5116</v>
      </c>
      <c r="D618" s="25" t="s">
        <v>5013</v>
      </c>
      <c r="E618" s="25" t="s">
        <v>10</v>
      </c>
      <c r="F618" s="25" t="s">
        <v>6023</v>
      </c>
      <c r="G618" s="25" t="s">
        <v>6024</v>
      </c>
      <c r="H618" s="25" t="s">
        <v>4219</v>
      </c>
      <c r="I618" s="8">
        <f t="shared" si="59"/>
        <v>45386.532696759263</v>
      </c>
      <c r="J618" s="8">
        <f t="shared" si="63"/>
        <v>45386.531944444447</v>
      </c>
      <c r="K618" s="6" t="str">
        <f t="shared" si="60"/>
        <v>0:01</v>
      </c>
      <c r="L618" s="54" t="str">
        <f t="shared" si="61"/>
        <v>Ukončeno v den propuštění</v>
      </c>
      <c r="M618" s="54" t="str">
        <f>IF(A618-J618&gt;TIME(0,240,0),"Více než  4 hodiny",VLOOKUP(K618,Pásma!$H$4:$I$244,2))</f>
        <v>do 10 ti minut</v>
      </c>
    </row>
    <row r="619" spans="1:13" x14ac:dyDescent="0.25">
      <c r="A619" s="26">
        <v>45386.534513888888</v>
      </c>
      <c r="B619" s="25" t="s">
        <v>5017</v>
      </c>
      <c r="C619" s="25" t="s">
        <v>5116</v>
      </c>
      <c r="D619" s="25" t="s">
        <v>5013</v>
      </c>
      <c r="E619" s="25" t="s">
        <v>10</v>
      </c>
      <c r="F619" s="25" t="s">
        <v>6021</v>
      </c>
      <c r="G619" s="25" t="s">
        <v>6022</v>
      </c>
      <c r="H619" s="25" t="s">
        <v>4211</v>
      </c>
      <c r="I619" s="8">
        <f t="shared" si="59"/>
        <v>45386.534513888888</v>
      </c>
      <c r="J619" s="8">
        <f t="shared" si="63"/>
        <v>45386.533333333333</v>
      </c>
      <c r="K619" s="6" t="str">
        <f t="shared" si="60"/>
        <v>0:01</v>
      </c>
      <c r="L619" s="54" t="str">
        <f t="shared" si="61"/>
        <v>Ukončeno v den propuštění</v>
      </c>
      <c r="M619" s="54" t="str">
        <f>IF(A619-J619&gt;TIME(0,240,0),"Více než  4 hodiny",VLOOKUP(K619,Pásma!$H$4:$I$244,2))</f>
        <v>do 10 ti minut</v>
      </c>
    </row>
    <row r="620" spans="1:13" x14ac:dyDescent="0.25">
      <c r="A620" s="26">
        <v>45386.535208333335</v>
      </c>
      <c r="B620" s="25" t="s">
        <v>5017</v>
      </c>
      <c r="C620" s="25" t="s">
        <v>5116</v>
      </c>
      <c r="D620" s="25" t="s">
        <v>5013</v>
      </c>
      <c r="E620" s="25" t="s">
        <v>10</v>
      </c>
      <c r="F620" s="25" t="s">
        <v>6019</v>
      </c>
      <c r="G620" s="25" t="s">
        <v>6020</v>
      </c>
      <c r="H620" s="25" t="s">
        <v>6018</v>
      </c>
      <c r="I620" s="8">
        <f t="shared" si="59"/>
        <v>45386.535208333335</v>
      </c>
      <c r="J620" s="8">
        <f t="shared" si="63"/>
        <v>45386.534722222219</v>
      </c>
      <c r="K620" s="6" t="str">
        <f t="shared" si="60"/>
        <v>0:00</v>
      </c>
      <c r="L620" s="54" t="str">
        <f t="shared" si="61"/>
        <v>Ukončeno v den propuštění</v>
      </c>
      <c r="M620" s="54" t="str">
        <f>IF(A620-J620&gt;TIME(0,240,0),"Více než  4 hodiny",VLOOKUP(K620,Pásma!$H$4:$I$244,2))</f>
        <v>do 10 ti minut</v>
      </c>
    </row>
    <row r="621" spans="1:13" x14ac:dyDescent="0.25">
      <c r="A621" s="26">
        <v>45386.538298611114</v>
      </c>
      <c r="B621" s="25" t="s">
        <v>5017</v>
      </c>
      <c r="C621" s="25" t="s">
        <v>5116</v>
      </c>
      <c r="D621" s="25" t="s">
        <v>5013</v>
      </c>
      <c r="E621" s="25" t="s">
        <v>10</v>
      </c>
      <c r="F621" s="25" t="s">
        <v>4911</v>
      </c>
      <c r="G621" s="25" t="s">
        <v>6017</v>
      </c>
      <c r="H621" s="25" t="s">
        <v>6018</v>
      </c>
      <c r="I621" s="8">
        <f t="shared" si="59"/>
        <v>45386.538298611114</v>
      </c>
      <c r="J621" s="8">
        <f t="shared" si="63"/>
        <v>45386.534722222219</v>
      </c>
      <c r="K621" s="6" t="str">
        <f t="shared" si="60"/>
        <v>0:05</v>
      </c>
      <c r="L621" s="54" t="str">
        <f t="shared" si="61"/>
        <v>Ukončeno v den propuštění</v>
      </c>
      <c r="M621" s="54" t="str">
        <f>IF(A621-J621&gt;TIME(0,240,0),"Více než  4 hodiny",VLOOKUP(K621,Pásma!$H$4:$I$244,2))</f>
        <v>do 10 ti minut</v>
      </c>
    </row>
    <row r="622" spans="1:13" x14ac:dyDescent="0.25">
      <c r="A622" s="26">
        <v>45386.661122685182</v>
      </c>
      <c r="B622" s="25" t="s">
        <v>5011</v>
      </c>
      <c r="C622" s="25" t="s">
        <v>5018</v>
      </c>
      <c r="D622" s="25" t="s">
        <v>5013</v>
      </c>
      <c r="E622" s="25" t="s">
        <v>79</v>
      </c>
      <c r="F622" s="25" t="s">
        <v>6014</v>
      </c>
      <c r="G622" s="25" t="s">
        <v>6015</v>
      </c>
      <c r="H622" s="25" t="s">
        <v>6016</v>
      </c>
      <c r="I622" s="8">
        <f t="shared" si="59"/>
        <v>45386.661122685182</v>
      </c>
      <c r="J622" s="8">
        <f t="shared" si="63"/>
        <v>45386.626388888886</v>
      </c>
      <c r="K622" s="6" t="str">
        <f t="shared" si="60"/>
        <v>0:50</v>
      </c>
      <c r="L622" s="54" t="str">
        <f t="shared" si="61"/>
        <v>Ukončeno v den propuštění</v>
      </c>
      <c r="M622" s="54" t="str">
        <f>IF(A622-J622&gt;TIME(0,240,0),"Více než  4 hodiny",VLOOKUP(K622,Pásma!$H$4:$I$244,2))</f>
        <v>50-60</v>
      </c>
    </row>
    <row r="623" spans="1:13" x14ac:dyDescent="0.25">
      <c r="A623" s="26">
        <v>45386.729305555556</v>
      </c>
      <c r="B623" s="25" t="s">
        <v>5017</v>
      </c>
      <c r="C623" s="25" t="s">
        <v>5116</v>
      </c>
      <c r="D623" s="25" t="s">
        <v>5013</v>
      </c>
      <c r="E623" s="25" t="s">
        <v>10</v>
      </c>
      <c r="F623" s="25" t="s">
        <v>5875</v>
      </c>
      <c r="G623" s="25" t="s">
        <v>6012</v>
      </c>
      <c r="H623" s="25" t="s">
        <v>6013</v>
      </c>
      <c r="I623" s="8">
        <f t="shared" si="59"/>
        <v>45386.729305555556</v>
      </c>
      <c r="J623" s="8">
        <f t="shared" si="63"/>
        <v>45386.416666666664</v>
      </c>
      <c r="K623" s="6" t="str">
        <f t="shared" si="60"/>
        <v>7:30</v>
      </c>
      <c r="L623" s="54" t="str">
        <f t="shared" si="61"/>
        <v>Ukončeno v den propuštění</v>
      </c>
      <c r="M623" s="54" t="str">
        <f>IF(A623-J623&gt;TIME(0,240,0),"Více než  4 hodiny",VLOOKUP(K623,Pásma!$H$4:$I$244,2))</f>
        <v>Více než  4 hodiny</v>
      </c>
    </row>
    <row r="624" spans="1:13" x14ac:dyDescent="0.25">
      <c r="A624" s="26">
        <v>45386.729675925926</v>
      </c>
      <c r="B624" s="25" t="s">
        <v>5017</v>
      </c>
      <c r="C624" s="25" t="s">
        <v>5116</v>
      </c>
      <c r="D624" s="25" t="s">
        <v>5013</v>
      </c>
      <c r="E624" s="25" t="s">
        <v>10</v>
      </c>
      <c r="F624" s="25" t="s">
        <v>6009</v>
      </c>
      <c r="G624" s="25" t="s">
        <v>6010</v>
      </c>
      <c r="H624" s="25" t="s">
        <v>6011</v>
      </c>
      <c r="I624" s="8">
        <f t="shared" si="59"/>
        <v>45386.729675925926</v>
      </c>
      <c r="J624" s="8">
        <f t="shared" si="63"/>
        <v>45386.416666666664</v>
      </c>
      <c r="K624" s="6" t="str">
        <f t="shared" si="60"/>
        <v>7:30</v>
      </c>
      <c r="L624" s="54" t="str">
        <f t="shared" si="61"/>
        <v>Ukončeno v den propuštění</v>
      </c>
      <c r="M624" s="54" t="str">
        <f>IF(A624-J624&gt;TIME(0,240,0),"Více než  4 hodiny",VLOOKUP(K624,Pásma!$H$4:$I$244,2))</f>
        <v>Více než  4 hodiny</v>
      </c>
    </row>
    <row r="625" spans="1:13" x14ac:dyDescent="0.25">
      <c r="A625" s="26">
        <v>45386.749131944445</v>
      </c>
      <c r="B625" s="25" t="s">
        <v>5017</v>
      </c>
      <c r="C625" s="25" t="s">
        <v>5116</v>
      </c>
      <c r="D625" s="25" t="s">
        <v>5013</v>
      </c>
      <c r="E625" s="25" t="s">
        <v>10</v>
      </c>
      <c r="F625" s="25" t="s">
        <v>5940</v>
      </c>
      <c r="G625" s="25" t="s">
        <v>5941</v>
      </c>
      <c r="H625" s="25" t="s">
        <v>9110</v>
      </c>
      <c r="I625" s="8">
        <f t="shared" si="59"/>
        <v>45386.749131944445</v>
      </c>
      <c r="J625" s="8">
        <f>DATEVALUE(MID(H625,49,8))+TIMEVALUE(_xlfn.CONCAT(MID(H625,80,2),":",MID(H625,82,2)))</f>
        <v>45386.748611111114</v>
      </c>
      <c r="K625" s="6" t="str">
        <f t="shared" si="60"/>
        <v>0:00</v>
      </c>
      <c r="L625" s="54" t="str">
        <f t="shared" si="61"/>
        <v>Ukončeno v den propuštění</v>
      </c>
      <c r="M625" s="54" t="str">
        <f>IF(A625-J625&gt;TIME(0,240,0),"Více než  4 hodiny",VLOOKUP(K625,Pásma!$H$4:$I$244,2))</f>
        <v>do 10 ti minut</v>
      </c>
    </row>
    <row r="626" spans="1:13" x14ac:dyDescent="0.25">
      <c r="A626" s="26">
        <v>45387.333495370367</v>
      </c>
      <c r="B626" s="25" t="s">
        <v>5017</v>
      </c>
      <c r="C626" s="25" t="s">
        <v>5166</v>
      </c>
      <c r="D626" s="25" t="s">
        <v>5013</v>
      </c>
      <c r="E626" s="25" t="s">
        <v>79</v>
      </c>
      <c r="F626" s="25" t="s">
        <v>5924</v>
      </c>
      <c r="G626" s="25" t="s">
        <v>5925</v>
      </c>
      <c r="H626" s="25" t="s">
        <v>9109</v>
      </c>
      <c r="I626" s="8">
        <f t="shared" si="59"/>
        <v>45387.333495370367</v>
      </c>
      <c r="J626" s="8">
        <f>DATEVALUE(MID(H626,49,8))+TIMEVALUE(_xlfn.CONCAT(MID(H626,80,2),":",MID(H626,82,2)))</f>
        <v>45387.333333333336</v>
      </c>
      <c r="K626" s="6" t="str">
        <f t="shared" si="60"/>
        <v>0:00</v>
      </c>
      <c r="L626" s="54" t="str">
        <f t="shared" si="61"/>
        <v>Ukončeno v den propuštění</v>
      </c>
      <c r="M626" s="54" t="str">
        <f>IF(A626-J626&gt;TIME(0,240,0),"Více než  4 hodiny",VLOOKUP(K626,Pásma!$H$4:$I$244,2))</f>
        <v>do 10 ti minut</v>
      </c>
    </row>
    <row r="627" spans="1:13" x14ac:dyDescent="0.25">
      <c r="A627" s="26">
        <v>45387.727731481478</v>
      </c>
      <c r="B627" s="25" t="s">
        <v>5011</v>
      </c>
      <c r="C627" s="25" t="s">
        <v>5372</v>
      </c>
      <c r="D627" s="25" t="s">
        <v>5013</v>
      </c>
      <c r="E627" s="25" t="s">
        <v>79</v>
      </c>
      <c r="F627" s="25" t="s">
        <v>6006</v>
      </c>
      <c r="G627" s="25" t="s">
        <v>6007</v>
      </c>
      <c r="H627" s="25" t="s">
        <v>6008</v>
      </c>
      <c r="I627" s="8">
        <f t="shared" si="59"/>
        <v>45387.727731481478</v>
      </c>
      <c r="J627" s="8">
        <f t="shared" ref="J627:J641" si="64">DATEVALUE(MID(H627,29,8))+TIMEVALUE(_xlfn.CONCAT(MID(H627,64,2),":",MID(H627,66,2)))</f>
        <v>45387.727083333331</v>
      </c>
      <c r="K627" s="6" t="str">
        <f t="shared" si="60"/>
        <v>0:00</v>
      </c>
      <c r="L627" s="54" t="str">
        <f t="shared" si="61"/>
        <v>Ukončeno v den propuštění</v>
      </c>
      <c r="M627" s="54" t="str">
        <f>IF(A627-J627&gt;TIME(0,240,0),"Více než  4 hodiny",VLOOKUP(K627,Pásma!$H$4:$I$244,2))</f>
        <v>do 10 ti minut</v>
      </c>
    </row>
    <row r="628" spans="1:13" x14ac:dyDescent="0.25">
      <c r="A628" s="26">
        <v>45387.728101851855</v>
      </c>
      <c r="B628" s="25" t="s">
        <v>5011</v>
      </c>
      <c r="C628" s="25" t="s">
        <v>5372</v>
      </c>
      <c r="D628" s="25" t="s">
        <v>5013</v>
      </c>
      <c r="E628" s="25" t="s">
        <v>79</v>
      </c>
      <c r="F628" s="25" t="s">
        <v>6003</v>
      </c>
      <c r="G628" s="25" t="s">
        <v>6004</v>
      </c>
      <c r="H628" s="25" t="s">
        <v>6005</v>
      </c>
      <c r="I628" s="8">
        <f t="shared" si="59"/>
        <v>45387.728101851855</v>
      </c>
      <c r="J628" s="8">
        <f t="shared" si="64"/>
        <v>45387.727777777778</v>
      </c>
      <c r="K628" s="6" t="str">
        <f t="shared" si="60"/>
        <v>0:00</v>
      </c>
      <c r="L628" s="54" t="str">
        <f t="shared" si="61"/>
        <v>Ukončeno v den propuštění</v>
      </c>
      <c r="M628" s="54" t="str">
        <f>IF(A628-J628&gt;TIME(0,240,0),"Více než  4 hodiny",VLOOKUP(K628,Pásma!$H$4:$I$244,2))</f>
        <v>do 10 ti minut</v>
      </c>
    </row>
    <row r="629" spans="1:13" x14ac:dyDescent="0.25">
      <c r="A629" s="26">
        <v>45388.392743055556</v>
      </c>
      <c r="B629" s="25" t="s">
        <v>5011</v>
      </c>
      <c r="C629" s="25" t="s">
        <v>5335</v>
      </c>
      <c r="D629" s="25" t="s">
        <v>5013</v>
      </c>
      <c r="E629" s="25" t="s">
        <v>79</v>
      </c>
      <c r="F629" s="25" t="s">
        <v>6000</v>
      </c>
      <c r="G629" s="25" t="s">
        <v>6001</v>
      </c>
      <c r="H629" s="25" t="s">
        <v>6002</v>
      </c>
      <c r="I629" s="8">
        <f t="shared" si="59"/>
        <v>45388.392743055556</v>
      </c>
      <c r="J629" s="8">
        <f t="shared" si="64"/>
        <v>45388.39166666667</v>
      </c>
      <c r="K629" s="6" t="str">
        <f t="shared" si="60"/>
        <v>0:01</v>
      </c>
      <c r="L629" s="54" t="str">
        <f t="shared" si="61"/>
        <v>Ukončeno v den propuštění</v>
      </c>
      <c r="M629" s="54" t="str">
        <f>IF(A629-J629&gt;TIME(0,240,0),"Více než  4 hodiny",VLOOKUP(K629,Pásma!$H$4:$I$244,2))</f>
        <v>do 10 ti minut</v>
      </c>
    </row>
    <row r="630" spans="1:13" x14ac:dyDescent="0.25">
      <c r="A630" s="26">
        <v>45388.528680555559</v>
      </c>
      <c r="B630" s="25" t="s">
        <v>5017</v>
      </c>
      <c r="C630" s="25" t="s">
        <v>5335</v>
      </c>
      <c r="D630" s="25" t="s">
        <v>5013</v>
      </c>
      <c r="E630" s="25" t="s">
        <v>79</v>
      </c>
      <c r="F630" s="25" t="s">
        <v>5997</v>
      </c>
      <c r="G630" s="25" t="s">
        <v>5998</v>
      </c>
      <c r="H630" s="25" t="s">
        <v>5999</v>
      </c>
      <c r="I630" s="8">
        <f t="shared" si="59"/>
        <v>45388.528680555559</v>
      </c>
      <c r="J630" s="8">
        <f t="shared" si="64"/>
        <v>45388.527777777781</v>
      </c>
      <c r="K630" s="6" t="str">
        <f t="shared" si="60"/>
        <v>0:01</v>
      </c>
      <c r="L630" s="54" t="str">
        <f t="shared" si="61"/>
        <v>Ukončeno v den propuštění</v>
      </c>
      <c r="M630" s="54" t="str">
        <f>IF(A630-J630&gt;TIME(0,240,0),"Více než  4 hodiny",VLOOKUP(K630,Pásma!$H$4:$I$244,2))</f>
        <v>do 10 ti minut</v>
      </c>
    </row>
    <row r="631" spans="1:13" x14ac:dyDescent="0.25">
      <c r="A631" s="26">
        <v>45388.546944444446</v>
      </c>
      <c r="B631" s="25" t="s">
        <v>5017</v>
      </c>
      <c r="C631" s="25" t="s">
        <v>5335</v>
      </c>
      <c r="D631" s="25" t="s">
        <v>5013</v>
      </c>
      <c r="E631" s="25" t="s">
        <v>79</v>
      </c>
      <c r="F631" s="25" t="s">
        <v>5994</v>
      </c>
      <c r="G631" s="25" t="s">
        <v>5995</v>
      </c>
      <c r="H631" s="25" t="s">
        <v>5996</v>
      </c>
      <c r="I631" s="8">
        <f t="shared" si="59"/>
        <v>45388.546944444446</v>
      </c>
      <c r="J631" s="8">
        <f t="shared" si="64"/>
        <v>45388.529166666667</v>
      </c>
      <c r="K631" s="6" t="str">
        <f t="shared" si="60"/>
        <v>0:25</v>
      </c>
      <c r="L631" s="54" t="str">
        <f t="shared" si="61"/>
        <v>Ukončeno v den propuštění</v>
      </c>
      <c r="M631" s="54" t="str">
        <f>IF(A631-J631&gt;TIME(0,240,0),"Více než  4 hodiny",VLOOKUP(K631,Pásma!$H$4:$I$244,2))</f>
        <v>20-30</v>
      </c>
    </row>
    <row r="632" spans="1:13" x14ac:dyDescent="0.25">
      <c r="A632" s="26">
        <v>45388.547685185185</v>
      </c>
      <c r="B632" s="25" t="s">
        <v>5017</v>
      </c>
      <c r="C632" s="25" t="s">
        <v>5335</v>
      </c>
      <c r="D632" s="25" t="s">
        <v>5013</v>
      </c>
      <c r="E632" s="25" t="s">
        <v>79</v>
      </c>
      <c r="F632" s="25" t="s">
        <v>5991</v>
      </c>
      <c r="G632" s="25" t="s">
        <v>5992</v>
      </c>
      <c r="H632" s="25" t="s">
        <v>5993</v>
      </c>
      <c r="I632" s="8">
        <f t="shared" si="59"/>
        <v>45388.547685185185</v>
      </c>
      <c r="J632" s="8">
        <f t="shared" si="64"/>
        <v>45388.546527777777</v>
      </c>
      <c r="K632" s="6" t="str">
        <f t="shared" si="60"/>
        <v>0:01</v>
      </c>
      <c r="L632" s="54" t="str">
        <f t="shared" si="61"/>
        <v>Ukončeno v den propuštění</v>
      </c>
      <c r="M632" s="54" t="str">
        <f>IF(A632-J632&gt;TIME(0,240,0),"Více než  4 hodiny",VLOOKUP(K632,Pásma!$H$4:$I$244,2))</f>
        <v>do 10 ti minut</v>
      </c>
    </row>
    <row r="633" spans="1:13" x14ac:dyDescent="0.25">
      <c r="A633" s="26">
        <v>45389.536030092589</v>
      </c>
      <c r="B633" s="25" t="s">
        <v>5017</v>
      </c>
      <c r="C633" s="25" t="s">
        <v>5018</v>
      </c>
      <c r="D633" s="25" t="s">
        <v>5013</v>
      </c>
      <c r="E633" s="25" t="s">
        <v>79</v>
      </c>
      <c r="F633" s="25" t="s">
        <v>5989</v>
      </c>
      <c r="G633" s="25" t="s">
        <v>5990</v>
      </c>
      <c r="H633" s="25" t="s">
        <v>5974</v>
      </c>
      <c r="I633" s="8">
        <f t="shared" si="59"/>
        <v>45389.536030092589</v>
      </c>
      <c r="J633" s="8">
        <f t="shared" si="64"/>
        <v>45389.416666666664</v>
      </c>
      <c r="K633" s="6" t="str">
        <f t="shared" si="60"/>
        <v>2:51</v>
      </c>
      <c r="L633" s="54" t="str">
        <f t="shared" si="61"/>
        <v>Ukončeno v den propuštění</v>
      </c>
      <c r="M633" s="54" t="str">
        <f>IF(A633-J633&gt;TIME(0,240,0),"Více než  4 hodiny",VLOOKUP(K633,Pásma!$H$4:$I$244,2))</f>
        <v>170-180</v>
      </c>
    </row>
    <row r="634" spans="1:13" x14ac:dyDescent="0.25">
      <c r="A634" s="26">
        <v>45389.536458333336</v>
      </c>
      <c r="B634" s="25" t="s">
        <v>5017</v>
      </c>
      <c r="C634" s="25" t="s">
        <v>5018</v>
      </c>
      <c r="D634" s="25" t="s">
        <v>5013</v>
      </c>
      <c r="E634" s="25" t="s">
        <v>79</v>
      </c>
      <c r="F634" s="25" t="s">
        <v>5987</v>
      </c>
      <c r="G634" s="25" t="s">
        <v>5988</v>
      </c>
      <c r="H634" s="25" t="s">
        <v>5974</v>
      </c>
      <c r="I634" s="8">
        <f t="shared" si="59"/>
        <v>45389.536458333336</v>
      </c>
      <c r="J634" s="8">
        <f t="shared" si="64"/>
        <v>45389.416666666664</v>
      </c>
      <c r="K634" s="6" t="str">
        <f t="shared" si="60"/>
        <v>2:52</v>
      </c>
      <c r="L634" s="54" t="str">
        <f t="shared" si="61"/>
        <v>Ukončeno v den propuštění</v>
      </c>
      <c r="M634" s="54" t="str">
        <f>IF(A634-J634&gt;TIME(0,240,0),"Více než  4 hodiny",VLOOKUP(K634,Pásma!$H$4:$I$244,2))</f>
        <v>170-180</v>
      </c>
    </row>
    <row r="635" spans="1:13" x14ac:dyDescent="0.25">
      <c r="A635" s="26">
        <v>45389.53701388889</v>
      </c>
      <c r="B635" s="25" t="s">
        <v>5017</v>
      </c>
      <c r="C635" s="25" t="s">
        <v>5018</v>
      </c>
      <c r="D635" s="25" t="s">
        <v>5013</v>
      </c>
      <c r="E635" s="25" t="s">
        <v>79</v>
      </c>
      <c r="F635" s="25" t="s">
        <v>5984</v>
      </c>
      <c r="G635" s="25" t="s">
        <v>5985</v>
      </c>
      <c r="H635" s="25" t="s">
        <v>5986</v>
      </c>
      <c r="I635" s="8">
        <f t="shared" si="59"/>
        <v>45389.53701388889</v>
      </c>
      <c r="J635" s="8">
        <f t="shared" si="64"/>
        <v>45389.416666666664</v>
      </c>
      <c r="K635" s="6" t="str">
        <f t="shared" si="60"/>
        <v>2:53</v>
      </c>
      <c r="L635" s="54" t="str">
        <f t="shared" si="61"/>
        <v>Ukončeno v den propuštění</v>
      </c>
      <c r="M635" s="54" t="str">
        <f>IF(A635-J635&gt;TIME(0,240,0),"Více než  4 hodiny",VLOOKUP(K635,Pásma!$H$4:$I$244,2))</f>
        <v>170-180</v>
      </c>
    </row>
    <row r="636" spans="1:13" x14ac:dyDescent="0.25">
      <c r="A636" s="26">
        <v>45389.537569444445</v>
      </c>
      <c r="B636" s="25" t="s">
        <v>5017</v>
      </c>
      <c r="C636" s="25" t="s">
        <v>5018</v>
      </c>
      <c r="D636" s="25" t="s">
        <v>5013</v>
      </c>
      <c r="E636" s="25" t="s">
        <v>79</v>
      </c>
      <c r="F636" s="25" t="s">
        <v>5982</v>
      </c>
      <c r="G636" s="25" t="s">
        <v>5983</v>
      </c>
      <c r="H636" s="25" t="s">
        <v>5974</v>
      </c>
      <c r="I636" s="8">
        <f t="shared" si="59"/>
        <v>45389.537569444445</v>
      </c>
      <c r="J636" s="8">
        <f t="shared" si="64"/>
        <v>45389.416666666664</v>
      </c>
      <c r="K636" s="6" t="str">
        <f t="shared" si="60"/>
        <v>2:54</v>
      </c>
      <c r="L636" s="54" t="str">
        <f t="shared" si="61"/>
        <v>Ukončeno v den propuštění</v>
      </c>
      <c r="M636" s="54" t="str">
        <f>IF(A636-J636&gt;TIME(0,240,0),"Více než  4 hodiny",VLOOKUP(K636,Pásma!$H$4:$I$244,2))</f>
        <v>170-180</v>
      </c>
    </row>
    <row r="637" spans="1:13" x14ac:dyDescent="0.25">
      <c r="A637" s="26">
        <v>45389.538946759261</v>
      </c>
      <c r="B637" s="25" t="s">
        <v>5017</v>
      </c>
      <c r="C637" s="25" t="s">
        <v>5018</v>
      </c>
      <c r="D637" s="25" t="s">
        <v>5013</v>
      </c>
      <c r="E637" s="25" t="s">
        <v>79</v>
      </c>
      <c r="F637" s="25" t="s">
        <v>5980</v>
      </c>
      <c r="G637" s="25" t="s">
        <v>5981</v>
      </c>
      <c r="H637" s="25" t="s">
        <v>5974</v>
      </c>
      <c r="I637" s="8">
        <f t="shared" si="59"/>
        <v>45389.538946759261</v>
      </c>
      <c r="J637" s="8">
        <f t="shared" si="64"/>
        <v>45389.416666666664</v>
      </c>
      <c r="K637" s="6" t="str">
        <f t="shared" si="60"/>
        <v>2:56</v>
      </c>
      <c r="L637" s="54" t="str">
        <f t="shared" si="61"/>
        <v>Ukončeno v den propuštění</v>
      </c>
      <c r="M637" s="54" t="str">
        <f>IF(A637-J637&gt;TIME(0,240,0),"Více než  4 hodiny",VLOOKUP(K637,Pásma!$H$4:$I$244,2))</f>
        <v>170-180</v>
      </c>
    </row>
    <row r="638" spans="1:13" x14ac:dyDescent="0.25">
      <c r="A638" s="26">
        <v>45389.539594907408</v>
      </c>
      <c r="B638" s="25" t="s">
        <v>5017</v>
      </c>
      <c r="C638" s="25" t="s">
        <v>5018</v>
      </c>
      <c r="D638" s="25" t="s">
        <v>5013</v>
      </c>
      <c r="E638" s="25" t="s">
        <v>79</v>
      </c>
      <c r="F638" s="25" t="s">
        <v>4979</v>
      </c>
      <c r="G638" s="25" t="s">
        <v>5979</v>
      </c>
      <c r="H638" s="25" t="s">
        <v>5974</v>
      </c>
      <c r="I638" s="8">
        <f t="shared" si="59"/>
        <v>45389.539594907408</v>
      </c>
      <c r="J638" s="8">
        <f t="shared" si="64"/>
        <v>45389.416666666664</v>
      </c>
      <c r="K638" s="6" t="str">
        <f t="shared" si="60"/>
        <v>2:57</v>
      </c>
      <c r="L638" s="54" t="str">
        <f t="shared" si="61"/>
        <v>Ukončeno v den propuštění</v>
      </c>
      <c r="M638" s="54" t="str">
        <f>IF(A638-J638&gt;TIME(0,240,0),"Více než  4 hodiny",VLOOKUP(K638,Pásma!$H$4:$I$244,2))</f>
        <v>170-180</v>
      </c>
    </row>
    <row r="639" spans="1:13" x14ac:dyDescent="0.25">
      <c r="A639" s="26">
        <v>45389.540185185186</v>
      </c>
      <c r="B639" s="25" t="s">
        <v>5017</v>
      </c>
      <c r="C639" s="25" t="s">
        <v>5018</v>
      </c>
      <c r="D639" s="25" t="s">
        <v>5013</v>
      </c>
      <c r="E639" s="25" t="s">
        <v>79</v>
      </c>
      <c r="F639" s="25" t="s">
        <v>5977</v>
      </c>
      <c r="G639" s="25" t="s">
        <v>5978</v>
      </c>
      <c r="H639" s="25" t="s">
        <v>5974</v>
      </c>
      <c r="I639" s="8">
        <f t="shared" si="59"/>
        <v>45389.540185185186</v>
      </c>
      <c r="J639" s="8">
        <f t="shared" si="64"/>
        <v>45389.416666666664</v>
      </c>
      <c r="K639" s="6" t="str">
        <f t="shared" si="60"/>
        <v>2:57</v>
      </c>
      <c r="L639" s="54" t="str">
        <f t="shared" si="61"/>
        <v>Ukončeno v den propuštění</v>
      </c>
      <c r="M639" s="54" t="str">
        <f>IF(A639-J639&gt;TIME(0,240,0),"Více než  4 hodiny",VLOOKUP(K639,Pásma!$H$4:$I$244,2))</f>
        <v>170-180</v>
      </c>
    </row>
    <row r="640" spans="1:13" x14ac:dyDescent="0.25">
      <c r="A640" s="26">
        <v>45389.541631944441</v>
      </c>
      <c r="B640" s="25" t="s">
        <v>5017</v>
      </c>
      <c r="C640" s="25" t="s">
        <v>5018</v>
      </c>
      <c r="D640" s="25" t="s">
        <v>5013</v>
      </c>
      <c r="E640" s="25" t="s">
        <v>79</v>
      </c>
      <c r="F640" s="25" t="s">
        <v>5975</v>
      </c>
      <c r="G640" s="25" t="s">
        <v>5976</v>
      </c>
      <c r="H640" s="25" t="s">
        <v>5974</v>
      </c>
      <c r="I640" s="8">
        <f t="shared" si="59"/>
        <v>45389.541631944441</v>
      </c>
      <c r="J640" s="8">
        <f t="shared" si="64"/>
        <v>45389.416666666664</v>
      </c>
      <c r="K640" s="6" t="str">
        <f t="shared" si="60"/>
        <v>2:59</v>
      </c>
      <c r="L640" s="54" t="str">
        <f t="shared" si="61"/>
        <v>Ukončeno v den propuštění</v>
      </c>
      <c r="M640" s="54" t="str">
        <f>IF(A640-J640&gt;TIME(0,240,0),"Více než  4 hodiny",VLOOKUP(K640,Pásma!$H$4:$I$244,2))</f>
        <v>170-180</v>
      </c>
    </row>
    <row r="641" spans="1:13" x14ac:dyDescent="0.25">
      <c r="A641" s="26">
        <v>45389.542222222219</v>
      </c>
      <c r="B641" s="25" t="s">
        <v>5017</v>
      </c>
      <c r="C641" s="25" t="s">
        <v>5018</v>
      </c>
      <c r="D641" s="25" t="s">
        <v>5013</v>
      </c>
      <c r="E641" s="25" t="s">
        <v>79</v>
      </c>
      <c r="F641" s="25" t="s">
        <v>5972</v>
      </c>
      <c r="G641" s="25" t="s">
        <v>5973</v>
      </c>
      <c r="H641" s="25" t="s">
        <v>5974</v>
      </c>
      <c r="I641" s="8">
        <f t="shared" si="59"/>
        <v>45389.542222222219</v>
      </c>
      <c r="J641" s="8">
        <f t="shared" si="64"/>
        <v>45389.416666666664</v>
      </c>
      <c r="K641" s="6" t="str">
        <f t="shared" si="60"/>
        <v>3:00</v>
      </c>
      <c r="L641" s="54" t="str">
        <f t="shared" si="61"/>
        <v>Ukončeno v den propuštění</v>
      </c>
      <c r="M641" s="54" t="str">
        <f>IF(A641-J641&gt;TIME(0,240,0),"Více než  4 hodiny",VLOOKUP(K641,Pásma!$H$4:$I$244,2))</f>
        <v>180-190</v>
      </c>
    </row>
    <row r="642" spans="1:13" x14ac:dyDescent="0.25">
      <c r="A642" s="26">
        <v>45390.350590277776</v>
      </c>
      <c r="B642" s="25" t="s">
        <v>4941</v>
      </c>
      <c r="C642" s="25" t="s">
        <v>8836</v>
      </c>
      <c r="D642" s="25" t="s">
        <v>5013</v>
      </c>
      <c r="E642" s="25" t="s">
        <v>79</v>
      </c>
      <c r="F642" s="25" t="s">
        <v>5921</v>
      </c>
      <c r="G642" s="25" t="s">
        <v>5922</v>
      </c>
      <c r="H642" s="25" t="s">
        <v>9108</v>
      </c>
      <c r="I642" s="8">
        <f t="shared" ref="I642:I705" si="65">A642</f>
        <v>45390.350590277776</v>
      </c>
      <c r="J642" s="8">
        <f>DATEVALUE(MID(H642,49,8))+TIMEVALUE(_xlfn.CONCAT(MID(H642,80,2),":",MID(H642,82,2)))</f>
        <v>45390.35</v>
      </c>
      <c r="K642" s="6" t="str">
        <f t="shared" ref="K642:K705" si="66">TEXT(A642-J642,"h:mm")</f>
        <v>0:00</v>
      </c>
      <c r="L642" s="54" t="str">
        <f t="shared" si="61"/>
        <v>Ukončeno v den propuštění</v>
      </c>
      <c r="M642" s="54" t="str">
        <f>IF(A642-J642&gt;TIME(0,240,0),"Více než  4 hodiny",VLOOKUP(K642,Pásma!$H$4:$I$244,2))</f>
        <v>do 10 ti minut</v>
      </c>
    </row>
    <row r="643" spans="1:13" x14ac:dyDescent="0.25">
      <c r="A643" s="26">
        <v>45390.350752314815</v>
      </c>
      <c r="B643" s="25" t="s">
        <v>4941</v>
      </c>
      <c r="C643" s="25" t="s">
        <v>8836</v>
      </c>
      <c r="D643" s="25" t="s">
        <v>5013</v>
      </c>
      <c r="E643" s="25" t="s">
        <v>79</v>
      </c>
      <c r="F643" s="25" t="s">
        <v>5928</v>
      </c>
      <c r="G643" s="25" t="s">
        <v>7855</v>
      </c>
      <c r="H643" s="25" t="s">
        <v>9108</v>
      </c>
      <c r="I643" s="8">
        <f t="shared" si="65"/>
        <v>45390.350752314815</v>
      </c>
      <c r="J643" s="8">
        <f>DATEVALUE(MID(H643,49,8))+TIMEVALUE(_xlfn.CONCAT(MID(H643,80,2),":",MID(H643,82,2)))</f>
        <v>45390.35</v>
      </c>
      <c r="K643" s="6" t="str">
        <f t="shared" si="66"/>
        <v>0:01</v>
      </c>
      <c r="L643" s="54" t="str">
        <f t="shared" ref="L643:L706" si="67">IF(DAY(I643)&lt;&gt;DAY(J643),"Ukončeno o den a více později","Ukončeno v den propuštění")</f>
        <v>Ukončeno v den propuštění</v>
      </c>
      <c r="M643" s="54" t="str">
        <f>IF(A643-J643&gt;TIME(0,240,0),"Více než  4 hodiny",VLOOKUP(K643,Pásma!$H$4:$I$244,2))</f>
        <v>do 10 ti minut</v>
      </c>
    </row>
    <row r="644" spans="1:13" x14ac:dyDescent="0.25">
      <c r="A644" s="26">
        <v>45390.499351851853</v>
      </c>
      <c r="B644" s="25" t="s">
        <v>5017</v>
      </c>
      <c r="C644" s="25" t="s">
        <v>4897</v>
      </c>
      <c r="D644" s="25" t="s">
        <v>5013</v>
      </c>
      <c r="E644" s="25" t="s">
        <v>10</v>
      </c>
      <c r="F644" s="25" t="s">
        <v>5928</v>
      </c>
      <c r="G644" s="25" t="s">
        <v>7855</v>
      </c>
      <c r="H644" s="25" t="s">
        <v>7856</v>
      </c>
      <c r="I644" s="8">
        <f t="shared" si="65"/>
        <v>45390.499351851853</v>
      </c>
      <c r="J644" s="8">
        <f>DATEVALUE(MID(H644,63,8))+TIMEVALUE(_xlfn.CONCAT(MID(H644,87,2),":",MID(H644,89,2)))</f>
        <v>45390.498611111114</v>
      </c>
      <c r="K644" s="6" t="str">
        <f t="shared" si="66"/>
        <v>0:01</v>
      </c>
      <c r="L644" s="54" t="str">
        <f t="shared" si="67"/>
        <v>Ukončeno v den propuštění</v>
      </c>
      <c r="M644" s="54" t="str">
        <f>IF(A644-J644&gt;TIME(0,240,0),"Více než  4 hodiny",VLOOKUP(K644,Pásma!$H$4:$I$244,2))</f>
        <v>do 10 ti minut</v>
      </c>
    </row>
    <row r="645" spans="1:13" x14ac:dyDescent="0.25">
      <c r="A645" s="26">
        <v>45390.568090277775</v>
      </c>
      <c r="B645" s="25" t="s">
        <v>4853</v>
      </c>
      <c r="C645" s="25" t="s">
        <v>4891</v>
      </c>
      <c r="D645" s="25" t="s">
        <v>5013</v>
      </c>
      <c r="E645" s="25" t="s">
        <v>10</v>
      </c>
      <c r="F645" s="25" t="s">
        <v>5919</v>
      </c>
      <c r="G645" s="25" t="s">
        <v>5920</v>
      </c>
      <c r="H645" s="25" t="s">
        <v>9107</v>
      </c>
      <c r="I645" s="8">
        <f t="shared" si="65"/>
        <v>45390.568090277775</v>
      </c>
      <c r="J645" s="8">
        <f>DATEVALUE(MID(H645,49,8))+TIMEVALUE(_xlfn.CONCAT(MID(H645,80,2),":",MID(H645,82,2)))</f>
        <v>45390.567361111112</v>
      </c>
      <c r="K645" s="6" t="str">
        <f t="shared" si="66"/>
        <v>0:01</v>
      </c>
      <c r="L645" s="54" t="str">
        <f t="shared" si="67"/>
        <v>Ukončeno v den propuštění</v>
      </c>
      <c r="M645" s="54" t="str">
        <f>IF(A645-J645&gt;TIME(0,240,0),"Více než  4 hodiny",VLOOKUP(K645,Pásma!$H$4:$I$244,2))</f>
        <v>do 10 ti minut</v>
      </c>
    </row>
    <row r="646" spans="1:13" x14ac:dyDescent="0.25">
      <c r="A646" s="26">
        <v>45391.466006944444</v>
      </c>
      <c r="B646" s="25" t="s">
        <v>5017</v>
      </c>
      <c r="C646" s="25" t="s">
        <v>5166</v>
      </c>
      <c r="D646" s="25" t="s">
        <v>5013</v>
      </c>
      <c r="E646" s="25" t="s">
        <v>79</v>
      </c>
      <c r="F646" s="25" t="s">
        <v>5928</v>
      </c>
      <c r="G646" s="25" t="s">
        <v>5970</v>
      </c>
      <c r="H646" s="25" t="s">
        <v>5971</v>
      </c>
      <c r="I646" s="8">
        <f t="shared" si="65"/>
        <v>45391.466006944444</v>
      </c>
      <c r="J646" s="8">
        <f>DATEVALUE(MID(H646,29,8))+TIMEVALUE(_xlfn.CONCAT(MID(H646,64,2),":",MID(H646,66,2)))</f>
        <v>45391.465277777781</v>
      </c>
      <c r="K646" s="6" t="str">
        <f t="shared" si="66"/>
        <v>0:01</v>
      </c>
      <c r="L646" s="54" t="str">
        <f t="shared" si="67"/>
        <v>Ukončeno v den propuštění</v>
      </c>
      <c r="M646" s="54" t="str">
        <f>IF(A646-J646&gt;TIME(0,240,0),"Více než  4 hodiny",VLOOKUP(K646,Pásma!$H$4:$I$244,2))</f>
        <v>do 10 ti minut</v>
      </c>
    </row>
    <row r="647" spans="1:13" x14ac:dyDescent="0.25">
      <c r="A647" s="26">
        <v>45392.336030092592</v>
      </c>
      <c r="B647" s="25" t="s">
        <v>4853</v>
      </c>
      <c r="C647" s="25" t="s">
        <v>4891</v>
      </c>
      <c r="D647" s="25" t="s">
        <v>5013</v>
      </c>
      <c r="E647" s="25" t="s">
        <v>10</v>
      </c>
      <c r="F647" s="25" t="s">
        <v>5919</v>
      </c>
      <c r="G647" s="25" t="s">
        <v>5920</v>
      </c>
      <c r="H647" s="25" t="s">
        <v>9106</v>
      </c>
      <c r="I647" s="8">
        <f t="shared" si="65"/>
        <v>45392.336030092592</v>
      </c>
      <c r="J647" s="8">
        <f>DATEVALUE(MID(H647,49,8))+TIMEVALUE(_xlfn.CONCAT(MID(H647,80,2),":",MID(H647,82,2)))</f>
        <v>45392.335416666669</v>
      </c>
      <c r="K647" s="6" t="str">
        <f t="shared" si="66"/>
        <v>0:00</v>
      </c>
      <c r="L647" s="54" t="str">
        <f t="shared" si="67"/>
        <v>Ukončeno v den propuštění</v>
      </c>
      <c r="M647" s="54" t="str">
        <f>IF(A647-J647&gt;TIME(0,240,0),"Více než  4 hodiny",VLOOKUP(K647,Pásma!$H$4:$I$244,2))</f>
        <v>do 10 ti minut</v>
      </c>
    </row>
    <row r="648" spans="1:13" x14ac:dyDescent="0.25">
      <c r="A648" s="26">
        <v>45392.353946759256</v>
      </c>
      <c r="B648" s="25" t="s">
        <v>5017</v>
      </c>
      <c r="C648" s="25" t="s">
        <v>5166</v>
      </c>
      <c r="D648" s="25" t="s">
        <v>5013</v>
      </c>
      <c r="E648" s="25" t="s">
        <v>79</v>
      </c>
      <c r="F648" s="25" t="s">
        <v>5852</v>
      </c>
      <c r="G648" s="25" t="s">
        <v>5853</v>
      </c>
      <c r="H648" s="25" t="s">
        <v>9105</v>
      </c>
      <c r="I648" s="8">
        <f t="shared" si="65"/>
        <v>45392.353946759256</v>
      </c>
      <c r="J648" s="8">
        <f>DATEVALUE(MID(H648,49,8))+TIMEVALUE(_xlfn.CONCAT(MID(H648,80,2),":",MID(H648,82,2)))</f>
        <v>45392.353472222225</v>
      </c>
      <c r="K648" s="6" t="str">
        <f t="shared" si="66"/>
        <v>0:00</v>
      </c>
      <c r="L648" s="54" t="str">
        <f t="shared" si="67"/>
        <v>Ukončeno v den propuštění</v>
      </c>
      <c r="M648" s="54" t="str">
        <f>IF(A648-J648&gt;TIME(0,240,0),"Více než  4 hodiny",VLOOKUP(K648,Pásma!$H$4:$I$244,2))</f>
        <v>do 10 ti minut</v>
      </c>
    </row>
    <row r="649" spans="1:13" x14ac:dyDescent="0.25">
      <c r="A649" s="26">
        <v>45392.695729166669</v>
      </c>
      <c r="B649" s="25" t="s">
        <v>5017</v>
      </c>
      <c r="C649" s="25" t="s">
        <v>5125</v>
      </c>
      <c r="D649" s="25" t="s">
        <v>5013</v>
      </c>
      <c r="E649" s="25" t="s">
        <v>79</v>
      </c>
      <c r="F649" s="25" t="s">
        <v>5967</v>
      </c>
      <c r="G649" s="25" t="s">
        <v>5968</v>
      </c>
      <c r="H649" s="25" t="s">
        <v>5969</v>
      </c>
      <c r="I649" s="8">
        <f t="shared" si="65"/>
        <v>45392.695729166669</v>
      </c>
      <c r="J649" s="8">
        <f t="shared" ref="J649:J658" si="68">DATEVALUE(MID(H649,29,8))+TIMEVALUE(_xlfn.CONCAT(MID(H649,64,2),":",MID(H649,66,2)))</f>
        <v>45392.695138888892</v>
      </c>
      <c r="K649" s="6" t="str">
        <f t="shared" si="66"/>
        <v>0:00</v>
      </c>
      <c r="L649" s="54" t="str">
        <f t="shared" si="67"/>
        <v>Ukončeno v den propuštění</v>
      </c>
      <c r="M649" s="54" t="str">
        <f>IF(A649-J649&gt;TIME(0,240,0),"Více než  4 hodiny",VLOOKUP(K649,Pásma!$H$4:$I$244,2))</f>
        <v>do 10 ti minut</v>
      </c>
    </row>
    <row r="650" spans="1:13" x14ac:dyDescent="0.25">
      <c r="A650" s="26">
        <v>45392.696446759262</v>
      </c>
      <c r="B650" s="25" t="s">
        <v>5017</v>
      </c>
      <c r="C650" s="25" t="s">
        <v>5125</v>
      </c>
      <c r="D650" s="25" t="s">
        <v>5013</v>
      </c>
      <c r="E650" s="25" t="s">
        <v>79</v>
      </c>
      <c r="F650" s="25" t="s">
        <v>5964</v>
      </c>
      <c r="G650" s="25" t="s">
        <v>5965</v>
      </c>
      <c r="H650" s="25" t="s">
        <v>5966</v>
      </c>
      <c r="I650" s="8">
        <f t="shared" si="65"/>
        <v>45392.696446759262</v>
      </c>
      <c r="J650" s="8">
        <f t="shared" si="68"/>
        <v>45392.695833333331</v>
      </c>
      <c r="K650" s="6" t="str">
        <f t="shared" si="66"/>
        <v>0:00</v>
      </c>
      <c r="L650" s="54" t="str">
        <f t="shared" si="67"/>
        <v>Ukončeno v den propuštění</v>
      </c>
      <c r="M650" s="54" t="str">
        <f>IF(A650-J650&gt;TIME(0,240,0),"Více než  4 hodiny",VLOOKUP(K650,Pásma!$H$4:$I$244,2))</f>
        <v>do 10 ti minut</v>
      </c>
    </row>
    <row r="651" spans="1:13" x14ac:dyDescent="0.25">
      <c r="A651" s="26">
        <v>45392.696828703702</v>
      </c>
      <c r="B651" s="25" t="s">
        <v>5017</v>
      </c>
      <c r="C651" s="25" t="s">
        <v>5125</v>
      </c>
      <c r="D651" s="25" t="s">
        <v>5013</v>
      </c>
      <c r="E651" s="25" t="s">
        <v>79</v>
      </c>
      <c r="F651" s="25" t="s">
        <v>5962</v>
      </c>
      <c r="G651" s="25" t="s">
        <v>5963</v>
      </c>
      <c r="H651" s="25" t="s">
        <v>5959</v>
      </c>
      <c r="I651" s="8">
        <f t="shared" si="65"/>
        <v>45392.696828703702</v>
      </c>
      <c r="J651" s="8">
        <f t="shared" si="68"/>
        <v>45392.696527777778</v>
      </c>
      <c r="K651" s="6" t="str">
        <f t="shared" si="66"/>
        <v>0:00</v>
      </c>
      <c r="L651" s="54" t="str">
        <f t="shared" si="67"/>
        <v>Ukončeno v den propuštění</v>
      </c>
      <c r="M651" s="54" t="str">
        <f>IF(A651-J651&gt;TIME(0,240,0),"Více než  4 hodiny",VLOOKUP(K651,Pásma!$H$4:$I$244,2))</f>
        <v>do 10 ti minut</v>
      </c>
    </row>
    <row r="652" spans="1:13" x14ac:dyDescent="0.25">
      <c r="A652" s="26">
        <v>45392.697106481479</v>
      </c>
      <c r="B652" s="25" t="s">
        <v>5017</v>
      </c>
      <c r="C652" s="25" t="s">
        <v>5125</v>
      </c>
      <c r="D652" s="25" t="s">
        <v>5013</v>
      </c>
      <c r="E652" s="25" t="s">
        <v>79</v>
      </c>
      <c r="F652" s="25" t="s">
        <v>5960</v>
      </c>
      <c r="G652" s="25" t="s">
        <v>5961</v>
      </c>
      <c r="H652" s="25" t="s">
        <v>5959</v>
      </c>
      <c r="I652" s="8">
        <f t="shared" si="65"/>
        <v>45392.697106481479</v>
      </c>
      <c r="J652" s="8">
        <f t="shared" si="68"/>
        <v>45392.696527777778</v>
      </c>
      <c r="K652" s="6" t="str">
        <f t="shared" si="66"/>
        <v>0:00</v>
      </c>
      <c r="L652" s="54" t="str">
        <f t="shared" si="67"/>
        <v>Ukončeno v den propuštění</v>
      </c>
      <c r="M652" s="54" t="str">
        <f>IF(A652-J652&gt;TIME(0,240,0),"Více než  4 hodiny",VLOOKUP(K652,Pásma!$H$4:$I$244,2))</f>
        <v>do 10 ti minut</v>
      </c>
    </row>
    <row r="653" spans="1:13" x14ac:dyDescent="0.25">
      <c r="A653" s="26">
        <v>45392.697442129633</v>
      </c>
      <c r="B653" s="25" t="s">
        <v>5017</v>
      </c>
      <c r="C653" s="25" t="s">
        <v>5125</v>
      </c>
      <c r="D653" s="25" t="s">
        <v>5013</v>
      </c>
      <c r="E653" s="25" t="s">
        <v>79</v>
      </c>
      <c r="F653" s="25" t="s">
        <v>5957</v>
      </c>
      <c r="G653" s="25" t="s">
        <v>5958</v>
      </c>
      <c r="H653" s="25" t="s">
        <v>5959</v>
      </c>
      <c r="I653" s="8">
        <f t="shared" si="65"/>
        <v>45392.697442129633</v>
      </c>
      <c r="J653" s="8">
        <f t="shared" si="68"/>
        <v>45392.696527777778</v>
      </c>
      <c r="K653" s="6" t="str">
        <f t="shared" si="66"/>
        <v>0:01</v>
      </c>
      <c r="L653" s="54" t="str">
        <f t="shared" si="67"/>
        <v>Ukončeno v den propuštění</v>
      </c>
      <c r="M653" s="54" t="str">
        <f>IF(A653-J653&gt;TIME(0,240,0),"Více než  4 hodiny",VLOOKUP(K653,Pásma!$H$4:$I$244,2))</f>
        <v>do 10 ti minut</v>
      </c>
    </row>
    <row r="654" spans="1:13" x14ac:dyDescent="0.25">
      <c r="A654" s="26">
        <v>45392.697766203702</v>
      </c>
      <c r="B654" s="25" t="s">
        <v>5017</v>
      </c>
      <c r="C654" s="25" t="s">
        <v>5125</v>
      </c>
      <c r="D654" s="25" t="s">
        <v>5013</v>
      </c>
      <c r="E654" s="25" t="s">
        <v>79</v>
      </c>
      <c r="F654" s="25" t="s">
        <v>5955</v>
      </c>
      <c r="G654" s="25" t="s">
        <v>5956</v>
      </c>
      <c r="H654" s="25" t="s">
        <v>5954</v>
      </c>
      <c r="I654" s="8">
        <f t="shared" si="65"/>
        <v>45392.697766203702</v>
      </c>
      <c r="J654" s="8">
        <f t="shared" si="68"/>
        <v>45392.697222222225</v>
      </c>
      <c r="K654" s="6" t="str">
        <f t="shared" si="66"/>
        <v>0:00</v>
      </c>
      <c r="L654" s="54" t="str">
        <f t="shared" si="67"/>
        <v>Ukončeno v den propuštění</v>
      </c>
      <c r="M654" s="54" t="str">
        <f>IF(A654-J654&gt;TIME(0,240,0),"Více než  4 hodiny",VLOOKUP(K654,Pásma!$H$4:$I$244,2))</f>
        <v>do 10 ti minut</v>
      </c>
    </row>
    <row r="655" spans="1:13" x14ac:dyDescent="0.25">
      <c r="A655" s="26">
        <v>45392.698020833333</v>
      </c>
      <c r="B655" s="25" t="s">
        <v>5017</v>
      </c>
      <c r="C655" s="25" t="s">
        <v>5125</v>
      </c>
      <c r="D655" s="25" t="s">
        <v>5013</v>
      </c>
      <c r="E655" s="25" t="s">
        <v>79</v>
      </c>
      <c r="F655" s="25" t="s">
        <v>5952</v>
      </c>
      <c r="G655" s="25" t="s">
        <v>5953</v>
      </c>
      <c r="H655" s="25" t="s">
        <v>5954</v>
      </c>
      <c r="I655" s="8">
        <f t="shared" si="65"/>
        <v>45392.698020833333</v>
      </c>
      <c r="J655" s="8">
        <f t="shared" si="68"/>
        <v>45392.697222222225</v>
      </c>
      <c r="K655" s="6" t="str">
        <f t="shared" si="66"/>
        <v>0:01</v>
      </c>
      <c r="L655" s="54" t="str">
        <f t="shared" si="67"/>
        <v>Ukončeno v den propuštění</v>
      </c>
      <c r="M655" s="54" t="str">
        <f>IF(A655-J655&gt;TIME(0,240,0),"Více než  4 hodiny",VLOOKUP(K655,Pásma!$H$4:$I$244,2))</f>
        <v>do 10 ti minut</v>
      </c>
    </row>
    <row r="656" spans="1:13" x14ac:dyDescent="0.25">
      <c r="A656" s="26">
        <v>45392.699386574073</v>
      </c>
      <c r="B656" s="25" t="s">
        <v>5017</v>
      </c>
      <c r="C656" s="25" t="s">
        <v>5125</v>
      </c>
      <c r="D656" s="25" t="s">
        <v>5013</v>
      </c>
      <c r="E656" s="25" t="s">
        <v>79</v>
      </c>
      <c r="F656" s="25" t="s">
        <v>5949</v>
      </c>
      <c r="G656" s="25" t="s">
        <v>5950</v>
      </c>
      <c r="H656" s="25" t="s">
        <v>5951</v>
      </c>
      <c r="I656" s="8">
        <f t="shared" si="65"/>
        <v>45392.699386574073</v>
      </c>
      <c r="J656" s="8">
        <f t="shared" si="68"/>
        <v>45392.698611111111</v>
      </c>
      <c r="K656" s="6" t="str">
        <f t="shared" si="66"/>
        <v>0:01</v>
      </c>
      <c r="L656" s="54" t="str">
        <f t="shared" si="67"/>
        <v>Ukončeno v den propuštění</v>
      </c>
      <c r="M656" s="54" t="str">
        <f>IF(A656-J656&gt;TIME(0,240,0),"Více než  4 hodiny",VLOOKUP(K656,Pásma!$H$4:$I$244,2))</f>
        <v>do 10 ti minut</v>
      </c>
    </row>
    <row r="657" spans="1:13" x14ac:dyDescent="0.25">
      <c r="A657" s="26">
        <v>45392.699872685182</v>
      </c>
      <c r="B657" s="25" t="s">
        <v>5017</v>
      </c>
      <c r="C657" s="25" t="s">
        <v>5125</v>
      </c>
      <c r="D657" s="25" t="s">
        <v>5013</v>
      </c>
      <c r="E657" s="25" t="s">
        <v>79</v>
      </c>
      <c r="F657" s="25" t="s">
        <v>5946</v>
      </c>
      <c r="G657" s="25" t="s">
        <v>5947</v>
      </c>
      <c r="H657" s="25" t="s">
        <v>5948</v>
      </c>
      <c r="I657" s="8">
        <f t="shared" si="65"/>
        <v>45392.699872685182</v>
      </c>
      <c r="J657" s="8">
        <f t="shared" si="68"/>
        <v>45392.699305555558</v>
      </c>
      <c r="K657" s="6" t="str">
        <f t="shared" si="66"/>
        <v>0:00</v>
      </c>
      <c r="L657" s="54" t="str">
        <f t="shared" si="67"/>
        <v>Ukončeno v den propuštění</v>
      </c>
      <c r="M657" s="54" t="str">
        <f>IF(A657-J657&gt;TIME(0,240,0),"Více než  4 hodiny",VLOOKUP(K657,Pásma!$H$4:$I$244,2))</f>
        <v>do 10 ti minut</v>
      </c>
    </row>
    <row r="658" spans="1:13" x14ac:dyDescent="0.25">
      <c r="A658" s="26">
        <v>45392.700462962966</v>
      </c>
      <c r="B658" s="25" t="s">
        <v>5017</v>
      </c>
      <c r="C658" s="25" t="s">
        <v>5125</v>
      </c>
      <c r="D658" s="25" t="s">
        <v>5013</v>
      </c>
      <c r="E658" s="25" t="s">
        <v>79</v>
      </c>
      <c r="F658" s="25" t="s">
        <v>5943</v>
      </c>
      <c r="G658" s="25" t="s">
        <v>5944</v>
      </c>
      <c r="H658" s="25" t="s">
        <v>5945</v>
      </c>
      <c r="I658" s="8">
        <f t="shared" si="65"/>
        <v>45392.700462962966</v>
      </c>
      <c r="J658" s="8">
        <f t="shared" si="68"/>
        <v>45392.699305555558</v>
      </c>
      <c r="K658" s="6" t="str">
        <f t="shared" si="66"/>
        <v>0:01</v>
      </c>
      <c r="L658" s="54" t="str">
        <f t="shared" si="67"/>
        <v>Ukončeno v den propuštění</v>
      </c>
      <c r="M658" s="54" t="str">
        <f>IF(A658-J658&gt;TIME(0,240,0),"Více než  4 hodiny",VLOOKUP(K658,Pásma!$H$4:$I$244,2))</f>
        <v>do 10 ti minut</v>
      </c>
    </row>
    <row r="659" spans="1:13" x14ac:dyDescent="0.25">
      <c r="A659" s="26">
        <v>45392.735659722224</v>
      </c>
      <c r="B659" s="25" t="s">
        <v>5017</v>
      </c>
      <c r="C659" s="25" t="s">
        <v>5125</v>
      </c>
      <c r="D659" s="25" t="s">
        <v>5013</v>
      </c>
      <c r="E659" s="25" t="s">
        <v>79</v>
      </c>
      <c r="F659" s="25" t="s">
        <v>5768</v>
      </c>
      <c r="G659" s="25" t="s">
        <v>7853</v>
      </c>
      <c r="H659" s="25" t="s">
        <v>7854</v>
      </c>
      <c r="I659" s="8">
        <f t="shared" si="65"/>
        <v>45392.735659722224</v>
      </c>
      <c r="J659" s="8">
        <f>DATEVALUE(MID(H659,63,8))+TIMEVALUE(_xlfn.CONCAT(MID(H659,87,2),":",MID(H659,89,2)))</f>
        <v>45392.734722222223</v>
      </c>
      <c r="K659" s="6" t="str">
        <f t="shared" si="66"/>
        <v>0:01</v>
      </c>
      <c r="L659" s="54" t="str">
        <f t="shared" si="67"/>
        <v>Ukončeno v den propuštění</v>
      </c>
      <c r="M659" s="54" t="str">
        <f>IF(A659-J659&gt;TIME(0,240,0),"Více než  4 hodiny",VLOOKUP(K659,Pásma!$H$4:$I$244,2))</f>
        <v>do 10 ti minut</v>
      </c>
    </row>
    <row r="660" spans="1:13" x14ac:dyDescent="0.25">
      <c r="A660" s="26">
        <v>45393.361377314817</v>
      </c>
      <c r="B660" s="25" t="s">
        <v>5017</v>
      </c>
      <c r="C660" s="25" t="s">
        <v>5335</v>
      </c>
      <c r="D660" s="25" t="s">
        <v>5013</v>
      </c>
      <c r="E660" s="25" t="s">
        <v>79</v>
      </c>
      <c r="F660" s="25" t="s">
        <v>5893</v>
      </c>
      <c r="G660" s="25" t="s">
        <v>5894</v>
      </c>
      <c r="H660" s="25" t="s">
        <v>9104</v>
      </c>
      <c r="I660" s="8">
        <f t="shared" si="65"/>
        <v>45393.361377314817</v>
      </c>
      <c r="J660" s="8">
        <f>DATEVALUE(MID(H660,49,8))+TIMEVALUE(_xlfn.CONCAT(MID(H660,80,2),":",MID(H660,82,2)))</f>
        <v>45393.361111111109</v>
      </c>
      <c r="K660" s="6" t="str">
        <f t="shared" si="66"/>
        <v>0:00</v>
      </c>
      <c r="L660" s="54" t="str">
        <f t="shared" si="67"/>
        <v>Ukončeno v den propuštění</v>
      </c>
      <c r="M660" s="54" t="str">
        <f>IF(A660-J660&gt;TIME(0,240,0),"Více než  4 hodiny",VLOOKUP(K660,Pásma!$H$4:$I$244,2))</f>
        <v>do 10 ti minut</v>
      </c>
    </row>
    <row r="661" spans="1:13" x14ac:dyDescent="0.25">
      <c r="A661" s="26">
        <v>45393.361701388887</v>
      </c>
      <c r="B661" s="25" t="s">
        <v>5017</v>
      </c>
      <c r="C661" s="25" t="s">
        <v>5335</v>
      </c>
      <c r="D661" s="25" t="s">
        <v>5013</v>
      </c>
      <c r="E661" s="25" t="s">
        <v>79</v>
      </c>
      <c r="F661" s="25" t="s">
        <v>4898</v>
      </c>
      <c r="G661" s="25" t="s">
        <v>4899</v>
      </c>
      <c r="H661" s="25" t="s">
        <v>9104</v>
      </c>
      <c r="I661" s="8">
        <f t="shared" si="65"/>
        <v>45393.361701388887</v>
      </c>
      <c r="J661" s="8">
        <f>DATEVALUE(MID(H661,49,8))+TIMEVALUE(_xlfn.CONCAT(MID(H661,80,2),":",MID(H661,82,2)))</f>
        <v>45393.361111111109</v>
      </c>
      <c r="K661" s="6" t="str">
        <f t="shared" si="66"/>
        <v>0:00</v>
      </c>
      <c r="L661" s="54" t="str">
        <f t="shared" si="67"/>
        <v>Ukončeno v den propuštění</v>
      </c>
      <c r="M661" s="54" t="str">
        <f>IF(A661-J661&gt;TIME(0,240,0),"Více než  4 hodiny",VLOOKUP(K661,Pásma!$H$4:$I$244,2))</f>
        <v>do 10 ti minut</v>
      </c>
    </row>
    <row r="662" spans="1:13" x14ac:dyDescent="0.25">
      <c r="A662" s="26">
        <v>45393.604629629626</v>
      </c>
      <c r="B662" s="25" t="s">
        <v>5011</v>
      </c>
      <c r="C662" s="25" t="s">
        <v>5927</v>
      </c>
      <c r="D662" s="25" t="s">
        <v>5013</v>
      </c>
      <c r="E662" s="25" t="s">
        <v>10</v>
      </c>
      <c r="F662" s="25" t="s">
        <v>5940</v>
      </c>
      <c r="G662" s="25" t="s">
        <v>5941</v>
      </c>
      <c r="H662" s="25" t="s">
        <v>5942</v>
      </c>
      <c r="I662" s="8">
        <f t="shared" si="65"/>
        <v>45393.604629629626</v>
      </c>
      <c r="J662" s="8">
        <f t="shared" ref="J662:J667" si="69">DATEVALUE(MID(H662,29,8))+TIMEVALUE(_xlfn.CONCAT(MID(H662,64,2),":",MID(H662,66,2)))</f>
        <v>45393.599305555559</v>
      </c>
      <c r="K662" s="6" t="str">
        <f t="shared" si="66"/>
        <v>0:07</v>
      </c>
      <c r="L662" s="54" t="str">
        <f t="shared" si="67"/>
        <v>Ukončeno v den propuštění</v>
      </c>
      <c r="M662" s="54" t="str">
        <f>IF(A662-J662&gt;TIME(0,240,0),"Více než  4 hodiny",VLOOKUP(K662,Pásma!$H$4:$I$244,2))</f>
        <v>do 10 ti minut</v>
      </c>
    </row>
    <row r="663" spans="1:13" x14ac:dyDescent="0.25">
      <c r="A663" s="26">
        <v>45393.605567129627</v>
      </c>
      <c r="B663" s="25" t="s">
        <v>5011</v>
      </c>
      <c r="C663" s="25" t="s">
        <v>5927</v>
      </c>
      <c r="D663" s="25" t="s">
        <v>5013</v>
      </c>
      <c r="E663" s="25" t="s">
        <v>10</v>
      </c>
      <c r="F663" s="25" t="s">
        <v>5937</v>
      </c>
      <c r="G663" s="25" t="s">
        <v>5938</v>
      </c>
      <c r="H663" s="25" t="s">
        <v>5939</v>
      </c>
      <c r="I663" s="8">
        <f t="shared" si="65"/>
        <v>45393.605567129627</v>
      </c>
      <c r="J663" s="8">
        <f t="shared" si="69"/>
        <v>45393.604861111111</v>
      </c>
      <c r="K663" s="6" t="str">
        <f t="shared" si="66"/>
        <v>0:01</v>
      </c>
      <c r="L663" s="54" t="str">
        <f t="shared" si="67"/>
        <v>Ukončeno v den propuštění</v>
      </c>
      <c r="M663" s="54" t="str">
        <f>IF(A663-J663&gt;TIME(0,240,0),"Více než  4 hodiny",VLOOKUP(K663,Pásma!$H$4:$I$244,2))</f>
        <v>do 10 ti minut</v>
      </c>
    </row>
    <row r="664" spans="1:13" x14ac:dyDescent="0.25">
      <c r="A664" s="26">
        <v>45393.60633101852</v>
      </c>
      <c r="B664" s="25" t="s">
        <v>5011</v>
      </c>
      <c r="C664" s="25" t="s">
        <v>5927</v>
      </c>
      <c r="D664" s="25" t="s">
        <v>5013</v>
      </c>
      <c r="E664" s="25" t="s">
        <v>10</v>
      </c>
      <c r="F664" s="25" t="s">
        <v>5934</v>
      </c>
      <c r="G664" s="25" t="s">
        <v>5935</v>
      </c>
      <c r="H664" s="25" t="s">
        <v>5936</v>
      </c>
      <c r="I664" s="8">
        <f t="shared" si="65"/>
        <v>45393.60633101852</v>
      </c>
      <c r="J664" s="8">
        <f t="shared" si="69"/>
        <v>45393.605555555558</v>
      </c>
      <c r="K664" s="6" t="str">
        <f t="shared" si="66"/>
        <v>0:01</v>
      </c>
      <c r="L664" s="54" t="str">
        <f t="shared" si="67"/>
        <v>Ukončeno v den propuštění</v>
      </c>
      <c r="M664" s="54" t="str">
        <f>IF(A664-J664&gt;TIME(0,240,0),"Více než  4 hodiny",VLOOKUP(K664,Pásma!$H$4:$I$244,2))</f>
        <v>do 10 ti minut</v>
      </c>
    </row>
    <row r="665" spans="1:13" x14ac:dyDescent="0.25">
      <c r="A665" s="26">
        <v>45393.606898148151</v>
      </c>
      <c r="B665" s="25" t="s">
        <v>5011</v>
      </c>
      <c r="C665" s="25" t="s">
        <v>5927</v>
      </c>
      <c r="D665" s="25" t="s">
        <v>5013</v>
      </c>
      <c r="E665" s="25" t="s">
        <v>10</v>
      </c>
      <c r="F665" s="25" t="s">
        <v>5931</v>
      </c>
      <c r="G665" s="25" t="s">
        <v>5932</v>
      </c>
      <c r="H665" s="25" t="s">
        <v>5933</v>
      </c>
      <c r="I665" s="8">
        <f t="shared" si="65"/>
        <v>45393.606898148151</v>
      </c>
      <c r="J665" s="8">
        <f t="shared" si="69"/>
        <v>45393.606249999997</v>
      </c>
      <c r="K665" s="6" t="str">
        <f t="shared" si="66"/>
        <v>0:00</v>
      </c>
      <c r="L665" s="54" t="str">
        <f t="shared" si="67"/>
        <v>Ukončeno v den propuštění</v>
      </c>
      <c r="M665" s="54" t="str">
        <f>IF(A665-J665&gt;TIME(0,240,0),"Více než  4 hodiny",VLOOKUP(K665,Pásma!$H$4:$I$244,2))</f>
        <v>do 10 ti minut</v>
      </c>
    </row>
    <row r="666" spans="1:13" x14ac:dyDescent="0.25">
      <c r="A666" s="26">
        <v>45393.608159722222</v>
      </c>
      <c r="B666" s="25" t="s">
        <v>5011</v>
      </c>
      <c r="C666" s="25" t="s">
        <v>5927</v>
      </c>
      <c r="D666" s="25" t="s">
        <v>5013</v>
      </c>
      <c r="E666" s="25" t="s">
        <v>10</v>
      </c>
      <c r="F666" s="25" t="s">
        <v>5928</v>
      </c>
      <c r="G666" s="25" t="s">
        <v>5929</v>
      </c>
      <c r="H666" s="25" t="s">
        <v>5930</v>
      </c>
      <c r="I666" s="8">
        <f t="shared" si="65"/>
        <v>45393.608159722222</v>
      </c>
      <c r="J666" s="8">
        <f t="shared" si="69"/>
        <v>45393.606944444444</v>
      </c>
      <c r="K666" s="6" t="str">
        <f t="shared" si="66"/>
        <v>0:01</v>
      </c>
      <c r="L666" s="54" t="str">
        <f t="shared" si="67"/>
        <v>Ukončeno v den propuštění</v>
      </c>
      <c r="M666" s="54" t="str">
        <f>IF(A666-J666&gt;TIME(0,240,0),"Více než  4 hodiny",VLOOKUP(K666,Pásma!$H$4:$I$244,2))</f>
        <v>do 10 ti minut</v>
      </c>
    </row>
    <row r="667" spans="1:13" x14ac:dyDescent="0.25">
      <c r="A667" s="26">
        <v>45393.631562499999</v>
      </c>
      <c r="B667" s="25" t="s">
        <v>5017</v>
      </c>
      <c r="C667" s="25" t="s">
        <v>5162</v>
      </c>
      <c r="D667" s="25" t="s">
        <v>5013</v>
      </c>
      <c r="E667" s="25" t="s">
        <v>79</v>
      </c>
      <c r="F667" s="25" t="s">
        <v>5924</v>
      </c>
      <c r="G667" s="25" t="s">
        <v>5925</v>
      </c>
      <c r="H667" s="25" t="s">
        <v>5926</v>
      </c>
      <c r="I667" s="8">
        <f t="shared" si="65"/>
        <v>45393.631562499999</v>
      </c>
      <c r="J667" s="8">
        <f t="shared" si="69"/>
        <v>45393.631249999999</v>
      </c>
      <c r="K667" s="6" t="str">
        <f t="shared" si="66"/>
        <v>0:00</v>
      </c>
      <c r="L667" s="54" t="str">
        <f t="shared" si="67"/>
        <v>Ukončeno v den propuštění</v>
      </c>
      <c r="M667" s="54" t="str">
        <f>IF(A667-J667&gt;TIME(0,240,0),"Více než  4 hodiny",VLOOKUP(K667,Pásma!$H$4:$I$244,2))</f>
        <v>do 10 ti minut</v>
      </c>
    </row>
    <row r="668" spans="1:13" x14ac:dyDescent="0.25">
      <c r="A668" s="26">
        <v>45394.340891203705</v>
      </c>
      <c r="B668" s="25" t="s">
        <v>5017</v>
      </c>
      <c r="C668" s="25" t="s">
        <v>5125</v>
      </c>
      <c r="D668" s="25" t="s">
        <v>5013</v>
      </c>
      <c r="E668" s="25" t="s">
        <v>79</v>
      </c>
      <c r="F668" s="25" t="s">
        <v>5872</v>
      </c>
      <c r="G668" s="25" t="s">
        <v>5873</v>
      </c>
      <c r="H668" s="25" t="s">
        <v>9103</v>
      </c>
      <c r="I668" s="8">
        <f t="shared" si="65"/>
        <v>45394.340891203705</v>
      </c>
      <c r="J668" s="8">
        <f>DATEVALUE(MID(H668,49,8))+TIMEVALUE(_xlfn.CONCAT(MID(H668,80,2),":",MID(H668,82,2)))</f>
        <v>45394.340277777781</v>
      </c>
      <c r="K668" s="6" t="str">
        <f t="shared" si="66"/>
        <v>0:00</v>
      </c>
      <c r="L668" s="54" t="str">
        <f t="shared" si="67"/>
        <v>Ukončeno v den propuštění</v>
      </c>
      <c r="M668" s="54" t="str">
        <f>IF(A668-J668&gt;TIME(0,240,0),"Více než  4 hodiny",VLOOKUP(K668,Pásma!$H$4:$I$244,2))</f>
        <v>do 10 ti minut</v>
      </c>
    </row>
    <row r="669" spans="1:13" x14ac:dyDescent="0.25">
      <c r="A669" s="26">
        <v>45394.652731481481</v>
      </c>
      <c r="B669" s="25" t="s">
        <v>5011</v>
      </c>
      <c r="C669" s="25" t="s">
        <v>5372</v>
      </c>
      <c r="D669" s="25" t="s">
        <v>5013</v>
      </c>
      <c r="E669" s="25" t="s">
        <v>79</v>
      </c>
      <c r="F669" s="25" t="s">
        <v>5921</v>
      </c>
      <c r="G669" s="25" t="s">
        <v>5922</v>
      </c>
      <c r="H669" s="25" t="s">
        <v>5923</v>
      </c>
      <c r="I669" s="8">
        <f t="shared" si="65"/>
        <v>45394.652731481481</v>
      </c>
      <c r="J669" s="8">
        <f t="shared" ref="J669:J683" si="70">DATEVALUE(MID(H669,29,8))+TIMEVALUE(_xlfn.CONCAT(MID(H669,64,2),":",MID(H669,66,2)))</f>
        <v>45394.652083333334</v>
      </c>
      <c r="K669" s="6" t="str">
        <f t="shared" si="66"/>
        <v>0:00</v>
      </c>
      <c r="L669" s="54" t="str">
        <f t="shared" si="67"/>
        <v>Ukončeno v den propuštění</v>
      </c>
      <c r="M669" s="54" t="str">
        <f>IF(A669-J669&gt;TIME(0,240,0),"Více než  4 hodiny",VLOOKUP(K669,Pásma!$H$4:$I$244,2))</f>
        <v>do 10 ti minut</v>
      </c>
    </row>
    <row r="670" spans="1:13" x14ac:dyDescent="0.25">
      <c r="A670" s="26">
        <v>45394.653020833335</v>
      </c>
      <c r="B670" s="25" t="s">
        <v>5011</v>
      </c>
      <c r="C670" s="25" t="s">
        <v>5372</v>
      </c>
      <c r="D670" s="25" t="s">
        <v>5013</v>
      </c>
      <c r="E670" s="25" t="s">
        <v>79</v>
      </c>
      <c r="F670" s="25" t="s">
        <v>5919</v>
      </c>
      <c r="G670" s="25" t="s">
        <v>5920</v>
      </c>
      <c r="H670" s="25" t="s">
        <v>5918</v>
      </c>
      <c r="I670" s="8">
        <f t="shared" si="65"/>
        <v>45394.653020833335</v>
      </c>
      <c r="J670" s="8">
        <f t="shared" si="70"/>
        <v>45394.652777777781</v>
      </c>
      <c r="K670" s="6" t="str">
        <f t="shared" si="66"/>
        <v>0:00</v>
      </c>
      <c r="L670" s="54" t="str">
        <f t="shared" si="67"/>
        <v>Ukončeno v den propuštění</v>
      </c>
      <c r="M670" s="54" t="str">
        <f>IF(A670-J670&gt;TIME(0,240,0),"Více než  4 hodiny",VLOOKUP(K670,Pásma!$H$4:$I$244,2))</f>
        <v>do 10 ti minut</v>
      </c>
    </row>
    <row r="671" spans="1:13" x14ac:dyDescent="0.25">
      <c r="A671" s="26">
        <v>45394.653275462966</v>
      </c>
      <c r="B671" s="25" t="s">
        <v>5011</v>
      </c>
      <c r="C671" s="25" t="s">
        <v>5372</v>
      </c>
      <c r="D671" s="25" t="s">
        <v>5013</v>
      </c>
      <c r="E671" s="25" t="s">
        <v>79</v>
      </c>
      <c r="F671" s="25" t="s">
        <v>5916</v>
      </c>
      <c r="G671" s="25" t="s">
        <v>5917</v>
      </c>
      <c r="H671" s="25" t="s">
        <v>5918</v>
      </c>
      <c r="I671" s="8">
        <f t="shared" si="65"/>
        <v>45394.653275462966</v>
      </c>
      <c r="J671" s="8">
        <f t="shared" si="70"/>
        <v>45394.652777777781</v>
      </c>
      <c r="K671" s="6" t="str">
        <f t="shared" si="66"/>
        <v>0:00</v>
      </c>
      <c r="L671" s="54" t="str">
        <f t="shared" si="67"/>
        <v>Ukončeno v den propuštění</v>
      </c>
      <c r="M671" s="54" t="str">
        <f>IF(A671-J671&gt;TIME(0,240,0),"Více než  4 hodiny",VLOOKUP(K671,Pásma!$H$4:$I$244,2))</f>
        <v>do 10 ti minut</v>
      </c>
    </row>
    <row r="672" spans="1:13" x14ac:dyDescent="0.25">
      <c r="A672" s="26">
        <v>45394.654108796298</v>
      </c>
      <c r="B672" s="25" t="s">
        <v>5011</v>
      </c>
      <c r="C672" s="25" t="s">
        <v>5372</v>
      </c>
      <c r="D672" s="25" t="s">
        <v>5013</v>
      </c>
      <c r="E672" s="25" t="s">
        <v>79</v>
      </c>
      <c r="F672" s="25" t="s">
        <v>5913</v>
      </c>
      <c r="G672" s="25" t="s">
        <v>5914</v>
      </c>
      <c r="H672" s="25" t="s">
        <v>5915</v>
      </c>
      <c r="I672" s="8">
        <f t="shared" si="65"/>
        <v>45394.654108796298</v>
      </c>
      <c r="J672" s="8">
        <f t="shared" si="70"/>
        <v>45394.65347222222</v>
      </c>
      <c r="K672" s="6" t="str">
        <f t="shared" si="66"/>
        <v>0:00</v>
      </c>
      <c r="L672" s="54" t="str">
        <f t="shared" si="67"/>
        <v>Ukončeno v den propuštění</v>
      </c>
      <c r="M672" s="54" t="str">
        <f>IF(A672-J672&gt;TIME(0,240,0),"Více než  4 hodiny",VLOOKUP(K672,Pásma!$H$4:$I$244,2))</f>
        <v>do 10 ti minut</v>
      </c>
    </row>
    <row r="673" spans="1:13" x14ac:dyDescent="0.25">
      <c r="A673" s="26">
        <v>45394.88753472222</v>
      </c>
      <c r="B673" s="25" t="s">
        <v>5017</v>
      </c>
      <c r="C673" s="25" t="s">
        <v>5049</v>
      </c>
      <c r="D673" s="25" t="s">
        <v>5013</v>
      </c>
      <c r="E673" s="25" t="s">
        <v>79</v>
      </c>
      <c r="F673" s="25" t="s">
        <v>5910</v>
      </c>
      <c r="G673" s="25" t="s">
        <v>5911</v>
      </c>
      <c r="H673" s="25" t="s">
        <v>5912</v>
      </c>
      <c r="I673" s="8">
        <f t="shared" si="65"/>
        <v>45394.88753472222</v>
      </c>
      <c r="J673" s="8">
        <f t="shared" si="70"/>
        <v>45394.886805555558</v>
      </c>
      <c r="K673" s="6" t="str">
        <f t="shared" si="66"/>
        <v>0:01</v>
      </c>
      <c r="L673" s="54" t="str">
        <f t="shared" si="67"/>
        <v>Ukončeno v den propuštění</v>
      </c>
      <c r="M673" s="54" t="str">
        <f>IF(A673-J673&gt;TIME(0,240,0),"Více než  4 hodiny",VLOOKUP(K673,Pásma!$H$4:$I$244,2))</f>
        <v>do 10 ti minut</v>
      </c>
    </row>
    <row r="674" spans="1:13" x14ac:dyDescent="0.25">
      <c r="A674" s="26">
        <v>45394.887662037036</v>
      </c>
      <c r="B674" s="25" t="s">
        <v>5017</v>
      </c>
      <c r="C674" s="25" t="s">
        <v>5049</v>
      </c>
      <c r="D674" s="25" t="s">
        <v>5013</v>
      </c>
      <c r="E674" s="25" t="s">
        <v>79</v>
      </c>
      <c r="F674" s="25" t="s">
        <v>5907</v>
      </c>
      <c r="G674" s="25" t="s">
        <v>5908</v>
      </c>
      <c r="H674" s="25" t="s">
        <v>5909</v>
      </c>
      <c r="I674" s="8">
        <f t="shared" si="65"/>
        <v>45394.887662037036</v>
      </c>
      <c r="J674" s="8">
        <f t="shared" si="70"/>
        <v>45394.887499999997</v>
      </c>
      <c r="K674" s="6" t="str">
        <f t="shared" si="66"/>
        <v>0:00</v>
      </c>
      <c r="L674" s="54" t="str">
        <f t="shared" si="67"/>
        <v>Ukončeno v den propuštění</v>
      </c>
      <c r="M674" s="54" t="str">
        <f>IF(A674-J674&gt;TIME(0,240,0),"Více než  4 hodiny",VLOOKUP(K674,Pásma!$H$4:$I$244,2))</f>
        <v>do 10 ti minut</v>
      </c>
    </row>
    <row r="675" spans="1:13" x14ac:dyDescent="0.25">
      <c r="A675" s="26">
        <v>45394.88784722222</v>
      </c>
      <c r="B675" s="25" t="s">
        <v>5017</v>
      </c>
      <c r="C675" s="25" t="s">
        <v>5049</v>
      </c>
      <c r="D675" s="25" t="s">
        <v>5013</v>
      </c>
      <c r="E675" s="25" t="s">
        <v>79</v>
      </c>
      <c r="F675" s="25" t="s">
        <v>5092</v>
      </c>
      <c r="G675" s="25" t="s">
        <v>5905</v>
      </c>
      <c r="H675" s="25" t="s">
        <v>5906</v>
      </c>
      <c r="I675" s="8">
        <f t="shared" si="65"/>
        <v>45394.88784722222</v>
      </c>
      <c r="J675" s="8">
        <f t="shared" si="70"/>
        <v>45394.887499999997</v>
      </c>
      <c r="K675" s="6" t="str">
        <f t="shared" si="66"/>
        <v>0:00</v>
      </c>
      <c r="L675" s="54" t="str">
        <f t="shared" si="67"/>
        <v>Ukončeno v den propuštění</v>
      </c>
      <c r="M675" s="54" t="str">
        <f>IF(A675-J675&gt;TIME(0,240,0),"Více než  4 hodiny",VLOOKUP(K675,Pásma!$H$4:$I$244,2))</f>
        <v>do 10 ti minut</v>
      </c>
    </row>
    <row r="676" spans="1:13" x14ac:dyDescent="0.25">
      <c r="A676" s="26">
        <v>45395.573854166665</v>
      </c>
      <c r="B676" s="25" t="s">
        <v>5011</v>
      </c>
      <c r="C676" s="25" t="s">
        <v>5141</v>
      </c>
      <c r="D676" s="25" t="s">
        <v>5013</v>
      </c>
      <c r="E676" s="25" t="s">
        <v>79</v>
      </c>
      <c r="F676" s="25" t="s">
        <v>5902</v>
      </c>
      <c r="G676" s="25" t="s">
        <v>5903</v>
      </c>
      <c r="H676" s="25" t="s">
        <v>5904</v>
      </c>
      <c r="I676" s="8">
        <f t="shared" si="65"/>
        <v>45395.573854166665</v>
      </c>
      <c r="J676" s="8">
        <f t="shared" si="70"/>
        <v>45395.572916666664</v>
      </c>
      <c r="K676" s="6" t="str">
        <f t="shared" si="66"/>
        <v>0:01</v>
      </c>
      <c r="L676" s="54" t="str">
        <f t="shared" si="67"/>
        <v>Ukončeno v den propuštění</v>
      </c>
      <c r="M676" s="54" t="str">
        <f>IF(A676-J676&gt;TIME(0,240,0),"Více než  4 hodiny",VLOOKUP(K676,Pásma!$H$4:$I$244,2))</f>
        <v>do 10 ti minut</v>
      </c>
    </row>
    <row r="677" spans="1:13" x14ac:dyDescent="0.25">
      <c r="A677" s="26">
        <v>45395.574432870373</v>
      </c>
      <c r="B677" s="25" t="s">
        <v>5011</v>
      </c>
      <c r="C677" s="25" t="s">
        <v>5141</v>
      </c>
      <c r="D677" s="25" t="s">
        <v>5013</v>
      </c>
      <c r="E677" s="25" t="s">
        <v>79</v>
      </c>
      <c r="F677" s="25" t="s">
        <v>5899</v>
      </c>
      <c r="G677" s="25" t="s">
        <v>5900</v>
      </c>
      <c r="H677" s="25" t="s">
        <v>5901</v>
      </c>
      <c r="I677" s="8">
        <f t="shared" si="65"/>
        <v>45395.574432870373</v>
      </c>
      <c r="J677" s="8">
        <f t="shared" si="70"/>
        <v>45395.573611111111</v>
      </c>
      <c r="K677" s="6" t="str">
        <f t="shared" si="66"/>
        <v>0:01</v>
      </c>
      <c r="L677" s="54" t="str">
        <f t="shared" si="67"/>
        <v>Ukončeno v den propuštění</v>
      </c>
      <c r="M677" s="54" t="str">
        <f>IF(A677-J677&gt;TIME(0,240,0),"Více než  4 hodiny",VLOOKUP(K677,Pásma!$H$4:$I$244,2))</f>
        <v>do 10 ti minut</v>
      </c>
    </row>
    <row r="678" spans="1:13" x14ac:dyDescent="0.25">
      <c r="A678" s="26">
        <v>45395.574826388889</v>
      </c>
      <c r="B678" s="25" t="s">
        <v>5011</v>
      </c>
      <c r="C678" s="25" t="s">
        <v>5141</v>
      </c>
      <c r="D678" s="25" t="s">
        <v>5013</v>
      </c>
      <c r="E678" s="25" t="s">
        <v>79</v>
      </c>
      <c r="F678" s="25" t="s">
        <v>5896</v>
      </c>
      <c r="G678" s="25" t="s">
        <v>5897</v>
      </c>
      <c r="H678" s="25" t="s">
        <v>5898</v>
      </c>
      <c r="I678" s="8">
        <f t="shared" si="65"/>
        <v>45395.574826388889</v>
      </c>
      <c r="J678" s="8">
        <f t="shared" si="70"/>
        <v>45395.574305555558</v>
      </c>
      <c r="K678" s="6" t="str">
        <f t="shared" si="66"/>
        <v>0:00</v>
      </c>
      <c r="L678" s="54" t="str">
        <f t="shared" si="67"/>
        <v>Ukončeno v den propuštění</v>
      </c>
      <c r="M678" s="54" t="str">
        <f>IF(A678-J678&gt;TIME(0,240,0),"Více než  4 hodiny",VLOOKUP(K678,Pásma!$H$4:$I$244,2))</f>
        <v>do 10 ti minut</v>
      </c>
    </row>
    <row r="679" spans="1:13" x14ac:dyDescent="0.25">
      <c r="A679" s="26">
        <v>45396.529826388891</v>
      </c>
      <c r="B679" s="25" t="s">
        <v>5017</v>
      </c>
      <c r="C679" s="25" t="s">
        <v>5049</v>
      </c>
      <c r="D679" s="25" t="s">
        <v>5013</v>
      </c>
      <c r="E679" s="25" t="s">
        <v>79</v>
      </c>
      <c r="F679" s="25" t="s">
        <v>5893</v>
      </c>
      <c r="G679" s="25" t="s">
        <v>5894</v>
      </c>
      <c r="H679" s="25" t="s">
        <v>5895</v>
      </c>
      <c r="I679" s="8">
        <f t="shared" si="65"/>
        <v>45396.529826388891</v>
      </c>
      <c r="J679" s="8">
        <f t="shared" si="70"/>
        <v>45396.529166666667</v>
      </c>
      <c r="K679" s="6" t="str">
        <f t="shared" si="66"/>
        <v>0:00</v>
      </c>
      <c r="L679" s="54" t="str">
        <f t="shared" si="67"/>
        <v>Ukončeno v den propuštění</v>
      </c>
      <c r="M679" s="54" t="str">
        <f>IF(A679-J679&gt;TIME(0,240,0),"Více než  4 hodiny",VLOOKUP(K679,Pásma!$H$4:$I$244,2))</f>
        <v>do 10 ti minut</v>
      </c>
    </row>
    <row r="680" spans="1:13" x14ac:dyDescent="0.25">
      <c r="A680" s="26">
        <v>45396.530023148145</v>
      </c>
      <c r="B680" s="25" t="s">
        <v>5017</v>
      </c>
      <c r="C680" s="25" t="s">
        <v>5049</v>
      </c>
      <c r="D680" s="25" t="s">
        <v>5013</v>
      </c>
      <c r="E680" s="25" t="s">
        <v>79</v>
      </c>
      <c r="F680" s="25" t="s">
        <v>5891</v>
      </c>
      <c r="G680" s="25" t="s">
        <v>5892</v>
      </c>
      <c r="H680" s="25" t="s">
        <v>5888</v>
      </c>
      <c r="I680" s="8">
        <f t="shared" si="65"/>
        <v>45396.530023148145</v>
      </c>
      <c r="J680" s="8">
        <f t="shared" si="70"/>
        <v>45396.529861111114</v>
      </c>
      <c r="K680" s="6" t="str">
        <f t="shared" si="66"/>
        <v>0:00</v>
      </c>
      <c r="L680" s="54" t="str">
        <f t="shared" si="67"/>
        <v>Ukončeno v den propuštění</v>
      </c>
      <c r="M680" s="54" t="str">
        <f>IF(A680-J680&gt;TIME(0,240,0),"Více než  4 hodiny",VLOOKUP(K680,Pásma!$H$4:$I$244,2))</f>
        <v>do 10 ti minut</v>
      </c>
    </row>
    <row r="681" spans="1:13" x14ac:dyDescent="0.25">
      <c r="A681" s="26">
        <v>45396.530324074076</v>
      </c>
      <c r="B681" s="25" t="s">
        <v>5017</v>
      </c>
      <c r="C681" s="25" t="s">
        <v>5049</v>
      </c>
      <c r="D681" s="25" t="s">
        <v>5013</v>
      </c>
      <c r="E681" s="25" t="s">
        <v>79</v>
      </c>
      <c r="F681" s="25" t="s">
        <v>5889</v>
      </c>
      <c r="G681" s="25" t="s">
        <v>5890</v>
      </c>
      <c r="H681" s="25" t="s">
        <v>5888</v>
      </c>
      <c r="I681" s="8">
        <f t="shared" si="65"/>
        <v>45396.530324074076</v>
      </c>
      <c r="J681" s="8">
        <f t="shared" si="70"/>
        <v>45396.529861111114</v>
      </c>
      <c r="K681" s="6" t="str">
        <f t="shared" si="66"/>
        <v>0:00</v>
      </c>
      <c r="L681" s="54" t="str">
        <f t="shared" si="67"/>
        <v>Ukončeno v den propuštění</v>
      </c>
      <c r="M681" s="54" t="str">
        <f>IF(A681-J681&gt;TIME(0,240,0),"Více než  4 hodiny",VLOOKUP(K681,Pásma!$H$4:$I$244,2))</f>
        <v>do 10 ti minut</v>
      </c>
    </row>
    <row r="682" spans="1:13" x14ac:dyDescent="0.25">
      <c r="A682" s="26">
        <v>45396.530578703707</v>
      </c>
      <c r="B682" s="25" t="s">
        <v>5017</v>
      </c>
      <c r="C682" s="25" t="s">
        <v>5049</v>
      </c>
      <c r="D682" s="25" t="s">
        <v>5013</v>
      </c>
      <c r="E682" s="25" t="s">
        <v>79</v>
      </c>
      <c r="F682" s="25" t="s">
        <v>5795</v>
      </c>
      <c r="G682" s="25" t="s">
        <v>5887</v>
      </c>
      <c r="H682" s="25" t="s">
        <v>5888</v>
      </c>
      <c r="I682" s="8">
        <f t="shared" si="65"/>
        <v>45396.530578703707</v>
      </c>
      <c r="J682" s="8">
        <f t="shared" si="70"/>
        <v>45396.529861111114</v>
      </c>
      <c r="K682" s="6" t="str">
        <f t="shared" si="66"/>
        <v>0:01</v>
      </c>
      <c r="L682" s="54" t="str">
        <f t="shared" si="67"/>
        <v>Ukončeno v den propuštění</v>
      </c>
      <c r="M682" s="54" t="str">
        <f>IF(A682-J682&gt;TIME(0,240,0),"Více než  4 hodiny",VLOOKUP(K682,Pásma!$H$4:$I$244,2))</f>
        <v>do 10 ti minut</v>
      </c>
    </row>
    <row r="683" spans="1:13" x14ac:dyDescent="0.25">
      <c r="A683" s="26">
        <v>45396.530833333331</v>
      </c>
      <c r="B683" s="25" t="s">
        <v>5017</v>
      </c>
      <c r="C683" s="25" t="s">
        <v>5049</v>
      </c>
      <c r="D683" s="25" t="s">
        <v>5013</v>
      </c>
      <c r="E683" s="25" t="s">
        <v>79</v>
      </c>
      <c r="F683" s="25" t="s">
        <v>5884</v>
      </c>
      <c r="G683" s="25" t="s">
        <v>5885</v>
      </c>
      <c r="H683" s="25" t="s">
        <v>5886</v>
      </c>
      <c r="I683" s="8">
        <f t="shared" si="65"/>
        <v>45396.530833333331</v>
      </c>
      <c r="J683" s="8">
        <f t="shared" si="70"/>
        <v>45396.530555555553</v>
      </c>
      <c r="K683" s="6" t="str">
        <f t="shared" si="66"/>
        <v>0:00</v>
      </c>
      <c r="L683" s="54" t="str">
        <f t="shared" si="67"/>
        <v>Ukončeno v den propuštění</v>
      </c>
      <c r="M683" s="54" t="str">
        <f>IF(A683-J683&gt;TIME(0,240,0),"Více než  4 hodiny",VLOOKUP(K683,Pásma!$H$4:$I$244,2))</f>
        <v>do 10 ti minut</v>
      </c>
    </row>
    <row r="684" spans="1:13" x14ac:dyDescent="0.25">
      <c r="A684" s="26">
        <v>45397.330578703702</v>
      </c>
      <c r="B684" s="25" t="s">
        <v>5017</v>
      </c>
      <c r="C684" s="25" t="s">
        <v>5166</v>
      </c>
      <c r="D684" s="25" t="s">
        <v>5013</v>
      </c>
      <c r="E684" s="25" t="s">
        <v>79</v>
      </c>
      <c r="F684" s="25" t="s">
        <v>5847</v>
      </c>
      <c r="G684" s="25" t="s">
        <v>5848</v>
      </c>
      <c r="H684" s="25" t="s">
        <v>9102</v>
      </c>
      <c r="I684" s="8">
        <f t="shared" si="65"/>
        <v>45397.330578703702</v>
      </c>
      <c r="J684" s="8">
        <f>DATEVALUE(MID(H684,49,8))+TIMEVALUE(_xlfn.CONCAT(MID(H684,80,2),":",MID(H684,82,2)))</f>
        <v>45397.329861111109</v>
      </c>
      <c r="K684" s="6" t="str">
        <f t="shared" si="66"/>
        <v>0:01</v>
      </c>
      <c r="L684" s="54" t="str">
        <f t="shared" si="67"/>
        <v>Ukončeno v den propuštění</v>
      </c>
      <c r="M684" s="54" t="str">
        <f>IF(A684-J684&gt;TIME(0,240,0),"Více než  4 hodiny",VLOOKUP(K684,Pásma!$H$4:$I$244,2))</f>
        <v>do 10 ti minut</v>
      </c>
    </row>
    <row r="685" spans="1:13" x14ac:dyDescent="0.25">
      <c r="A685" s="26">
        <v>45397.331006944441</v>
      </c>
      <c r="B685" s="25" t="s">
        <v>5017</v>
      </c>
      <c r="C685" s="25" t="s">
        <v>5166</v>
      </c>
      <c r="D685" s="25" t="s">
        <v>5013</v>
      </c>
      <c r="E685" s="25" t="s">
        <v>79</v>
      </c>
      <c r="F685" s="25" t="s">
        <v>5826</v>
      </c>
      <c r="G685" s="25" t="s">
        <v>5827</v>
      </c>
      <c r="H685" s="25" t="s">
        <v>9101</v>
      </c>
      <c r="I685" s="8">
        <f t="shared" si="65"/>
        <v>45397.331006944441</v>
      </c>
      <c r="J685" s="8">
        <f>DATEVALUE(MID(H685,49,8))+TIMEVALUE(_xlfn.CONCAT(MID(H685,80,2),":",MID(H685,82,2)))</f>
        <v>45397.330555555556</v>
      </c>
      <c r="K685" s="6" t="str">
        <f t="shared" si="66"/>
        <v>0:00</v>
      </c>
      <c r="L685" s="54" t="str">
        <f t="shared" si="67"/>
        <v>Ukončeno v den propuštění</v>
      </c>
      <c r="M685" s="54" t="str">
        <f>IF(A685-J685&gt;TIME(0,240,0),"Více než  4 hodiny",VLOOKUP(K685,Pásma!$H$4:$I$244,2))</f>
        <v>do 10 ti minut</v>
      </c>
    </row>
    <row r="686" spans="1:13" x14ac:dyDescent="0.25">
      <c r="A686" s="26">
        <v>45397.386932870373</v>
      </c>
      <c r="B686" s="25" t="s">
        <v>5017</v>
      </c>
      <c r="C686" s="25" t="s">
        <v>5166</v>
      </c>
      <c r="D686" s="25" t="s">
        <v>5013</v>
      </c>
      <c r="E686" s="25" t="s">
        <v>79</v>
      </c>
      <c r="F686" s="25" t="s">
        <v>6014</v>
      </c>
      <c r="G686" s="25" t="s">
        <v>7851</v>
      </c>
      <c r="H686" s="25" t="s">
        <v>7852</v>
      </c>
      <c r="I686" s="8">
        <f t="shared" si="65"/>
        <v>45397.386932870373</v>
      </c>
      <c r="J686" s="8">
        <f>DATEVALUE(MID(H686,63,8))+TIMEVALUE(_xlfn.CONCAT(MID(H686,87,2),":",MID(H686,89,2)))</f>
        <v>45397.385416666664</v>
      </c>
      <c r="K686" s="6" t="str">
        <f t="shared" si="66"/>
        <v>0:02</v>
      </c>
      <c r="L686" s="54" t="str">
        <f t="shared" si="67"/>
        <v>Ukončeno v den propuštění</v>
      </c>
      <c r="M686" s="54" t="str">
        <f>IF(A686-J686&gt;TIME(0,240,0),"Více než  4 hodiny",VLOOKUP(K686,Pásma!$H$4:$I$244,2))</f>
        <v>do 10 ti minut</v>
      </c>
    </row>
    <row r="687" spans="1:13" x14ac:dyDescent="0.25">
      <c r="A687" s="26">
        <v>45397.447094907409</v>
      </c>
      <c r="B687" s="25" t="s">
        <v>5017</v>
      </c>
      <c r="C687" s="25" t="s">
        <v>5166</v>
      </c>
      <c r="D687" s="25" t="s">
        <v>5013</v>
      </c>
      <c r="E687" s="25" t="s">
        <v>79</v>
      </c>
      <c r="F687" s="25" t="s">
        <v>5881</v>
      </c>
      <c r="G687" s="25" t="s">
        <v>5882</v>
      </c>
      <c r="H687" s="25" t="s">
        <v>5883</v>
      </c>
      <c r="I687" s="8">
        <f t="shared" si="65"/>
        <v>45397.447094907409</v>
      </c>
      <c r="J687" s="8">
        <f>DATEVALUE(MID(H687,29,8))+TIMEVALUE(_xlfn.CONCAT(MID(H687,64,2),":",MID(H687,66,2)))</f>
        <v>45397.445138888892</v>
      </c>
      <c r="K687" s="6" t="str">
        <f t="shared" si="66"/>
        <v>0:02</v>
      </c>
      <c r="L687" s="54" t="str">
        <f t="shared" si="67"/>
        <v>Ukončeno v den propuštění</v>
      </c>
      <c r="M687" s="54" t="str">
        <f>IF(A687-J687&gt;TIME(0,240,0),"Více než  4 hodiny",VLOOKUP(K687,Pásma!$H$4:$I$244,2))</f>
        <v>do 10 ti minut</v>
      </c>
    </row>
    <row r="688" spans="1:13" x14ac:dyDescent="0.25">
      <c r="A688" s="26">
        <v>45397.451064814813</v>
      </c>
      <c r="B688" s="25" t="s">
        <v>5017</v>
      </c>
      <c r="C688" s="25" t="s">
        <v>5166</v>
      </c>
      <c r="D688" s="25" t="s">
        <v>5013</v>
      </c>
      <c r="E688" s="25" t="s">
        <v>79</v>
      </c>
      <c r="F688" s="25" t="s">
        <v>5878</v>
      </c>
      <c r="G688" s="25" t="s">
        <v>5879</v>
      </c>
      <c r="H688" s="25" t="s">
        <v>5880</v>
      </c>
      <c r="I688" s="8">
        <f t="shared" si="65"/>
        <v>45397.451064814813</v>
      </c>
      <c r="J688" s="8">
        <f>DATEVALUE(MID(H688,29,8))+TIMEVALUE(_xlfn.CONCAT(MID(H688,64,2),":",MID(H688,66,2)))</f>
        <v>45397.447222222225</v>
      </c>
      <c r="K688" s="6" t="str">
        <f t="shared" si="66"/>
        <v>0:05</v>
      </c>
      <c r="L688" s="54" t="str">
        <f t="shared" si="67"/>
        <v>Ukončeno v den propuštění</v>
      </c>
      <c r="M688" s="54" t="str">
        <f>IF(A688-J688&gt;TIME(0,240,0),"Více než  4 hodiny",VLOOKUP(K688,Pásma!$H$4:$I$244,2))</f>
        <v>do 10 ti minut</v>
      </c>
    </row>
    <row r="689" spans="1:13" x14ac:dyDescent="0.25">
      <c r="A689" s="26">
        <v>45397.808703703704</v>
      </c>
      <c r="B689" s="25" t="s">
        <v>5017</v>
      </c>
      <c r="C689" s="25" t="s">
        <v>5372</v>
      </c>
      <c r="D689" s="25" t="s">
        <v>5013</v>
      </c>
      <c r="E689" s="25" t="s">
        <v>79</v>
      </c>
      <c r="F689" s="25" t="s">
        <v>5875</v>
      </c>
      <c r="G689" s="25" t="s">
        <v>5876</v>
      </c>
      <c r="H689" s="25" t="s">
        <v>5877</v>
      </c>
      <c r="I689" s="8">
        <f t="shared" si="65"/>
        <v>45397.808703703704</v>
      </c>
      <c r="J689" s="8">
        <f>DATEVALUE(MID(H689,29,8))+TIMEVALUE(_xlfn.CONCAT(MID(H689,64,2),":",MID(H689,66,2)))</f>
        <v>45397.808333333334</v>
      </c>
      <c r="K689" s="6" t="str">
        <f t="shared" si="66"/>
        <v>0:00</v>
      </c>
      <c r="L689" s="54" t="str">
        <f t="shared" si="67"/>
        <v>Ukončeno v den propuštění</v>
      </c>
      <c r="M689" s="54" t="str">
        <f>IF(A689-J689&gt;TIME(0,240,0),"Více než  4 hodiny",VLOOKUP(K689,Pásma!$H$4:$I$244,2))</f>
        <v>do 10 ti minut</v>
      </c>
    </row>
    <row r="690" spans="1:13" x14ac:dyDescent="0.25">
      <c r="A690" s="26">
        <v>45397.973182870373</v>
      </c>
      <c r="B690" s="25" t="s">
        <v>4853</v>
      </c>
      <c r="C690" s="25" t="s">
        <v>4909</v>
      </c>
      <c r="D690" s="25" t="s">
        <v>5013</v>
      </c>
      <c r="E690" s="25" t="s">
        <v>10</v>
      </c>
      <c r="F690" s="25" t="s">
        <v>5772</v>
      </c>
      <c r="G690" s="25" t="s">
        <v>5773</v>
      </c>
      <c r="H690" s="25" t="s">
        <v>9100</v>
      </c>
      <c r="I690" s="8">
        <f t="shared" si="65"/>
        <v>45397.973182870373</v>
      </c>
      <c r="J690" s="8">
        <f>DATEVALUE(MID(H690,49,8))+TIMEVALUE(_xlfn.CONCAT(MID(H690,80,2),":",MID(H690,82,2)))</f>
        <v>45397.972916666666</v>
      </c>
      <c r="K690" s="6" t="str">
        <f t="shared" si="66"/>
        <v>0:00</v>
      </c>
      <c r="L690" s="54" t="str">
        <f t="shared" si="67"/>
        <v>Ukončeno v den propuštění</v>
      </c>
      <c r="M690" s="54" t="str">
        <f>IF(A690-J690&gt;TIME(0,240,0),"Více než  4 hodiny",VLOOKUP(K690,Pásma!$H$4:$I$244,2))</f>
        <v>do 10 ti minut</v>
      </c>
    </row>
    <row r="691" spans="1:13" x14ac:dyDescent="0.25">
      <c r="A691" s="26">
        <v>45398.370717592596</v>
      </c>
      <c r="B691" s="25" t="s">
        <v>4941</v>
      </c>
      <c r="C691" s="25" t="s">
        <v>8836</v>
      </c>
      <c r="D691" s="25" t="s">
        <v>5013</v>
      </c>
      <c r="E691" s="25" t="s">
        <v>79</v>
      </c>
      <c r="F691" s="25" t="s">
        <v>5817</v>
      </c>
      <c r="G691" s="25" t="s">
        <v>5818</v>
      </c>
      <c r="H691" s="25" t="s">
        <v>9099</v>
      </c>
      <c r="I691" s="8">
        <f t="shared" si="65"/>
        <v>45398.370717592596</v>
      </c>
      <c r="J691" s="8">
        <f>DATEVALUE(MID(H691,49,8))+TIMEVALUE(_xlfn.CONCAT(MID(H691,80,2),":",MID(H691,82,2)))</f>
        <v>45398.370138888888</v>
      </c>
      <c r="K691" s="6" t="str">
        <f t="shared" si="66"/>
        <v>0:00</v>
      </c>
      <c r="L691" s="54" t="str">
        <f t="shared" si="67"/>
        <v>Ukončeno v den propuštění</v>
      </c>
      <c r="M691" s="54" t="str">
        <f>IF(A691-J691&gt;TIME(0,240,0),"Více než  4 hodiny",VLOOKUP(K691,Pásma!$H$4:$I$244,2))</f>
        <v>do 10 ti minut</v>
      </c>
    </row>
    <row r="692" spans="1:13" x14ac:dyDescent="0.25">
      <c r="A692" s="26">
        <v>45398.370844907404</v>
      </c>
      <c r="B692" s="25" t="s">
        <v>4941</v>
      </c>
      <c r="C692" s="25" t="s">
        <v>8836</v>
      </c>
      <c r="D692" s="25" t="s">
        <v>5013</v>
      </c>
      <c r="E692" s="25" t="s">
        <v>79</v>
      </c>
      <c r="F692" s="25" t="s">
        <v>5798</v>
      </c>
      <c r="G692" s="25" t="s">
        <v>5799</v>
      </c>
      <c r="H692" s="25" t="s">
        <v>9099</v>
      </c>
      <c r="I692" s="8">
        <f t="shared" si="65"/>
        <v>45398.370844907404</v>
      </c>
      <c r="J692" s="8">
        <f>DATEVALUE(MID(H692,49,8))+TIMEVALUE(_xlfn.CONCAT(MID(H692,80,2),":",MID(H692,82,2)))</f>
        <v>45398.370138888888</v>
      </c>
      <c r="K692" s="6" t="str">
        <f t="shared" si="66"/>
        <v>0:01</v>
      </c>
      <c r="L692" s="54" t="str">
        <f t="shared" si="67"/>
        <v>Ukončeno v den propuštění</v>
      </c>
      <c r="M692" s="54" t="str">
        <f>IF(A692-J692&gt;TIME(0,240,0),"Více než  4 hodiny",VLOOKUP(K692,Pásma!$H$4:$I$244,2))</f>
        <v>do 10 ti minut</v>
      </c>
    </row>
    <row r="693" spans="1:13" x14ac:dyDescent="0.25">
      <c r="A693" s="26">
        <v>45398.37096064815</v>
      </c>
      <c r="B693" s="25" t="s">
        <v>4941</v>
      </c>
      <c r="C693" s="25" t="s">
        <v>8836</v>
      </c>
      <c r="D693" s="25" t="s">
        <v>5013</v>
      </c>
      <c r="E693" s="25" t="s">
        <v>79</v>
      </c>
      <c r="F693" s="25" t="s">
        <v>5807</v>
      </c>
      <c r="G693" s="25" t="s">
        <v>5808</v>
      </c>
      <c r="H693" s="25" t="s">
        <v>9098</v>
      </c>
      <c r="I693" s="8">
        <f t="shared" si="65"/>
        <v>45398.37096064815</v>
      </c>
      <c r="J693" s="8">
        <f>DATEVALUE(MID(H693,49,8))+TIMEVALUE(_xlfn.CONCAT(MID(H693,80,2),":",MID(H693,82,2)))</f>
        <v>45398.370833333334</v>
      </c>
      <c r="K693" s="6" t="str">
        <f t="shared" si="66"/>
        <v>0:00</v>
      </c>
      <c r="L693" s="54" t="str">
        <f t="shared" si="67"/>
        <v>Ukončeno v den propuštění</v>
      </c>
      <c r="M693" s="54" t="str">
        <f>IF(A693-J693&gt;TIME(0,240,0),"Více než  4 hodiny",VLOOKUP(K693,Pásma!$H$4:$I$244,2))</f>
        <v>do 10 ti minut</v>
      </c>
    </row>
    <row r="694" spans="1:13" x14ac:dyDescent="0.25">
      <c r="A694" s="26">
        <v>45398.584687499999</v>
      </c>
      <c r="B694" s="25" t="s">
        <v>5017</v>
      </c>
      <c r="C694" s="25" t="s">
        <v>5166</v>
      </c>
      <c r="D694" s="25" t="s">
        <v>5013</v>
      </c>
      <c r="E694" s="25" t="s">
        <v>79</v>
      </c>
      <c r="F694" s="25" t="s">
        <v>5872</v>
      </c>
      <c r="G694" s="25" t="s">
        <v>5873</v>
      </c>
      <c r="H694" s="25" t="s">
        <v>5874</v>
      </c>
      <c r="I694" s="8">
        <f t="shared" si="65"/>
        <v>45398.584687499999</v>
      </c>
      <c r="J694" s="8">
        <f>DATEVALUE(MID(H694,29,8))+TIMEVALUE(_xlfn.CONCAT(MID(H694,64,2),":",MID(H694,66,2)))</f>
        <v>45398.583333333336</v>
      </c>
      <c r="K694" s="6" t="str">
        <f t="shared" si="66"/>
        <v>0:01</v>
      </c>
      <c r="L694" s="54" t="str">
        <f t="shared" si="67"/>
        <v>Ukončeno v den propuštění</v>
      </c>
      <c r="M694" s="54" t="str">
        <f>IF(A694-J694&gt;TIME(0,240,0),"Více než  4 hodiny",VLOOKUP(K694,Pásma!$H$4:$I$244,2))</f>
        <v>do 10 ti minut</v>
      </c>
    </row>
    <row r="695" spans="1:13" x14ac:dyDescent="0.25">
      <c r="A695" s="26">
        <v>45398.664131944446</v>
      </c>
      <c r="B695" s="25" t="s">
        <v>4853</v>
      </c>
      <c r="C695" s="25" t="s">
        <v>4870</v>
      </c>
      <c r="D695" s="25" t="s">
        <v>5013</v>
      </c>
      <c r="E695" s="25" t="s">
        <v>10</v>
      </c>
      <c r="F695" s="25" t="s">
        <v>5810</v>
      </c>
      <c r="G695" s="25" t="s">
        <v>5811</v>
      </c>
      <c r="H695" s="25" t="s">
        <v>9097</v>
      </c>
      <c r="I695" s="8">
        <f t="shared" si="65"/>
        <v>45398.664131944446</v>
      </c>
      <c r="J695" s="8">
        <f>DATEVALUE(MID(H695,49,8))+TIMEVALUE(_xlfn.CONCAT(MID(H695,80,2),":",MID(H695,82,2)))</f>
        <v>45398.663888888892</v>
      </c>
      <c r="K695" s="6" t="str">
        <f t="shared" si="66"/>
        <v>0:00</v>
      </c>
      <c r="L695" s="54" t="str">
        <f t="shared" si="67"/>
        <v>Ukončeno v den propuštění</v>
      </c>
      <c r="M695" s="54" t="str">
        <f>IF(A695-J695&gt;TIME(0,240,0),"Více než  4 hodiny",VLOOKUP(K695,Pásma!$H$4:$I$244,2))</f>
        <v>do 10 ti minut</v>
      </c>
    </row>
    <row r="696" spans="1:13" x14ac:dyDescent="0.25">
      <c r="A696" s="26">
        <v>45398.769791666666</v>
      </c>
      <c r="B696" s="25" t="s">
        <v>5011</v>
      </c>
      <c r="C696" s="25" t="s">
        <v>5125</v>
      </c>
      <c r="D696" s="25" t="s">
        <v>5013</v>
      </c>
      <c r="E696" s="25" t="s">
        <v>79</v>
      </c>
      <c r="F696" s="25" t="s">
        <v>5869</v>
      </c>
      <c r="G696" s="25" t="s">
        <v>5870</v>
      </c>
      <c r="H696" s="25" t="s">
        <v>5871</v>
      </c>
      <c r="I696" s="8">
        <f t="shared" si="65"/>
        <v>45398.769791666666</v>
      </c>
      <c r="J696" s="8">
        <f>DATEVALUE(MID(H696,29,8))+TIMEVALUE(_xlfn.CONCAT(MID(H696,64,2),":",MID(H696,66,2)))</f>
        <v>45398.769444444442</v>
      </c>
      <c r="K696" s="6" t="str">
        <f t="shared" si="66"/>
        <v>0:00</v>
      </c>
      <c r="L696" s="54" t="str">
        <f t="shared" si="67"/>
        <v>Ukončeno v den propuštění</v>
      </c>
      <c r="M696" s="54" t="str">
        <f>IF(A696-J696&gt;TIME(0,240,0),"Více než  4 hodiny",VLOOKUP(K696,Pásma!$H$4:$I$244,2))</f>
        <v>do 10 ti minut</v>
      </c>
    </row>
    <row r="697" spans="1:13" x14ac:dyDescent="0.25">
      <c r="A697" s="26">
        <v>45399.345173611109</v>
      </c>
      <c r="B697" s="25" t="s">
        <v>5017</v>
      </c>
      <c r="C697" s="25" t="s">
        <v>5927</v>
      </c>
      <c r="D697" s="25" t="s">
        <v>5013</v>
      </c>
      <c r="E697" s="25" t="s">
        <v>10</v>
      </c>
      <c r="F697" s="25" t="s">
        <v>5732</v>
      </c>
      <c r="G697" s="25" t="s">
        <v>5733</v>
      </c>
      <c r="H697" s="25" t="s">
        <v>9096</v>
      </c>
      <c r="I697" s="8">
        <f t="shared" si="65"/>
        <v>45399.345173611109</v>
      </c>
      <c r="J697" s="8">
        <f>DATEVALUE(MID(H697,49,8))+TIMEVALUE(_xlfn.CONCAT(MID(H697,80,2),":",MID(H697,82,2)))</f>
        <v>45399.344444444447</v>
      </c>
      <c r="K697" s="6" t="str">
        <f t="shared" si="66"/>
        <v>0:01</v>
      </c>
      <c r="L697" s="54" t="str">
        <f t="shared" si="67"/>
        <v>Ukončeno v den propuštění</v>
      </c>
      <c r="M697" s="54" t="str">
        <f>IF(A697-J697&gt;TIME(0,240,0),"Více než  4 hodiny",VLOOKUP(K697,Pásma!$H$4:$I$244,2))</f>
        <v>do 10 ti minut</v>
      </c>
    </row>
    <row r="698" spans="1:13" x14ac:dyDescent="0.25">
      <c r="A698" s="26">
        <v>45399.346458333333</v>
      </c>
      <c r="B698" s="25" t="s">
        <v>5017</v>
      </c>
      <c r="C698" s="25" t="s">
        <v>5927</v>
      </c>
      <c r="D698" s="25" t="s">
        <v>5013</v>
      </c>
      <c r="E698" s="25" t="s">
        <v>10</v>
      </c>
      <c r="F698" s="25" t="s">
        <v>5746</v>
      </c>
      <c r="G698" s="25" t="s">
        <v>5747</v>
      </c>
      <c r="H698" s="25" t="s">
        <v>9095</v>
      </c>
      <c r="I698" s="8">
        <f t="shared" si="65"/>
        <v>45399.346458333333</v>
      </c>
      <c r="J698" s="8">
        <f>DATEVALUE(MID(H698,49,8))+TIMEVALUE(_xlfn.CONCAT(MID(H698,80,2),":",MID(H698,82,2)))</f>
        <v>45399.345833333333</v>
      </c>
      <c r="K698" s="6" t="str">
        <f t="shared" si="66"/>
        <v>0:00</v>
      </c>
      <c r="L698" s="54" t="str">
        <f t="shared" si="67"/>
        <v>Ukončeno v den propuštění</v>
      </c>
      <c r="M698" s="54" t="str">
        <f>IF(A698-J698&gt;TIME(0,240,0),"Více než  4 hodiny",VLOOKUP(K698,Pásma!$H$4:$I$244,2))</f>
        <v>do 10 ti minut</v>
      </c>
    </row>
    <row r="699" spans="1:13" x14ac:dyDescent="0.25">
      <c r="A699" s="26">
        <v>45399.61445601852</v>
      </c>
      <c r="B699" s="25" t="s">
        <v>5017</v>
      </c>
      <c r="C699" s="25" t="s">
        <v>5018</v>
      </c>
      <c r="D699" s="25" t="s">
        <v>5013</v>
      </c>
      <c r="E699" s="25" t="s">
        <v>79</v>
      </c>
      <c r="F699" s="25" t="s">
        <v>5867</v>
      </c>
      <c r="G699" s="25" t="s">
        <v>5868</v>
      </c>
      <c r="H699" s="25" t="s">
        <v>5866</v>
      </c>
      <c r="I699" s="8">
        <f t="shared" si="65"/>
        <v>45399.61445601852</v>
      </c>
      <c r="J699" s="8">
        <f t="shared" ref="J699:J706" si="71">DATEVALUE(MID(H699,29,8))+TIMEVALUE(_xlfn.CONCAT(MID(H699,64,2),":",MID(H699,66,2)))</f>
        <v>45399.613888888889</v>
      </c>
      <c r="K699" s="6" t="str">
        <f t="shared" si="66"/>
        <v>0:00</v>
      </c>
      <c r="L699" s="54" t="str">
        <f t="shared" si="67"/>
        <v>Ukončeno v den propuštění</v>
      </c>
      <c r="M699" s="54" t="str">
        <f>IF(A699-J699&gt;TIME(0,240,0),"Více než  4 hodiny",VLOOKUP(K699,Pásma!$H$4:$I$244,2))</f>
        <v>do 10 ti minut</v>
      </c>
    </row>
    <row r="700" spans="1:13" x14ac:dyDescent="0.25">
      <c r="A700" s="26">
        <v>45399.614699074074</v>
      </c>
      <c r="B700" s="25" t="s">
        <v>5017</v>
      </c>
      <c r="C700" s="25" t="s">
        <v>5018</v>
      </c>
      <c r="D700" s="25" t="s">
        <v>5013</v>
      </c>
      <c r="E700" s="25" t="s">
        <v>79</v>
      </c>
      <c r="F700" s="25" t="s">
        <v>5864</v>
      </c>
      <c r="G700" s="25" t="s">
        <v>5865</v>
      </c>
      <c r="H700" s="25" t="s">
        <v>5866</v>
      </c>
      <c r="I700" s="8">
        <f t="shared" si="65"/>
        <v>45399.614699074074</v>
      </c>
      <c r="J700" s="8">
        <f t="shared" si="71"/>
        <v>45399.613888888889</v>
      </c>
      <c r="K700" s="6" t="str">
        <f t="shared" si="66"/>
        <v>0:01</v>
      </c>
      <c r="L700" s="54" t="str">
        <f t="shared" si="67"/>
        <v>Ukončeno v den propuštění</v>
      </c>
      <c r="M700" s="54" t="str">
        <f>IF(A700-J700&gt;TIME(0,240,0),"Více než  4 hodiny",VLOOKUP(K700,Pásma!$H$4:$I$244,2))</f>
        <v>do 10 ti minut</v>
      </c>
    </row>
    <row r="701" spans="1:13" x14ac:dyDescent="0.25">
      <c r="A701" s="26">
        <v>45399.614895833336</v>
      </c>
      <c r="B701" s="25" t="s">
        <v>5017</v>
      </c>
      <c r="C701" s="25" t="s">
        <v>5018</v>
      </c>
      <c r="D701" s="25" t="s">
        <v>5013</v>
      </c>
      <c r="E701" s="25" t="s">
        <v>79</v>
      </c>
      <c r="F701" s="25" t="s">
        <v>5862</v>
      </c>
      <c r="G701" s="25" t="s">
        <v>5863</v>
      </c>
      <c r="H701" s="25" t="s">
        <v>5859</v>
      </c>
      <c r="I701" s="8">
        <f t="shared" si="65"/>
        <v>45399.614895833336</v>
      </c>
      <c r="J701" s="8">
        <f t="shared" si="71"/>
        <v>45399.614583333336</v>
      </c>
      <c r="K701" s="6" t="str">
        <f t="shared" si="66"/>
        <v>0:00</v>
      </c>
      <c r="L701" s="54" t="str">
        <f t="shared" si="67"/>
        <v>Ukončeno v den propuštění</v>
      </c>
      <c r="M701" s="54" t="str">
        <f>IF(A701-J701&gt;TIME(0,240,0),"Více než  4 hodiny",VLOOKUP(K701,Pásma!$H$4:$I$244,2))</f>
        <v>do 10 ti minut</v>
      </c>
    </row>
    <row r="702" spans="1:13" x14ac:dyDescent="0.25">
      <c r="A702" s="26">
        <v>45399.615046296298</v>
      </c>
      <c r="B702" s="25" t="s">
        <v>5017</v>
      </c>
      <c r="C702" s="25" t="s">
        <v>5018</v>
      </c>
      <c r="D702" s="25" t="s">
        <v>5013</v>
      </c>
      <c r="E702" s="25" t="s">
        <v>79</v>
      </c>
      <c r="F702" s="25" t="s">
        <v>5860</v>
      </c>
      <c r="G702" s="25" t="s">
        <v>5861</v>
      </c>
      <c r="H702" s="25" t="s">
        <v>5859</v>
      </c>
      <c r="I702" s="8">
        <f t="shared" si="65"/>
        <v>45399.615046296298</v>
      </c>
      <c r="J702" s="8">
        <f t="shared" si="71"/>
        <v>45399.614583333336</v>
      </c>
      <c r="K702" s="6" t="str">
        <f t="shared" si="66"/>
        <v>0:00</v>
      </c>
      <c r="L702" s="54" t="str">
        <f t="shared" si="67"/>
        <v>Ukončeno v den propuštění</v>
      </c>
      <c r="M702" s="54" t="str">
        <f>IF(A702-J702&gt;TIME(0,240,0),"Více než  4 hodiny",VLOOKUP(K702,Pásma!$H$4:$I$244,2))</f>
        <v>do 10 ti minut</v>
      </c>
    </row>
    <row r="703" spans="1:13" x14ac:dyDescent="0.25">
      <c r="A703" s="26">
        <v>45399.615312499998</v>
      </c>
      <c r="B703" s="25" t="s">
        <v>5017</v>
      </c>
      <c r="C703" s="25" t="s">
        <v>5018</v>
      </c>
      <c r="D703" s="25" t="s">
        <v>5013</v>
      </c>
      <c r="E703" s="25" t="s">
        <v>79</v>
      </c>
      <c r="F703" s="25" t="s">
        <v>5857</v>
      </c>
      <c r="G703" s="25" t="s">
        <v>5858</v>
      </c>
      <c r="H703" s="25" t="s">
        <v>5859</v>
      </c>
      <c r="I703" s="8">
        <f t="shared" si="65"/>
        <v>45399.615312499998</v>
      </c>
      <c r="J703" s="8">
        <f t="shared" si="71"/>
        <v>45399.614583333336</v>
      </c>
      <c r="K703" s="6" t="str">
        <f t="shared" si="66"/>
        <v>0:01</v>
      </c>
      <c r="L703" s="54" t="str">
        <f t="shared" si="67"/>
        <v>Ukončeno v den propuštění</v>
      </c>
      <c r="M703" s="54" t="str">
        <f>IF(A703-J703&gt;TIME(0,240,0),"Více než  4 hodiny",VLOOKUP(K703,Pásma!$H$4:$I$244,2))</f>
        <v>do 10 ti minut</v>
      </c>
    </row>
    <row r="704" spans="1:13" x14ac:dyDescent="0.25">
      <c r="A704" s="26">
        <v>45399.615671296298</v>
      </c>
      <c r="B704" s="25" t="s">
        <v>5017</v>
      </c>
      <c r="C704" s="25" t="s">
        <v>5018</v>
      </c>
      <c r="D704" s="25" t="s">
        <v>5013</v>
      </c>
      <c r="E704" s="25" t="s">
        <v>79</v>
      </c>
      <c r="F704" s="25" t="s">
        <v>5855</v>
      </c>
      <c r="G704" s="25" t="s">
        <v>5856</v>
      </c>
      <c r="H704" s="25" t="s">
        <v>5854</v>
      </c>
      <c r="I704" s="8">
        <f t="shared" si="65"/>
        <v>45399.615671296298</v>
      </c>
      <c r="J704" s="8">
        <f t="shared" si="71"/>
        <v>45399.615277777775</v>
      </c>
      <c r="K704" s="6" t="str">
        <f t="shared" si="66"/>
        <v>0:00</v>
      </c>
      <c r="L704" s="54" t="str">
        <f t="shared" si="67"/>
        <v>Ukončeno v den propuštění</v>
      </c>
      <c r="M704" s="54" t="str">
        <f>IF(A704-J704&gt;TIME(0,240,0),"Více než  4 hodiny",VLOOKUP(K704,Pásma!$H$4:$I$244,2))</f>
        <v>do 10 ti minut</v>
      </c>
    </row>
    <row r="705" spans="1:13" x14ac:dyDescent="0.25">
      <c r="A705" s="26">
        <v>45399.615937499999</v>
      </c>
      <c r="B705" s="25" t="s">
        <v>5017</v>
      </c>
      <c r="C705" s="25" t="s">
        <v>5018</v>
      </c>
      <c r="D705" s="25" t="s">
        <v>5013</v>
      </c>
      <c r="E705" s="25" t="s">
        <v>79</v>
      </c>
      <c r="F705" s="25" t="s">
        <v>5852</v>
      </c>
      <c r="G705" s="25" t="s">
        <v>5853</v>
      </c>
      <c r="H705" s="25" t="s">
        <v>5854</v>
      </c>
      <c r="I705" s="8">
        <f t="shared" si="65"/>
        <v>45399.615937499999</v>
      </c>
      <c r="J705" s="8">
        <f t="shared" si="71"/>
        <v>45399.615277777775</v>
      </c>
      <c r="K705" s="6" t="str">
        <f t="shared" si="66"/>
        <v>0:00</v>
      </c>
      <c r="L705" s="54" t="str">
        <f t="shared" si="67"/>
        <v>Ukončeno v den propuštění</v>
      </c>
      <c r="M705" s="54" t="str">
        <f>IF(A705-J705&gt;TIME(0,240,0),"Více než  4 hodiny",VLOOKUP(K705,Pásma!$H$4:$I$244,2))</f>
        <v>do 10 ti minut</v>
      </c>
    </row>
    <row r="706" spans="1:13" x14ac:dyDescent="0.25">
      <c r="A706" s="26">
        <v>45399.616469907407</v>
      </c>
      <c r="B706" s="25" t="s">
        <v>5017</v>
      </c>
      <c r="C706" s="25" t="s">
        <v>5018</v>
      </c>
      <c r="D706" s="25" t="s">
        <v>5013</v>
      </c>
      <c r="E706" s="25" t="s">
        <v>79</v>
      </c>
      <c r="F706" s="25" t="s">
        <v>5404</v>
      </c>
      <c r="G706" s="25" t="s">
        <v>5850</v>
      </c>
      <c r="H706" s="25" t="s">
        <v>5851</v>
      </c>
      <c r="I706" s="8">
        <f t="shared" ref="I706:I769" si="72">A706</f>
        <v>45399.616469907407</v>
      </c>
      <c r="J706" s="8">
        <f t="shared" si="71"/>
        <v>45399.615972222222</v>
      </c>
      <c r="K706" s="6" t="str">
        <f t="shared" ref="K706:K769" si="73">TEXT(A706-J706,"h:mm")</f>
        <v>0:00</v>
      </c>
      <c r="L706" s="54" t="str">
        <f t="shared" si="67"/>
        <v>Ukončeno v den propuštění</v>
      </c>
      <c r="M706" s="54" t="str">
        <f>IF(A706-J706&gt;TIME(0,240,0),"Více než  4 hodiny",VLOOKUP(K706,Pásma!$H$4:$I$244,2))</f>
        <v>do 10 ti minut</v>
      </c>
    </row>
    <row r="707" spans="1:13" x14ac:dyDescent="0.25">
      <c r="A707" s="26">
        <v>45399.631678240738</v>
      </c>
      <c r="B707" s="25" t="s">
        <v>6823</v>
      </c>
      <c r="C707" s="25" t="s">
        <v>5039</v>
      </c>
      <c r="D707" s="25" t="s">
        <v>5013</v>
      </c>
      <c r="E707" s="25" t="s">
        <v>79</v>
      </c>
      <c r="F707" s="25" t="s">
        <v>5734</v>
      </c>
      <c r="G707" s="25" t="s">
        <v>7849</v>
      </c>
      <c r="H707" s="25" t="s">
        <v>7850</v>
      </c>
      <c r="I707" s="8">
        <f t="shared" si="72"/>
        <v>45399.631678240738</v>
      </c>
      <c r="J707" s="8">
        <f>DATEVALUE(MID(H707,63,8))+TIMEVALUE(_xlfn.CONCAT(MID(H707,87,2),":",MID(H707,89,2)))</f>
        <v>45399.630555555559</v>
      </c>
      <c r="K707" s="6" t="str">
        <f t="shared" si="73"/>
        <v>0:01</v>
      </c>
      <c r="L707" s="54" t="str">
        <f t="shared" ref="L707:L770" si="74">IF(DAY(I707)&lt;&gt;DAY(J707),"Ukončeno o den a více později","Ukončeno v den propuštění")</f>
        <v>Ukončeno v den propuštění</v>
      </c>
      <c r="M707" s="54" t="str">
        <f>IF(A707-J707&gt;TIME(0,240,0),"Více než  4 hodiny",VLOOKUP(K707,Pásma!$H$4:$I$244,2))</f>
        <v>do 10 ti minut</v>
      </c>
    </row>
    <row r="708" spans="1:13" x14ac:dyDescent="0.25">
      <c r="A708" s="26">
        <v>45399.683923611112</v>
      </c>
      <c r="B708" s="25" t="s">
        <v>5017</v>
      </c>
      <c r="C708" s="25" t="s">
        <v>5018</v>
      </c>
      <c r="D708" s="25" t="s">
        <v>5013</v>
      </c>
      <c r="E708" s="25" t="s">
        <v>79</v>
      </c>
      <c r="F708" s="25" t="s">
        <v>5847</v>
      </c>
      <c r="G708" s="25" t="s">
        <v>5848</v>
      </c>
      <c r="H708" s="25" t="s">
        <v>5849</v>
      </c>
      <c r="I708" s="8">
        <f t="shared" si="72"/>
        <v>45399.683923611112</v>
      </c>
      <c r="J708" s="8">
        <f>DATEVALUE(MID(H708,29,8))+TIMEVALUE(_xlfn.CONCAT(MID(H708,64,2),":",MID(H708,66,2)))</f>
        <v>45399.683333333334</v>
      </c>
      <c r="K708" s="6" t="str">
        <f t="shared" si="73"/>
        <v>0:00</v>
      </c>
      <c r="L708" s="54" t="str">
        <f t="shared" si="74"/>
        <v>Ukončeno v den propuštění</v>
      </c>
      <c r="M708" s="54" t="str">
        <f>IF(A708-J708&gt;TIME(0,240,0),"Více než  4 hodiny",VLOOKUP(K708,Pásma!$H$4:$I$244,2))</f>
        <v>do 10 ti minut</v>
      </c>
    </row>
    <row r="709" spans="1:13" x14ac:dyDescent="0.25">
      <c r="A709" s="26">
        <v>45399.701574074075</v>
      </c>
      <c r="B709" s="25" t="s">
        <v>5017</v>
      </c>
      <c r="C709" s="25" t="s">
        <v>5018</v>
      </c>
      <c r="D709" s="25" t="s">
        <v>5013</v>
      </c>
      <c r="E709" s="25" t="s">
        <v>79</v>
      </c>
      <c r="F709" s="25" t="s">
        <v>5671</v>
      </c>
      <c r="G709" s="25" t="s">
        <v>7847</v>
      </c>
      <c r="H709" s="25" t="s">
        <v>7848</v>
      </c>
      <c r="I709" s="8">
        <f t="shared" si="72"/>
        <v>45399.701574074075</v>
      </c>
      <c r="J709" s="8">
        <f>DATEVALUE(MID(H709,63,8))+TIMEVALUE(_xlfn.CONCAT(MID(H709,87,2),":",MID(H709,89,2)))</f>
        <v>45399.700694444444</v>
      </c>
      <c r="K709" s="6" t="str">
        <f t="shared" si="73"/>
        <v>0:01</v>
      </c>
      <c r="L709" s="54" t="str">
        <f t="shared" si="74"/>
        <v>Ukončeno v den propuštění</v>
      </c>
      <c r="M709" s="54" t="str">
        <f>IF(A709-J709&gt;TIME(0,240,0),"Více než  4 hodiny",VLOOKUP(K709,Pásma!$H$4:$I$244,2))</f>
        <v>do 10 ti minut</v>
      </c>
    </row>
    <row r="710" spans="1:13" x14ac:dyDescent="0.25">
      <c r="A710" s="26">
        <v>45400.415405092594</v>
      </c>
      <c r="B710" s="25" t="s">
        <v>4945</v>
      </c>
      <c r="C710" s="25" t="s">
        <v>5224</v>
      </c>
      <c r="D710" s="25" t="s">
        <v>5013</v>
      </c>
      <c r="E710" s="25" t="s">
        <v>4876</v>
      </c>
      <c r="F710" s="25" t="s">
        <v>5671</v>
      </c>
      <c r="G710" s="25" t="s">
        <v>5845</v>
      </c>
      <c r="H710" s="25" t="s">
        <v>5846</v>
      </c>
      <c r="I710" s="8">
        <f t="shared" si="72"/>
        <v>45400.415405092594</v>
      </c>
      <c r="J710" s="8">
        <f t="shared" ref="J710:J718" si="75">DATEVALUE(MID(H710,29,8))+TIMEVALUE(_xlfn.CONCAT(MID(H710,64,2),":",MID(H710,66,2)))</f>
        <v>45400.411111111112</v>
      </c>
      <c r="K710" s="6" t="str">
        <f t="shared" si="73"/>
        <v>0:06</v>
      </c>
      <c r="L710" s="54" t="str">
        <f t="shared" si="74"/>
        <v>Ukončeno v den propuštění</v>
      </c>
      <c r="M710" s="54" t="str">
        <f>IF(A710-J710&gt;TIME(0,240,0),"Více než  4 hodiny",VLOOKUP(K710,Pásma!$H$4:$I$244,2))</f>
        <v>do 10 ti minut</v>
      </c>
    </row>
    <row r="711" spans="1:13" x14ac:dyDescent="0.25">
      <c r="A711" s="26">
        <v>45400.428923611114</v>
      </c>
      <c r="B711" s="25" t="s">
        <v>5017</v>
      </c>
      <c r="C711" s="25" t="s">
        <v>5049</v>
      </c>
      <c r="D711" s="25" t="s">
        <v>5013</v>
      </c>
      <c r="E711" s="25" t="s">
        <v>79</v>
      </c>
      <c r="F711" s="25" t="s">
        <v>5843</v>
      </c>
      <c r="G711" s="25" t="s">
        <v>5844</v>
      </c>
      <c r="H711" s="25" t="s">
        <v>5842</v>
      </c>
      <c r="I711" s="8">
        <f t="shared" si="72"/>
        <v>45400.428923611114</v>
      </c>
      <c r="J711" s="8">
        <f t="shared" si="75"/>
        <v>45400.428472222222</v>
      </c>
      <c r="K711" s="6" t="str">
        <f t="shared" si="73"/>
        <v>0:00</v>
      </c>
      <c r="L711" s="54" t="str">
        <f t="shared" si="74"/>
        <v>Ukončeno v den propuštění</v>
      </c>
      <c r="M711" s="54" t="str">
        <f>IF(A711-J711&gt;TIME(0,240,0),"Více než  4 hodiny",VLOOKUP(K711,Pásma!$H$4:$I$244,2))</f>
        <v>do 10 ti minut</v>
      </c>
    </row>
    <row r="712" spans="1:13" x14ac:dyDescent="0.25">
      <c r="A712" s="26">
        <v>45400.429062499999</v>
      </c>
      <c r="B712" s="25" t="s">
        <v>5017</v>
      </c>
      <c r="C712" s="25" t="s">
        <v>5049</v>
      </c>
      <c r="D712" s="25" t="s">
        <v>5013</v>
      </c>
      <c r="E712" s="25" t="s">
        <v>79</v>
      </c>
      <c r="F712" s="25" t="s">
        <v>5840</v>
      </c>
      <c r="G712" s="25" t="s">
        <v>5841</v>
      </c>
      <c r="H712" s="25" t="s">
        <v>5842</v>
      </c>
      <c r="I712" s="8">
        <f t="shared" si="72"/>
        <v>45400.429062499999</v>
      </c>
      <c r="J712" s="8">
        <f t="shared" si="75"/>
        <v>45400.428472222222</v>
      </c>
      <c r="K712" s="6" t="str">
        <f t="shared" si="73"/>
        <v>0:00</v>
      </c>
      <c r="L712" s="54" t="str">
        <f t="shared" si="74"/>
        <v>Ukončeno v den propuštění</v>
      </c>
      <c r="M712" s="54" t="str">
        <f>IF(A712-J712&gt;TIME(0,240,0),"Více než  4 hodiny",VLOOKUP(K712,Pásma!$H$4:$I$244,2))</f>
        <v>do 10 ti minut</v>
      </c>
    </row>
    <row r="713" spans="1:13" x14ac:dyDescent="0.25">
      <c r="A713" s="26">
        <v>45400.429201388892</v>
      </c>
      <c r="B713" s="25" t="s">
        <v>5017</v>
      </c>
      <c r="C713" s="25" t="s">
        <v>5049</v>
      </c>
      <c r="D713" s="25" t="s">
        <v>5013</v>
      </c>
      <c r="E713" s="25" t="s">
        <v>79</v>
      </c>
      <c r="F713" s="25" t="s">
        <v>5837</v>
      </c>
      <c r="G713" s="25" t="s">
        <v>5838</v>
      </c>
      <c r="H713" s="25" t="s">
        <v>5839</v>
      </c>
      <c r="I713" s="8">
        <f t="shared" si="72"/>
        <v>45400.429201388892</v>
      </c>
      <c r="J713" s="8">
        <f t="shared" si="75"/>
        <v>45400.429166666669</v>
      </c>
      <c r="K713" s="6" t="str">
        <f t="shared" si="73"/>
        <v>0:00</v>
      </c>
      <c r="L713" s="54" t="str">
        <f t="shared" si="74"/>
        <v>Ukončeno v den propuštění</v>
      </c>
      <c r="M713" s="54" t="str">
        <f>IF(A713-J713&gt;TIME(0,240,0),"Více než  4 hodiny",VLOOKUP(K713,Pásma!$H$4:$I$244,2))</f>
        <v>do 10 ti minut</v>
      </c>
    </row>
    <row r="714" spans="1:13" x14ac:dyDescent="0.25">
      <c r="A714" s="26">
        <v>45400.429282407407</v>
      </c>
      <c r="B714" s="25" t="s">
        <v>5017</v>
      </c>
      <c r="C714" s="25" t="s">
        <v>5049</v>
      </c>
      <c r="D714" s="25" t="s">
        <v>5013</v>
      </c>
      <c r="E714" s="25" t="s">
        <v>79</v>
      </c>
      <c r="F714" s="25" t="s">
        <v>5835</v>
      </c>
      <c r="G714" s="25" t="s">
        <v>5836</v>
      </c>
      <c r="H714" s="25" t="s">
        <v>5834</v>
      </c>
      <c r="I714" s="8">
        <f t="shared" si="72"/>
        <v>45400.429282407407</v>
      </c>
      <c r="J714" s="8">
        <f t="shared" si="75"/>
        <v>45400.429166666669</v>
      </c>
      <c r="K714" s="6" t="str">
        <f t="shared" si="73"/>
        <v>0:00</v>
      </c>
      <c r="L714" s="54" t="str">
        <f t="shared" si="74"/>
        <v>Ukončeno v den propuštění</v>
      </c>
      <c r="M714" s="54" t="str">
        <f>IF(A714-J714&gt;TIME(0,240,0),"Více než  4 hodiny",VLOOKUP(K714,Pásma!$H$4:$I$244,2))</f>
        <v>do 10 ti minut</v>
      </c>
    </row>
    <row r="715" spans="1:13" x14ac:dyDescent="0.25">
      <c r="A715" s="26">
        <v>45400.429409722223</v>
      </c>
      <c r="B715" s="25" t="s">
        <v>5017</v>
      </c>
      <c r="C715" s="25" t="s">
        <v>5049</v>
      </c>
      <c r="D715" s="25" t="s">
        <v>5013</v>
      </c>
      <c r="E715" s="25" t="s">
        <v>79</v>
      </c>
      <c r="F715" s="25" t="s">
        <v>5832</v>
      </c>
      <c r="G715" s="25" t="s">
        <v>5833</v>
      </c>
      <c r="H715" s="25" t="s">
        <v>5834</v>
      </c>
      <c r="I715" s="8">
        <f t="shared" si="72"/>
        <v>45400.429409722223</v>
      </c>
      <c r="J715" s="8">
        <f t="shared" si="75"/>
        <v>45400.429166666669</v>
      </c>
      <c r="K715" s="6" t="str">
        <f t="shared" si="73"/>
        <v>0:00</v>
      </c>
      <c r="L715" s="54" t="str">
        <f t="shared" si="74"/>
        <v>Ukončeno v den propuštění</v>
      </c>
      <c r="M715" s="54" t="str">
        <f>IF(A715-J715&gt;TIME(0,240,0),"Více než  4 hodiny",VLOOKUP(K715,Pásma!$H$4:$I$244,2))</f>
        <v>do 10 ti minut</v>
      </c>
    </row>
    <row r="716" spans="1:13" x14ac:dyDescent="0.25">
      <c r="A716" s="26">
        <v>45400.497766203705</v>
      </c>
      <c r="B716" s="25" t="s">
        <v>5017</v>
      </c>
      <c r="C716" s="25" t="s">
        <v>5049</v>
      </c>
      <c r="D716" s="25" t="s">
        <v>5013</v>
      </c>
      <c r="E716" s="25" t="s">
        <v>79</v>
      </c>
      <c r="F716" s="25" t="s">
        <v>5829</v>
      </c>
      <c r="G716" s="25" t="s">
        <v>5830</v>
      </c>
      <c r="H716" s="25" t="s">
        <v>5831</v>
      </c>
      <c r="I716" s="8">
        <f t="shared" si="72"/>
        <v>45400.497766203705</v>
      </c>
      <c r="J716" s="8">
        <f t="shared" si="75"/>
        <v>45400.49722222222</v>
      </c>
      <c r="K716" s="6" t="str">
        <f t="shared" si="73"/>
        <v>0:00</v>
      </c>
      <c r="L716" s="54" t="str">
        <f t="shared" si="74"/>
        <v>Ukončeno v den propuštění</v>
      </c>
      <c r="M716" s="54" t="str">
        <f>IF(A716-J716&gt;TIME(0,240,0),"Více než  4 hodiny",VLOOKUP(K716,Pásma!$H$4:$I$244,2))</f>
        <v>do 10 ti minut</v>
      </c>
    </row>
    <row r="717" spans="1:13" x14ac:dyDescent="0.25">
      <c r="A717" s="26">
        <v>45400.497881944444</v>
      </c>
      <c r="B717" s="25" t="s">
        <v>5017</v>
      </c>
      <c r="C717" s="25" t="s">
        <v>5049</v>
      </c>
      <c r="D717" s="25" t="s">
        <v>5013</v>
      </c>
      <c r="E717" s="25" t="s">
        <v>79</v>
      </c>
      <c r="F717" s="25" t="s">
        <v>5826</v>
      </c>
      <c r="G717" s="25" t="s">
        <v>5827</v>
      </c>
      <c r="H717" s="25" t="s">
        <v>5828</v>
      </c>
      <c r="I717" s="8">
        <f t="shared" si="72"/>
        <v>45400.497881944444</v>
      </c>
      <c r="J717" s="8">
        <f t="shared" si="75"/>
        <v>45400.49722222222</v>
      </c>
      <c r="K717" s="6" t="str">
        <f t="shared" si="73"/>
        <v>0:00</v>
      </c>
      <c r="L717" s="54" t="str">
        <f t="shared" si="74"/>
        <v>Ukončeno v den propuštění</v>
      </c>
      <c r="M717" s="54" t="str">
        <f>IF(A717-J717&gt;TIME(0,240,0),"Více než  4 hodiny",VLOOKUP(K717,Pásma!$H$4:$I$244,2))</f>
        <v>do 10 ti minut</v>
      </c>
    </row>
    <row r="718" spans="1:13" x14ac:dyDescent="0.25">
      <c r="A718" s="26">
        <v>45400.506168981483</v>
      </c>
      <c r="B718" s="25" t="s">
        <v>5017</v>
      </c>
      <c r="C718" s="25" t="s">
        <v>5049</v>
      </c>
      <c r="D718" s="25" t="s">
        <v>5013</v>
      </c>
      <c r="E718" s="25" t="s">
        <v>79</v>
      </c>
      <c r="F718" s="25" t="s">
        <v>5768</v>
      </c>
      <c r="G718" s="25" t="s">
        <v>5824</v>
      </c>
      <c r="H718" s="25" t="s">
        <v>5825</v>
      </c>
      <c r="I718" s="8">
        <f t="shared" si="72"/>
        <v>45400.506168981483</v>
      </c>
      <c r="J718" s="8">
        <f t="shared" si="75"/>
        <v>45400.493055555555</v>
      </c>
      <c r="K718" s="6" t="str">
        <f t="shared" si="73"/>
        <v>0:18</v>
      </c>
      <c r="L718" s="54" t="str">
        <f t="shared" si="74"/>
        <v>Ukončeno v den propuštění</v>
      </c>
      <c r="M718" s="54" t="str">
        <f>IF(A718-J718&gt;TIME(0,240,0),"Více než  4 hodiny",VLOOKUP(K718,Pásma!$H$4:$I$244,2))</f>
        <v>10-20</v>
      </c>
    </row>
    <row r="719" spans="1:13" x14ac:dyDescent="0.25">
      <c r="A719" s="26">
        <v>45401.361631944441</v>
      </c>
      <c r="B719" s="25" t="s">
        <v>4853</v>
      </c>
      <c r="C719" s="25" t="s">
        <v>4909</v>
      </c>
      <c r="D719" s="25" t="s">
        <v>5013</v>
      </c>
      <c r="E719" s="25" t="s">
        <v>10</v>
      </c>
      <c r="F719" s="25" t="s">
        <v>5775</v>
      </c>
      <c r="G719" s="25" t="s">
        <v>5776</v>
      </c>
      <c r="H719" s="25" t="s">
        <v>9094</v>
      </c>
      <c r="I719" s="8">
        <f t="shared" si="72"/>
        <v>45401.361631944441</v>
      </c>
      <c r="J719" s="8">
        <f>DATEVALUE(MID(H719,49,8))+TIMEVALUE(_xlfn.CONCAT(MID(H719,80,2),":",MID(H719,82,2)))</f>
        <v>45401.361111111109</v>
      </c>
      <c r="K719" s="6" t="str">
        <f t="shared" si="73"/>
        <v>0:00</v>
      </c>
      <c r="L719" s="54" t="str">
        <f t="shared" si="74"/>
        <v>Ukončeno v den propuštění</v>
      </c>
      <c r="M719" s="54" t="str">
        <f>IF(A719-J719&gt;TIME(0,240,0),"Více než  4 hodiny",VLOOKUP(K719,Pásma!$H$4:$I$244,2))</f>
        <v>do 10 ti minut</v>
      </c>
    </row>
    <row r="720" spans="1:13" x14ac:dyDescent="0.25">
      <c r="A720" s="26">
        <v>45401.484166666669</v>
      </c>
      <c r="B720" s="25" t="s">
        <v>5017</v>
      </c>
      <c r="C720" s="25" t="s">
        <v>4949</v>
      </c>
      <c r="D720" s="25" t="s">
        <v>5013</v>
      </c>
      <c r="E720" s="25" t="s">
        <v>10</v>
      </c>
      <c r="F720" s="25" t="s">
        <v>5734</v>
      </c>
      <c r="G720" s="25" t="s">
        <v>5822</v>
      </c>
      <c r="H720" s="25" t="s">
        <v>5823</v>
      </c>
      <c r="I720" s="8">
        <f t="shared" si="72"/>
        <v>45401.484166666669</v>
      </c>
      <c r="J720" s="8">
        <f t="shared" ref="J720:J734" si="76">DATEVALUE(MID(H720,29,8))+TIMEVALUE(_xlfn.CONCAT(MID(H720,64,2),":",MID(H720,66,2)))</f>
        <v>45401.479861111111</v>
      </c>
      <c r="K720" s="6" t="str">
        <f t="shared" si="73"/>
        <v>0:06</v>
      </c>
      <c r="L720" s="54" t="str">
        <f t="shared" si="74"/>
        <v>Ukončeno v den propuštění</v>
      </c>
      <c r="M720" s="54" t="str">
        <f>IF(A720-J720&gt;TIME(0,240,0),"Více než  4 hodiny",VLOOKUP(K720,Pásma!$H$4:$I$244,2))</f>
        <v>do 10 ti minut</v>
      </c>
    </row>
    <row r="721" spans="1:13" x14ac:dyDescent="0.25">
      <c r="A721" s="26">
        <v>45401.516296296293</v>
      </c>
      <c r="B721" s="25" t="s">
        <v>5017</v>
      </c>
      <c r="C721" s="25" t="s">
        <v>4949</v>
      </c>
      <c r="D721" s="25" t="s">
        <v>5013</v>
      </c>
      <c r="E721" s="25" t="s">
        <v>10</v>
      </c>
      <c r="F721" s="25" t="s">
        <v>5820</v>
      </c>
      <c r="G721" s="25" t="s">
        <v>5821</v>
      </c>
      <c r="H721" s="25" t="s">
        <v>5816</v>
      </c>
      <c r="I721" s="8">
        <f t="shared" si="72"/>
        <v>45401.516296296293</v>
      </c>
      <c r="J721" s="8">
        <f t="shared" si="76"/>
        <v>45401.515972222223</v>
      </c>
      <c r="K721" s="6" t="str">
        <f t="shared" si="73"/>
        <v>0:00</v>
      </c>
      <c r="L721" s="54" t="str">
        <f t="shared" si="74"/>
        <v>Ukončeno v den propuštění</v>
      </c>
      <c r="M721" s="54" t="str">
        <f>IF(A721-J721&gt;TIME(0,240,0),"Více než  4 hodiny",VLOOKUP(K721,Pásma!$H$4:$I$244,2))</f>
        <v>do 10 ti minut</v>
      </c>
    </row>
    <row r="722" spans="1:13" x14ac:dyDescent="0.25">
      <c r="A722" s="26">
        <v>45401.516493055555</v>
      </c>
      <c r="B722" s="25" t="s">
        <v>5017</v>
      </c>
      <c r="C722" s="25" t="s">
        <v>4949</v>
      </c>
      <c r="D722" s="25" t="s">
        <v>5013</v>
      </c>
      <c r="E722" s="25" t="s">
        <v>10</v>
      </c>
      <c r="F722" s="25" t="s">
        <v>5817</v>
      </c>
      <c r="G722" s="25" t="s">
        <v>5818</v>
      </c>
      <c r="H722" s="25" t="s">
        <v>5819</v>
      </c>
      <c r="I722" s="8">
        <f t="shared" si="72"/>
        <v>45401.516493055555</v>
      </c>
      <c r="J722" s="8">
        <f t="shared" si="76"/>
        <v>45401.515972222223</v>
      </c>
      <c r="K722" s="6" t="str">
        <f t="shared" si="73"/>
        <v>0:00</v>
      </c>
      <c r="L722" s="54" t="str">
        <f t="shared" si="74"/>
        <v>Ukončeno v den propuštění</v>
      </c>
      <c r="M722" s="54" t="str">
        <f>IF(A722-J722&gt;TIME(0,240,0),"Více než  4 hodiny",VLOOKUP(K722,Pásma!$H$4:$I$244,2))</f>
        <v>do 10 ti minut</v>
      </c>
    </row>
    <row r="723" spans="1:13" x14ac:dyDescent="0.25">
      <c r="A723" s="26">
        <v>45401.516643518517</v>
      </c>
      <c r="B723" s="25" t="s">
        <v>5017</v>
      </c>
      <c r="C723" s="25" t="s">
        <v>4949</v>
      </c>
      <c r="D723" s="25" t="s">
        <v>5013</v>
      </c>
      <c r="E723" s="25" t="s">
        <v>10</v>
      </c>
      <c r="F723" s="25" t="s">
        <v>5814</v>
      </c>
      <c r="G723" s="25" t="s">
        <v>5815</v>
      </c>
      <c r="H723" s="25" t="s">
        <v>5816</v>
      </c>
      <c r="I723" s="8">
        <f t="shared" si="72"/>
        <v>45401.516643518517</v>
      </c>
      <c r="J723" s="8">
        <f t="shared" si="76"/>
        <v>45401.515972222223</v>
      </c>
      <c r="K723" s="6" t="str">
        <f t="shared" si="73"/>
        <v>0:00</v>
      </c>
      <c r="L723" s="54" t="str">
        <f t="shared" si="74"/>
        <v>Ukončeno v den propuštění</v>
      </c>
      <c r="M723" s="54" t="str">
        <f>IF(A723-J723&gt;TIME(0,240,0),"Více než  4 hodiny",VLOOKUP(K723,Pásma!$H$4:$I$244,2))</f>
        <v>do 10 ti minut</v>
      </c>
    </row>
    <row r="724" spans="1:13" x14ac:dyDescent="0.25">
      <c r="A724" s="26">
        <v>45401.516805555555</v>
      </c>
      <c r="B724" s="25" t="s">
        <v>5017</v>
      </c>
      <c r="C724" s="25" t="s">
        <v>4949</v>
      </c>
      <c r="D724" s="25" t="s">
        <v>5013</v>
      </c>
      <c r="E724" s="25" t="s">
        <v>10</v>
      </c>
      <c r="F724" s="25" t="s">
        <v>5812</v>
      </c>
      <c r="G724" s="25" t="s">
        <v>5813</v>
      </c>
      <c r="H724" s="25" t="s">
        <v>5806</v>
      </c>
      <c r="I724" s="8">
        <f t="shared" si="72"/>
        <v>45401.516805555555</v>
      </c>
      <c r="J724" s="8">
        <f t="shared" si="76"/>
        <v>45401.51666666667</v>
      </c>
      <c r="K724" s="6" t="str">
        <f t="shared" si="73"/>
        <v>0:00</v>
      </c>
      <c r="L724" s="54" t="str">
        <f t="shared" si="74"/>
        <v>Ukončeno v den propuštění</v>
      </c>
      <c r="M724" s="54" t="str">
        <f>IF(A724-J724&gt;TIME(0,240,0),"Více než  4 hodiny",VLOOKUP(K724,Pásma!$H$4:$I$244,2))</f>
        <v>do 10 ti minut</v>
      </c>
    </row>
    <row r="725" spans="1:13" x14ac:dyDescent="0.25">
      <c r="A725" s="26">
        <v>45401.517025462963</v>
      </c>
      <c r="B725" s="25" t="s">
        <v>5017</v>
      </c>
      <c r="C725" s="25" t="s">
        <v>4949</v>
      </c>
      <c r="D725" s="25" t="s">
        <v>5013</v>
      </c>
      <c r="E725" s="25" t="s">
        <v>10</v>
      </c>
      <c r="F725" s="25" t="s">
        <v>5810</v>
      </c>
      <c r="G725" s="25" t="s">
        <v>5811</v>
      </c>
      <c r="H725" s="25" t="s">
        <v>5809</v>
      </c>
      <c r="I725" s="8">
        <f t="shared" si="72"/>
        <v>45401.517025462963</v>
      </c>
      <c r="J725" s="8">
        <f t="shared" si="76"/>
        <v>45401.51666666667</v>
      </c>
      <c r="K725" s="6" t="str">
        <f t="shared" si="73"/>
        <v>0:00</v>
      </c>
      <c r="L725" s="54" t="str">
        <f t="shared" si="74"/>
        <v>Ukončeno v den propuštění</v>
      </c>
      <c r="M725" s="54" t="str">
        <f>IF(A725-J725&gt;TIME(0,240,0),"Více než  4 hodiny",VLOOKUP(K725,Pásma!$H$4:$I$244,2))</f>
        <v>do 10 ti minut</v>
      </c>
    </row>
    <row r="726" spans="1:13" x14ac:dyDescent="0.25">
      <c r="A726" s="26">
        <v>45401.517175925925</v>
      </c>
      <c r="B726" s="25" t="s">
        <v>5017</v>
      </c>
      <c r="C726" s="25" t="s">
        <v>4949</v>
      </c>
      <c r="D726" s="25" t="s">
        <v>5013</v>
      </c>
      <c r="E726" s="25" t="s">
        <v>10</v>
      </c>
      <c r="F726" s="25" t="s">
        <v>5807</v>
      </c>
      <c r="G726" s="25" t="s">
        <v>5808</v>
      </c>
      <c r="H726" s="25" t="s">
        <v>5809</v>
      </c>
      <c r="I726" s="8">
        <f t="shared" si="72"/>
        <v>45401.517175925925</v>
      </c>
      <c r="J726" s="8">
        <f t="shared" si="76"/>
        <v>45401.51666666667</v>
      </c>
      <c r="K726" s="6" t="str">
        <f t="shared" si="73"/>
        <v>0:00</v>
      </c>
      <c r="L726" s="54" t="str">
        <f t="shared" si="74"/>
        <v>Ukončeno v den propuštění</v>
      </c>
      <c r="M726" s="54" t="str">
        <f>IF(A726-J726&gt;TIME(0,240,0),"Více než  4 hodiny",VLOOKUP(K726,Pásma!$H$4:$I$244,2))</f>
        <v>do 10 ti minut</v>
      </c>
    </row>
    <row r="727" spans="1:13" x14ac:dyDescent="0.25">
      <c r="A727" s="26">
        <v>45401.517395833333</v>
      </c>
      <c r="B727" s="25" t="s">
        <v>5017</v>
      </c>
      <c r="C727" s="25" t="s">
        <v>4949</v>
      </c>
      <c r="D727" s="25" t="s">
        <v>5013</v>
      </c>
      <c r="E727" s="25" t="s">
        <v>10</v>
      </c>
      <c r="F727" s="25" t="s">
        <v>5804</v>
      </c>
      <c r="G727" s="25" t="s">
        <v>5805</v>
      </c>
      <c r="H727" s="25" t="s">
        <v>5806</v>
      </c>
      <c r="I727" s="8">
        <f t="shared" si="72"/>
        <v>45401.517395833333</v>
      </c>
      <c r="J727" s="8">
        <f t="shared" si="76"/>
        <v>45401.51666666667</v>
      </c>
      <c r="K727" s="6" t="str">
        <f t="shared" si="73"/>
        <v>0:01</v>
      </c>
      <c r="L727" s="54" t="str">
        <f t="shared" si="74"/>
        <v>Ukončeno v den propuštění</v>
      </c>
      <c r="M727" s="54" t="str">
        <f>IF(A727-J727&gt;TIME(0,240,0),"Více než  4 hodiny",VLOOKUP(K727,Pásma!$H$4:$I$244,2))</f>
        <v>do 10 ti minut</v>
      </c>
    </row>
    <row r="728" spans="1:13" x14ac:dyDescent="0.25">
      <c r="A728" s="26">
        <v>45402.392314814817</v>
      </c>
      <c r="B728" s="25" t="s">
        <v>5011</v>
      </c>
      <c r="C728" s="25" t="s">
        <v>5012</v>
      </c>
      <c r="D728" s="25" t="s">
        <v>5013</v>
      </c>
      <c r="E728" s="25" t="s">
        <v>79</v>
      </c>
      <c r="F728" s="25" t="s">
        <v>5801</v>
      </c>
      <c r="G728" s="25" t="s">
        <v>5802</v>
      </c>
      <c r="H728" s="25" t="s">
        <v>5803</v>
      </c>
      <c r="I728" s="8">
        <f t="shared" si="72"/>
        <v>45402.392314814817</v>
      </c>
      <c r="J728" s="8">
        <f t="shared" si="76"/>
        <v>45402.39166666667</v>
      </c>
      <c r="K728" s="6" t="str">
        <f t="shared" si="73"/>
        <v>0:00</v>
      </c>
      <c r="L728" s="54" t="str">
        <f t="shared" si="74"/>
        <v>Ukončeno v den propuštění</v>
      </c>
      <c r="M728" s="54" t="str">
        <f>IF(A728-J728&gt;TIME(0,240,0),"Více než  4 hodiny",VLOOKUP(K728,Pásma!$H$4:$I$244,2))</f>
        <v>do 10 ti minut</v>
      </c>
    </row>
    <row r="729" spans="1:13" x14ac:dyDescent="0.25">
      <c r="A729" s="26">
        <v>45402.392835648148</v>
      </c>
      <c r="B729" s="25" t="s">
        <v>5011</v>
      </c>
      <c r="C729" s="25" t="s">
        <v>5012</v>
      </c>
      <c r="D729" s="25" t="s">
        <v>5013</v>
      </c>
      <c r="E729" s="25" t="s">
        <v>79</v>
      </c>
      <c r="F729" s="25" t="s">
        <v>5798</v>
      </c>
      <c r="G729" s="25" t="s">
        <v>5799</v>
      </c>
      <c r="H729" s="25" t="s">
        <v>5800</v>
      </c>
      <c r="I729" s="8">
        <f t="shared" si="72"/>
        <v>45402.392835648148</v>
      </c>
      <c r="J729" s="8">
        <f t="shared" si="76"/>
        <v>45402.392361111109</v>
      </c>
      <c r="K729" s="6" t="str">
        <f t="shared" si="73"/>
        <v>0:00</v>
      </c>
      <c r="L729" s="54" t="str">
        <f t="shared" si="74"/>
        <v>Ukončeno v den propuštění</v>
      </c>
      <c r="M729" s="54" t="str">
        <f>IF(A729-J729&gt;TIME(0,240,0),"Více než  4 hodiny",VLOOKUP(K729,Pásma!$H$4:$I$244,2))</f>
        <v>do 10 ti minut</v>
      </c>
    </row>
    <row r="730" spans="1:13" x14ac:dyDescent="0.25">
      <c r="A730" s="26">
        <v>45402.393321759257</v>
      </c>
      <c r="B730" s="25" t="s">
        <v>5011</v>
      </c>
      <c r="C730" s="25" t="s">
        <v>5012</v>
      </c>
      <c r="D730" s="25" t="s">
        <v>5013</v>
      </c>
      <c r="E730" s="25" t="s">
        <v>79</v>
      </c>
      <c r="F730" s="25" t="s">
        <v>5795</v>
      </c>
      <c r="G730" s="25" t="s">
        <v>5796</v>
      </c>
      <c r="H730" s="25" t="s">
        <v>5797</v>
      </c>
      <c r="I730" s="8">
        <f t="shared" si="72"/>
        <v>45402.393321759257</v>
      </c>
      <c r="J730" s="8">
        <f t="shared" si="76"/>
        <v>45402.393055555556</v>
      </c>
      <c r="K730" s="6" t="str">
        <f t="shared" si="73"/>
        <v>0:00</v>
      </c>
      <c r="L730" s="54" t="str">
        <f t="shared" si="74"/>
        <v>Ukončeno v den propuštění</v>
      </c>
      <c r="M730" s="54" t="str">
        <f>IF(A730-J730&gt;TIME(0,240,0),"Více než  4 hodiny",VLOOKUP(K730,Pásma!$H$4:$I$244,2))</f>
        <v>do 10 ti minut</v>
      </c>
    </row>
    <row r="731" spans="1:13" x14ac:dyDescent="0.25">
      <c r="A731" s="26">
        <v>45403.400081018517</v>
      </c>
      <c r="B731" s="25" t="s">
        <v>5017</v>
      </c>
      <c r="C731" s="25" t="s">
        <v>5372</v>
      </c>
      <c r="D731" s="25" t="s">
        <v>5013</v>
      </c>
      <c r="E731" s="25" t="s">
        <v>79</v>
      </c>
      <c r="F731" s="25" t="s">
        <v>5792</v>
      </c>
      <c r="G731" s="25" t="s">
        <v>5793</v>
      </c>
      <c r="H731" s="25" t="s">
        <v>5794</v>
      </c>
      <c r="I731" s="8">
        <f t="shared" si="72"/>
        <v>45403.400081018517</v>
      </c>
      <c r="J731" s="8">
        <f t="shared" si="76"/>
        <v>45403.399305555555</v>
      </c>
      <c r="K731" s="6" t="str">
        <f t="shared" si="73"/>
        <v>0:01</v>
      </c>
      <c r="L731" s="54" t="str">
        <f t="shared" si="74"/>
        <v>Ukončeno v den propuštění</v>
      </c>
      <c r="M731" s="54" t="str">
        <f>IF(A731-J731&gt;TIME(0,240,0),"Více než  4 hodiny",VLOOKUP(K731,Pásma!$H$4:$I$244,2))</f>
        <v>do 10 ti minut</v>
      </c>
    </row>
    <row r="732" spans="1:13" x14ac:dyDescent="0.25">
      <c r="A732" s="26">
        <v>45403.400833333333</v>
      </c>
      <c r="B732" s="25" t="s">
        <v>5017</v>
      </c>
      <c r="C732" s="25" t="s">
        <v>5372</v>
      </c>
      <c r="D732" s="25" t="s">
        <v>5013</v>
      </c>
      <c r="E732" s="25" t="s">
        <v>79</v>
      </c>
      <c r="F732" s="25" t="s">
        <v>5789</v>
      </c>
      <c r="G732" s="25" t="s">
        <v>5790</v>
      </c>
      <c r="H732" s="25" t="s">
        <v>5791</v>
      </c>
      <c r="I732" s="8">
        <f t="shared" si="72"/>
        <v>45403.400833333333</v>
      </c>
      <c r="J732" s="8">
        <f t="shared" si="76"/>
        <v>45403.4</v>
      </c>
      <c r="K732" s="6" t="str">
        <f t="shared" si="73"/>
        <v>0:01</v>
      </c>
      <c r="L732" s="54" t="str">
        <f t="shared" si="74"/>
        <v>Ukončeno v den propuštění</v>
      </c>
      <c r="M732" s="54" t="str">
        <f>IF(A732-J732&gt;TIME(0,240,0),"Více než  4 hodiny",VLOOKUP(K732,Pásma!$H$4:$I$244,2))</f>
        <v>do 10 ti minut</v>
      </c>
    </row>
    <row r="733" spans="1:13" x14ac:dyDescent="0.25">
      <c r="A733" s="26">
        <v>45403.40861111111</v>
      </c>
      <c r="B733" s="25" t="s">
        <v>5017</v>
      </c>
      <c r="C733" s="25" t="s">
        <v>5372</v>
      </c>
      <c r="D733" s="25" t="s">
        <v>5013</v>
      </c>
      <c r="E733" s="25" t="s">
        <v>79</v>
      </c>
      <c r="F733" s="25" t="s">
        <v>5786</v>
      </c>
      <c r="G733" s="25" t="s">
        <v>5787</v>
      </c>
      <c r="H733" s="25" t="s">
        <v>5788</v>
      </c>
      <c r="I733" s="8">
        <f t="shared" si="72"/>
        <v>45403.40861111111</v>
      </c>
      <c r="J733" s="8">
        <f t="shared" si="76"/>
        <v>45403.40347222222</v>
      </c>
      <c r="K733" s="6" t="str">
        <f t="shared" si="73"/>
        <v>0:07</v>
      </c>
      <c r="L733" s="54" t="str">
        <f t="shared" si="74"/>
        <v>Ukončeno v den propuštění</v>
      </c>
      <c r="M733" s="54" t="str">
        <f>IF(A733-J733&gt;TIME(0,240,0),"Více než  4 hodiny",VLOOKUP(K733,Pásma!$H$4:$I$244,2))</f>
        <v>do 10 ti minut</v>
      </c>
    </row>
    <row r="734" spans="1:13" x14ac:dyDescent="0.25">
      <c r="A734" s="26">
        <v>45403.644317129627</v>
      </c>
      <c r="B734" s="25" t="s">
        <v>5011</v>
      </c>
      <c r="C734" s="25" t="s">
        <v>4914</v>
      </c>
      <c r="D734" s="25" t="s">
        <v>5013</v>
      </c>
      <c r="E734" s="25" t="s">
        <v>10</v>
      </c>
      <c r="F734" s="25" t="s">
        <v>5783</v>
      </c>
      <c r="G734" s="25" t="s">
        <v>5784</v>
      </c>
      <c r="H734" s="25" t="s">
        <v>5785</v>
      </c>
      <c r="I734" s="8">
        <f t="shared" si="72"/>
        <v>45403.644317129627</v>
      </c>
      <c r="J734" s="8">
        <f t="shared" si="76"/>
        <v>45403.643750000003</v>
      </c>
      <c r="K734" s="6" t="str">
        <f t="shared" si="73"/>
        <v>0:00</v>
      </c>
      <c r="L734" s="54" t="str">
        <f t="shared" si="74"/>
        <v>Ukončeno v den propuštění</v>
      </c>
      <c r="M734" s="54" t="str">
        <f>IF(A734-J734&gt;TIME(0,240,0),"Více než  4 hodiny",VLOOKUP(K734,Pásma!$H$4:$I$244,2))</f>
        <v>do 10 ti minut</v>
      </c>
    </row>
    <row r="735" spans="1:13" x14ac:dyDescent="0.25">
      <c r="A735" s="26">
        <v>45404.358356481483</v>
      </c>
      <c r="B735" s="25" t="s">
        <v>4941</v>
      </c>
      <c r="C735" s="25" t="s">
        <v>8836</v>
      </c>
      <c r="D735" s="25" t="s">
        <v>5013</v>
      </c>
      <c r="E735" s="25" t="s">
        <v>79</v>
      </c>
      <c r="F735" s="25" t="s">
        <v>7844</v>
      </c>
      <c r="G735" s="25" t="s">
        <v>7845</v>
      </c>
      <c r="H735" s="25" t="s">
        <v>9093</v>
      </c>
      <c r="I735" s="8">
        <f t="shared" si="72"/>
        <v>45404.358356481483</v>
      </c>
      <c r="J735" s="8">
        <f>DATEVALUE(MID(H735,49,8))+TIMEVALUE(_xlfn.CONCAT(MID(H735,80,2),":",MID(H735,82,2)))</f>
        <v>45404.357638888891</v>
      </c>
      <c r="K735" s="6" t="str">
        <f t="shared" si="73"/>
        <v>0:01</v>
      </c>
      <c r="L735" s="54" t="str">
        <f t="shared" si="74"/>
        <v>Ukončeno v den propuštění</v>
      </c>
      <c r="M735" s="54" t="str">
        <f>IF(A735-J735&gt;TIME(0,240,0),"Více než  4 hodiny",VLOOKUP(K735,Pásma!$H$4:$I$244,2))</f>
        <v>do 10 ti minut</v>
      </c>
    </row>
    <row r="736" spans="1:13" x14ac:dyDescent="0.25">
      <c r="A736" s="26">
        <v>45404.407476851855</v>
      </c>
      <c r="B736" s="25" t="s">
        <v>4945</v>
      </c>
      <c r="C736" s="25" t="s">
        <v>5224</v>
      </c>
      <c r="D736" s="25" t="s">
        <v>5013</v>
      </c>
      <c r="E736" s="25" t="s">
        <v>4876</v>
      </c>
      <c r="F736" s="25" t="s">
        <v>5674</v>
      </c>
      <c r="G736" s="25" t="s">
        <v>5781</v>
      </c>
      <c r="H736" s="25" t="s">
        <v>5782</v>
      </c>
      <c r="I736" s="8">
        <f t="shared" si="72"/>
        <v>45404.407476851855</v>
      </c>
      <c r="J736" s="8">
        <f>DATEVALUE(MID(H736,29,8))+TIMEVALUE(_xlfn.CONCAT(MID(H736,64,2),":",MID(H736,66,2)))</f>
        <v>45404.395833333336</v>
      </c>
      <c r="K736" s="6" t="str">
        <f t="shared" si="73"/>
        <v>0:16</v>
      </c>
      <c r="L736" s="54" t="str">
        <f t="shared" si="74"/>
        <v>Ukončeno v den propuštění</v>
      </c>
      <c r="M736" s="54" t="str">
        <f>IF(A736-J736&gt;TIME(0,240,0),"Více než  4 hodiny",VLOOKUP(K736,Pásma!$H$4:$I$244,2))</f>
        <v>10-20</v>
      </c>
    </row>
    <row r="737" spans="1:13" x14ac:dyDescent="0.25">
      <c r="A737" s="26">
        <v>45404.458634259259</v>
      </c>
      <c r="B737" s="25" t="s">
        <v>5011</v>
      </c>
      <c r="C737" s="25" t="s">
        <v>5162</v>
      </c>
      <c r="D737" s="25" t="s">
        <v>5013</v>
      </c>
      <c r="E737" s="25" t="s">
        <v>79</v>
      </c>
      <c r="F737" s="25" t="s">
        <v>7844</v>
      </c>
      <c r="G737" s="25" t="s">
        <v>7845</v>
      </c>
      <c r="H737" s="25" t="s">
        <v>7846</v>
      </c>
      <c r="I737" s="8">
        <f t="shared" si="72"/>
        <v>45404.458634259259</v>
      </c>
      <c r="J737" s="8">
        <f>DATEVALUE(MID(H737,63,8))+TIMEVALUE(_xlfn.CONCAT(MID(H737,87,2),":",MID(H737,89,2)))</f>
        <v>45404.457638888889</v>
      </c>
      <c r="K737" s="6" t="str">
        <f t="shared" si="73"/>
        <v>0:01</v>
      </c>
      <c r="L737" s="54" t="str">
        <f t="shared" si="74"/>
        <v>Ukončeno v den propuštění</v>
      </c>
      <c r="M737" s="54" t="str">
        <f>IF(A737-J737&gt;TIME(0,240,0),"Více než  4 hodiny",VLOOKUP(K737,Pásma!$H$4:$I$244,2))</f>
        <v>do 10 ti minut</v>
      </c>
    </row>
    <row r="738" spans="1:13" x14ac:dyDescent="0.25">
      <c r="A738" s="26">
        <v>45404.58966435185</v>
      </c>
      <c r="B738" s="25" t="s">
        <v>4853</v>
      </c>
      <c r="C738" s="25" t="s">
        <v>4884</v>
      </c>
      <c r="D738" s="25" t="s">
        <v>5013</v>
      </c>
      <c r="E738" s="25" t="s">
        <v>10</v>
      </c>
      <c r="F738" s="25" t="s">
        <v>5577</v>
      </c>
      <c r="G738" s="25" t="s">
        <v>5663</v>
      </c>
      <c r="H738" s="25" t="s">
        <v>9092</v>
      </c>
      <c r="I738" s="8">
        <f t="shared" si="72"/>
        <v>45404.58966435185</v>
      </c>
      <c r="J738" s="8">
        <f>DATEVALUE(MID(H738,49,8))+TIMEVALUE(_xlfn.CONCAT(MID(H738,80,2),":",MID(H738,82,2)))</f>
        <v>45404.589583333334</v>
      </c>
      <c r="K738" s="6" t="str">
        <f t="shared" si="73"/>
        <v>0:00</v>
      </c>
      <c r="L738" s="54" t="str">
        <f t="shared" si="74"/>
        <v>Ukončeno v den propuštění</v>
      </c>
      <c r="M738" s="54" t="str">
        <f>IF(A738-J738&gt;TIME(0,240,0),"Více než  4 hodiny",VLOOKUP(K738,Pásma!$H$4:$I$244,2))</f>
        <v>do 10 ti minut</v>
      </c>
    </row>
    <row r="739" spans="1:13" x14ac:dyDescent="0.25">
      <c r="A739" s="26">
        <v>45404.752858796295</v>
      </c>
      <c r="B739" s="25" t="s">
        <v>5017</v>
      </c>
      <c r="C739" s="25" t="s">
        <v>5039</v>
      </c>
      <c r="D739" s="25" t="s">
        <v>5013</v>
      </c>
      <c r="E739" s="25" t="s">
        <v>79</v>
      </c>
      <c r="F739" s="25" t="s">
        <v>5778</v>
      </c>
      <c r="G739" s="25" t="s">
        <v>5779</v>
      </c>
      <c r="H739" s="25" t="s">
        <v>5780</v>
      </c>
      <c r="I739" s="8">
        <f t="shared" si="72"/>
        <v>45404.752858796295</v>
      </c>
      <c r="J739" s="8">
        <f>DATEVALUE(MID(H739,29,8))+TIMEVALUE(_xlfn.CONCAT(MID(H739,64,2),":",MID(H739,66,2)))</f>
        <v>45404.752083333333</v>
      </c>
      <c r="K739" s="6" t="str">
        <f t="shared" si="73"/>
        <v>0:01</v>
      </c>
      <c r="L739" s="54" t="str">
        <f t="shared" si="74"/>
        <v>Ukončeno v den propuštění</v>
      </c>
      <c r="M739" s="54" t="str">
        <f>IF(A739-J739&gt;TIME(0,240,0),"Více než  4 hodiny",VLOOKUP(K739,Pásma!$H$4:$I$244,2))</f>
        <v>do 10 ti minut</v>
      </c>
    </row>
    <row r="740" spans="1:13" x14ac:dyDescent="0.25">
      <c r="A740" s="26">
        <v>45404.75309027778</v>
      </c>
      <c r="B740" s="25" t="s">
        <v>5017</v>
      </c>
      <c r="C740" s="25" t="s">
        <v>5039</v>
      </c>
      <c r="D740" s="25" t="s">
        <v>5013</v>
      </c>
      <c r="E740" s="25" t="s">
        <v>79</v>
      </c>
      <c r="F740" s="25" t="s">
        <v>5775</v>
      </c>
      <c r="G740" s="25" t="s">
        <v>5776</v>
      </c>
      <c r="H740" s="25" t="s">
        <v>5777</v>
      </c>
      <c r="I740" s="8">
        <f t="shared" si="72"/>
        <v>45404.75309027778</v>
      </c>
      <c r="J740" s="8">
        <f>DATEVALUE(MID(H740,29,8))+TIMEVALUE(_xlfn.CONCAT(MID(H740,64,2),":",MID(H740,66,2)))</f>
        <v>45404.75277777778</v>
      </c>
      <c r="K740" s="6" t="str">
        <f t="shared" si="73"/>
        <v>0:00</v>
      </c>
      <c r="L740" s="54" t="str">
        <f t="shared" si="74"/>
        <v>Ukončeno v den propuštění</v>
      </c>
      <c r="M740" s="54" t="str">
        <f>IF(A740-J740&gt;TIME(0,240,0),"Více než  4 hodiny",VLOOKUP(K740,Pásma!$H$4:$I$244,2))</f>
        <v>do 10 ti minut</v>
      </c>
    </row>
    <row r="741" spans="1:13" x14ac:dyDescent="0.25">
      <c r="A741" s="26">
        <v>45404.75340277778</v>
      </c>
      <c r="B741" s="25" t="s">
        <v>5017</v>
      </c>
      <c r="C741" s="25" t="s">
        <v>5039</v>
      </c>
      <c r="D741" s="25" t="s">
        <v>5013</v>
      </c>
      <c r="E741" s="25" t="s">
        <v>79</v>
      </c>
      <c r="F741" s="25" t="s">
        <v>5772</v>
      </c>
      <c r="G741" s="25" t="s">
        <v>5773</v>
      </c>
      <c r="H741" s="25" t="s">
        <v>5774</v>
      </c>
      <c r="I741" s="8">
        <f t="shared" si="72"/>
        <v>45404.75340277778</v>
      </c>
      <c r="J741" s="8">
        <f>DATEVALUE(MID(H741,29,8))+TIMEVALUE(_xlfn.CONCAT(MID(H741,64,2),":",MID(H741,66,2)))</f>
        <v>45404.75277777778</v>
      </c>
      <c r="K741" s="6" t="str">
        <f t="shared" si="73"/>
        <v>0:00</v>
      </c>
      <c r="L741" s="54" t="str">
        <f t="shared" si="74"/>
        <v>Ukončeno v den propuštění</v>
      </c>
      <c r="M741" s="54" t="str">
        <f>IF(A741-J741&gt;TIME(0,240,0),"Více než  4 hodiny",VLOOKUP(K741,Pásma!$H$4:$I$244,2))</f>
        <v>do 10 ti minut</v>
      </c>
    </row>
    <row r="742" spans="1:13" x14ac:dyDescent="0.25">
      <c r="A742" s="26">
        <v>45404.753703703704</v>
      </c>
      <c r="B742" s="25" t="s">
        <v>5017</v>
      </c>
      <c r="C742" s="25" t="s">
        <v>5039</v>
      </c>
      <c r="D742" s="25" t="s">
        <v>5013</v>
      </c>
      <c r="E742" s="25" t="s">
        <v>79</v>
      </c>
      <c r="F742" s="25" t="s">
        <v>5718</v>
      </c>
      <c r="G742" s="25" t="s">
        <v>5771</v>
      </c>
      <c r="H742" s="25" t="s">
        <v>5770</v>
      </c>
      <c r="I742" s="8">
        <f t="shared" si="72"/>
        <v>45404.753703703704</v>
      </c>
      <c r="J742" s="8">
        <f>DATEVALUE(MID(H742,29,8))+TIMEVALUE(_xlfn.CONCAT(MID(H742,64,2),":",MID(H742,66,2)))</f>
        <v>45404.753472222219</v>
      </c>
      <c r="K742" s="6" t="str">
        <f t="shared" si="73"/>
        <v>0:00</v>
      </c>
      <c r="L742" s="54" t="str">
        <f t="shared" si="74"/>
        <v>Ukončeno v den propuštění</v>
      </c>
      <c r="M742" s="54" t="str">
        <f>IF(A742-J742&gt;TIME(0,240,0),"Více než  4 hodiny",VLOOKUP(K742,Pásma!$H$4:$I$244,2))</f>
        <v>do 10 ti minut</v>
      </c>
    </row>
    <row r="743" spans="1:13" x14ac:dyDescent="0.25">
      <c r="A743" s="26">
        <v>45404.754305555558</v>
      </c>
      <c r="B743" s="25" t="s">
        <v>5017</v>
      </c>
      <c r="C743" s="25" t="s">
        <v>5039</v>
      </c>
      <c r="D743" s="25" t="s">
        <v>5013</v>
      </c>
      <c r="E743" s="25" t="s">
        <v>79</v>
      </c>
      <c r="F743" s="25" t="s">
        <v>5768</v>
      </c>
      <c r="G743" s="25" t="s">
        <v>5769</v>
      </c>
      <c r="H743" s="25" t="s">
        <v>5770</v>
      </c>
      <c r="I743" s="8">
        <f t="shared" si="72"/>
        <v>45404.754305555558</v>
      </c>
      <c r="J743" s="8">
        <f>DATEVALUE(MID(H743,29,8))+TIMEVALUE(_xlfn.CONCAT(MID(H743,64,2),":",MID(H743,66,2)))</f>
        <v>45404.753472222219</v>
      </c>
      <c r="K743" s="6" t="str">
        <f t="shared" si="73"/>
        <v>0:01</v>
      </c>
      <c r="L743" s="54" t="str">
        <f t="shared" si="74"/>
        <v>Ukončeno v den propuštění</v>
      </c>
      <c r="M743" s="54" t="str">
        <f>IF(A743-J743&gt;TIME(0,240,0),"Více než  4 hodiny",VLOOKUP(K743,Pásma!$H$4:$I$244,2))</f>
        <v>do 10 ti minut</v>
      </c>
    </row>
    <row r="744" spans="1:13" x14ac:dyDescent="0.25">
      <c r="A744" s="26">
        <v>45405.357511574075</v>
      </c>
      <c r="B744" s="25" t="s">
        <v>4941</v>
      </c>
      <c r="C744" s="25" t="s">
        <v>8836</v>
      </c>
      <c r="D744" s="25" t="s">
        <v>5013</v>
      </c>
      <c r="E744" s="25" t="s">
        <v>79</v>
      </c>
      <c r="F744" s="25" t="s">
        <v>5711</v>
      </c>
      <c r="G744" s="25" t="s">
        <v>5712</v>
      </c>
      <c r="H744" s="25" t="s">
        <v>9091</v>
      </c>
      <c r="I744" s="8">
        <f t="shared" si="72"/>
        <v>45405.357511574075</v>
      </c>
      <c r="J744" s="8">
        <f>DATEVALUE(MID(H744,49,8))+TIMEVALUE(_xlfn.CONCAT(MID(H744,80,2),":",MID(H744,82,2)))</f>
        <v>45405.356944444444</v>
      </c>
      <c r="K744" s="6" t="str">
        <f t="shared" si="73"/>
        <v>0:00</v>
      </c>
      <c r="L744" s="54" t="str">
        <f t="shared" si="74"/>
        <v>Ukončeno v den propuštění</v>
      </c>
      <c r="M744" s="54" t="str">
        <f>IF(A744-J744&gt;TIME(0,240,0),"Více než  4 hodiny",VLOOKUP(K744,Pásma!$H$4:$I$244,2))</f>
        <v>do 10 ti minut</v>
      </c>
    </row>
    <row r="745" spans="1:13" x14ac:dyDescent="0.25">
      <c r="A745" s="26">
        <v>45405.357592592591</v>
      </c>
      <c r="B745" s="25" t="s">
        <v>4941</v>
      </c>
      <c r="C745" s="25" t="s">
        <v>8836</v>
      </c>
      <c r="D745" s="25" t="s">
        <v>5013</v>
      </c>
      <c r="E745" s="25" t="s">
        <v>79</v>
      </c>
      <c r="F745" s="25" t="s">
        <v>5725</v>
      </c>
      <c r="G745" s="25" t="s">
        <v>5726</v>
      </c>
      <c r="H745" s="25" t="s">
        <v>9091</v>
      </c>
      <c r="I745" s="8">
        <f t="shared" si="72"/>
        <v>45405.357592592591</v>
      </c>
      <c r="J745" s="8">
        <f>DATEVALUE(MID(H745,49,8))+TIMEVALUE(_xlfn.CONCAT(MID(H745,80,2),":",MID(H745,82,2)))</f>
        <v>45405.356944444444</v>
      </c>
      <c r="K745" s="6" t="str">
        <f t="shared" si="73"/>
        <v>0:00</v>
      </c>
      <c r="L745" s="54" t="str">
        <f t="shared" si="74"/>
        <v>Ukončeno v den propuštění</v>
      </c>
      <c r="M745" s="54" t="str">
        <f>IF(A745-J745&gt;TIME(0,240,0),"Více než  4 hodiny",VLOOKUP(K745,Pásma!$H$4:$I$244,2))</f>
        <v>do 10 ti minut</v>
      </c>
    </row>
    <row r="746" spans="1:13" x14ac:dyDescent="0.25">
      <c r="A746" s="26">
        <v>45405.433379629627</v>
      </c>
      <c r="B746" s="25" t="s">
        <v>5017</v>
      </c>
      <c r="C746" s="25" t="s">
        <v>5018</v>
      </c>
      <c r="D746" s="25" t="s">
        <v>5013</v>
      </c>
      <c r="E746" s="25" t="s">
        <v>79</v>
      </c>
      <c r="F746" s="25" t="s">
        <v>5765</v>
      </c>
      <c r="G746" s="25" t="s">
        <v>5766</v>
      </c>
      <c r="H746" s="25" t="s">
        <v>5767</v>
      </c>
      <c r="I746" s="8">
        <f t="shared" si="72"/>
        <v>45405.433379629627</v>
      </c>
      <c r="J746" s="8">
        <f>DATEVALUE(MID(H746,29,8))+TIMEVALUE(_xlfn.CONCAT(MID(H746,64,2),":",MID(H746,66,2)))</f>
        <v>45405.432638888888</v>
      </c>
      <c r="K746" s="6" t="str">
        <f t="shared" si="73"/>
        <v>0:01</v>
      </c>
      <c r="L746" s="54" t="str">
        <f t="shared" si="74"/>
        <v>Ukončeno v den propuštění</v>
      </c>
      <c r="M746" s="54" t="str">
        <f>IF(A746-J746&gt;TIME(0,240,0),"Více než  4 hodiny",VLOOKUP(K746,Pásma!$H$4:$I$244,2))</f>
        <v>do 10 ti minut</v>
      </c>
    </row>
    <row r="747" spans="1:13" x14ac:dyDescent="0.25">
      <c r="A747" s="26">
        <v>45405.433668981481</v>
      </c>
      <c r="B747" s="25" t="s">
        <v>5017</v>
      </c>
      <c r="C747" s="25" t="s">
        <v>5018</v>
      </c>
      <c r="D747" s="25" t="s">
        <v>5013</v>
      </c>
      <c r="E747" s="25" t="s">
        <v>79</v>
      </c>
      <c r="F747" s="25" t="s">
        <v>5762</v>
      </c>
      <c r="G747" s="25" t="s">
        <v>5763</v>
      </c>
      <c r="H747" s="25" t="s">
        <v>5764</v>
      </c>
      <c r="I747" s="8">
        <f t="shared" si="72"/>
        <v>45405.433668981481</v>
      </c>
      <c r="J747" s="8">
        <f>DATEVALUE(MID(H747,29,8))+TIMEVALUE(_xlfn.CONCAT(MID(H747,64,2),":",MID(H747,66,2)))</f>
        <v>45405.433333333334</v>
      </c>
      <c r="K747" s="6" t="str">
        <f t="shared" si="73"/>
        <v>0:00</v>
      </c>
      <c r="L747" s="54" t="str">
        <f t="shared" si="74"/>
        <v>Ukončeno v den propuštění</v>
      </c>
      <c r="M747" s="54" t="str">
        <f>IF(A747-J747&gt;TIME(0,240,0),"Více než  4 hodiny",VLOOKUP(K747,Pásma!$H$4:$I$244,2))</f>
        <v>do 10 ti minut</v>
      </c>
    </row>
    <row r="748" spans="1:13" x14ac:dyDescent="0.25">
      <c r="A748" s="26">
        <v>45405.502592592595</v>
      </c>
      <c r="B748" s="25" t="s">
        <v>5011</v>
      </c>
      <c r="C748" s="25" t="s">
        <v>5125</v>
      </c>
      <c r="D748" s="25" t="s">
        <v>5013</v>
      </c>
      <c r="E748" s="25" t="s">
        <v>79</v>
      </c>
      <c r="F748" s="25" t="s">
        <v>5759</v>
      </c>
      <c r="G748" s="25" t="s">
        <v>5760</v>
      </c>
      <c r="H748" s="25" t="s">
        <v>5761</v>
      </c>
      <c r="I748" s="8">
        <f t="shared" si="72"/>
        <v>45405.502592592595</v>
      </c>
      <c r="J748" s="8">
        <f>DATEVALUE(MID(H748,29,8))+TIMEVALUE(_xlfn.CONCAT(MID(H748,64,2),":",MID(H748,66,2)))</f>
        <v>45405.502083333333</v>
      </c>
      <c r="K748" s="6" t="str">
        <f t="shared" si="73"/>
        <v>0:00</v>
      </c>
      <c r="L748" s="54" t="str">
        <f t="shared" si="74"/>
        <v>Ukončeno v den propuštění</v>
      </c>
      <c r="M748" s="54" t="str">
        <f>IF(A748-J748&gt;TIME(0,240,0),"Více než  4 hodiny",VLOOKUP(K748,Pásma!$H$4:$I$244,2))</f>
        <v>do 10 ti minut</v>
      </c>
    </row>
    <row r="749" spans="1:13" x14ac:dyDescent="0.25">
      <c r="A749" s="26">
        <v>45405.743645833332</v>
      </c>
      <c r="B749" s="25" t="s">
        <v>5011</v>
      </c>
      <c r="C749" s="25" t="s">
        <v>5125</v>
      </c>
      <c r="D749" s="25" t="s">
        <v>5013</v>
      </c>
      <c r="E749" s="25" t="s">
        <v>79</v>
      </c>
      <c r="F749" s="25" t="s">
        <v>5671</v>
      </c>
      <c r="G749" s="25" t="s">
        <v>7842</v>
      </c>
      <c r="H749" s="25" t="s">
        <v>7843</v>
      </c>
      <c r="I749" s="8">
        <f t="shared" si="72"/>
        <v>45405.743645833332</v>
      </c>
      <c r="J749" s="8">
        <f>DATEVALUE(MID(H749,63,8))+TIMEVALUE(_xlfn.CONCAT(MID(H749,87,2),":",MID(H749,89,2)))</f>
        <v>45405.742361111108</v>
      </c>
      <c r="K749" s="6" t="str">
        <f t="shared" si="73"/>
        <v>0:01</v>
      </c>
      <c r="L749" s="54" t="str">
        <f t="shared" si="74"/>
        <v>Ukončeno v den propuštění</v>
      </c>
      <c r="M749" s="54" t="str">
        <f>IF(A749-J749&gt;TIME(0,240,0),"Více než  4 hodiny",VLOOKUP(K749,Pásma!$H$4:$I$244,2))</f>
        <v>do 10 ti minut</v>
      </c>
    </row>
    <row r="750" spans="1:13" x14ac:dyDescent="0.25">
      <c r="A750" s="26">
        <v>45406.393240740741</v>
      </c>
      <c r="B750" s="25" t="s">
        <v>4941</v>
      </c>
      <c r="C750" s="25" t="s">
        <v>8836</v>
      </c>
      <c r="D750" s="25" t="s">
        <v>5013</v>
      </c>
      <c r="E750" s="25" t="s">
        <v>79</v>
      </c>
      <c r="F750" s="25" t="s">
        <v>7754</v>
      </c>
      <c r="G750" s="25" t="s">
        <v>7755</v>
      </c>
      <c r="H750" s="25" t="s">
        <v>9090</v>
      </c>
      <c r="I750" s="8">
        <f t="shared" si="72"/>
        <v>45406.393240740741</v>
      </c>
      <c r="J750" s="8">
        <f>DATEVALUE(MID(H750,49,8))+TIMEVALUE(_xlfn.CONCAT(MID(H750,80,2),":",MID(H750,82,2)))</f>
        <v>45406.393055555556</v>
      </c>
      <c r="K750" s="6" t="str">
        <f t="shared" si="73"/>
        <v>0:00</v>
      </c>
      <c r="L750" s="54" t="str">
        <f t="shared" si="74"/>
        <v>Ukončeno v den propuštění</v>
      </c>
      <c r="M750" s="54" t="str">
        <f>IF(A750-J750&gt;TIME(0,240,0),"Více než  4 hodiny",VLOOKUP(K750,Pásma!$H$4:$I$244,2))</f>
        <v>do 10 ti minut</v>
      </c>
    </row>
    <row r="751" spans="1:13" x14ac:dyDescent="0.25">
      <c r="A751" s="26">
        <v>45406.444537037038</v>
      </c>
      <c r="B751" s="25" t="s">
        <v>5017</v>
      </c>
      <c r="C751" s="25" t="s">
        <v>5752</v>
      </c>
      <c r="D751" s="25" t="s">
        <v>5013</v>
      </c>
      <c r="E751" s="25" t="s">
        <v>5753</v>
      </c>
      <c r="F751" s="25" t="s">
        <v>5674</v>
      </c>
      <c r="G751" s="25" t="s">
        <v>7840</v>
      </c>
      <c r="H751" s="25" t="s">
        <v>7841</v>
      </c>
      <c r="I751" s="8">
        <f t="shared" si="72"/>
        <v>45406.444537037038</v>
      </c>
      <c r="J751" s="8">
        <f>DATEVALUE(MID(H751,63,8))+TIMEVALUE(_xlfn.CONCAT(MID(H751,87,2),":",MID(H751,89,2)))</f>
        <v>45406.443749999999</v>
      </c>
      <c r="K751" s="6" t="str">
        <f t="shared" si="73"/>
        <v>0:01</v>
      </c>
      <c r="L751" s="54" t="str">
        <f t="shared" si="74"/>
        <v>Ukončeno v den propuštění</v>
      </c>
      <c r="M751" s="54" t="str">
        <f>IF(A751-J751&gt;TIME(0,240,0),"Více než  4 hodiny",VLOOKUP(K751,Pásma!$H$4:$I$244,2))</f>
        <v>do 10 ti minut</v>
      </c>
    </row>
    <row r="752" spans="1:13" x14ac:dyDescent="0.25">
      <c r="A752" s="26">
        <v>45406.480266203704</v>
      </c>
      <c r="B752" s="25" t="s">
        <v>5011</v>
      </c>
      <c r="C752" s="25" t="s">
        <v>5125</v>
      </c>
      <c r="D752" s="25" t="s">
        <v>5013</v>
      </c>
      <c r="E752" s="25" t="s">
        <v>79</v>
      </c>
      <c r="F752" s="25" t="s">
        <v>5756</v>
      </c>
      <c r="G752" s="25" t="s">
        <v>5757</v>
      </c>
      <c r="H752" s="25" t="s">
        <v>5758</v>
      </c>
      <c r="I752" s="8">
        <f t="shared" si="72"/>
        <v>45406.480266203704</v>
      </c>
      <c r="J752" s="8">
        <f>DATEVALUE(MID(H752,29,8))+TIMEVALUE(_xlfn.CONCAT(MID(H752,64,2),":",MID(H752,66,2)))</f>
        <v>45406.479166666664</v>
      </c>
      <c r="K752" s="6" t="str">
        <f t="shared" si="73"/>
        <v>0:01</v>
      </c>
      <c r="L752" s="54" t="str">
        <f t="shared" si="74"/>
        <v>Ukončeno v den propuštění</v>
      </c>
      <c r="M752" s="54" t="str">
        <f>IF(A752-J752&gt;TIME(0,240,0),"Více než  4 hodiny",VLOOKUP(K752,Pásma!$H$4:$I$244,2))</f>
        <v>do 10 ti minut</v>
      </c>
    </row>
    <row r="753" spans="1:13" x14ac:dyDescent="0.25">
      <c r="A753" s="26">
        <v>45406.515439814815</v>
      </c>
      <c r="B753" s="25" t="s">
        <v>5017</v>
      </c>
      <c r="C753" s="25" t="s">
        <v>5752</v>
      </c>
      <c r="D753" s="25" t="s">
        <v>5013</v>
      </c>
      <c r="E753" s="25" t="s">
        <v>5753</v>
      </c>
      <c r="F753" s="25" t="s">
        <v>5671</v>
      </c>
      <c r="G753" s="25" t="s">
        <v>5754</v>
      </c>
      <c r="H753" s="25" t="s">
        <v>5755</v>
      </c>
      <c r="I753" s="8">
        <f t="shared" si="72"/>
        <v>45406.515439814815</v>
      </c>
      <c r="J753" s="8">
        <f>DATEVALUE(MID(H753,29,8))+TIMEVALUE(_xlfn.CONCAT(MID(H753,64,2),":",MID(H753,66,2)))</f>
        <v>45406.511111111111</v>
      </c>
      <c r="K753" s="6" t="str">
        <f t="shared" si="73"/>
        <v>0:06</v>
      </c>
      <c r="L753" s="54" t="str">
        <f t="shared" si="74"/>
        <v>Ukončeno v den propuštění</v>
      </c>
      <c r="M753" s="54" t="str">
        <f>IF(A753-J753&gt;TIME(0,240,0),"Více než  4 hodiny",VLOOKUP(K753,Pásma!$H$4:$I$244,2))</f>
        <v>do 10 ti minut</v>
      </c>
    </row>
    <row r="754" spans="1:13" x14ac:dyDescent="0.25">
      <c r="A754" s="26">
        <v>45406.552743055552</v>
      </c>
      <c r="B754" s="25" t="s">
        <v>5017</v>
      </c>
      <c r="C754" s="25" t="s">
        <v>5752</v>
      </c>
      <c r="D754" s="25" t="s">
        <v>5013</v>
      </c>
      <c r="E754" s="25" t="s">
        <v>5753</v>
      </c>
      <c r="F754" s="25" t="s">
        <v>5642</v>
      </c>
      <c r="G754" s="25" t="s">
        <v>7838</v>
      </c>
      <c r="H754" s="25" t="s">
        <v>7839</v>
      </c>
      <c r="I754" s="8">
        <f t="shared" si="72"/>
        <v>45406.552743055552</v>
      </c>
      <c r="J754" s="8">
        <f>DATEVALUE(MID(H754,63,8))+TIMEVALUE(_xlfn.CONCAT(MID(H754,87,2),":",MID(H754,89,2)))</f>
        <v>45406.552083333336</v>
      </c>
      <c r="K754" s="6" t="str">
        <f t="shared" si="73"/>
        <v>0:00</v>
      </c>
      <c r="L754" s="54" t="str">
        <f t="shared" si="74"/>
        <v>Ukončeno v den propuštění</v>
      </c>
      <c r="M754" s="54" t="str">
        <f>IF(A754-J754&gt;TIME(0,240,0),"Více než  4 hodiny",VLOOKUP(K754,Pásma!$H$4:$I$244,2))</f>
        <v>do 10 ti minut</v>
      </c>
    </row>
    <row r="755" spans="1:13" x14ac:dyDescent="0.25">
      <c r="A755" s="26">
        <v>45406.594375000001</v>
      </c>
      <c r="B755" s="25" t="s">
        <v>5017</v>
      </c>
      <c r="C755" s="25" t="s">
        <v>5049</v>
      </c>
      <c r="D755" s="25" t="s">
        <v>5013</v>
      </c>
      <c r="E755" s="25" t="s">
        <v>79</v>
      </c>
      <c r="F755" s="25" t="s">
        <v>5749</v>
      </c>
      <c r="G755" s="25" t="s">
        <v>5750</v>
      </c>
      <c r="H755" s="25" t="s">
        <v>5751</v>
      </c>
      <c r="I755" s="8">
        <f t="shared" si="72"/>
        <v>45406.594375000001</v>
      </c>
      <c r="J755" s="8">
        <f>DATEVALUE(MID(H755,29,8))+TIMEVALUE(_xlfn.CONCAT(MID(H755,64,2),":",MID(H755,66,2)))</f>
        <v>45406.59375</v>
      </c>
      <c r="K755" s="6" t="str">
        <f t="shared" si="73"/>
        <v>0:00</v>
      </c>
      <c r="L755" s="54" t="str">
        <f t="shared" si="74"/>
        <v>Ukončeno v den propuštění</v>
      </c>
      <c r="M755" s="54" t="str">
        <f>IF(A755-J755&gt;TIME(0,240,0),"Více než  4 hodiny",VLOOKUP(K755,Pásma!$H$4:$I$244,2))</f>
        <v>do 10 ti minut</v>
      </c>
    </row>
    <row r="756" spans="1:13" x14ac:dyDescent="0.25">
      <c r="A756" s="26">
        <v>45406.594652777778</v>
      </c>
      <c r="B756" s="25" t="s">
        <v>5017</v>
      </c>
      <c r="C756" s="25" t="s">
        <v>5049</v>
      </c>
      <c r="D756" s="25" t="s">
        <v>5013</v>
      </c>
      <c r="E756" s="25" t="s">
        <v>79</v>
      </c>
      <c r="F756" s="25" t="s">
        <v>5746</v>
      </c>
      <c r="G756" s="25" t="s">
        <v>5747</v>
      </c>
      <c r="H756" s="25" t="s">
        <v>5748</v>
      </c>
      <c r="I756" s="8">
        <f t="shared" si="72"/>
        <v>45406.594652777778</v>
      </c>
      <c r="J756" s="8">
        <f>DATEVALUE(MID(H756,29,8))+TIMEVALUE(_xlfn.CONCAT(MID(H756,64,2),":",MID(H756,66,2)))</f>
        <v>45406.594444444447</v>
      </c>
      <c r="K756" s="6" t="str">
        <f t="shared" si="73"/>
        <v>0:00</v>
      </c>
      <c r="L756" s="54" t="str">
        <f t="shared" si="74"/>
        <v>Ukončeno v den propuštění</v>
      </c>
      <c r="M756" s="54" t="str">
        <f>IF(A756-J756&gt;TIME(0,240,0),"Více než  4 hodiny",VLOOKUP(K756,Pásma!$H$4:$I$244,2))</f>
        <v>do 10 ti minut</v>
      </c>
    </row>
    <row r="757" spans="1:13" x14ac:dyDescent="0.25">
      <c r="A757" s="26">
        <v>45407.379386574074</v>
      </c>
      <c r="B757" s="25" t="s">
        <v>4941</v>
      </c>
      <c r="C757" s="25" t="s">
        <v>8836</v>
      </c>
      <c r="D757" s="25" t="s">
        <v>5013</v>
      </c>
      <c r="E757" s="25" t="s">
        <v>79</v>
      </c>
      <c r="F757" s="25" t="s">
        <v>5688</v>
      </c>
      <c r="G757" s="25" t="s">
        <v>5689</v>
      </c>
      <c r="H757" s="25" t="s">
        <v>9089</v>
      </c>
      <c r="I757" s="8">
        <f t="shared" si="72"/>
        <v>45407.379386574074</v>
      </c>
      <c r="J757" s="8">
        <f>DATEVALUE(MID(H757,49,8))+TIMEVALUE(_xlfn.CONCAT(MID(H757,80,2),":",MID(H757,82,2)))</f>
        <v>45407.379166666666</v>
      </c>
      <c r="K757" s="6" t="str">
        <f t="shared" si="73"/>
        <v>0:00</v>
      </c>
      <c r="L757" s="54" t="str">
        <f t="shared" si="74"/>
        <v>Ukončeno v den propuštění</v>
      </c>
      <c r="M757" s="54" t="str">
        <f>IF(A757-J757&gt;TIME(0,240,0),"Více než  4 hodiny",VLOOKUP(K757,Pásma!$H$4:$I$244,2))</f>
        <v>do 10 ti minut</v>
      </c>
    </row>
    <row r="758" spans="1:13" x14ac:dyDescent="0.25">
      <c r="A758" s="26">
        <v>45407.379479166666</v>
      </c>
      <c r="B758" s="25" t="s">
        <v>4941</v>
      </c>
      <c r="C758" s="25" t="s">
        <v>8836</v>
      </c>
      <c r="D758" s="25" t="s">
        <v>5013</v>
      </c>
      <c r="E758" s="25" t="s">
        <v>79</v>
      </c>
      <c r="F758" s="25" t="s">
        <v>5685</v>
      </c>
      <c r="G758" s="25" t="s">
        <v>5686</v>
      </c>
      <c r="H758" s="25" t="s">
        <v>9089</v>
      </c>
      <c r="I758" s="8">
        <f t="shared" si="72"/>
        <v>45407.379479166666</v>
      </c>
      <c r="J758" s="8">
        <f>DATEVALUE(MID(H758,49,8))+TIMEVALUE(_xlfn.CONCAT(MID(H758,80,2),":",MID(H758,82,2)))</f>
        <v>45407.379166666666</v>
      </c>
      <c r="K758" s="6" t="str">
        <f t="shared" si="73"/>
        <v>0:00</v>
      </c>
      <c r="L758" s="54" t="str">
        <f t="shared" si="74"/>
        <v>Ukončeno v den propuštění</v>
      </c>
      <c r="M758" s="54" t="str">
        <f>IF(A758-J758&gt;TIME(0,240,0),"Více než  4 hodiny",VLOOKUP(K758,Pásma!$H$4:$I$244,2))</f>
        <v>do 10 ti minut</v>
      </c>
    </row>
    <row r="759" spans="1:13" x14ac:dyDescent="0.25">
      <c r="A759" s="26">
        <v>45407.449236111112</v>
      </c>
      <c r="B759" s="25" t="s">
        <v>5017</v>
      </c>
      <c r="C759" s="25" t="s">
        <v>5018</v>
      </c>
      <c r="D759" s="25" t="s">
        <v>5013</v>
      </c>
      <c r="E759" s="25" t="s">
        <v>79</v>
      </c>
      <c r="F759" s="25" t="s">
        <v>5642</v>
      </c>
      <c r="G759" s="25" t="s">
        <v>5744</v>
      </c>
      <c r="H759" s="25" t="s">
        <v>5745</v>
      </c>
      <c r="I759" s="8">
        <f t="shared" si="72"/>
        <v>45407.449236111112</v>
      </c>
      <c r="J759" s="8">
        <f t="shared" ref="J759:J766" si="77">DATEVALUE(MID(H759,29,8))+TIMEVALUE(_xlfn.CONCAT(MID(H759,64,2),":",MID(H759,66,2)))</f>
        <v>45407.436111111114</v>
      </c>
      <c r="K759" s="6" t="str">
        <f t="shared" si="73"/>
        <v>0:18</v>
      </c>
      <c r="L759" s="54" t="str">
        <f t="shared" si="74"/>
        <v>Ukončeno v den propuštění</v>
      </c>
      <c r="M759" s="54" t="str">
        <f>IF(A759-J759&gt;TIME(0,240,0),"Více než  4 hodiny",VLOOKUP(K759,Pásma!$H$4:$I$244,2))</f>
        <v>10-20</v>
      </c>
    </row>
    <row r="760" spans="1:13" x14ac:dyDescent="0.25">
      <c r="A760" s="26">
        <v>45407.587627314817</v>
      </c>
      <c r="B760" s="25" t="s">
        <v>5017</v>
      </c>
      <c r="C760" s="25" t="s">
        <v>5018</v>
      </c>
      <c r="D760" s="25" t="s">
        <v>5013</v>
      </c>
      <c r="E760" s="25" t="s">
        <v>79</v>
      </c>
      <c r="F760" s="25" t="s">
        <v>5524</v>
      </c>
      <c r="G760" s="25" t="s">
        <v>5743</v>
      </c>
      <c r="H760" s="25" t="s">
        <v>5736</v>
      </c>
      <c r="I760" s="8">
        <f t="shared" si="72"/>
        <v>45407.587627314817</v>
      </c>
      <c r="J760" s="8">
        <f t="shared" si="77"/>
        <v>45407.416666666664</v>
      </c>
      <c r="K760" s="6" t="str">
        <f t="shared" si="73"/>
        <v>4:06</v>
      </c>
      <c r="L760" s="54" t="str">
        <f t="shared" si="74"/>
        <v>Ukončeno v den propuštění</v>
      </c>
      <c r="M760" s="54" t="str">
        <f>IF(A760-J760&gt;TIME(0,240,0),"Více než  4 hodiny",VLOOKUP(K760,Pásma!$H$4:$I$244,2))</f>
        <v>Více než  4 hodiny</v>
      </c>
    </row>
    <row r="761" spans="1:13" x14ac:dyDescent="0.25">
      <c r="A761" s="26">
        <v>45407.589479166665</v>
      </c>
      <c r="B761" s="25" t="s">
        <v>5017</v>
      </c>
      <c r="C761" s="25" t="s">
        <v>5018</v>
      </c>
      <c r="D761" s="25" t="s">
        <v>5013</v>
      </c>
      <c r="E761" s="25" t="s">
        <v>79</v>
      </c>
      <c r="F761" s="25" t="s">
        <v>5741</v>
      </c>
      <c r="G761" s="25" t="s">
        <v>5742</v>
      </c>
      <c r="H761" s="25" t="s">
        <v>5736</v>
      </c>
      <c r="I761" s="8">
        <f t="shared" si="72"/>
        <v>45407.589479166665</v>
      </c>
      <c r="J761" s="8">
        <f t="shared" si="77"/>
        <v>45407.416666666664</v>
      </c>
      <c r="K761" s="6" t="str">
        <f t="shared" si="73"/>
        <v>4:08</v>
      </c>
      <c r="L761" s="54" t="str">
        <f t="shared" si="74"/>
        <v>Ukončeno v den propuštění</v>
      </c>
      <c r="M761" s="54" t="str">
        <f>IF(A761-J761&gt;TIME(0,240,0),"Více než  4 hodiny",VLOOKUP(K761,Pásma!$H$4:$I$244,2))</f>
        <v>Více než  4 hodiny</v>
      </c>
    </row>
    <row r="762" spans="1:13" x14ac:dyDescent="0.25">
      <c r="A762" s="26">
        <v>45407.589930555558</v>
      </c>
      <c r="B762" s="25" t="s">
        <v>5017</v>
      </c>
      <c r="C762" s="25" t="s">
        <v>5018</v>
      </c>
      <c r="D762" s="25" t="s">
        <v>5013</v>
      </c>
      <c r="E762" s="25" t="s">
        <v>79</v>
      </c>
      <c r="F762" s="25" t="s">
        <v>5739</v>
      </c>
      <c r="G762" s="25" t="s">
        <v>5740</v>
      </c>
      <c r="H762" s="25" t="s">
        <v>5736</v>
      </c>
      <c r="I762" s="8">
        <f t="shared" si="72"/>
        <v>45407.589930555558</v>
      </c>
      <c r="J762" s="8">
        <f t="shared" si="77"/>
        <v>45407.416666666664</v>
      </c>
      <c r="K762" s="6" t="str">
        <f t="shared" si="73"/>
        <v>4:09</v>
      </c>
      <c r="L762" s="54" t="str">
        <f t="shared" si="74"/>
        <v>Ukončeno v den propuštění</v>
      </c>
      <c r="M762" s="54" t="str">
        <f>IF(A762-J762&gt;TIME(0,240,0),"Více než  4 hodiny",VLOOKUP(K762,Pásma!$H$4:$I$244,2))</f>
        <v>Více než  4 hodiny</v>
      </c>
    </row>
    <row r="763" spans="1:13" x14ac:dyDescent="0.25">
      <c r="A763" s="26">
        <v>45407.590416666666</v>
      </c>
      <c r="B763" s="25" t="s">
        <v>5017</v>
      </c>
      <c r="C763" s="25" t="s">
        <v>5018</v>
      </c>
      <c r="D763" s="25" t="s">
        <v>5013</v>
      </c>
      <c r="E763" s="25" t="s">
        <v>79</v>
      </c>
      <c r="F763" s="25" t="s">
        <v>5737</v>
      </c>
      <c r="G763" s="25" t="s">
        <v>5738</v>
      </c>
      <c r="H763" s="25" t="s">
        <v>5736</v>
      </c>
      <c r="I763" s="8">
        <f t="shared" si="72"/>
        <v>45407.590416666666</v>
      </c>
      <c r="J763" s="8">
        <f t="shared" si="77"/>
        <v>45407.416666666664</v>
      </c>
      <c r="K763" s="6" t="str">
        <f t="shared" si="73"/>
        <v>4:10</v>
      </c>
      <c r="L763" s="54" t="str">
        <f t="shared" si="74"/>
        <v>Ukončeno v den propuštění</v>
      </c>
      <c r="M763" s="54" t="str">
        <f>IF(A763-J763&gt;TIME(0,240,0),"Více než  4 hodiny",VLOOKUP(K763,Pásma!$H$4:$I$244,2))</f>
        <v>Více než  4 hodiny</v>
      </c>
    </row>
    <row r="764" spans="1:13" x14ac:dyDescent="0.25">
      <c r="A764" s="26">
        <v>45407.591099537036</v>
      </c>
      <c r="B764" s="25" t="s">
        <v>5017</v>
      </c>
      <c r="C764" s="25" t="s">
        <v>5018</v>
      </c>
      <c r="D764" s="25" t="s">
        <v>5013</v>
      </c>
      <c r="E764" s="25" t="s">
        <v>79</v>
      </c>
      <c r="F764" s="25" t="s">
        <v>5734</v>
      </c>
      <c r="G764" s="25" t="s">
        <v>5735</v>
      </c>
      <c r="H764" s="25" t="s">
        <v>5736</v>
      </c>
      <c r="I764" s="8">
        <f t="shared" si="72"/>
        <v>45407.591099537036</v>
      </c>
      <c r="J764" s="8">
        <f t="shared" si="77"/>
        <v>45407.416666666664</v>
      </c>
      <c r="K764" s="6" t="str">
        <f t="shared" si="73"/>
        <v>4:11</v>
      </c>
      <c r="L764" s="54" t="str">
        <f t="shared" si="74"/>
        <v>Ukončeno v den propuštění</v>
      </c>
      <c r="M764" s="54" t="str">
        <f>IF(A764-J764&gt;TIME(0,240,0),"Více než  4 hodiny",VLOOKUP(K764,Pásma!$H$4:$I$244,2))</f>
        <v>Více než  4 hodiny</v>
      </c>
    </row>
    <row r="765" spans="1:13" x14ac:dyDescent="0.25">
      <c r="A765" s="26">
        <v>45407.59233796296</v>
      </c>
      <c r="B765" s="25" t="s">
        <v>5017</v>
      </c>
      <c r="C765" s="25" t="s">
        <v>5018</v>
      </c>
      <c r="D765" s="25" t="s">
        <v>5013</v>
      </c>
      <c r="E765" s="25" t="s">
        <v>79</v>
      </c>
      <c r="F765" s="25" t="s">
        <v>5732</v>
      </c>
      <c r="G765" s="25" t="s">
        <v>5733</v>
      </c>
      <c r="H765" s="25" t="s">
        <v>637</v>
      </c>
      <c r="I765" s="8">
        <f t="shared" si="72"/>
        <v>45407.59233796296</v>
      </c>
      <c r="J765" s="8">
        <f t="shared" si="77"/>
        <v>45407.416666666664</v>
      </c>
      <c r="K765" s="6" t="str">
        <f t="shared" si="73"/>
        <v>4:12</v>
      </c>
      <c r="L765" s="54" t="str">
        <f t="shared" si="74"/>
        <v>Ukončeno v den propuštění</v>
      </c>
      <c r="M765" s="54" t="str">
        <f>IF(A765-J765&gt;TIME(0,240,0),"Více než  4 hodiny",VLOOKUP(K765,Pásma!$H$4:$I$244,2))</f>
        <v>Více než  4 hodiny</v>
      </c>
    </row>
    <row r="766" spans="1:13" x14ac:dyDescent="0.25">
      <c r="A766" s="26">
        <v>45407.593900462962</v>
      </c>
      <c r="B766" s="25" t="s">
        <v>5017</v>
      </c>
      <c r="C766" s="25" t="s">
        <v>5018</v>
      </c>
      <c r="D766" s="25" t="s">
        <v>5013</v>
      </c>
      <c r="E766" s="25" t="s">
        <v>79</v>
      </c>
      <c r="F766" s="25" t="s">
        <v>5729</v>
      </c>
      <c r="G766" s="25" t="s">
        <v>5730</v>
      </c>
      <c r="H766" s="25" t="s">
        <v>5731</v>
      </c>
      <c r="I766" s="8">
        <f t="shared" si="72"/>
        <v>45407.593900462962</v>
      </c>
      <c r="J766" s="8">
        <f t="shared" si="77"/>
        <v>45407.541666666664</v>
      </c>
      <c r="K766" s="6" t="str">
        <f t="shared" si="73"/>
        <v>1:15</v>
      </c>
      <c r="L766" s="54" t="str">
        <f t="shared" si="74"/>
        <v>Ukončeno v den propuštění</v>
      </c>
      <c r="M766" s="54" t="str">
        <f>IF(A766-J766&gt;TIME(0,240,0),"Více než  4 hodiny",VLOOKUP(K766,Pásma!$H$4:$I$244,2))</f>
        <v>70-80</v>
      </c>
    </row>
    <row r="767" spans="1:13" x14ac:dyDescent="0.25">
      <c r="A767" s="26">
        <v>45408.343946759262</v>
      </c>
      <c r="B767" s="25" t="s">
        <v>4941</v>
      </c>
      <c r="C767" s="25" t="s">
        <v>8836</v>
      </c>
      <c r="D767" s="25" t="s">
        <v>5013</v>
      </c>
      <c r="E767" s="25" t="s">
        <v>79</v>
      </c>
      <c r="F767" s="25" t="s">
        <v>5569</v>
      </c>
      <c r="G767" s="25" t="s">
        <v>5570</v>
      </c>
      <c r="H767" s="25" t="s">
        <v>9088</v>
      </c>
      <c r="I767" s="8">
        <f t="shared" si="72"/>
        <v>45408.343946759262</v>
      </c>
      <c r="J767" s="8">
        <f>DATEVALUE(MID(H767,49,8))+TIMEVALUE(_xlfn.CONCAT(MID(H767,80,2),":",MID(H767,82,2)))</f>
        <v>45408.34375</v>
      </c>
      <c r="K767" s="6" t="str">
        <f t="shared" si="73"/>
        <v>0:00</v>
      </c>
      <c r="L767" s="54" t="str">
        <f t="shared" si="74"/>
        <v>Ukončeno v den propuštění</v>
      </c>
      <c r="M767" s="54" t="str">
        <f>IF(A767-J767&gt;TIME(0,240,0),"Více než  4 hodiny",VLOOKUP(K767,Pásma!$H$4:$I$244,2))</f>
        <v>do 10 ti minut</v>
      </c>
    </row>
    <row r="768" spans="1:13" x14ac:dyDescent="0.25">
      <c r="A768" s="26">
        <v>45408.344282407408</v>
      </c>
      <c r="B768" s="25" t="s">
        <v>4941</v>
      </c>
      <c r="C768" s="25" t="s">
        <v>8836</v>
      </c>
      <c r="D768" s="25" t="s">
        <v>5013</v>
      </c>
      <c r="E768" s="25" t="s">
        <v>79</v>
      </c>
      <c r="F768" s="25" t="s">
        <v>5607</v>
      </c>
      <c r="G768" s="25" t="s">
        <v>5608</v>
      </c>
      <c r="H768" s="25" t="s">
        <v>9088</v>
      </c>
      <c r="I768" s="8">
        <f t="shared" si="72"/>
        <v>45408.344282407408</v>
      </c>
      <c r="J768" s="8">
        <f>DATEVALUE(MID(H768,49,8))+TIMEVALUE(_xlfn.CONCAT(MID(H768,80,2),":",MID(H768,82,2)))</f>
        <v>45408.34375</v>
      </c>
      <c r="K768" s="6" t="str">
        <f t="shared" si="73"/>
        <v>0:00</v>
      </c>
      <c r="L768" s="54" t="str">
        <f t="shared" si="74"/>
        <v>Ukončeno v den propuštění</v>
      </c>
      <c r="M768" s="54" t="str">
        <f>IF(A768-J768&gt;TIME(0,240,0),"Více než  4 hodiny",VLOOKUP(K768,Pásma!$H$4:$I$244,2))</f>
        <v>do 10 ti minut</v>
      </c>
    </row>
    <row r="769" spans="1:13" x14ac:dyDescent="0.25">
      <c r="A769" s="26">
        <v>45408.558611111112</v>
      </c>
      <c r="B769" s="25" t="s">
        <v>5017</v>
      </c>
      <c r="C769" s="25" t="s">
        <v>5018</v>
      </c>
      <c r="D769" s="25" t="s">
        <v>5013</v>
      </c>
      <c r="E769" s="25" t="s">
        <v>79</v>
      </c>
      <c r="F769" s="25" t="s">
        <v>5727</v>
      </c>
      <c r="G769" s="25" t="s">
        <v>5728</v>
      </c>
      <c r="H769" s="25" t="s">
        <v>5717</v>
      </c>
      <c r="I769" s="8">
        <f t="shared" si="72"/>
        <v>45408.558611111112</v>
      </c>
      <c r="J769" s="8">
        <f t="shared" ref="J769:J788" si="78">DATEVALUE(MID(H769,29,8))+TIMEVALUE(_xlfn.CONCAT(MID(H769,64,2),":",MID(H769,66,2)))</f>
        <v>45408.416666666664</v>
      </c>
      <c r="K769" s="6" t="str">
        <f t="shared" si="73"/>
        <v>3:24</v>
      </c>
      <c r="L769" s="54" t="str">
        <f t="shared" si="74"/>
        <v>Ukončeno v den propuštění</v>
      </c>
      <c r="M769" s="54" t="str">
        <f>IF(A769-J769&gt;TIME(0,240,0),"Více než  4 hodiny",VLOOKUP(K769,Pásma!$H$4:$I$244,2))</f>
        <v>200-210</v>
      </c>
    </row>
    <row r="770" spans="1:13" x14ac:dyDescent="0.25">
      <c r="A770" s="26">
        <v>45408.558854166666</v>
      </c>
      <c r="B770" s="25" t="s">
        <v>5017</v>
      </c>
      <c r="C770" s="25" t="s">
        <v>5018</v>
      </c>
      <c r="D770" s="25" t="s">
        <v>5013</v>
      </c>
      <c r="E770" s="25" t="s">
        <v>79</v>
      </c>
      <c r="F770" s="25" t="s">
        <v>5725</v>
      </c>
      <c r="G770" s="25" t="s">
        <v>5726</v>
      </c>
      <c r="H770" s="25" t="s">
        <v>5710</v>
      </c>
      <c r="I770" s="8">
        <f t="shared" ref="I770:I833" si="79">A770</f>
        <v>45408.558854166666</v>
      </c>
      <c r="J770" s="8">
        <f t="shared" si="78"/>
        <v>45408.416666666664</v>
      </c>
      <c r="K770" s="6" t="str">
        <f t="shared" ref="K770:K833" si="80">TEXT(A770-J770,"h:mm")</f>
        <v>3:24</v>
      </c>
      <c r="L770" s="54" t="str">
        <f t="shared" si="74"/>
        <v>Ukončeno v den propuštění</v>
      </c>
      <c r="M770" s="54" t="str">
        <f>IF(A770-J770&gt;TIME(0,240,0),"Více než  4 hodiny",VLOOKUP(K770,Pásma!$H$4:$I$244,2))</f>
        <v>200-210</v>
      </c>
    </row>
    <row r="771" spans="1:13" x14ac:dyDescent="0.25">
      <c r="A771" s="26">
        <v>45408.559282407405</v>
      </c>
      <c r="B771" s="25" t="s">
        <v>5017</v>
      </c>
      <c r="C771" s="25" t="s">
        <v>5018</v>
      </c>
      <c r="D771" s="25" t="s">
        <v>5013</v>
      </c>
      <c r="E771" s="25" t="s">
        <v>79</v>
      </c>
      <c r="F771" s="25" t="s">
        <v>5723</v>
      </c>
      <c r="G771" s="25" t="s">
        <v>5724</v>
      </c>
      <c r="H771" s="25" t="s">
        <v>5717</v>
      </c>
      <c r="I771" s="8">
        <f t="shared" si="79"/>
        <v>45408.559282407405</v>
      </c>
      <c r="J771" s="8">
        <f t="shared" si="78"/>
        <v>45408.416666666664</v>
      </c>
      <c r="K771" s="6" t="str">
        <f t="shared" si="80"/>
        <v>3:25</v>
      </c>
      <c r="L771" s="54" t="str">
        <f t="shared" ref="L771:L834" si="81">IF(DAY(I771)&lt;&gt;DAY(J771),"Ukončeno o den a více později","Ukončeno v den propuštění")</f>
        <v>Ukončeno v den propuštění</v>
      </c>
      <c r="M771" s="54" t="str">
        <f>IF(A771-J771&gt;TIME(0,240,0),"Více než  4 hodiny",VLOOKUP(K771,Pásma!$H$4:$I$244,2))</f>
        <v>200-210</v>
      </c>
    </row>
    <row r="772" spans="1:13" x14ac:dyDescent="0.25">
      <c r="A772" s="26">
        <v>45408.561076388891</v>
      </c>
      <c r="B772" s="25" t="s">
        <v>5017</v>
      </c>
      <c r="C772" s="25" t="s">
        <v>5018</v>
      </c>
      <c r="D772" s="25" t="s">
        <v>5013</v>
      </c>
      <c r="E772" s="25" t="s">
        <v>79</v>
      </c>
      <c r="F772" s="25" t="s">
        <v>5720</v>
      </c>
      <c r="G772" s="25" t="s">
        <v>5721</v>
      </c>
      <c r="H772" s="25" t="s">
        <v>5722</v>
      </c>
      <c r="I772" s="8">
        <f t="shared" si="79"/>
        <v>45408.561076388891</v>
      </c>
      <c r="J772" s="8">
        <f t="shared" si="78"/>
        <v>45408.4375</v>
      </c>
      <c r="K772" s="6" t="str">
        <f t="shared" si="80"/>
        <v>2:57</v>
      </c>
      <c r="L772" s="54" t="str">
        <f t="shared" si="81"/>
        <v>Ukončeno v den propuštění</v>
      </c>
      <c r="M772" s="54" t="str">
        <f>IF(A772-J772&gt;TIME(0,240,0),"Více než  4 hodiny",VLOOKUP(K772,Pásma!$H$4:$I$244,2))</f>
        <v>170-180</v>
      </c>
    </row>
    <row r="773" spans="1:13" x14ac:dyDescent="0.25">
      <c r="A773" s="26">
        <v>45408.561296296299</v>
      </c>
      <c r="B773" s="25" t="s">
        <v>5017</v>
      </c>
      <c r="C773" s="25" t="s">
        <v>5018</v>
      </c>
      <c r="D773" s="25" t="s">
        <v>5013</v>
      </c>
      <c r="E773" s="25" t="s">
        <v>79</v>
      </c>
      <c r="F773" s="25" t="s">
        <v>5718</v>
      </c>
      <c r="G773" s="25" t="s">
        <v>5719</v>
      </c>
      <c r="H773" s="25" t="s">
        <v>5717</v>
      </c>
      <c r="I773" s="8">
        <f t="shared" si="79"/>
        <v>45408.561296296299</v>
      </c>
      <c r="J773" s="8">
        <f t="shared" si="78"/>
        <v>45408.416666666664</v>
      </c>
      <c r="K773" s="6" t="str">
        <f t="shared" si="80"/>
        <v>3:28</v>
      </c>
      <c r="L773" s="54" t="str">
        <f t="shared" si="81"/>
        <v>Ukončeno v den propuštění</v>
      </c>
      <c r="M773" s="54" t="str">
        <f>IF(A773-J773&gt;TIME(0,240,0),"Více než  4 hodiny",VLOOKUP(K773,Pásma!$H$4:$I$244,2))</f>
        <v>200-210</v>
      </c>
    </row>
    <row r="774" spans="1:13" x14ac:dyDescent="0.25">
      <c r="A774" s="26">
        <v>45408.561527777776</v>
      </c>
      <c r="B774" s="25" t="s">
        <v>5017</v>
      </c>
      <c r="C774" s="25" t="s">
        <v>5018</v>
      </c>
      <c r="D774" s="25" t="s">
        <v>5013</v>
      </c>
      <c r="E774" s="25" t="s">
        <v>79</v>
      </c>
      <c r="F774" s="25" t="s">
        <v>5715</v>
      </c>
      <c r="G774" s="25" t="s">
        <v>5716</v>
      </c>
      <c r="H774" s="25" t="s">
        <v>5717</v>
      </c>
      <c r="I774" s="8">
        <f t="shared" si="79"/>
        <v>45408.561527777776</v>
      </c>
      <c r="J774" s="8">
        <f t="shared" si="78"/>
        <v>45408.416666666664</v>
      </c>
      <c r="K774" s="6" t="str">
        <f t="shared" si="80"/>
        <v>3:28</v>
      </c>
      <c r="L774" s="54" t="str">
        <f t="shared" si="81"/>
        <v>Ukončeno v den propuštění</v>
      </c>
      <c r="M774" s="54" t="str">
        <f>IF(A774-J774&gt;TIME(0,240,0),"Více než  4 hodiny",VLOOKUP(K774,Pásma!$H$4:$I$244,2))</f>
        <v>200-210</v>
      </c>
    </row>
    <row r="775" spans="1:13" x14ac:dyDescent="0.25">
      <c r="A775" s="26">
        <v>45408.561805555553</v>
      </c>
      <c r="B775" s="25" t="s">
        <v>5017</v>
      </c>
      <c r="C775" s="25" t="s">
        <v>5018</v>
      </c>
      <c r="D775" s="25" t="s">
        <v>5013</v>
      </c>
      <c r="E775" s="25" t="s">
        <v>79</v>
      </c>
      <c r="F775" s="25" t="s">
        <v>5713</v>
      </c>
      <c r="G775" s="25" t="s">
        <v>5714</v>
      </c>
      <c r="H775" s="25" t="s">
        <v>5710</v>
      </c>
      <c r="I775" s="8">
        <f t="shared" si="79"/>
        <v>45408.561805555553</v>
      </c>
      <c r="J775" s="8">
        <f t="shared" si="78"/>
        <v>45408.416666666664</v>
      </c>
      <c r="K775" s="6" t="str">
        <f t="shared" si="80"/>
        <v>3:29</v>
      </c>
      <c r="L775" s="54" t="str">
        <f t="shared" si="81"/>
        <v>Ukončeno v den propuštění</v>
      </c>
      <c r="M775" s="54" t="str">
        <f>IF(A775-J775&gt;TIME(0,240,0),"Více než  4 hodiny",VLOOKUP(K775,Pásma!$H$4:$I$244,2))</f>
        <v>200-210</v>
      </c>
    </row>
    <row r="776" spans="1:13" x14ac:dyDescent="0.25">
      <c r="A776" s="26">
        <v>45408.563703703701</v>
      </c>
      <c r="B776" s="25" t="s">
        <v>5017</v>
      </c>
      <c r="C776" s="25" t="s">
        <v>5018</v>
      </c>
      <c r="D776" s="25" t="s">
        <v>5013</v>
      </c>
      <c r="E776" s="25" t="s">
        <v>79</v>
      </c>
      <c r="F776" s="25" t="s">
        <v>5711</v>
      </c>
      <c r="G776" s="25" t="s">
        <v>5712</v>
      </c>
      <c r="H776" s="25" t="s">
        <v>5710</v>
      </c>
      <c r="I776" s="8">
        <f t="shared" si="79"/>
        <v>45408.563703703701</v>
      </c>
      <c r="J776" s="8">
        <f t="shared" si="78"/>
        <v>45408.416666666664</v>
      </c>
      <c r="K776" s="6" t="str">
        <f t="shared" si="80"/>
        <v>3:31</v>
      </c>
      <c r="L776" s="54" t="str">
        <f t="shared" si="81"/>
        <v>Ukončeno v den propuštění</v>
      </c>
      <c r="M776" s="54" t="str">
        <f>IF(A776-J776&gt;TIME(0,240,0),"Více než  4 hodiny",VLOOKUP(K776,Pásma!$H$4:$I$244,2))</f>
        <v>210-220</v>
      </c>
    </row>
    <row r="777" spans="1:13" x14ac:dyDescent="0.25">
      <c r="A777" s="26">
        <v>45408.564050925925</v>
      </c>
      <c r="B777" s="25" t="s">
        <v>5017</v>
      </c>
      <c r="C777" s="25" t="s">
        <v>5018</v>
      </c>
      <c r="D777" s="25" t="s">
        <v>5013</v>
      </c>
      <c r="E777" s="25" t="s">
        <v>79</v>
      </c>
      <c r="F777" s="25" t="s">
        <v>5708</v>
      </c>
      <c r="G777" s="25" t="s">
        <v>5709</v>
      </c>
      <c r="H777" s="25" t="s">
        <v>5710</v>
      </c>
      <c r="I777" s="8">
        <f t="shared" si="79"/>
        <v>45408.564050925925</v>
      </c>
      <c r="J777" s="8">
        <f t="shared" si="78"/>
        <v>45408.416666666664</v>
      </c>
      <c r="K777" s="6" t="str">
        <f t="shared" si="80"/>
        <v>3:32</v>
      </c>
      <c r="L777" s="54" t="str">
        <f t="shared" si="81"/>
        <v>Ukončeno v den propuštění</v>
      </c>
      <c r="M777" s="54" t="str">
        <f>IF(A777-J777&gt;TIME(0,240,0),"Více než  4 hodiny",VLOOKUP(K777,Pásma!$H$4:$I$244,2))</f>
        <v>210-220</v>
      </c>
    </row>
    <row r="778" spans="1:13" x14ac:dyDescent="0.25">
      <c r="A778" s="26">
        <v>45409.448576388888</v>
      </c>
      <c r="B778" s="25" t="s">
        <v>5011</v>
      </c>
      <c r="C778" s="25" t="s">
        <v>5162</v>
      </c>
      <c r="D778" s="25" t="s">
        <v>5013</v>
      </c>
      <c r="E778" s="25" t="s">
        <v>79</v>
      </c>
      <c r="F778" s="25" t="s">
        <v>5705</v>
      </c>
      <c r="G778" s="25" t="s">
        <v>5706</v>
      </c>
      <c r="H778" s="25" t="s">
        <v>5707</v>
      </c>
      <c r="I778" s="8">
        <f t="shared" si="79"/>
        <v>45409.448576388888</v>
      </c>
      <c r="J778" s="8">
        <f t="shared" si="78"/>
        <v>45409.447916666664</v>
      </c>
      <c r="K778" s="6" t="str">
        <f t="shared" si="80"/>
        <v>0:00</v>
      </c>
      <c r="L778" s="54" t="str">
        <f t="shared" si="81"/>
        <v>Ukončeno v den propuštění</v>
      </c>
      <c r="M778" s="54" t="str">
        <f>IF(A778-J778&gt;TIME(0,240,0),"Více než  4 hodiny",VLOOKUP(K778,Pásma!$H$4:$I$244,2))</f>
        <v>do 10 ti minut</v>
      </c>
    </row>
    <row r="779" spans="1:13" x14ac:dyDescent="0.25">
      <c r="A779" s="26">
        <v>45409.448969907404</v>
      </c>
      <c r="B779" s="25" t="s">
        <v>5011</v>
      </c>
      <c r="C779" s="25" t="s">
        <v>5162</v>
      </c>
      <c r="D779" s="25" t="s">
        <v>5013</v>
      </c>
      <c r="E779" s="25" t="s">
        <v>79</v>
      </c>
      <c r="F779" s="25" t="s">
        <v>5702</v>
      </c>
      <c r="G779" s="25" t="s">
        <v>5703</v>
      </c>
      <c r="H779" s="25" t="s">
        <v>5704</v>
      </c>
      <c r="I779" s="8">
        <f t="shared" si="79"/>
        <v>45409.448969907404</v>
      </c>
      <c r="J779" s="8">
        <f t="shared" si="78"/>
        <v>45409.448611111111</v>
      </c>
      <c r="K779" s="6" t="str">
        <f t="shared" si="80"/>
        <v>0:00</v>
      </c>
      <c r="L779" s="54" t="str">
        <f t="shared" si="81"/>
        <v>Ukončeno v den propuštění</v>
      </c>
      <c r="M779" s="54" t="str">
        <f>IF(A779-J779&gt;TIME(0,240,0),"Více než  4 hodiny",VLOOKUP(K779,Pásma!$H$4:$I$244,2))</f>
        <v>do 10 ti minut</v>
      </c>
    </row>
    <row r="780" spans="1:13" x14ac:dyDescent="0.25">
      <c r="A780" s="26">
        <v>45409.452210648145</v>
      </c>
      <c r="B780" s="25" t="s">
        <v>5011</v>
      </c>
      <c r="C780" s="25" t="s">
        <v>5162</v>
      </c>
      <c r="D780" s="25" t="s">
        <v>5013</v>
      </c>
      <c r="E780" s="25" t="s">
        <v>79</v>
      </c>
      <c r="F780" s="25" t="s">
        <v>5699</v>
      </c>
      <c r="G780" s="25" t="s">
        <v>5700</v>
      </c>
      <c r="H780" s="25" t="s">
        <v>5701</v>
      </c>
      <c r="I780" s="8">
        <f t="shared" si="79"/>
        <v>45409.452210648145</v>
      </c>
      <c r="J780" s="8">
        <f t="shared" si="78"/>
        <v>45409.449305555558</v>
      </c>
      <c r="K780" s="6" t="str">
        <f t="shared" si="80"/>
        <v>0:04</v>
      </c>
      <c r="L780" s="54" t="str">
        <f t="shared" si="81"/>
        <v>Ukončeno v den propuštění</v>
      </c>
      <c r="M780" s="54" t="str">
        <f>IF(A780-J780&gt;TIME(0,240,0),"Více než  4 hodiny",VLOOKUP(K780,Pásma!$H$4:$I$244,2))</f>
        <v>do 10 ti minut</v>
      </c>
    </row>
    <row r="781" spans="1:13" x14ac:dyDescent="0.25">
      <c r="A781" s="26">
        <v>45409.454201388886</v>
      </c>
      <c r="B781" s="25" t="s">
        <v>5011</v>
      </c>
      <c r="C781" s="25" t="s">
        <v>5162</v>
      </c>
      <c r="D781" s="25" t="s">
        <v>5013</v>
      </c>
      <c r="E781" s="25" t="s">
        <v>79</v>
      </c>
      <c r="F781" s="25" t="s">
        <v>5696</v>
      </c>
      <c r="G781" s="25" t="s">
        <v>5697</v>
      </c>
      <c r="H781" s="25" t="s">
        <v>5698</v>
      </c>
      <c r="I781" s="8">
        <f t="shared" si="79"/>
        <v>45409.454201388886</v>
      </c>
      <c r="J781" s="8">
        <f t="shared" si="78"/>
        <v>45409.45208333333</v>
      </c>
      <c r="K781" s="6" t="str">
        <f t="shared" si="80"/>
        <v>0:03</v>
      </c>
      <c r="L781" s="54" t="str">
        <f t="shared" si="81"/>
        <v>Ukončeno v den propuštění</v>
      </c>
      <c r="M781" s="54" t="str">
        <f>IF(A781-J781&gt;TIME(0,240,0),"Více než  4 hodiny",VLOOKUP(K781,Pásma!$H$4:$I$244,2))</f>
        <v>do 10 ti minut</v>
      </c>
    </row>
    <row r="782" spans="1:13" x14ac:dyDescent="0.25">
      <c r="A782" s="26">
        <v>45409.454710648148</v>
      </c>
      <c r="B782" s="25" t="s">
        <v>5011</v>
      </c>
      <c r="C782" s="25" t="s">
        <v>5162</v>
      </c>
      <c r="D782" s="25" t="s">
        <v>5013</v>
      </c>
      <c r="E782" s="25" t="s">
        <v>79</v>
      </c>
      <c r="F782" s="25" t="s">
        <v>5693</v>
      </c>
      <c r="G782" s="25" t="s">
        <v>5694</v>
      </c>
      <c r="H782" s="25" t="s">
        <v>5695</v>
      </c>
      <c r="I782" s="8">
        <f t="shared" si="79"/>
        <v>45409.454710648148</v>
      </c>
      <c r="J782" s="8">
        <f t="shared" si="78"/>
        <v>45409.45416666667</v>
      </c>
      <c r="K782" s="6" t="str">
        <f t="shared" si="80"/>
        <v>0:00</v>
      </c>
      <c r="L782" s="54" t="str">
        <f t="shared" si="81"/>
        <v>Ukončeno v den propuštění</v>
      </c>
      <c r="M782" s="54" t="str">
        <f>IF(A782-J782&gt;TIME(0,240,0),"Více než  4 hodiny",VLOOKUP(K782,Pásma!$H$4:$I$244,2))</f>
        <v>do 10 ti minut</v>
      </c>
    </row>
    <row r="783" spans="1:13" x14ac:dyDescent="0.25">
      <c r="A783" s="26">
        <v>45410.432106481479</v>
      </c>
      <c r="B783" s="25" t="s">
        <v>5017</v>
      </c>
      <c r="C783" s="25" t="s">
        <v>5125</v>
      </c>
      <c r="D783" s="25" t="s">
        <v>5013</v>
      </c>
      <c r="E783" s="25" t="s">
        <v>79</v>
      </c>
      <c r="F783" s="25" t="s">
        <v>5690</v>
      </c>
      <c r="G783" s="25" t="s">
        <v>5691</v>
      </c>
      <c r="H783" s="25" t="s">
        <v>5692</v>
      </c>
      <c r="I783" s="8">
        <f t="shared" si="79"/>
        <v>45410.432106481479</v>
      </c>
      <c r="J783" s="8">
        <f t="shared" si="78"/>
        <v>45410.431250000001</v>
      </c>
      <c r="K783" s="6" t="str">
        <f t="shared" si="80"/>
        <v>0:01</v>
      </c>
      <c r="L783" s="54" t="str">
        <f t="shared" si="81"/>
        <v>Ukončeno v den propuštění</v>
      </c>
      <c r="M783" s="54" t="str">
        <f>IF(A783-J783&gt;TIME(0,240,0),"Více než  4 hodiny",VLOOKUP(K783,Pásma!$H$4:$I$244,2))</f>
        <v>do 10 ti minut</v>
      </c>
    </row>
    <row r="784" spans="1:13" x14ac:dyDescent="0.25">
      <c r="A784" s="26">
        <v>45410.432384259257</v>
      </c>
      <c r="B784" s="25" t="s">
        <v>5017</v>
      </c>
      <c r="C784" s="25" t="s">
        <v>5125</v>
      </c>
      <c r="D784" s="25" t="s">
        <v>5013</v>
      </c>
      <c r="E784" s="25" t="s">
        <v>79</v>
      </c>
      <c r="F784" s="25" t="s">
        <v>5688</v>
      </c>
      <c r="G784" s="25" t="s">
        <v>5689</v>
      </c>
      <c r="H784" s="25" t="s">
        <v>5687</v>
      </c>
      <c r="I784" s="8">
        <f t="shared" si="79"/>
        <v>45410.432384259257</v>
      </c>
      <c r="J784" s="8">
        <f t="shared" si="78"/>
        <v>45410.431944444441</v>
      </c>
      <c r="K784" s="6" t="str">
        <f t="shared" si="80"/>
        <v>0:00</v>
      </c>
      <c r="L784" s="54" t="str">
        <f t="shared" si="81"/>
        <v>Ukončeno v den propuštění</v>
      </c>
      <c r="M784" s="54" t="str">
        <f>IF(A784-J784&gt;TIME(0,240,0),"Více než  4 hodiny",VLOOKUP(K784,Pásma!$H$4:$I$244,2))</f>
        <v>do 10 ti minut</v>
      </c>
    </row>
    <row r="785" spans="1:13" x14ac:dyDescent="0.25">
      <c r="A785" s="26">
        <v>45410.432719907411</v>
      </c>
      <c r="B785" s="25" t="s">
        <v>5017</v>
      </c>
      <c r="C785" s="25" t="s">
        <v>5125</v>
      </c>
      <c r="D785" s="25" t="s">
        <v>5013</v>
      </c>
      <c r="E785" s="25" t="s">
        <v>79</v>
      </c>
      <c r="F785" s="25" t="s">
        <v>5685</v>
      </c>
      <c r="G785" s="25" t="s">
        <v>5686</v>
      </c>
      <c r="H785" s="25" t="s">
        <v>5687</v>
      </c>
      <c r="I785" s="8">
        <f t="shared" si="79"/>
        <v>45410.432719907411</v>
      </c>
      <c r="J785" s="8">
        <f t="shared" si="78"/>
        <v>45410.431944444441</v>
      </c>
      <c r="K785" s="6" t="str">
        <f t="shared" si="80"/>
        <v>0:01</v>
      </c>
      <c r="L785" s="54" t="str">
        <f t="shared" si="81"/>
        <v>Ukončeno v den propuštění</v>
      </c>
      <c r="M785" s="54" t="str">
        <f>IF(A785-J785&gt;TIME(0,240,0),"Více než  4 hodiny",VLOOKUP(K785,Pásma!$H$4:$I$244,2))</f>
        <v>do 10 ti minut</v>
      </c>
    </row>
    <row r="786" spans="1:13" x14ac:dyDescent="0.25">
      <c r="A786" s="26">
        <v>45410.433020833334</v>
      </c>
      <c r="B786" s="25" t="s">
        <v>5017</v>
      </c>
      <c r="C786" s="25" t="s">
        <v>5125</v>
      </c>
      <c r="D786" s="25" t="s">
        <v>5013</v>
      </c>
      <c r="E786" s="25" t="s">
        <v>79</v>
      </c>
      <c r="F786" s="25" t="s">
        <v>5683</v>
      </c>
      <c r="G786" s="25" t="s">
        <v>5684</v>
      </c>
      <c r="H786" s="25" t="s">
        <v>5682</v>
      </c>
      <c r="I786" s="8">
        <f t="shared" si="79"/>
        <v>45410.433020833334</v>
      </c>
      <c r="J786" s="8">
        <f t="shared" si="78"/>
        <v>45410.432638888888</v>
      </c>
      <c r="K786" s="6" t="str">
        <f t="shared" si="80"/>
        <v>0:00</v>
      </c>
      <c r="L786" s="54" t="str">
        <f t="shared" si="81"/>
        <v>Ukončeno v den propuštění</v>
      </c>
      <c r="M786" s="54" t="str">
        <f>IF(A786-J786&gt;TIME(0,240,0),"Více než  4 hodiny",VLOOKUP(K786,Pásma!$H$4:$I$244,2))</f>
        <v>do 10 ti minut</v>
      </c>
    </row>
    <row r="787" spans="1:13" x14ac:dyDescent="0.25">
      <c r="A787" s="26">
        <v>45410.433206018519</v>
      </c>
      <c r="B787" s="25" t="s">
        <v>5017</v>
      </c>
      <c r="C787" s="25" t="s">
        <v>5125</v>
      </c>
      <c r="D787" s="25" t="s">
        <v>5013</v>
      </c>
      <c r="E787" s="25" t="s">
        <v>79</v>
      </c>
      <c r="F787" s="25" t="s">
        <v>5680</v>
      </c>
      <c r="G787" s="25" t="s">
        <v>5681</v>
      </c>
      <c r="H787" s="25" t="s">
        <v>5682</v>
      </c>
      <c r="I787" s="8">
        <f t="shared" si="79"/>
        <v>45410.433206018519</v>
      </c>
      <c r="J787" s="8">
        <f t="shared" si="78"/>
        <v>45410.432638888888</v>
      </c>
      <c r="K787" s="6" t="str">
        <f t="shared" si="80"/>
        <v>0:00</v>
      </c>
      <c r="L787" s="54" t="str">
        <f t="shared" si="81"/>
        <v>Ukončeno v den propuštění</v>
      </c>
      <c r="M787" s="54" t="str">
        <f>IF(A787-J787&gt;TIME(0,240,0),"Více než  4 hodiny",VLOOKUP(K787,Pásma!$H$4:$I$244,2))</f>
        <v>do 10 ti minut</v>
      </c>
    </row>
    <row r="788" spans="1:13" x14ac:dyDescent="0.25">
      <c r="A788" s="26">
        <v>45410.433680555558</v>
      </c>
      <c r="B788" s="25" t="s">
        <v>5017</v>
      </c>
      <c r="C788" s="25" t="s">
        <v>5125</v>
      </c>
      <c r="D788" s="25" t="s">
        <v>5013</v>
      </c>
      <c r="E788" s="25" t="s">
        <v>79</v>
      </c>
      <c r="F788" s="25" t="s">
        <v>5677</v>
      </c>
      <c r="G788" s="25" t="s">
        <v>5678</v>
      </c>
      <c r="H788" s="25" t="s">
        <v>5679</v>
      </c>
      <c r="I788" s="8">
        <f t="shared" si="79"/>
        <v>45410.433680555558</v>
      </c>
      <c r="J788" s="8">
        <f t="shared" si="78"/>
        <v>45410.432638888888</v>
      </c>
      <c r="K788" s="6" t="str">
        <f t="shared" si="80"/>
        <v>0:01</v>
      </c>
      <c r="L788" s="54" t="str">
        <f t="shared" si="81"/>
        <v>Ukončeno v den propuštění</v>
      </c>
      <c r="M788" s="54" t="str">
        <f>IF(A788-J788&gt;TIME(0,240,0),"Více než  4 hodiny",VLOOKUP(K788,Pásma!$H$4:$I$244,2))</f>
        <v>do 10 ti minut</v>
      </c>
    </row>
    <row r="789" spans="1:13" x14ac:dyDescent="0.25">
      <c r="A789" s="26">
        <v>45411.339861111112</v>
      </c>
      <c r="B789" s="25" t="s">
        <v>5017</v>
      </c>
      <c r="C789" s="25" t="s">
        <v>5166</v>
      </c>
      <c r="D789" s="25" t="s">
        <v>5013</v>
      </c>
      <c r="E789" s="25" t="s">
        <v>79</v>
      </c>
      <c r="F789" s="25" t="s">
        <v>5585</v>
      </c>
      <c r="G789" s="25" t="s">
        <v>5586</v>
      </c>
      <c r="H789" s="25" t="s">
        <v>9087</v>
      </c>
      <c r="I789" s="8">
        <f t="shared" si="79"/>
        <v>45411.339861111112</v>
      </c>
      <c r="J789" s="8">
        <f>DATEVALUE(MID(H789,49,8))+TIMEVALUE(_xlfn.CONCAT(MID(H789,80,2),":",MID(H789,82,2)))</f>
        <v>45411.339583333334</v>
      </c>
      <c r="K789" s="6" t="str">
        <f t="shared" si="80"/>
        <v>0:00</v>
      </c>
      <c r="L789" s="54" t="str">
        <f t="shared" si="81"/>
        <v>Ukončeno v den propuštění</v>
      </c>
      <c r="M789" s="54" t="str">
        <f>IF(A789-J789&gt;TIME(0,240,0),"Více než  4 hodiny",VLOOKUP(K789,Pásma!$H$4:$I$244,2))</f>
        <v>do 10 ti minut</v>
      </c>
    </row>
    <row r="790" spans="1:13" x14ac:dyDescent="0.25">
      <c r="A790" s="26">
        <v>45411.340046296296</v>
      </c>
      <c r="B790" s="25" t="s">
        <v>5017</v>
      </c>
      <c r="C790" s="25" t="s">
        <v>5166</v>
      </c>
      <c r="D790" s="25" t="s">
        <v>5013</v>
      </c>
      <c r="E790" s="25" t="s">
        <v>79</v>
      </c>
      <c r="F790" s="25" t="s">
        <v>5580</v>
      </c>
      <c r="G790" s="25" t="s">
        <v>5581</v>
      </c>
      <c r="H790" s="25" t="s">
        <v>9087</v>
      </c>
      <c r="I790" s="8">
        <f t="shared" si="79"/>
        <v>45411.340046296296</v>
      </c>
      <c r="J790" s="8">
        <f>DATEVALUE(MID(H790,49,8))+TIMEVALUE(_xlfn.CONCAT(MID(H790,80,2),":",MID(H790,82,2)))</f>
        <v>45411.339583333334</v>
      </c>
      <c r="K790" s="6" t="str">
        <f t="shared" si="80"/>
        <v>0:00</v>
      </c>
      <c r="L790" s="54" t="str">
        <f t="shared" si="81"/>
        <v>Ukončeno v den propuštění</v>
      </c>
      <c r="M790" s="54" t="str">
        <f>IF(A790-J790&gt;TIME(0,240,0),"Více než  4 hodiny",VLOOKUP(K790,Pásma!$H$4:$I$244,2))</f>
        <v>do 10 ti minut</v>
      </c>
    </row>
    <row r="791" spans="1:13" x14ac:dyDescent="0.25">
      <c r="A791" s="26">
        <v>45411.400324074071</v>
      </c>
      <c r="B791" s="25" t="s">
        <v>4945</v>
      </c>
      <c r="C791" s="25" t="s">
        <v>5224</v>
      </c>
      <c r="D791" s="25" t="s">
        <v>5013</v>
      </c>
      <c r="E791" s="25" t="s">
        <v>4876</v>
      </c>
      <c r="F791" s="25" t="s">
        <v>5674</v>
      </c>
      <c r="G791" s="25" t="s">
        <v>5675</v>
      </c>
      <c r="H791" s="25" t="s">
        <v>5676</v>
      </c>
      <c r="I791" s="8">
        <f t="shared" si="79"/>
        <v>45411.400324074071</v>
      </c>
      <c r="J791" s="8">
        <f>DATEVALUE(MID(H791,29,8))+TIMEVALUE(_xlfn.CONCAT(MID(H791,64,2),":",MID(H791,66,2)))</f>
        <v>45411.368750000001</v>
      </c>
      <c r="K791" s="6" t="str">
        <f t="shared" si="80"/>
        <v>0:45</v>
      </c>
      <c r="L791" s="54" t="str">
        <f t="shared" si="81"/>
        <v>Ukončeno v den propuštění</v>
      </c>
      <c r="M791" s="54" t="str">
        <f>IF(A791-J791&gt;TIME(0,240,0),"Více než  4 hodiny",VLOOKUP(K791,Pásma!$H$4:$I$244,2))</f>
        <v>40-50</v>
      </c>
    </row>
    <row r="792" spans="1:13" x14ac:dyDescent="0.25">
      <c r="A792" s="26">
        <v>45411.654537037037</v>
      </c>
      <c r="B792" s="25" t="s">
        <v>5011</v>
      </c>
      <c r="C792" s="25" t="s">
        <v>5018</v>
      </c>
      <c r="D792" s="25" t="s">
        <v>5013</v>
      </c>
      <c r="E792" s="25" t="s">
        <v>79</v>
      </c>
      <c r="F792" s="25" t="s">
        <v>5671</v>
      </c>
      <c r="G792" s="25" t="s">
        <v>5672</v>
      </c>
      <c r="H792" s="25" t="s">
        <v>5673</v>
      </c>
      <c r="I792" s="8">
        <f t="shared" si="79"/>
        <v>45411.654537037037</v>
      </c>
      <c r="J792" s="8">
        <f>DATEVALUE(MID(H792,29,8))+TIMEVALUE(_xlfn.CONCAT(MID(H792,64,2),":",MID(H792,66,2)))</f>
        <v>45411.654166666667</v>
      </c>
      <c r="K792" s="6" t="str">
        <f t="shared" si="80"/>
        <v>0:00</v>
      </c>
      <c r="L792" s="54" t="str">
        <f t="shared" si="81"/>
        <v>Ukončeno v den propuštění</v>
      </c>
      <c r="M792" s="54" t="str">
        <f>IF(A792-J792&gt;TIME(0,240,0),"Více než  4 hodiny",VLOOKUP(K792,Pásma!$H$4:$I$244,2))</f>
        <v>do 10 ti minut</v>
      </c>
    </row>
    <row r="793" spans="1:13" x14ac:dyDescent="0.25">
      <c r="A793" s="26">
        <v>45411.656053240738</v>
      </c>
      <c r="B793" s="25" t="s">
        <v>5011</v>
      </c>
      <c r="C793" s="25" t="s">
        <v>5018</v>
      </c>
      <c r="D793" s="25" t="s">
        <v>5013</v>
      </c>
      <c r="E793" s="25" t="s">
        <v>79</v>
      </c>
      <c r="F793" s="25" t="s">
        <v>5668</v>
      </c>
      <c r="G793" s="25" t="s">
        <v>5669</v>
      </c>
      <c r="H793" s="25" t="s">
        <v>5670</v>
      </c>
      <c r="I793" s="8">
        <f t="shared" si="79"/>
        <v>45411.656053240738</v>
      </c>
      <c r="J793" s="8">
        <f>DATEVALUE(MID(H793,29,8))+TIMEVALUE(_xlfn.CONCAT(MID(H793,64,2),":",MID(H793,66,2)))</f>
        <v>45411.655555555553</v>
      </c>
      <c r="K793" s="6" t="str">
        <f t="shared" si="80"/>
        <v>0:00</v>
      </c>
      <c r="L793" s="54" t="str">
        <f t="shared" si="81"/>
        <v>Ukončeno v den propuštění</v>
      </c>
      <c r="M793" s="54" t="str">
        <f>IF(A793-J793&gt;TIME(0,240,0),"Více než  4 hodiny",VLOOKUP(K793,Pásma!$H$4:$I$244,2))</f>
        <v>do 10 ti minut</v>
      </c>
    </row>
    <row r="794" spans="1:13" x14ac:dyDescent="0.25">
      <c r="A794" s="26">
        <v>45411.943402777775</v>
      </c>
      <c r="B794" s="25" t="s">
        <v>5017</v>
      </c>
      <c r="C794" s="25" t="s">
        <v>5125</v>
      </c>
      <c r="D794" s="25" t="s">
        <v>5013</v>
      </c>
      <c r="E794" s="25" t="s">
        <v>79</v>
      </c>
      <c r="F794" s="25" t="s">
        <v>5563</v>
      </c>
      <c r="G794" s="25" t="s">
        <v>7836</v>
      </c>
      <c r="H794" s="25" t="s">
        <v>7837</v>
      </c>
      <c r="I794" s="8">
        <f t="shared" si="79"/>
        <v>45411.943402777775</v>
      </c>
      <c r="J794" s="8">
        <f>DATEVALUE(MID(H794,63,8))+TIMEVALUE(_xlfn.CONCAT(MID(H794,87,2),":",MID(H794,89,2)))</f>
        <v>45411.940972222219</v>
      </c>
      <c r="K794" s="6" t="str">
        <f t="shared" si="80"/>
        <v>0:03</v>
      </c>
      <c r="L794" s="54" t="str">
        <f t="shared" si="81"/>
        <v>Ukončeno v den propuštění</v>
      </c>
      <c r="M794" s="54" t="str">
        <f>IF(A794-J794&gt;TIME(0,240,0),"Více než  4 hodiny",VLOOKUP(K794,Pásma!$H$4:$I$244,2))</f>
        <v>do 10 ti minut</v>
      </c>
    </row>
    <row r="795" spans="1:13" x14ac:dyDescent="0.25">
      <c r="A795" s="26">
        <v>45412.486689814818</v>
      </c>
      <c r="B795" s="25" t="s">
        <v>5017</v>
      </c>
      <c r="C795" s="25" t="s">
        <v>5166</v>
      </c>
      <c r="D795" s="25" t="s">
        <v>5013</v>
      </c>
      <c r="E795" s="25" t="s">
        <v>79</v>
      </c>
      <c r="F795" s="25" t="s">
        <v>5674</v>
      </c>
      <c r="G795" s="25" t="s">
        <v>7834</v>
      </c>
      <c r="H795" s="25" t="s">
        <v>7835</v>
      </c>
      <c r="I795" s="8">
        <f t="shared" si="79"/>
        <v>45412.486689814818</v>
      </c>
      <c r="J795" s="8">
        <f>DATEVALUE(MID(H795,63,8))+TIMEVALUE(_xlfn.CONCAT(MID(H795,87,2),":",MID(H795,89,2)))</f>
        <v>45412.486111111109</v>
      </c>
      <c r="K795" s="6" t="str">
        <f t="shared" si="80"/>
        <v>0:00</v>
      </c>
      <c r="L795" s="54" t="str">
        <f t="shared" si="81"/>
        <v>Ukončeno v den propuštění</v>
      </c>
      <c r="M795" s="54" t="str">
        <f>IF(A795-J795&gt;TIME(0,240,0),"Více než  4 hodiny",VLOOKUP(K795,Pásma!$H$4:$I$244,2))</f>
        <v>do 10 ti minut</v>
      </c>
    </row>
    <row r="796" spans="1:13" x14ac:dyDescent="0.25">
      <c r="A796" s="26">
        <v>45412.668055555558</v>
      </c>
      <c r="B796" s="25" t="s">
        <v>5017</v>
      </c>
      <c r="C796" s="25" t="s">
        <v>5166</v>
      </c>
      <c r="D796" s="25" t="s">
        <v>5013</v>
      </c>
      <c r="E796" s="25" t="s">
        <v>79</v>
      </c>
      <c r="F796" s="25" t="s">
        <v>5665</v>
      </c>
      <c r="G796" s="25" t="s">
        <v>5666</v>
      </c>
      <c r="H796" s="25" t="s">
        <v>5667</v>
      </c>
      <c r="I796" s="8">
        <f t="shared" si="79"/>
        <v>45412.668055555558</v>
      </c>
      <c r="J796" s="8">
        <f t="shared" ref="J796:J809" si="82">DATEVALUE(MID(H796,29,8))+TIMEVALUE(_xlfn.CONCAT(MID(H796,64,2),":",MID(H796,66,2)))</f>
        <v>45412.667361111111</v>
      </c>
      <c r="K796" s="6" t="str">
        <f t="shared" si="80"/>
        <v>0:01</v>
      </c>
      <c r="L796" s="54" t="str">
        <f t="shared" si="81"/>
        <v>Ukončeno v den propuštění</v>
      </c>
      <c r="M796" s="54" t="str">
        <f>IF(A796-J796&gt;TIME(0,240,0),"Více než  4 hodiny",VLOOKUP(K796,Pásma!$H$4:$I$244,2))</f>
        <v>do 10 ti minut</v>
      </c>
    </row>
    <row r="797" spans="1:13" x14ac:dyDescent="0.25">
      <c r="A797" s="26">
        <v>45412.668587962966</v>
      </c>
      <c r="B797" s="25" t="s">
        <v>5017</v>
      </c>
      <c r="C797" s="25" t="s">
        <v>5166</v>
      </c>
      <c r="D797" s="25" t="s">
        <v>5013</v>
      </c>
      <c r="E797" s="25" t="s">
        <v>79</v>
      </c>
      <c r="F797" s="25" t="s">
        <v>5577</v>
      </c>
      <c r="G797" s="25" t="s">
        <v>5663</v>
      </c>
      <c r="H797" s="25" t="s">
        <v>5664</v>
      </c>
      <c r="I797" s="8">
        <f t="shared" si="79"/>
        <v>45412.668587962966</v>
      </c>
      <c r="J797" s="8">
        <f t="shared" si="82"/>
        <v>45412.668055555558</v>
      </c>
      <c r="K797" s="6" t="str">
        <f t="shared" si="80"/>
        <v>0:00</v>
      </c>
      <c r="L797" s="54" t="str">
        <f t="shared" si="81"/>
        <v>Ukončeno v den propuštění</v>
      </c>
      <c r="M797" s="54" t="str">
        <f>IF(A797-J797&gt;TIME(0,240,0),"Více než  4 hodiny",VLOOKUP(K797,Pásma!$H$4:$I$244,2))</f>
        <v>do 10 ti minut</v>
      </c>
    </row>
    <row r="798" spans="1:13" x14ac:dyDescent="0.25">
      <c r="A798" s="26">
        <v>45413.481099537035</v>
      </c>
      <c r="B798" s="25" t="s">
        <v>5017</v>
      </c>
      <c r="C798" s="25" t="s">
        <v>5335</v>
      </c>
      <c r="D798" s="25" t="s">
        <v>5013</v>
      </c>
      <c r="E798" s="25" t="s">
        <v>79</v>
      </c>
      <c r="F798" s="25" t="s">
        <v>5661</v>
      </c>
      <c r="G798" s="25" t="s">
        <v>5662</v>
      </c>
      <c r="H798" s="25" t="s">
        <v>5660</v>
      </c>
      <c r="I798" s="8">
        <f t="shared" si="79"/>
        <v>45413.481099537035</v>
      </c>
      <c r="J798" s="8">
        <f t="shared" si="82"/>
        <v>45413.480555555558</v>
      </c>
      <c r="K798" s="6" t="str">
        <f t="shared" si="80"/>
        <v>0:00</v>
      </c>
      <c r="L798" s="54" t="str">
        <f t="shared" si="81"/>
        <v>Ukončeno v den propuštění</v>
      </c>
      <c r="M798" s="54" t="str">
        <f>IF(A798-J798&gt;TIME(0,240,0),"Více než  4 hodiny",VLOOKUP(K798,Pásma!$H$4:$I$244,2))</f>
        <v>do 10 ti minut</v>
      </c>
    </row>
    <row r="799" spans="1:13" x14ac:dyDescent="0.25">
      <c r="A799" s="26">
        <v>45413.481412037036</v>
      </c>
      <c r="B799" s="25" t="s">
        <v>5017</v>
      </c>
      <c r="C799" s="25" t="s">
        <v>5335</v>
      </c>
      <c r="D799" s="25" t="s">
        <v>5013</v>
      </c>
      <c r="E799" s="25" t="s">
        <v>79</v>
      </c>
      <c r="F799" s="25" t="s">
        <v>5658</v>
      </c>
      <c r="G799" s="25" t="s">
        <v>5659</v>
      </c>
      <c r="H799" s="25" t="s">
        <v>5660</v>
      </c>
      <c r="I799" s="8">
        <f t="shared" si="79"/>
        <v>45413.481412037036</v>
      </c>
      <c r="J799" s="8">
        <f t="shared" si="82"/>
        <v>45413.480555555558</v>
      </c>
      <c r="K799" s="6" t="str">
        <f t="shared" si="80"/>
        <v>0:01</v>
      </c>
      <c r="L799" s="54" t="str">
        <f t="shared" si="81"/>
        <v>Ukončeno v den propuštění</v>
      </c>
      <c r="M799" s="54" t="str">
        <f>IF(A799-J799&gt;TIME(0,240,0),"Více než  4 hodiny",VLOOKUP(K799,Pásma!$H$4:$I$244,2))</f>
        <v>do 10 ti minut</v>
      </c>
    </row>
    <row r="800" spans="1:13" x14ac:dyDescent="0.25">
      <c r="A800" s="26">
        <v>45413.48333333333</v>
      </c>
      <c r="B800" s="25" t="s">
        <v>5017</v>
      </c>
      <c r="C800" s="25" t="s">
        <v>5335</v>
      </c>
      <c r="D800" s="25" t="s">
        <v>5013</v>
      </c>
      <c r="E800" s="25" t="s">
        <v>79</v>
      </c>
      <c r="F800" s="25" t="s">
        <v>5655</v>
      </c>
      <c r="G800" s="25" t="s">
        <v>5656</v>
      </c>
      <c r="H800" s="25" t="s">
        <v>5657</v>
      </c>
      <c r="I800" s="8">
        <f t="shared" si="79"/>
        <v>45413.48333333333</v>
      </c>
      <c r="J800" s="8">
        <f t="shared" si="82"/>
        <v>45413.482638888891</v>
      </c>
      <c r="K800" s="6" t="str">
        <f t="shared" si="80"/>
        <v>0:01</v>
      </c>
      <c r="L800" s="54" t="str">
        <f t="shared" si="81"/>
        <v>Ukončeno v den propuštění</v>
      </c>
      <c r="M800" s="54" t="str">
        <f>IF(A800-J800&gt;TIME(0,240,0),"Více než  4 hodiny",VLOOKUP(K800,Pásma!$H$4:$I$244,2))</f>
        <v>do 10 ti minut</v>
      </c>
    </row>
    <row r="801" spans="1:13" x14ac:dyDescent="0.25">
      <c r="A801" s="26">
        <v>45413.483657407407</v>
      </c>
      <c r="B801" s="25" t="s">
        <v>5017</v>
      </c>
      <c r="C801" s="25" t="s">
        <v>5335</v>
      </c>
      <c r="D801" s="25" t="s">
        <v>5013</v>
      </c>
      <c r="E801" s="25" t="s">
        <v>79</v>
      </c>
      <c r="F801" s="25" t="s">
        <v>5653</v>
      </c>
      <c r="G801" s="25" t="s">
        <v>5654</v>
      </c>
      <c r="H801" s="25" t="s">
        <v>5652</v>
      </c>
      <c r="I801" s="8">
        <f t="shared" si="79"/>
        <v>45413.483657407407</v>
      </c>
      <c r="J801" s="8">
        <f t="shared" si="82"/>
        <v>45413.48333333333</v>
      </c>
      <c r="K801" s="6" t="str">
        <f t="shared" si="80"/>
        <v>0:00</v>
      </c>
      <c r="L801" s="54" t="str">
        <f t="shared" si="81"/>
        <v>Ukončeno v den propuštění</v>
      </c>
      <c r="M801" s="54" t="str">
        <f>IF(A801-J801&gt;TIME(0,240,0),"Více než  4 hodiny",VLOOKUP(K801,Pásma!$H$4:$I$244,2))</f>
        <v>do 10 ti minut</v>
      </c>
    </row>
    <row r="802" spans="1:13" x14ac:dyDescent="0.25">
      <c r="A802" s="26">
        <v>45413.484085648146</v>
      </c>
      <c r="B802" s="25" t="s">
        <v>5017</v>
      </c>
      <c r="C802" s="25" t="s">
        <v>5335</v>
      </c>
      <c r="D802" s="25" t="s">
        <v>5013</v>
      </c>
      <c r="E802" s="25" t="s">
        <v>79</v>
      </c>
      <c r="F802" s="25" t="s">
        <v>5650</v>
      </c>
      <c r="G802" s="25" t="s">
        <v>5651</v>
      </c>
      <c r="H802" s="25" t="s">
        <v>5652</v>
      </c>
      <c r="I802" s="8">
        <f t="shared" si="79"/>
        <v>45413.484085648146</v>
      </c>
      <c r="J802" s="8">
        <f t="shared" si="82"/>
        <v>45413.48333333333</v>
      </c>
      <c r="K802" s="6" t="str">
        <f t="shared" si="80"/>
        <v>0:01</v>
      </c>
      <c r="L802" s="54" t="str">
        <f t="shared" si="81"/>
        <v>Ukončeno v den propuštění</v>
      </c>
      <c r="M802" s="54" t="str">
        <f>IF(A802-J802&gt;TIME(0,240,0),"Více než  4 hodiny",VLOOKUP(K802,Pásma!$H$4:$I$244,2))</f>
        <v>do 10 ti minut</v>
      </c>
    </row>
    <row r="803" spans="1:13" x14ac:dyDescent="0.25">
      <c r="A803" s="26">
        <v>45413.538969907408</v>
      </c>
      <c r="B803" s="25" t="s">
        <v>5011</v>
      </c>
      <c r="C803" s="25" t="s">
        <v>5012</v>
      </c>
      <c r="D803" s="25" t="s">
        <v>5013</v>
      </c>
      <c r="E803" s="25" t="s">
        <v>79</v>
      </c>
      <c r="F803" s="25" t="s">
        <v>5647</v>
      </c>
      <c r="G803" s="25" t="s">
        <v>5648</v>
      </c>
      <c r="H803" s="25" t="s">
        <v>5649</v>
      </c>
      <c r="I803" s="8">
        <f t="shared" si="79"/>
        <v>45413.538969907408</v>
      </c>
      <c r="J803" s="8">
        <f t="shared" si="82"/>
        <v>45413.534722222219</v>
      </c>
      <c r="K803" s="6" t="str">
        <f t="shared" si="80"/>
        <v>0:06</v>
      </c>
      <c r="L803" s="54" t="str">
        <f t="shared" si="81"/>
        <v>Ukončeno v den propuštění</v>
      </c>
      <c r="M803" s="54" t="str">
        <f>IF(A803-J803&gt;TIME(0,240,0),"Více než  4 hodiny",VLOOKUP(K803,Pásma!$H$4:$I$244,2))</f>
        <v>do 10 ti minut</v>
      </c>
    </row>
    <row r="804" spans="1:13" x14ac:dyDescent="0.25">
      <c r="A804" s="26">
        <v>45413.539293981485</v>
      </c>
      <c r="B804" s="25" t="s">
        <v>5011</v>
      </c>
      <c r="C804" s="25" t="s">
        <v>5012</v>
      </c>
      <c r="D804" s="25" t="s">
        <v>5013</v>
      </c>
      <c r="E804" s="25" t="s">
        <v>79</v>
      </c>
      <c r="F804" s="25" t="s">
        <v>5645</v>
      </c>
      <c r="G804" s="25" t="s">
        <v>5646</v>
      </c>
      <c r="H804" s="25" t="s">
        <v>5644</v>
      </c>
      <c r="I804" s="8">
        <f t="shared" si="79"/>
        <v>45413.539293981485</v>
      </c>
      <c r="J804" s="8">
        <f t="shared" si="82"/>
        <v>45413.538888888892</v>
      </c>
      <c r="K804" s="6" t="str">
        <f t="shared" si="80"/>
        <v>0:00</v>
      </c>
      <c r="L804" s="54" t="str">
        <f t="shared" si="81"/>
        <v>Ukončeno v den propuštění</v>
      </c>
      <c r="M804" s="54" t="str">
        <f>IF(A804-J804&gt;TIME(0,240,0),"Více než  4 hodiny",VLOOKUP(K804,Pásma!$H$4:$I$244,2))</f>
        <v>do 10 ti minut</v>
      </c>
    </row>
    <row r="805" spans="1:13" x14ac:dyDescent="0.25">
      <c r="A805" s="26">
        <v>45413.540185185186</v>
      </c>
      <c r="B805" s="25" t="s">
        <v>5011</v>
      </c>
      <c r="C805" s="25" t="s">
        <v>5012</v>
      </c>
      <c r="D805" s="25" t="s">
        <v>5013</v>
      </c>
      <c r="E805" s="25" t="s">
        <v>79</v>
      </c>
      <c r="F805" s="25" t="s">
        <v>5642</v>
      </c>
      <c r="G805" s="25" t="s">
        <v>5643</v>
      </c>
      <c r="H805" s="25" t="s">
        <v>5644</v>
      </c>
      <c r="I805" s="8">
        <f t="shared" si="79"/>
        <v>45413.540185185186</v>
      </c>
      <c r="J805" s="8">
        <f t="shared" si="82"/>
        <v>45413.538888888892</v>
      </c>
      <c r="K805" s="6" t="str">
        <f t="shared" si="80"/>
        <v>0:01</v>
      </c>
      <c r="L805" s="54" t="str">
        <f t="shared" si="81"/>
        <v>Ukončeno v den propuštění</v>
      </c>
      <c r="M805" s="54" t="str">
        <f>IF(A805-J805&gt;TIME(0,240,0),"Více než  4 hodiny",VLOOKUP(K805,Pásma!$H$4:$I$244,2))</f>
        <v>do 10 ti minut</v>
      </c>
    </row>
    <row r="806" spans="1:13" x14ac:dyDescent="0.25">
      <c r="A806" s="26">
        <v>45413.540509259263</v>
      </c>
      <c r="B806" s="25" t="s">
        <v>5011</v>
      </c>
      <c r="C806" s="25" t="s">
        <v>5012</v>
      </c>
      <c r="D806" s="25" t="s">
        <v>5013</v>
      </c>
      <c r="E806" s="25" t="s">
        <v>79</v>
      </c>
      <c r="F806" s="25" t="s">
        <v>5639</v>
      </c>
      <c r="G806" s="25" t="s">
        <v>5640</v>
      </c>
      <c r="H806" s="25" t="s">
        <v>5641</v>
      </c>
      <c r="I806" s="8">
        <f t="shared" si="79"/>
        <v>45413.540509259263</v>
      </c>
      <c r="J806" s="8">
        <f t="shared" si="82"/>
        <v>45413.539583333331</v>
      </c>
      <c r="K806" s="6" t="str">
        <f t="shared" si="80"/>
        <v>0:01</v>
      </c>
      <c r="L806" s="54" t="str">
        <f t="shared" si="81"/>
        <v>Ukončeno v den propuštění</v>
      </c>
      <c r="M806" s="54" t="str">
        <f>IF(A806-J806&gt;TIME(0,240,0),"Více než  4 hodiny",VLOOKUP(K806,Pásma!$H$4:$I$244,2))</f>
        <v>do 10 ti minut</v>
      </c>
    </row>
    <row r="807" spans="1:13" x14ac:dyDescent="0.25">
      <c r="A807" s="26">
        <v>45413.540833333333</v>
      </c>
      <c r="B807" s="25" t="s">
        <v>5011</v>
      </c>
      <c r="C807" s="25" t="s">
        <v>5012</v>
      </c>
      <c r="D807" s="25" t="s">
        <v>5013</v>
      </c>
      <c r="E807" s="25" t="s">
        <v>79</v>
      </c>
      <c r="F807" s="25" t="s">
        <v>5637</v>
      </c>
      <c r="G807" s="25" t="s">
        <v>5638</v>
      </c>
      <c r="H807" s="25" t="s">
        <v>5636</v>
      </c>
      <c r="I807" s="8">
        <f t="shared" si="79"/>
        <v>45413.540833333333</v>
      </c>
      <c r="J807" s="8">
        <f t="shared" si="82"/>
        <v>45413.540277777778</v>
      </c>
      <c r="K807" s="6" t="str">
        <f t="shared" si="80"/>
        <v>0:00</v>
      </c>
      <c r="L807" s="54" t="str">
        <f t="shared" si="81"/>
        <v>Ukončeno v den propuštění</v>
      </c>
      <c r="M807" s="54" t="str">
        <f>IF(A807-J807&gt;TIME(0,240,0),"Více než  4 hodiny",VLOOKUP(K807,Pásma!$H$4:$I$244,2))</f>
        <v>do 10 ti minut</v>
      </c>
    </row>
    <row r="808" spans="1:13" x14ac:dyDescent="0.25">
      <c r="A808" s="26">
        <v>45413.541597222225</v>
      </c>
      <c r="B808" s="25" t="s">
        <v>5011</v>
      </c>
      <c r="C808" s="25" t="s">
        <v>5012</v>
      </c>
      <c r="D808" s="25" t="s">
        <v>5013</v>
      </c>
      <c r="E808" s="25" t="s">
        <v>79</v>
      </c>
      <c r="F808" s="25" t="s">
        <v>5634</v>
      </c>
      <c r="G808" s="25" t="s">
        <v>5635</v>
      </c>
      <c r="H808" s="25" t="s">
        <v>5636</v>
      </c>
      <c r="I808" s="8">
        <f t="shared" si="79"/>
        <v>45413.541597222225</v>
      </c>
      <c r="J808" s="8">
        <f t="shared" si="82"/>
        <v>45413.540277777778</v>
      </c>
      <c r="K808" s="6" t="str">
        <f t="shared" si="80"/>
        <v>0:01</v>
      </c>
      <c r="L808" s="54" t="str">
        <f t="shared" si="81"/>
        <v>Ukončeno v den propuštění</v>
      </c>
      <c r="M808" s="54" t="str">
        <f>IF(A808-J808&gt;TIME(0,240,0),"Více než  4 hodiny",VLOOKUP(K808,Pásma!$H$4:$I$244,2))</f>
        <v>do 10 ti minut</v>
      </c>
    </row>
    <row r="809" spans="1:13" x14ac:dyDescent="0.25">
      <c r="A809" s="26">
        <v>45413.541956018518</v>
      </c>
      <c r="B809" s="25" t="s">
        <v>5011</v>
      </c>
      <c r="C809" s="25" t="s">
        <v>5012</v>
      </c>
      <c r="D809" s="25" t="s">
        <v>5013</v>
      </c>
      <c r="E809" s="25" t="s">
        <v>79</v>
      </c>
      <c r="F809" s="25" t="s">
        <v>5631</v>
      </c>
      <c r="G809" s="25" t="s">
        <v>5632</v>
      </c>
      <c r="H809" s="25" t="s">
        <v>5633</v>
      </c>
      <c r="I809" s="8">
        <f t="shared" si="79"/>
        <v>45413.541956018518</v>
      </c>
      <c r="J809" s="8">
        <f t="shared" si="82"/>
        <v>45413.540972222225</v>
      </c>
      <c r="K809" s="6" t="str">
        <f t="shared" si="80"/>
        <v>0:01</v>
      </c>
      <c r="L809" s="54" t="str">
        <f t="shared" si="81"/>
        <v>Ukončeno v den propuštění</v>
      </c>
      <c r="M809" s="54" t="str">
        <f>IF(A809-J809&gt;TIME(0,240,0),"Více než  4 hodiny",VLOOKUP(K809,Pásma!$H$4:$I$244,2))</f>
        <v>do 10 ti minut</v>
      </c>
    </row>
    <row r="810" spans="1:13" x14ac:dyDescent="0.25">
      <c r="A810" s="26">
        <v>45414.34815972222</v>
      </c>
      <c r="B810" s="25" t="s">
        <v>5028</v>
      </c>
      <c r="C810" s="25" t="s">
        <v>5166</v>
      </c>
      <c r="D810" s="25" t="s">
        <v>5013</v>
      </c>
      <c r="E810" s="25" t="s">
        <v>79</v>
      </c>
      <c r="F810" s="25" t="s">
        <v>5597</v>
      </c>
      <c r="G810" s="25" t="s">
        <v>5598</v>
      </c>
      <c r="H810" s="25" t="s">
        <v>9086</v>
      </c>
      <c r="I810" s="8">
        <f t="shared" si="79"/>
        <v>45414.34815972222</v>
      </c>
      <c r="J810" s="8">
        <f>DATEVALUE(MID(H810,49,8))+TIMEVALUE(_xlfn.CONCAT(MID(H810,80,2),":",MID(H810,82,2)))</f>
        <v>45414.347916666666</v>
      </c>
      <c r="K810" s="6" t="str">
        <f t="shared" si="80"/>
        <v>0:00</v>
      </c>
      <c r="L810" s="54" t="str">
        <f t="shared" si="81"/>
        <v>Ukončeno v den propuštění</v>
      </c>
      <c r="M810" s="54" t="str">
        <f>IF(A810-J810&gt;TIME(0,240,0),"Více než  4 hodiny",VLOOKUP(K810,Pásma!$H$4:$I$244,2))</f>
        <v>do 10 ti minut</v>
      </c>
    </row>
    <row r="811" spans="1:13" x14ac:dyDescent="0.25">
      <c r="A811" s="26">
        <v>45414.348321759258</v>
      </c>
      <c r="B811" s="25" t="s">
        <v>5028</v>
      </c>
      <c r="C811" s="25" t="s">
        <v>5166</v>
      </c>
      <c r="D811" s="25" t="s">
        <v>5013</v>
      </c>
      <c r="E811" s="25" t="s">
        <v>79</v>
      </c>
      <c r="F811" s="25" t="s">
        <v>5594</v>
      </c>
      <c r="G811" s="25" t="s">
        <v>5595</v>
      </c>
      <c r="H811" s="25" t="s">
        <v>9086</v>
      </c>
      <c r="I811" s="8">
        <f t="shared" si="79"/>
        <v>45414.348321759258</v>
      </c>
      <c r="J811" s="8">
        <f>DATEVALUE(MID(H811,49,8))+TIMEVALUE(_xlfn.CONCAT(MID(H811,80,2),":",MID(H811,82,2)))</f>
        <v>45414.347916666666</v>
      </c>
      <c r="K811" s="6" t="str">
        <f t="shared" si="80"/>
        <v>0:00</v>
      </c>
      <c r="L811" s="54" t="str">
        <f t="shared" si="81"/>
        <v>Ukončeno v den propuštění</v>
      </c>
      <c r="M811" s="54" t="str">
        <f>IF(A811-J811&gt;TIME(0,240,0),"Více než  4 hodiny",VLOOKUP(K811,Pásma!$H$4:$I$244,2))</f>
        <v>do 10 ti minut</v>
      </c>
    </row>
    <row r="812" spans="1:13" x14ac:dyDescent="0.25">
      <c r="A812" s="26">
        <v>45414.660567129627</v>
      </c>
      <c r="B812" s="25" t="s">
        <v>5017</v>
      </c>
      <c r="C812" s="25" t="s">
        <v>4914</v>
      </c>
      <c r="D812" s="25" t="s">
        <v>5013</v>
      </c>
      <c r="E812" s="25" t="s">
        <v>10</v>
      </c>
      <c r="F812" s="25" t="s">
        <v>5629</v>
      </c>
      <c r="G812" s="25" t="s">
        <v>5630</v>
      </c>
      <c r="H812" s="25" t="s">
        <v>2247</v>
      </c>
      <c r="I812" s="8">
        <f t="shared" si="79"/>
        <v>45414.660567129627</v>
      </c>
      <c r="J812" s="8">
        <f t="shared" ref="J812:J820" si="83">DATEVALUE(MID(H812,29,8))+TIMEVALUE(_xlfn.CONCAT(MID(H812,64,2),":",MID(H812,66,2)))</f>
        <v>45414.416666666664</v>
      </c>
      <c r="K812" s="6" t="str">
        <f t="shared" si="80"/>
        <v>5:51</v>
      </c>
      <c r="L812" s="54" t="str">
        <f t="shared" si="81"/>
        <v>Ukončeno v den propuštění</v>
      </c>
      <c r="M812" s="54" t="str">
        <f>IF(A812-J812&gt;TIME(0,240,0),"Více než  4 hodiny",VLOOKUP(K812,Pásma!$H$4:$I$244,2))</f>
        <v>Více než  4 hodiny</v>
      </c>
    </row>
    <row r="813" spans="1:13" x14ac:dyDescent="0.25">
      <c r="A813" s="26">
        <v>45414.661041666666</v>
      </c>
      <c r="B813" s="25" t="s">
        <v>5017</v>
      </c>
      <c r="C813" s="25" t="s">
        <v>4914</v>
      </c>
      <c r="D813" s="25" t="s">
        <v>5013</v>
      </c>
      <c r="E813" s="25" t="s">
        <v>10</v>
      </c>
      <c r="F813" s="25" t="s">
        <v>5627</v>
      </c>
      <c r="G813" s="25" t="s">
        <v>5628</v>
      </c>
      <c r="H813" s="25" t="s">
        <v>2247</v>
      </c>
      <c r="I813" s="8">
        <f t="shared" si="79"/>
        <v>45414.661041666666</v>
      </c>
      <c r="J813" s="8">
        <f t="shared" si="83"/>
        <v>45414.416666666664</v>
      </c>
      <c r="K813" s="6" t="str">
        <f t="shared" si="80"/>
        <v>5:51</v>
      </c>
      <c r="L813" s="54" t="str">
        <f t="shared" si="81"/>
        <v>Ukončeno v den propuštění</v>
      </c>
      <c r="M813" s="54" t="str">
        <f>IF(A813-J813&gt;TIME(0,240,0),"Více než  4 hodiny",VLOOKUP(K813,Pásma!$H$4:$I$244,2))</f>
        <v>Více než  4 hodiny</v>
      </c>
    </row>
    <row r="814" spans="1:13" x14ac:dyDescent="0.25">
      <c r="A814" s="26">
        <v>45414.661365740743</v>
      </c>
      <c r="B814" s="25" t="s">
        <v>5017</v>
      </c>
      <c r="C814" s="25" t="s">
        <v>4914</v>
      </c>
      <c r="D814" s="25" t="s">
        <v>5013</v>
      </c>
      <c r="E814" s="25" t="s">
        <v>10</v>
      </c>
      <c r="F814" s="25" t="s">
        <v>5625</v>
      </c>
      <c r="G814" s="25" t="s">
        <v>5626</v>
      </c>
      <c r="H814" s="25" t="s">
        <v>2247</v>
      </c>
      <c r="I814" s="8">
        <f t="shared" si="79"/>
        <v>45414.661365740743</v>
      </c>
      <c r="J814" s="8">
        <f t="shared" si="83"/>
        <v>45414.416666666664</v>
      </c>
      <c r="K814" s="6" t="str">
        <f t="shared" si="80"/>
        <v>5:52</v>
      </c>
      <c r="L814" s="54" t="str">
        <f t="shared" si="81"/>
        <v>Ukončeno v den propuštění</v>
      </c>
      <c r="M814" s="54" t="str">
        <f>IF(A814-J814&gt;TIME(0,240,0),"Více než  4 hodiny",VLOOKUP(K814,Pásma!$H$4:$I$244,2))</f>
        <v>Více než  4 hodiny</v>
      </c>
    </row>
    <row r="815" spans="1:13" x14ac:dyDescent="0.25">
      <c r="A815" s="26">
        <v>45414.661851851852</v>
      </c>
      <c r="B815" s="25" t="s">
        <v>5017</v>
      </c>
      <c r="C815" s="25" t="s">
        <v>4914</v>
      </c>
      <c r="D815" s="25" t="s">
        <v>5013</v>
      </c>
      <c r="E815" s="25" t="s">
        <v>10</v>
      </c>
      <c r="F815" s="25" t="s">
        <v>5623</v>
      </c>
      <c r="G815" s="25" t="s">
        <v>5624</v>
      </c>
      <c r="H815" s="25" t="s">
        <v>2249</v>
      </c>
      <c r="I815" s="8">
        <f t="shared" si="79"/>
        <v>45414.661851851852</v>
      </c>
      <c r="J815" s="8">
        <f t="shared" si="83"/>
        <v>45414.416666666664</v>
      </c>
      <c r="K815" s="6" t="str">
        <f t="shared" si="80"/>
        <v>5:53</v>
      </c>
      <c r="L815" s="54" t="str">
        <f t="shared" si="81"/>
        <v>Ukončeno v den propuštění</v>
      </c>
      <c r="M815" s="54" t="str">
        <f>IF(A815-J815&gt;TIME(0,240,0),"Více než  4 hodiny",VLOOKUP(K815,Pásma!$H$4:$I$244,2))</f>
        <v>Více než  4 hodiny</v>
      </c>
    </row>
    <row r="816" spans="1:13" x14ac:dyDescent="0.25">
      <c r="A816" s="26">
        <v>45414.662511574075</v>
      </c>
      <c r="B816" s="25" t="s">
        <v>5017</v>
      </c>
      <c r="C816" s="25" t="s">
        <v>4914</v>
      </c>
      <c r="D816" s="25" t="s">
        <v>5013</v>
      </c>
      <c r="E816" s="25" t="s">
        <v>10</v>
      </c>
      <c r="F816" s="25" t="s">
        <v>5621</v>
      </c>
      <c r="G816" s="25" t="s">
        <v>5622</v>
      </c>
      <c r="H816" s="25" t="s">
        <v>2249</v>
      </c>
      <c r="I816" s="8">
        <f t="shared" si="79"/>
        <v>45414.662511574075</v>
      </c>
      <c r="J816" s="8">
        <f t="shared" si="83"/>
        <v>45414.416666666664</v>
      </c>
      <c r="K816" s="6" t="str">
        <f t="shared" si="80"/>
        <v>5:54</v>
      </c>
      <c r="L816" s="54" t="str">
        <f t="shared" si="81"/>
        <v>Ukončeno v den propuštění</v>
      </c>
      <c r="M816" s="54" t="str">
        <f>IF(A816-J816&gt;TIME(0,240,0),"Více než  4 hodiny",VLOOKUP(K816,Pásma!$H$4:$I$244,2))</f>
        <v>Více než  4 hodiny</v>
      </c>
    </row>
    <row r="817" spans="1:13" x14ac:dyDescent="0.25">
      <c r="A817" s="26">
        <v>45414.662777777776</v>
      </c>
      <c r="B817" s="25" t="s">
        <v>5017</v>
      </c>
      <c r="C817" s="25" t="s">
        <v>4914</v>
      </c>
      <c r="D817" s="25" t="s">
        <v>5013</v>
      </c>
      <c r="E817" s="25" t="s">
        <v>10</v>
      </c>
      <c r="F817" s="25" t="s">
        <v>5619</v>
      </c>
      <c r="G817" s="25" t="s">
        <v>5620</v>
      </c>
      <c r="H817" s="25" t="s">
        <v>2247</v>
      </c>
      <c r="I817" s="8">
        <f t="shared" si="79"/>
        <v>45414.662777777776</v>
      </c>
      <c r="J817" s="8">
        <f t="shared" si="83"/>
        <v>45414.416666666664</v>
      </c>
      <c r="K817" s="6" t="str">
        <f t="shared" si="80"/>
        <v>5:54</v>
      </c>
      <c r="L817" s="54" t="str">
        <f t="shared" si="81"/>
        <v>Ukončeno v den propuštění</v>
      </c>
      <c r="M817" s="54" t="str">
        <f>IF(A817-J817&gt;TIME(0,240,0),"Více než  4 hodiny",VLOOKUP(K817,Pásma!$H$4:$I$244,2))</f>
        <v>Více než  4 hodiny</v>
      </c>
    </row>
    <row r="818" spans="1:13" x14ac:dyDescent="0.25">
      <c r="A818" s="26">
        <v>45414.663182870368</v>
      </c>
      <c r="B818" s="25" t="s">
        <v>5017</v>
      </c>
      <c r="C818" s="25" t="s">
        <v>4914</v>
      </c>
      <c r="D818" s="25" t="s">
        <v>5013</v>
      </c>
      <c r="E818" s="25" t="s">
        <v>10</v>
      </c>
      <c r="F818" s="25" t="s">
        <v>5617</v>
      </c>
      <c r="G818" s="25" t="s">
        <v>5618</v>
      </c>
      <c r="H818" s="25" t="s">
        <v>2249</v>
      </c>
      <c r="I818" s="8">
        <f t="shared" si="79"/>
        <v>45414.663182870368</v>
      </c>
      <c r="J818" s="8">
        <f t="shared" si="83"/>
        <v>45414.416666666664</v>
      </c>
      <c r="K818" s="6" t="str">
        <f t="shared" si="80"/>
        <v>5:54</v>
      </c>
      <c r="L818" s="54" t="str">
        <f t="shared" si="81"/>
        <v>Ukončeno v den propuštění</v>
      </c>
      <c r="M818" s="54" t="str">
        <f>IF(A818-J818&gt;TIME(0,240,0),"Více než  4 hodiny",VLOOKUP(K818,Pásma!$H$4:$I$244,2))</f>
        <v>Více než  4 hodiny</v>
      </c>
    </row>
    <row r="819" spans="1:13" x14ac:dyDescent="0.25">
      <c r="A819" s="26">
        <v>45414.665173611109</v>
      </c>
      <c r="B819" s="25" t="s">
        <v>5017</v>
      </c>
      <c r="C819" s="25" t="s">
        <v>4914</v>
      </c>
      <c r="D819" s="25" t="s">
        <v>5013</v>
      </c>
      <c r="E819" s="25" t="s">
        <v>10</v>
      </c>
      <c r="F819" s="25" t="s">
        <v>5615</v>
      </c>
      <c r="G819" s="25" t="s">
        <v>5616</v>
      </c>
      <c r="H819" s="25" t="s">
        <v>2249</v>
      </c>
      <c r="I819" s="8">
        <f t="shared" si="79"/>
        <v>45414.665173611109</v>
      </c>
      <c r="J819" s="8">
        <f t="shared" si="83"/>
        <v>45414.416666666664</v>
      </c>
      <c r="K819" s="6" t="str">
        <f t="shared" si="80"/>
        <v>5:57</v>
      </c>
      <c r="L819" s="54" t="str">
        <f t="shared" si="81"/>
        <v>Ukončeno v den propuštění</v>
      </c>
      <c r="M819" s="54" t="str">
        <f>IF(A819-J819&gt;TIME(0,240,0),"Více než  4 hodiny",VLOOKUP(K819,Pásma!$H$4:$I$244,2))</f>
        <v>Více než  4 hodiny</v>
      </c>
    </row>
    <row r="820" spans="1:13" x14ac:dyDescent="0.25">
      <c r="A820" s="26">
        <v>45414.665555555555</v>
      </c>
      <c r="B820" s="25" t="s">
        <v>5017</v>
      </c>
      <c r="C820" s="25" t="s">
        <v>4914</v>
      </c>
      <c r="D820" s="25" t="s">
        <v>5013</v>
      </c>
      <c r="E820" s="25" t="s">
        <v>10</v>
      </c>
      <c r="F820" s="25" t="s">
        <v>5613</v>
      </c>
      <c r="G820" s="25" t="s">
        <v>5614</v>
      </c>
      <c r="H820" s="25" t="s">
        <v>2249</v>
      </c>
      <c r="I820" s="8">
        <f t="shared" si="79"/>
        <v>45414.665555555555</v>
      </c>
      <c r="J820" s="8">
        <f t="shared" si="83"/>
        <v>45414.416666666664</v>
      </c>
      <c r="K820" s="6" t="str">
        <f t="shared" si="80"/>
        <v>5:58</v>
      </c>
      <c r="L820" s="54" t="str">
        <f t="shared" si="81"/>
        <v>Ukončeno v den propuštění</v>
      </c>
      <c r="M820" s="54" t="str">
        <f>IF(A820-J820&gt;TIME(0,240,0),"Více než  4 hodiny",VLOOKUP(K820,Pásma!$H$4:$I$244,2))</f>
        <v>Více než  4 hodiny</v>
      </c>
    </row>
    <row r="821" spans="1:13" x14ac:dyDescent="0.25">
      <c r="A821" s="26">
        <v>45415.336574074077</v>
      </c>
      <c r="B821" s="25" t="s">
        <v>5028</v>
      </c>
      <c r="C821" s="25" t="s">
        <v>5166</v>
      </c>
      <c r="D821" s="25" t="s">
        <v>5013</v>
      </c>
      <c r="E821" s="25" t="s">
        <v>79</v>
      </c>
      <c r="F821" s="25" t="s">
        <v>5530</v>
      </c>
      <c r="G821" s="25" t="s">
        <v>5531</v>
      </c>
      <c r="H821" s="25" t="s">
        <v>9085</v>
      </c>
      <c r="I821" s="8">
        <f t="shared" si="79"/>
        <v>45415.336574074077</v>
      </c>
      <c r="J821" s="8">
        <f>DATEVALUE(MID(H821,49,8))+TIMEVALUE(_xlfn.CONCAT(MID(H821,80,2),":",MID(H821,82,2)))</f>
        <v>45415.336111111108</v>
      </c>
      <c r="K821" s="6" t="str">
        <f t="shared" si="80"/>
        <v>0:00</v>
      </c>
      <c r="L821" s="54" t="str">
        <f t="shared" si="81"/>
        <v>Ukončeno v den propuštění</v>
      </c>
      <c r="M821" s="54" t="str">
        <f>IF(A821-J821&gt;TIME(0,240,0),"Více než  4 hodiny",VLOOKUP(K821,Pásma!$H$4:$I$244,2))</f>
        <v>do 10 ti minut</v>
      </c>
    </row>
    <row r="822" spans="1:13" x14ac:dyDescent="0.25">
      <c r="A822" s="26">
        <v>45415.336805555555</v>
      </c>
      <c r="B822" s="25" t="s">
        <v>5028</v>
      </c>
      <c r="C822" s="25" t="s">
        <v>5166</v>
      </c>
      <c r="D822" s="25" t="s">
        <v>5013</v>
      </c>
      <c r="E822" s="25" t="s">
        <v>79</v>
      </c>
      <c r="F822" s="25" t="s">
        <v>5351</v>
      </c>
      <c r="G822" s="25" t="s">
        <v>5575</v>
      </c>
      <c r="H822" s="25" t="s">
        <v>9085</v>
      </c>
      <c r="I822" s="8">
        <f t="shared" si="79"/>
        <v>45415.336805555555</v>
      </c>
      <c r="J822" s="8">
        <f>DATEVALUE(MID(H822,49,8))+TIMEVALUE(_xlfn.CONCAT(MID(H822,80,2),":",MID(H822,82,2)))</f>
        <v>45415.336111111108</v>
      </c>
      <c r="K822" s="6" t="str">
        <f t="shared" si="80"/>
        <v>0:01</v>
      </c>
      <c r="L822" s="54" t="str">
        <f t="shared" si="81"/>
        <v>Ukončeno v den propuštění</v>
      </c>
      <c r="M822" s="54" t="str">
        <f>IF(A822-J822&gt;TIME(0,240,0),"Více než  4 hodiny",VLOOKUP(K822,Pásma!$H$4:$I$244,2))</f>
        <v>do 10 ti minut</v>
      </c>
    </row>
    <row r="823" spans="1:13" x14ac:dyDescent="0.25">
      <c r="A823" s="26">
        <v>45415.522847222222</v>
      </c>
      <c r="B823" s="25" t="s">
        <v>5017</v>
      </c>
      <c r="C823" s="25" t="s">
        <v>4914</v>
      </c>
      <c r="D823" s="25" t="s">
        <v>5013</v>
      </c>
      <c r="E823" s="25" t="s">
        <v>10</v>
      </c>
      <c r="F823" s="25" t="s">
        <v>5610</v>
      </c>
      <c r="G823" s="25" t="s">
        <v>5611</v>
      </c>
      <c r="H823" s="25" t="s">
        <v>5612</v>
      </c>
      <c r="I823" s="8">
        <f t="shared" si="79"/>
        <v>45415.522847222222</v>
      </c>
      <c r="J823" s="8">
        <f t="shared" ref="J823:J833" si="84">DATEVALUE(MID(H823,29,8))+TIMEVALUE(_xlfn.CONCAT(MID(H823,64,2),":",MID(H823,66,2)))</f>
        <v>45415.522222222222</v>
      </c>
      <c r="K823" s="6" t="str">
        <f t="shared" si="80"/>
        <v>0:00</v>
      </c>
      <c r="L823" s="54" t="str">
        <f t="shared" si="81"/>
        <v>Ukončeno v den propuštění</v>
      </c>
      <c r="M823" s="54" t="str">
        <f>IF(A823-J823&gt;TIME(0,240,0),"Více než  4 hodiny",VLOOKUP(K823,Pásma!$H$4:$I$244,2))</f>
        <v>do 10 ti minut</v>
      </c>
    </row>
    <row r="824" spans="1:13" x14ac:dyDescent="0.25">
      <c r="A824" s="26">
        <v>45415.523333333331</v>
      </c>
      <c r="B824" s="25" t="s">
        <v>5017</v>
      </c>
      <c r="C824" s="25" t="s">
        <v>4914</v>
      </c>
      <c r="D824" s="25" t="s">
        <v>5013</v>
      </c>
      <c r="E824" s="25" t="s">
        <v>10</v>
      </c>
      <c r="F824" s="25" t="s">
        <v>5607</v>
      </c>
      <c r="G824" s="25" t="s">
        <v>5608</v>
      </c>
      <c r="H824" s="25" t="s">
        <v>5609</v>
      </c>
      <c r="I824" s="8">
        <f t="shared" si="79"/>
        <v>45415.523333333331</v>
      </c>
      <c r="J824" s="8">
        <f t="shared" si="84"/>
        <v>45415.522916666669</v>
      </c>
      <c r="K824" s="6" t="str">
        <f t="shared" si="80"/>
        <v>0:00</v>
      </c>
      <c r="L824" s="54" t="str">
        <f t="shared" si="81"/>
        <v>Ukončeno v den propuštění</v>
      </c>
      <c r="M824" s="54" t="str">
        <f>IF(A824-J824&gt;TIME(0,240,0),"Více než  4 hodiny",VLOOKUP(K824,Pásma!$H$4:$I$244,2))</f>
        <v>do 10 ti minut</v>
      </c>
    </row>
    <row r="825" spans="1:13" x14ac:dyDescent="0.25">
      <c r="A825" s="26">
        <v>45416.476134259261</v>
      </c>
      <c r="B825" s="25" t="s">
        <v>5011</v>
      </c>
      <c r="C825" s="25" t="s">
        <v>5012</v>
      </c>
      <c r="D825" s="25" t="s">
        <v>5013</v>
      </c>
      <c r="E825" s="25" t="s">
        <v>79</v>
      </c>
      <c r="F825" s="25" t="s">
        <v>5605</v>
      </c>
      <c r="G825" s="25" t="s">
        <v>5606</v>
      </c>
      <c r="H825" s="25" t="s">
        <v>5604</v>
      </c>
      <c r="I825" s="8">
        <f t="shared" si="79"/>
        <v>45416.476134259261</v>
      </c>
      <c r="J825" s="8">
        <f t="shared" si="84"/>
        <v>45416.475694444445</v>
      </c>
      <c r="K825" s="6" t="str">
        <f t="shared" si="80"/>
        <v>0:00</v>
      </c>
      <c r="L825" s="54" t="str">
        <f t="shared" si="81"/>
        <v>Ukončeno v den propuštění</v>
      </c>
      <c r="M825" s="54" t="str">
        <f>IF(A825-J825&gt;TIME(0,240,0),"Více než  4 hodiny",VLOOKUP(K825,Pásma!$H$4:$I$244,2))</f>
        <v>do 10 ti minut</v>
      </c>
    </row>
    <row r="826" spans="1:13" x14ac:dyDescent="0.25">
      <c r="A826" s="26">
        <v>45416.476481481484</v>
      </c>
      <c r="B826" s="25" t="s">
        <v>5011</v>
      </c>
      <c r="C826" s="25" t="s">
        <v>5012</v>
      </c>
      <c r="D826" s="25" t="s">
        <v>5013</v>
      </c>
      <c r="E826" s="25" t="s">
        <v>79</v>
      </c>
      <c r="F826" s="25" t="s">
        <v>5602</v>
      </c>
      <c r="G826" s="25" t="s">
        <v>5603</v>
      </c>
      <c r="H826" s="25" t="s">
        <v>5604</v>
      </c>
      <c r="I826" s="8">
        <f t="shared" si="79"/>
        <v>45416.476481481484</v>
      </c>
      <c r="J826" s="8">
        <f t="shared" si="84"/>
        <v>45416.475694444445</v>
      </c>
      <c r="K826" s="6" t="str">
        <f t="shared" si="80"/>
        <v>0:01</v>
      </c>
      <c r="L826" s="54" t="str">
        <f t="shared" si="81"/>
        <v>Ukončeno v den propuštění</v>
      </c>
      <c r="M826" s="54" t="str">
        <f>IF(A826-J826&gt;TIME(0,240,0),"Více než  4 hodiny",VLOOKUP(K826,Pásma!$H$4:$I$244,2))</f>
        <v>do 10 ti minut</v>
      </c>
    </row>
    <row r="827" spans="1:13" x14ac:dyDescent="0.25">
      <c r="A827" s="26">
        <v>45416.476805555554</v>
      </c>
      <c r="B827" s="25" t="s">
        <v>5011</v>
      </c>
      <c r="C827" s="25" t="s">
        <v>5012</v>
      </c>
      <c r="D827" s="25" t="s">
        <v>5013</v>
      </c>
      <c r="E827" s="25" t="s">
        <v>79</v>
      </c>
      <c r="F827" s="25" t="s">
        <v>5599</v>
      </c>
      <c r="G827" s="25" t="s">
        <v>5600</v>
      </c>
      <c r="H827" s="25" t="s">
        <v>5601</v>
      </c>
      <c r="I827" s="8">
        <f t="shared" si="79"/>
        <v>45416.476805555554</v>
      </c>
      <c r="J827" s="8">
        <f t="shared" si="84"/>
        <v>45416.476388888892</v>
      </c>
      <c r="K827" s="6" t="str">
        <f t="shared" si="80"/>
        <v>0:00</v>
      </c>
      <c r="L827" s="54" t="str">
        <f t="shared" si="81"/>
        <v>Ukončeno v den propuštění</v>
      </c>
      <c r="M827" s="54" t="str">
        <f>IF(A827-J827&gt;TIME(0,240,0),"Více než  4 hodiny",VLOOKUP(K827,Pásma!$H$4:$I$244,2))</f>
        <v>do 10 ti minut</v>
      </c>
    </row>
    <row r="828" spans="1:13" x14ac:dyDescent="0.25">
      <c r="A828" s="26">
        <v>45417.362951388888</v>
      </c>
      <c r="B828" s="25" t="s">
        <v>5017</v>
      </c>
      <c r="C828" s="25" t="s">
        <v>5335</v>
      </c>
      <c r="D828" s="25" t="s">
        <v>5013</v>
      </c>
      <c r="E828" s="25" t="s">
        <v>79</v>
      </c>
      <c r="F828" s="25" t="s">
        <v>5597</v>
      </c>
      <c r="G828" s="25" t="s">
        <v>5598</v>
      </c>
      <c r="H828" s="25" t="s">
        <v>5596</v>
      </c>
      <c r="I828" s="8">
        <f t="shared" si="79"/>
        <v>45417.362951388888</v>
      </c>
      <c r="J828" s="8">
        <f t="shared" si="84"/>
        <v>45417.362500000003</v>
      </c>
      <c r="K828" s="6" t="str">
        <f t="shared" si="80"/>
        <v>0:00</v>
      </c>
      <c r="L828" s="54" t="str">
        <f t="shared" si="81"/>
        <v>Ukončeno v den propuštění</v>
      </c>
      <c r="M828" s="54" t="str">
        <f>IF(A828-J828&gt;TIME(0,240,0),"Více než  4 hodiny",VLOOKUP(K828,Pásma!$H$4:$I$244,2))</f>
        <v>do 10 ti minut</v>
      </c>
    </row>
    <row r="829" spans="1:13" x14ac:dyDescent="0.25">
      <c r="A829" s="26">
        <v>45417.363217592596</v>
      </c>
      <c r="B829" s="25" t="s">
        <v>5017</v>
      </c>
      <c r="C829" s="25" t="s">
        <v>5335</v>
      </c>
      <c r="D829" s="25" t="s">
        <v>5013</v>
      </c>
      <c r="E829" s="25" t="s">
        <v>79</v>
      </c>
      <c r="F829" s="25" t="s">
        <v>5594</v>
      </c>
      <c r="G829" s="25" t="s">
        <v>5595</v>
      </c>
      <c r="H829" s="25" t="s">
        <v>5596</v>
      </c>
      <c r="I829" s="8">
        <f t="shared" si="79"/>
        <v>45417.363217592596</v>
      </c>
      <c r="J829" s="8">
        <f t="shared" si="84"/>
        <v>45417.362500000003</v>
      </c>
      <c r="K829" s="6" t="str">
        <f t="shared" si="80"/>
        <v>0:01</v>
      </c>
      <c r="L829" s="54" t="str">
        <f t="shared" si="81"/>
        <v>Ukončeno v den propuštění</v>
      </c>
      <c r="M829" s="54" t="str">
        <f>IF(A829-J829&gt;TIME(0,240,0),"Více než  4 hodiny",VLOOKUP(K829,Pásma!$H$4:$I$244,2))</f>
        <v>do 10 ti minut</v>
      </c>
    </row>
    <row r="830" spans="1:13" x14ac:dyDescent="0.25">
      <c r="A830" s="26">
        <v>45417.363900462966</v>
      </c>
      <c r="B830" s="25" t="s">
        <v>5017</v>
      </c>
      <c r="C830" s="25" t="s">
        <v>5335</v>
      </c>
      <c r="D830" s="25" t="s">
        <v>5013</v>
      </c>
      <c r="E830" s="25" t="s">
        <v>79</v>
      </c>
      <c r="F830" s="25" t="s">
        <v>5591</v>
      </c>
      <c r="G830" s="25" t="s">
        <v>5592</v>
      </c>
      <c r="H830" s="25" t="s">
        <v>5593</v>
      </c>
      <c r="I830" s="8">
        <f t="shared" si="79"/>
        <v>45417.363900462966</v>
      </c>
      <c r="J830" s="8">
        <f t="shared" si="84"/>
        <v>45417.363194444442</v>
      </c>
      <c r="K830" s="6" t="str">
        <f t="shared" si="80"/>
        <v>0:01</v>
      </c>
      <c r="L830" s="54" t="str">
        <f t="shared" si="81"/>
        <v>Ukončeno v den propuštění</v>
      </c>
      <c r="M830" s="54" t="str">
        <f>IF(A830-J830&gt;TIME(0,240,0),"Více než  4 hodiny",VLOOKUP(K830,Pásma!$H$4:$I$244,2))</f>
        <v>do 10 ti minut</v>
      </c>
    </row>
    <row r="831" spans="1:13" x14ac:dyDescent="0.25">
      <c r="A831" s="26">
        <v>45417.376261574071</v>
      </c>
      <c r="B831" s="25" t="s">
        <v>5011</v>
      </c>
      <c r="C831" s="25" t="s">
        <v>5339</v>
      </c>
      <c r="D831" s="25" t="s">
        <v>5013</v>
      </c>
      <c r="E831" s="25" t="s">
        <v>79</v>
      </c>
      <c r="F831" s="25" t="s">
        <v>5588</v>
      </c>
      <c r="G831" s="25" t="s">
        <v>5589</v>
      </c>
      <c r="H831" s="25" t="s">
        <v>5590</v>
      </c>
      <c r="I831" s="8">
        <f t="shared" si="79"/>
        <v>45417.376261574071</v>
      </c>
      <c r="J831" s="8">
        <f t="shared" si="84"/>
        <v>45417.372916666667</v>
      </c>
      <c r="K831" s="6" t="str">
        <f t="shared" si="80"/>
        <v>0:04</v>
      </c>
      <c r="L831" s="54" t="str">
        <f t="shared" si="81"/>
        <v>Ukončeno v den propuštění</v>
      </c>
      <c r="M831" s="54" t="str">
        <f>IF(A831-J831&gt;TIME(0,240,0),"Více než  4 hodiny",VLOOKUP(K831,Pásma!$H$4:$I$244,2))</f>
        <v>do 10 ti minut</v>
      </c>
    </row>
    <row r="832" spans="1:13" x14ac:dyDescent="0.25">
      <c r="A832" s="26">
        <v>45417.568796296298</v>
      </c>
      <c r="B832" s="25" t="s">
        <v>5017</v>
      </c>
      <c r="C832" s="25" t="s">
        <v>5335</v>
      </c>
      <c r="D832" s="25" t="s">
        <v>5013</v>
      </c>
      <c r="E832" s="25" t="s">
        <v>79</v>
      </c>
      <c r="F832" s="25" t="s">
        <v>5585</v>
      </c>
      <c r="G832" s="25" t="s">
        <v>5586</v>
      </c>
      <c r="H832" s="25" t="s">
        <v>5587</v>
      </c>
      <c r="I832" s="8">
        <f t="shared" si="79"/>
        <v>45417.568796296298</v>
      </c>
      <c r="J832" s="8">
        <f t="shared" si="84"/>
        <v>45417.567361111112</v>
      </c>
      <c r="K832" s="6" t="str">
        <f t="shared" si="80"/>
        <v>0:02</v>
      </c>
      <c r="L832" s="54" t="str">
        <f t="shared" si="81"/>
        <v>Ukončeno v den propuštění</v>
      </c>
      <c r="M832" s="54" t="str">
        <f>IF(A832-J832&gt;TIME(0,240,0),"Více než  4 hodiny",VLOOKUP(K832,Pásma!$H$4:$I$244,2))</f>
        <v>do 10 ti minut</v>
      </c>
    </row>
    <row r="833" spans="1:13" x14ac:dyDescent="0.25">
      <c r="A833" s="26">
        <v>45417.571099537039</v>
      </c>
      <c r="B833" s="25" t="s">
        <v>5017</v>
      </c>
      <c r="C833" s="25" t="s">
        <v>5335</v>
      </c>
      <c r="D833" s="25" t="s">
        <v>5013</v>
      </c>
      <c r="E833" s="25" t="s">
        <v>79</v>
      </c>
      <c r="F833" s="25" t="s">
        <v>5563</v>
      </c>
      <c r="G833" s="25" t="s">
        <v>5583</v>
      </c>
      <c r="H833" s="25" t="s">
        <v>5584</v>
      </c>
      <c r="I833" s="8">
        <f t="shared" si="79"/>
        <v>45417.571099537039</v>
      </c>
      <c r="J833" s="8">
        <f t="shared" si="84"/>
        <v>45417.488888888889</v>
      </c>
      <c r="K833" s="6" t="str">
        <f t="shared" si="80"/>
        <v>1:58</v>
      </c>
      <c r="L833" s="54" t="str">
        <f t="shared" si="81"/>
        <v>Ukončeno v den propuštění</v>
      </c>
      <c r="M833" s="54" t="str">
        <f>IF(A833-J833&gt;TIME(0,240,0),"Více než  4 hodiny",VLOOKUP(K833,Pásma!$H$4:$I$244,2))</f>
        <v>110-120</v>
      </c>
    </row>
    <row r="834" spans="1:13" x14ac:dyDescent="0.25">
      <c r="A834" s="26">
        <v>45418.335115740738</v>
      </c>
      <c r="B834" s="25" t="s">
        <v>5017</v>
      </c>
      <c r="C834" s="25" t="s">
        <v>5166</v>
      </c>
      <c r="D834" s="25" t="s">
        <v>5013</v>
      </c>
      <c r="E834" s="25" t="s">
        <v>79</v>
      </c>
      <c r="F834" s="25" t="s">
        <v>5549</v>
      </c>
      <c r="G834" s="25" t="s">
        <v>5550</v>
      </c>
      <c r="H834" s="25" t="s">
        <v>9084</v>
      </c>
      <c r="I834" s="8">
        <f t="shared" ref="I834:I897" si="85">A834</f>
        <v>45418.335115740738</v>
      </c>
      <c r="J834" s="8">
        <f>DATEVALUE(MID(H834,49,8))+TIMEVALUE(_xlfn.CONCAT(MID(H834,80,2),":",MID(H834,82,2)))</f>
        <v>45418.334722222222</v>
      </c>
      <c r="K834" s="6" t="str">
        <f t="shared" ref="K834:K897" si="86">TEXT(A834-J834,"h:mm")</f>
        <v>0:00</v>
      </c>
      <c r="L834" s="54" t="str">
        <f t="shared" si="81"/>
        <v>Ukončeno v den propuštění</v>
      </c>
      <c r="M834" s="54" t="str">
        <f>IF(A834-J834&gt;TIME(0,240,0),"Více než  4 hodiny",VLOOKUP(K834,Pásma!$H$4:$I$244,2))</f>
        <v>do 10 ti minut</v>
      </c>
    </row>
    <row r="835" spans="1:13" x14ac:dyDescent="0.25">
      <c r="A835" s="26">
        <v>45418.335312499999</v>
      </c>
      <c r="B835" s="25" t="s">
        <v>5017</v>
      </c>
      <c r="C835" s="25" t="s">
        <v>5166</v>
      </c>
      <c r="D835" s="25" t="s">
        <v>5013</v>
      </c>
      <c r="E835" s="25" t="s">
        <v>79</v>
      </c>
      <c r="F835" s="25" t="s">
        <v>4888</v>
      </c>
      <c r="G835" s="25" t="s">
        <v>4889</v>
      </c>
      <c r="H835" s="25" t="s">
        <v>9084</v>
      </c>
      <c r="I835" s="8">
        <f t="shared" si="85"/>
        <v>45418.335312499999</v>
      </c>
      <c r="J835" s="8">
        <f>DATEVALUE(MID(H835,49,8))+TIMEVALUE(_xlfn.CONCAT(MID(H835,80,2),":",MID(H835,82,2)))</f>
        <v>45418.334722222222</v>
      </c>
      <c r="K835" s="6" t="str">
        <f t="shared" si="86"/>
        <v>0:00</v>
      </c>
      <c r="L835" s="54" t="str">
        <f t="shared" ref="L835:L898" si="87">IF(DAY(I835)&lt;&gt;DAY(J835),"Ukončeno o den a více později","Ukončeno v den propuštění")</f>
        <v>Ukončeno v den propuštění</v>
      </c>
      <c r="M835" s="54" t="str">
        <f>IF(A835-J835&gt;TIME(0,240,0),"Více než  4 hodiny",VLOOKUP(K835,Pásma!$H$4:$I$244,2))</f>
        <v>do 10 ti minut</v>
      </c>
    </row>
    <row r="836" spans="1:13" x14ac:dyDescent="0.25">
      <c r="A836" s="26">
        <v>45418.335520833331</v>
      </c>
      <c r="B836" s="25" t="s">
        <v>5017</v>
      </c>
      <c r="C836" s="25" t="s">
        <v>5166</v>
      </c>
      <c r="D836" s="25" t="s">
        <v>5013</v>
      </c>
      <c r="E836" s="25" t="s">
        <v>79</v>
      </c>
      <c r="F836" s="25" t="s">
        <v>5510</v>
      </c>
      <c r="G836" s="25" t="s">
        <v>5511</v>
      </c>
      <c r="H836" s="25" t="s">
        <v>9083</v>
      </c>
      <c r="I836" s="8">
        <f t="shared" si="85"/>
        <v>45418.335520833331</v>
      </c>
      <c r="J836" s="8">
        <f>DATEVALUE(MID(H836,49,8))+TIMEVALUE(_xlfn.CONCAT(MID(H836,80,2),":",MID(H836,82,2)))</f>
        <v>45418.335416666669</v>
      </c>
      <c r="K836" s="6" t="str">
        <f t="shared" si="86"/>
        <v>0:00</v>
      </c>
      <c r="L836" s="54" t="str">
        <f t="shared" si="87"/>
        <v>Ukončeno v den propuštění</v>
      </c>
      <c r="M836" s="54" t="str">
        <f>IF(A836-J836&gt;TIME(0,240,0),"Více než  4 hodiny",VLOOKUP(K836,Pásma!$H$4:$I$244,2))</f>
        <v>do 10 ti minut</v>
      </c>
    </row>
    <row r="837" spans="1:13" x14ac:dyDescent="0.25">
      <c r="A837" s="26">
        <v>45418.335763888892</v>
      </c>
      <c r="B837" s="25" t="s">
        <v>5017</v>
      </c>
      <c r="C837" s="25" t="s">
        <v>5166</v>
      </c>
      <c r="D837" s="25" t="s">
        <v>5013</v>
      </c>
      <c r="E837" s="25" t="s">
        <v>79</v>
      </c>
      <c r="F837" s="25" t="s">
        <v>5221</v>
      </c>
      <c r="G837" s="25" t="s">
        <v>5222</v>
      </c>
      <c r="H837" s="25" t="s">
        <v>9083</v>
      </c>
      <c r="I837" s="8">
        <f t="shared" si="85"/>
        <v>45418.335763888892</v>
      </c>
      <c r="J837" s="8">
        <f>DATEVALUE(MID(H837,49,8))+TIMEVALUE(_xlfn.CONCAT(MID(H837,80,2),":",MID(H837,82,2)))</f>
        <v>45418.335416666669</v>
      </c>
      <c r="K837" s="6" t="str">
        <f t="shared" si="86"/>
        <v>0:00</v>
      </c>
      <c r="L837" s="54" t="str">
        <f t="shared" si="87"/>
        <v>Ukončeno v den propuštění</v>
      </c>
      <c r="M837" s="54" t="str">
        <f>IF(A837-J837&gt;TIME(0,240,0),"Více než  4 hodiny",VLOOKUP(K837,Pásma!$H$4:$I$244,2))</f>
        <v>do 10 ti minut</v>
      </c>
    </row>
    <row r="838" spans="1:13" x14ac:dyDescent="0.25">
      <c r="A838" s="26">
        <v>45418.418888888889</v>
      </c>
      <c r="B838" s="25" t="s">
        <v>5017</v>
      </c>
      <c r="C838" s="25" t="s">
        <v>5372</v>
      </c>
      <c r="D838" s="25" t="s">
        <v>5013</v>
      </c>
      <c r="E838" s="25" t="s">
        <v>79</v>
      </c>
      <c r="F838" s="25" t="s">
        <v>5580</v>
      </c>
      <c r="G838" s="25" t="s">
        <v>5581</v>
      </c>
      <c r="H838" s="25" t="s">
        <v>5582</v>
      </c>
      <c r="I838" s="8">
        <f t="shared" si="85"/>
        <v>45418.418888888889</v>
      </c>
      <c r="J838" s="8">
        <f t="shared" ref="J838:J843" si="88">DATEVALUE(MID(H838,29,8))+TIMEVALUE(_xlfn.CONCAT(MID(H838,64,2),":",MID(H838,66,2)))</f>
        <v>45418.417361111111</v>
      </c>
      <c r="K838" s="6" t="str">
        <f t="shared" si="86"/>
        <v>0:02</v>
      </c>
      <c r="L838" s="54" t="str">
        <f t="shared" si="87"/>
        <v>Ukončeno v den propuštění</v>
      </c>
      <c r="M838" s="54" t="str">
        <f>IF(A838-J838&gt;TIME(0,240,0),"Více než  4 hodiny",VLOOKUP(K838,Pásma!$H$4:$I$244,2))</f>
        <v>do 10 ti minut</v>
      </c>
    </row>
    <row r="839" spans="1:13" x14ac:dyDescent="0.25">
      <c r="A839" s="26">
        <v>45418.419247685182</v>
      </c>
      <c r="B839" s="25" t="s">
        <v>5017</v>
      </c>
      <c r="C839" s="25" t="s">
        <v>5372</v>
      </c>
      <c r="D839" s="25" t="s">
        <v>5013</v>
      </c>
      <c r="E839" s="25" t="s">
        <v>79</v>
      </c>
      <c r="F839" s="25" t="s">
        <v>5577</v>
      </c>
      <c r="G839" s="25" t="s">
        <v>5578</v>
      </c>
      <c r="H839" s="25" t="s">
        <v>5579</v>
      </c>
      <c r="I839" s="8">
        <f t="shared" si="85"/>
        <v>45418.419247685182</v>
      </c>
      <c r="J839" s="8">
        <f t="shared" si="88"/>
        <v>45418.418749999997</v>
      </c>
      <c r="K839" s="6" t="str">
        <f t="shared" si="86"/>
        <v>0:00</v>
      </c>
      <c r="L839" s="54" t="str">
        <f t="shared" si="87"/>
        <v>Ukončeno v den propuštění</v>
      </c>
      <c r="M839" s="54" t="str">
        <f>IF(A839-J839&gt;TIME(0,240,0),"Více než  4 hodiny",VLOOKUP(K839,Pásma!$H$4:$I$244,2))</f>
        <v>do 10 ti minut</v>
      </c>
    </row>
    <row r="840" spans="1:13" x14ac:dyDescent="0.25">
      <c r="A840" s="26">
        <v>45419.798726851855</v>
      </c>
      <c r="B840" s="25" t="s">
        <v>5017</v>
      </c>
      <c r="C840" s="25" t="s">
        <v>5372</v>
      </c>
      <c r="D840" s="25" t="s">
        <v>5013</v>
      </c>
      <c r="E840" s="25" t="s">
        <v>79</v>
      </c>
      <c r="F840" s="25" t="s">
        <v>5351</v>
      </c>
      <c r="G840" s="25" t="s">
        <v>5575</v>
      </c>
      <c r="H840" s="25" t="s">
        <v>5576</v>
      </c>
      <c r="I840" s="8">
        <f t="shared" si="85"/>
        <v>45419.798726851855</v>
      </c>
      <c r="J840" s="8">
        <f t="shared" si="88"/>
        <v>45419.79791666667</v>
      </c>
      <c r="K840" s="6" t="str">
        <f t="shared" si="86"/>
        <v>0:01</v>
      </c>
      <c r="L840" s="54" t="str">
        <f t="shared" si="87"/>
        <v>Ukončeno v den propuštění</v>
      </c>
      <c r="M840" s="54" t="str">
        <f>IF(A840-J840&gt;TIME(0,240,0),"Více než  4 hodiny",VLOOKUP(K840,Pásma!$H$4:$I$244,2))</f>
        <v>do 10 ti minut</v>
      </c>
    </row>
    <row r="841" spans="1:13" x14ac:dyDescent="0.25">
      <c r="A841" s="26">
        <v>45420.445844907408</v>
      </c>
      <c r="B841" s="25" t="s">
        <v>5017</v>
      </c>
      <c r="C841" s="25" t="s">
        <v>5162</v>
      </c>
      <c r="D841" s="25" t="s">
        <v>5013</v>
      </c>
      <c r="E841" s="25" t="s">
        <v>79</v>
      </c>
      <c r="F841" s="25" t="s">
        <v>5572</v>
      </c>
      <c r="G841" s="25" t="s">
        <v>5573</v>
      </c>
      <c r="H841" s="25" t="s">
        <v>5574</v>
      </c>
      <c r="I841" s="8">
        <f t="shared" si="85"/>
        <v>45420.445844907408</v>
      </c>
      <c r="J841" s="8">
        <f t="shared" si="88"/>
        <v>45420.445138888892</v>
      </c>
      <c r="K841" s="6" t="str">
        <f t="shared" si="86"/>
        <v>0:01</v>
      </c>
      <c r="L841" s="54" t="str">
        <f t="shared" si="87"/>
        <v>Ukončeno v den propuštění</v>
      </c>
      <c r="M841" s="54" t="str">
        <f>IF(A841-J841&gt;TIME(0,240,0),"Více než  4 hodiny",VLOOKUP(K841,Pásma!$H$4:$I$244,2))</f>
        <v>do 10 ti minut</v>
      </c>
    </row>
    <row r="842" spans="1:13" x14ac:dyDescent="0.25">
      <c r="A842" s="26">
        <v>45420.446620370371</v>
      </c>
      <c r="B842" s="25" t="s">
        <v>5017</v>
      </c>
      <c r="C842" s="25" t="s">
        <v>5162</v>
      </c>
      <c r="D842" s="25" t="s">
        <v>5013</v>
      </c>
      <c r="E842" s="25" t="s">
        <v>79</v>
      </c>
      <c r="F842" s="25" t="s">
        <v>5569</v>
      </c>
      <c r="G842" s="25" t="s">
        <v>5570</v>
      </c>
      <c r="H842" s="25" t="s">
        <v>5571</v>
      </c>
      <c r="I842" s="8">
        <f t="shared" si="85"/>
        <v>45420.446620370371</v>
      </c>
      <c r="J842" s="8">
        <f t="shared" si="88"/>
        <v>45420.445833333331</v>
      </c>
      <c r="K842" s="6" t="str">
        <f t="shared" si="86"/>
        <v>0:01</v>
      </c>
      <c r="L842" s="54" t="str">
        <f t="shared" si="87"/>
        <v>Ukončeno v den propuštění</v>
      </c>
      <c r="M842" s="54" t="str">
        <f>IF(A842-J842&gt;TIME(0,240,0),"Více než  4 hodiny",VLOOKUP(K842,Pásma!$H$4:$I$244,2))</f>
        <v>do 10 ti minut</v>
      </c>
    </row>
    <row r="843" spans="1:13" x14ac:dyDescent="0.25">
      <c r="A843" s="26">
        <v>45420.447280092594</v>
      </c>
      <c r="B843" s="25" t="s">
        <v>5017</v>
      </c>
      <c r="C843" s="25" t="s">
        <v>5162</v>
      </c>
      <c r="D843" s="25" t="s">
        <v>5013</v>
      </c>
      <c r="E843" s="25" t="s">
        <v>79</v>
      </c>
      <c r="F843" s="25" t="s">
        <v>5566</v>
      </c>
      <c r="G843" s="25" t="s">
        <v>5567</v>
      </c>
      <c r="H843" s="25" t="s">
        <v>5568</v>
      </c>
      <c r="I843" s="8">
        <f t="shared" si="85"/>
        <v>45420.447280092594</v>
      </c>
      <c r="J843" s="8">
        <f t="shared" si="88"/>
        <v>45420.446527777778</v>
      </c>
      <c r="K843" s="6" t="str">
        <f t="shared" si="86"/>
        <v>0:01</v>
      </c>
      <c r="L843" s="54" t="str">
        <f t="shared" si="87"/>
        <v>Ukončeno v den propuštění</v>
      </c>
      <c r="M843" s="54" t="str">
        <f>IF(A843-J843&gt;TIME(0,240,0),"Více než  4 hodiny",VLOOKUP(K843,Pásma!$H$4:$I$244,2))</f>
        <v>do 10 ti minut</v>
      </c>
    </row>
    <row r="844" spans="1:13" x14ac:dyDescent="0.25">
      <c r="A844" s="26">
        <v>45421.315150462964</v>
      </c>
      <c r="B844" s="25" t="s">
        <v>5017</v>
      </c>
      <c r="C844" s="25" t="s">
        <v>5166</v>
      </c>
      <c r="D844" s="25" t="s">
        <v>5013</v>
      </c>
      <c r="E844" s="25" t="s">
        <v>79</v>
      </c>
      <c r="F844" s="25" t="s">
        <v>5498</v>
      </c>
      <c r="G844" s="25" t="s">
        <v>5499</v>
      </c>
      <c r="H844" s="25" t="s">
        <v>9082</v>
      </c>
      <c r="I844" s="8">
        <f t="shared" si="85"/>
        <v>45421.315150462964</v>
      </c>
      <c r="J844" s="8">
        <f>DATEVALUE(MID(H844,49,8))+TIMEVALUE(_xlfn.CONCAT(MID(H844,80,2),":",MID(H844,82,2)))</f>
        <v>45421.314583333333</v>
      </c>
      <c r="K844" s="6" t="str">
        <f t="shared" si="86"/>
        <v>0:00</v>
      </c>
      <c r="L844" s="54" t="str">
        <f t="shared" si="87"/>
        <v>Ukončeno v den propuštění</v>
      </c>
      <c r="M844" s="54" t="str">
        <f>IF(A844-J844&gt;TIME(0,240,0),"Více než  4 hodiny",VLOOKUP(K844,Pásma!$H$4:$I$244,2))</f>
        <v>do 10 ti minut</v>
      </c>
    </row>
    <row r="845" spans="1:13" x14ac:dyDescent="0.25">
      <c r="A845" s="26">
        <v>45421.440972222219</v>
      </c>
      <c r="B845" s="25" t="s">
        <v>5011</v>
      </c>
      <c r="C845" s="25" t="s">
        <v>4949</v>
      </c>
      <c r="D845" s="25" t="s">
        <v>5013</v>
      </c>
      <c r="E845" s="25" t="s">
        <v>10</v>
      </c>
      <c r="F845" s="25" t="s">
        <v>5563</v>
      </c>
      <c r="G845" s="25" t="s">
        <v>5564</v>
      </c>
      <c r="H845" s="25" t="s">
        <v>5565</v>
      </c>
      <c r="I845" s="8">
        <f t="shared" si="85"/>
        <v>45421.440972222219</v>
      </c>
      <c r="J845" s="8">
        <f t="shared" ref="J845:J855" si="89">DATEVALUE(MID(H845,29,8))+TIMEVALUE(_xlfn.CONCAT(MID(H845,64,2),":",MID(H845,66,2)))</f>
        <v>45421.439583333333</v>
      </c>
      <c r="K845" s="6" t="str">
        <f t="shared" si="86"/>
        <v>0:02</v>
      </c>
      <c r="L845" s="54" t="str">
        <f t="shared" si="87"/>
        <v>Ukončeno v den propuštění</v>
      </c>
      <c r="M845" s="54" t="str">
        <f>IF(A845-J845&gt;TIME(0,240,0),"Více než  4 hodiny",VLOOKUP(K845,Pásma!$H$4:$I$244,2))</f>
        <v>do 10 ti minut</v>
      </c>
    </row>
    <row r="846" spans="1:13" x14ac:dyDescent="0.25">
      <c r="A846" s="26">
        <v>45421.441550925927</v>
      </c>
      <c r="B846" s="25" t="s">
        <v>5011</v>
      </c>
      <c r="C846" s="25" t="s">
        <v>4949</v>
      </c>
      <c r="D846" s="25" t="s">
        <v>5013</v>
      </c>
      <c r="E846" s="25" t="s">
        <v>10</v>
      </c>
      <c r="F846" s="25" t="s">
        <v>5561</v>
      </c>
      <c r="G846" s="25" t="s">
        <v>5562</v>
      </c>
      <c r="H846" s="25" t="s">
        <v>5560</v>
      </c>
      <c r="I846" s="8">
        <f t="shared" si="85"/>
        <v>45421.441550925927</v>
      </c>
      <c r="J846" s="8">
        <f t="shared" si="89"/>
        <v>45421.440972222219</v>
      </c>
      <c r="K846" s="6" t="str">
        <f t="shared" si="86"/>
        <v>0:00</v>
      </c>
      <c r="L846" s="54" t="str">
        <f t="shared" si="87"/>
        <v>Ukončeno v den propuštění</v>
      </c>
      <c r="M846" s="54" t="str">
        <f>IF(A846-J846&gt;TIME(0,240,0),"Více než  4 hodiny",VLOOKUP(K846,Pásma!$H$4:$I$244,2))</f>
        <v>do 10 ti minut</v>
      </c>
    </row>
    <row r="847" spans="1:13" x14ac:dyDescent="0.25">
      <c r="A847" s="40">
        <v>45421.441793981481</v>
      </c>
      <c r="B847" s="39" t="s">
        <v>5011</v>
      </c>
      <c r="C847" s="39" t="s">
        <v>4949</v>
      </c>
      <c r="D847" s="39" t="s">
        <v>5013</v>
      </c>
      <c r="E847" s="39" t="s">
        <v>10</v>
      </c>
      <c r="F847" s="39" t="s">
        <v>5558</v>
      </c>
      <c r="G847" s="39" t="s">
        <v>5559</v>
      </c>
      <c r="H847" s="39" t="s">
        <v>5560</v>
      </c>
      <c r="I847" s="8">
        <f t="shared" si="85"/>
        <v>45421.441793981481</v>
      </c>
      <c r="J847" s="8">
        <f t="shared" si="89"/>
        <v>45421.440972222219</v>
      </c>
      <c r="K847" s="6" t="str">
        <f t="shared" si="86"/>
        <v>0:01</v>
      </c>
      <c r="L847" s="54" t="str">
        <f t="shared" si="87"/>
        <v>Ukončeno v den propuštění</v>
      </c>
      <c r="M847" s="54" t="str">
        <f>IF(A847-J847&gt;TIME(0,240,0),"Více než  4 hodiny",VLOOKUP(K847,Pásma!$H$4:$I$244,2))</f>
        <v>do 10 ti minut</v>
      </c>
    </row>
    <row r="848" spans="1:13" x14ac:dyDescent="0.25">
      <c r="A848" s="40">
        <v>45421.443020833336</v>
      </c>
      <c r="B848" s="39" t="s">
        <v>5011</v>
      </c>
      <c r="C848" s="39" t="s">
        <v>4949</v>
      </c>
      <c r="D848" s="39" t="s">
        <v>5013</v>
      </c>
      <c r="E848" s="39" t="s">
        <v>10</v>
      </c>
      <c r="F848" s="39" t="s">
        <v>5555</v>
      </c>
      <c r="G848" s="39" t="s">
        <v>5556</v>
      </c>
      <c r="H848" s="39" t="s">
        <v>5557</v>
      </c>
      <c r="I848" s="8">
        <f t="shared" si="85"/>
        <v>45421.443020833336</v>
      </c>
      <c r="J848" s="8">
        <f t="shared" si="89"/>
        <v>45421.441666666666</v>
      </c>
      <c r="K848" s="6" t="str">
        <f t="shared" si="86"/>
        <v>0:01</v>
      </c>
      <c r="L848" s="54" t="str">
        <f t="shared" si="87"/>
        <v>Ukončeno v den propuštění</v>
      </c>
      <c r="M848" s="54" t="str">
        <f>IF(A848-J848&gt;TIME(0,240,0),"Více než  4 hodiny",VLOOKUP(K848,Pásma!$H$4:$I$244,2))</f>
        <v>do 10 ti minut</v>
      </c>
    </row>
    <row r="849" spans="1:13" x14ac:dyDescent="0.25">
      <c r="A849" s="40">
        <v>45421.443622685183</v>
      </c>
      <c r="B849" s="39" t="s">
        <v>5011</v>
      </c>
      <c r="C849" s="39" t="s">
        <v>4949</v>
      </c>
      <c r="D849" s="39" t="s">
        <v>5013</v>
      </c>
      <c r="E849" s="39" t="s">
        <v>10</v>
      </c>
      <c r="F849" s="39" t="s">
        <v>5552</v>
      </c>
      <c r="G849" s="39" t="s">
        <v>5553</v>
      </c>
      <c r="H849" s="39" t="s">
        <v>5554</v>
      </c>
      <c r="I849" s="8">
        <f t="shared" si="85"/>
        <v>45421.443622685183</v>
      </c>
      <c r="J849" s="8">
        <f t="shared" si="89"/>
        <v>45421.443055555559</v>
      </c>
      <c r="K849" s="6" t="str">
        <f t="shared" si="86"/>
        <v>0:00</v>
      </c>
      <c r="L849" s="54" t="str">
        <f t="shared" si="87"/>
        <v>Ukončeno v den propuštění</v>
      </c>
      <c r="M849" s="54" t="str">
        <f>IF(A849-J849&gt;TIME(0,240,0),"Více než  4 hodiny",VLOOKUP(K849,Pásma!$H$4:$I$244,2))</f>
        <v>do 10 ti minut</v>
      </c>
    </row>
    <row r="850" spans="1:13" x14ac:dyDescent="0.25">
      <c r="A850" s="40">
        <v>45421.444027777776</v>
      </c>
      <c r="B850" s="39" t="s">
        <v>5011</v>
      </c>
      <c r="C850" s="39" t="s">
        <v>4949</v>
      </c>
      <c r="D850" s="39" t="s">
        <v>5013</v>
      </c>
      <c r="E850" s="39" t="s">
        <v>10</v>
      </c>
      <c r="F850" s="39" t="s">
        <v>5549</v>
      </c>
      <c r="G850" s="39" t="s">
        <v>5550</v>
      </c>
      <c r="H850" s="39" t="s">
        <v>5551</v>
      </c>
      <c r="I850" s="8">
        <f t="shared" si="85"/>
        <v>45421.444027777776</v>
      </c>
      <c r="J850" s="8">
        <f t="shared" si="89"/>
        <v>45421.443055555559</v>
      </c>
      <c r="K850" s="6" t="str">
        <f t="shared" si="86"/>
        <v>0:01</v>
      </c>
      <c r="L850" s="54" t="str">
        <f t="shared" si="87"/>
        <v>Ukončeno v den propuštění</v>
      </c>
      <c r="M850" s="54" t="str">
        <f>IF(A850-J850&gt;TIME(0,240,0),"Více než  4 hodiny",VLOOKUP(K850,Pásma!$H$4:$I$244,2))</f>
        <v>do 10 ti minut</v>
      </c>
    </row>
    <row r="851" spans="1:13" x14ac:dyDescent="0.25">
      <c r="A851" s="40">
        <v>45421.44568287037</v>
      </c>
      <c r="B851" s="39" t="s">
        <v>5017</v>
      </c>
      <c r="C851" s="39" t="s">
        <v>5372</v>
      </c>
      <c r="D851" s="39" t="s">
        <v>5013</v>
      </c>
      <c r="E851" s="39" t="s">
        <v>79</v>
      </c>
      <c r="F851" s="39" t="s">
        <v>5546</v>
      </c>
      <c r="G851" s="39" t="s">
        <v>5547</v>
      </c>
      <c r="H851" s="39" t="s">
        <v>5548</v>
      </c>
      <c r="I851" s="8">
        <f t="shared" si="85"/>
        <v>45421.44568287037</v>
      </c>
      <c r="J851" s="8">
        <f t="shared" si="89"/>
        <v>45421.445138888892</v>
      </c>
      <c r="K851" s="6" t="str">
        <f t="shared" si="86"/>
        <v>0:00</v>
      </c>
      <c r="L851" s="54" t="str">
        <f t="shared" si="87"/>
        <v>Ukončeno v den propuštění</v>
      </c>
      <c r="M851" s="54" t="str">
        <f>IF(A851-J851&gt;TIME(0,240,0),"Více než  4 hodiny",VLOOKUP(K851,Pásma!$H$4:$I$244,2))</f>
        <v>do 10 ti minut</v>
      </c>
    </row>
    <row r="852" spans="1:13" x14ac:dyDescent="0.25">
      <c r="A852" s="40">
        <v>45421.451678240737</v>
      </c>
      <c r="B852" s="39" t="s">
        <v>5017</v>
      </c>
      <c r="C852" s="39" t="s">
        <v>5372</v>
      </c>
      <c r="D852" s="39" t="s">
        <v>5013</v>
      </c>
      <c r="E852" s="39" t="s">
        <v>79</v>
      </c>
      <c r="F852" s="39" t="s">
        <v>5543</v>
      </c>
      <c r="G852" s="39" t="s">
        <v>5544</v>
      </c>
      <c r="H852" s="39" t="s">
        <v>5545</v>
      </c>
      <c r="I852" s="8">
        <f t="shared" si="85"/>
        <v>45421.451678240737</v>
      </c>
      <c r="J852" s="8">
        <f t="shared" si="89"/>
        <v>45421.450694444444</v>
      </c>
      <c r="K852" s="6" t="str">
        <f t="shared" si="86"/>
        <v>0:01</v>
      </c>
      <c r="L852" s="54" t="str">
        <f t="shared" si="87"/>
        <v>Ukončeno v den propuštění</v>
      </c>
      <c r="M852" s="54" t="str">
        <f>IF(A852-J852&gt;TIME(0,240,0),"Více než  4 hodiny",VLOOKUP(K852,Pásma!$H$4:$I$244,2))</f>
        <v>do 10 ti minut</v>
      </c>
    </row>
    <row r="853" spans="1:13" x14ac:dyDescent="0.25">
      <c r="A853" s="40">
        <v>45421.454456018517</v>
      </c>
      <c r="B853" s="39" t="s">
        <v>5017</v>
      </c>
      <c r="C853" s="39" t="s">
        <v>5372</v>
      </c>
      <c r="D853" s="39" t="s">
        <v>5013</v>
      </c>
      <c r="E853" s="39" t="s">
        <v>79</v>
      </c>
      <c r="F853" s="39" t="s">
        <v>4894</v>
      </c>
      <c r="G853" s="39" t="s">
        <v>5541</v>
      </c>
      <c r="H853" s="39" t="s">
        <v>5542</v>
      </c>
      <c r="I853" s="8">
        <f t="shared" si="85"/>
        <v>45421.454456018517</v>
      </c>
      <c r="J853" s="8">
        <f t="shared" si="89"/>
        <v>45421.453472222223</v>
      </c>
      <c r="K853" s="6" t="str">
        <f t="shared" si="86"/>
        <v>0:01</v>
      </c>
      <c r="L853" s="54" t="str">
        <f t="shared" si="87"/>
        <v>Ukončeno v den propuštění</v>
      </c>
      <c r="M853" s="54" t="str">
        <f>IF(A853-J853&gt;TIME(0,240,0),"Více než  4 hodiny",VLOOKUP(K853,Pásma!$H$4:$I$244,2))</f>
        <v>do 10 ti minut</v>
      </c>
    </row>
    <row r="854" spans="1:13" x14ac:dyDescent="0.25">
      <c r="A854" s="40">
        <v>45421.462673611109</v>
      </c>
      <c r="B854" s="39" t="s">
        <v>5017</v>
      </c>
      <c r="C854" s="39" t="s">
        <v>5372</v>
      </c>
      <c r="D854" s="39" t="s">
        <v>5013</v>
      </c>
      <c r="E854" s="39" t="s">
        <v>79</v>
      </c>
      <c r="F854" s="39" t="s">
        <v>5538</v>
      </c>
      <c r="G854" s="39" t="s">
        <v>5539</v>
      </c>
      <c r="H854" s="39" t="s">
        <v>5540</v>
      </c>
      <c r="I854" s="8">
        <f t="shared" si="85"/>
        <v>45421.462673611109</v>
      </c>
      <c r="J854" s="8">
        <f t="shared" si="89"/>
        <v>45421.461805555555</v>
      </c>
      <c r="K854" s="6" t="str">
        <f t="shared" si="86"/>
        <v>0:01</v>
      </c>
      <c r="L854" s="54" t="str">
        <f t="shared" si="87"/>
        <v>Ukončeno v den propuštění</v>
      </c>
      <c r="M854" s="54" t="str">
        <f>IF(A854-J854&gt;TIME(0,240,0),"Více než  4 hodiny",VLOOKUP(K854,Pásma!$H$4:$I$244,2))</f>
        <v>do 10 ti minut</v>
      </c>
    </row>
    <row r="855" spans="1:13" x14ac:dyDescent="0.25">
      <c r="A855" s="40">
        <v>45421.468564814815</v>
      </c>
      <c r="B855" s="39" t="s">
        <v>5017</v>
      </c>
      <c r="C855" s="39" t="s">
        <v>5372</v>
      </c>
      <c r="D855" s="39" t="s">
        <v>5013</v>
      </c>
      <c r="E855" s="39" t="s">
        <v>79</v>
      </c>
      <c r="F855" s="39" t="s">
        <v>5535</v>
      </c>
      <c r="G855" s="39" t="s">
        <v>5536</v>
      </c>
      <c r="H855" s="39" t="s">
        <v>5537</v>
      </c>
      <c r="I855" s="8">
        <f t="shared" si="85"/>
        <v>45421.468564814815</v>
      </c>
      <c r="J855" s="8">
        <f t="shared" si="89"/>
        <v>45421.468055555553</v>
      </c>
      <c r="K855" s="6" t="str">
        <f t="shared" si="86"/>
        <v>0:00</v>
      </c>
      <c r="L855" s="54" t="str">
        <f t="shared" si="87"/>
        <v>Ukončeno v den propuštění</v>
      </c>
      <c r="M855" s="54" t="str">
        <f>IF(A855-J855&gt;TIME(0,240,0),"Více než  4 hodiny",VLOOKUP(K855,Pásma!$H$4:$I$244,2))</f>
        <v>do 10 ti minut</v>
      </c>
    </row>
    <row r="856" spans="1:13" x14ac:dyDescent="0.25">
      <c r="A856" s="40">
        <v>45422.33289351852</v>
      </c>
      <c r="B856" s="39" t="s">
        <v>5017</v>
      </c>
      <c r="C856" s="39" t="s">
        <v>4897</v>
      </c>
      <c r="D856" s="39" t="s">
        <v>5013</v>
      </c>
      <c r="E856" s="39" t="s">
        <v>10</v>
      </c>
      <c r="F856" s="39" t="s">
        <v>4885</v>
      </c>
      <c r="G856" s="39" t="s">
        <v>7752</v>
      </c>
      <c r="H856" s="39" t="s">
        <v>9081</v>
      </c>
      <c r="I856" s="8">
        <f t="shared" si="85"/>
        <v>45422.33289351852</v>
      </c>
      <c r="J856" s="8">
        <f>DATEVALUE(MID(H856,49,8))+TIMEVALUE(_xlfn.CONCAT(MID(H856,80,2),":",MID(H856,82,2)))</f>
        <v>45422.332638888889</v>
      </c>
      <c r="K856" s="6" t="str">
        <f t="shared" si="86"/>
        <v>0:00</v>
      </c>
      <c r="L856" s="54" t="str">
        <f t="shared" si="87"/>
        <v>Ukončeno v den propuštění</v>
      </c>
      <c r="M856" s="54" t="str">
        <f>IF(A856-J856&gt;TIME(0,240,0),"Více než  4 hodiny",VLOOKUP(K856,Pásma!$H$4:$I$244,2))</f>
        <v>do 10 ti minut</v>
      </c>
    </row>
    <row r="857" spans="1:13" x14ac:dyDescent="0.25">
      <c r="A857" s="40">
        <v>45422.479884259257</v>
      </c>
      <c r="B857" s="39" t="s">
        <v>5017</v>
      </c>
      <c r="C857" s="39" t="s">
        <v>4897</v>
      </c>
      <c r="D857" s="39" t="s">
        <v>5013</v>
      </c>
      <c r="E857" s="39" t="s">
        <v>10</v>
      </c>
      <c r="F857" s="39" t="s">
        <v>5367</v>
      </c>
      <c r="G857" s="39" t="s">
        <v>5533</v>
      </c>
      <c r="H857" s="39" t="s">
        <v>5534</v>
      </c>
      <c r="I857" s="8">
        <f t="shared" si="85"/>
        <v>45422.479884259257</v>
      </c>
      <c r="J857" s="8">
        <f t="shared" ref="J857:J865" si="90">DATEVALUE(MID(H857,29,8))+TIMEVALUE(_xlfn.CONCAT(MID(H857,64,2),":",MID(H857,66,2)))</f>
        <v>45422.479166666664</v>
      </c>
      <c r="K857" s="6" t="str">
        <f t="shared" si="86"/>
        <v>0:01</v>
      </c>
      <c r="L857" s="54" t="str">
        <f t="shared" si="87"/>
        <v>Ukončeno v den propuštění</v>
      </c>
      <c r="M857" s="54" t="str">
        <f>IF(A857-J857&gt;TIME(0,240,0),"Více než  4 hodiny",VLOOKUP(K857,Pásma!$H$4:$I$244,2))</f>
        <v>do 10 ti minut</v>
      </c>
    </row>
    <row r="858" spans="1:13" x14ac:dyDescent="0.25">
      <c r="A858" s="40">
        <v>45422.480428240742</v>
      </c>
      <c r="B858" s="39" t="s">
        <v>5017</v>
      </c>
      <c r="C858" s="39" t="s">
        <v>4897</v>
      </c>
      <c r="D858" s="39" t="s">
        <v>5013</v>
      </c>
      <c r="E858" s="39" t="s">
        <v>10</v>
      </c>
      <c r="F858" s="39" t="s">
        <v>5530</v>
      </c>
      <c r="G858" s="39" t="s">
        <v>5531</v>
      </c>
      <c r="H858" s="39" t="s">
        <v>5532</v>
      </c>
      <c r="I858" s="8">
        <f t="shared" si="85"/>
        <v>45422.480428240742</v>
      </c>
      <c r="J858" s="8">
        <f t="shared" si="90"/>
        <v>45422.479861111111</v>
      </c>
      <c r="K858" s="6" t="str">
        <f t="shared" si="86"/>
        <v>0:00</v>
      </c>
      <c r="L858" s="54" t="str">
        <f t="shared" si="87"/>
        <v>Ukončeno v den propuštění</v>
      </c>
      <c r="M858" s="54" t="str">
        <f>IF(A858-J858&gt;TIME(0,240,0),"Více než  4 hodiny",VLOOKUP(K858,Pásma!$H$4:$I$244,2))</f>
        <v>do 10 ti minut</v>
      </c>
    </row>
    <row r="859" spans="1:13" x14ac:dyDescent="0.25">
      <c r="A859" s="40">
        <v>45422.90966435185</v>
      </c>
      <c r="B859" s="39" t="s">
        <v>5011</v>
      </c>
      <c r="C859" s="39" t="s">
        <v>5012</v>
      </c>
      <c r="D859" s="39" t="s">
        <v>5013</v>
      </c>
      <c r="E859" s="39" t="s">
        <v>79</v>
      </c>
      <c r="F859" s="39" t="s">
        <v>5527</v>
      </c>
      <c r="G859" s="39" t="s">
        <v>5528</v>
      </c>
      <c r="H859" s="39" t="s">
        <v>5529</v>
      </c>
      <c r="I859" s="8">
        <f t="shared" si="85"/>
        <v>45422.90966435185</v>
      </c>
      <c r="J859" s="8">
        <f t="shared" si="90"/>
        <v>45422.90902777778</v>
      </c>
      <c r="K859" s="6" t="str">
        <f t="shared" si="86"/>
        <v>0:00</v>
      </c>
      <c r="L859" s="54" t="str">
        <f t="shared" si="87"/>
        <v>Ukončeno v den propuštění</v>
      </c>
      <c r="M859" s="54" t="str">
        <f>IF(A859-J859&gt;TIME(0,240,0),"Více než  4 hodiny",VLOOKUP(K859,Pásma!$H$4:$I$244,2))</f>
        <v>do 10 ti minut</v>
      </c>
    </row>
    <row r="860" spans="1:13" x14ac:dyDescent="0.25">
      <c r="A860" s="40">
        <v>45423.41978009259</v>
      </c>
      <c r="B860" s="39" t="s">
        <v>5017</v>
      </c>
      <c r="C860" s="39" t="s">
        <v>5372</v>
      </c>
      <c r="D860" s="39" t="s">
        <v>5013</v>
      </c>
      <c r="E860" s="39" t="s">
        <v>79</v>
      </c>
      <c r="F860" s="39" t="s">
        <v>5524</v>
      </c>
      <c r="G860" s="39" t="s">
        <v>5525</v>
      </c>
      <c r="H860" s="39" t="s">
        <v>5526</v>
      </c>
      <c r="I860" s="8">
        <f t="shared" si="85"/>
        <v>45423.41978009259</v>
      </c>
      <c r="J860" s="8">
        <f t="shared" si="90"/>
        <v>45423.418749999997</v>
      </c>
      <c r="K860" s="6" t="str">
        <f t="shared" si="86"/>
        <v>0:01</v>
      </c>
      <c r="L860" s="54" t="str">
        <f t="shared" si="87"/>
        <v>Ukončeno v den propuštění</v>
      </c>
      <c r="M860" s="54" t="str">
        <f>IF(A860-J860&gt;TIME(0,240,0),"Více než  4 hodiny",VLOOKUP(K860,Pásma!$H$4:$I$244,2))</f>
        <v>do 10 ti minut</v>
      </c>
    </row>
    <row r="861" spans="1:13" x14ac:dyDescent="0.25">
      <c r="A861" s="40">
        <v>45423.420081018521</v>
      </c>
      <c r="B861" s="39" t="s">
        <v>5017</v>
      </c>
      <c r="C861" s="39" t="s">
        <v>5372</v>
      </c>
      <c r="D861" s="39" t="s">
        <v>5013</v>
      </c>
      <c r="E861" s="39" t="s">
        <v>79</v>
      </c>
      <c r="F861" s="39" t="s">
        <v>5521</v>
      </c>
      <c r="G861" s="39" t="s">
        <v>5522</v>
      </c>
      <c r="H861" s="39" t="s">
        <v>5523</v>
      </c>
      <c r="I861" s="8">
        <f t="shared" si="85"/>
        <v>45423.420081018521</v>
      </c>
      <c r="J861" s="8">
        <f t="shared" si="90"/>
        <v>45423.419444444444</v>
      </c>
      <c r="K861" s="6" t="str">
        <f t="shared" si="86"/>
        <v>0:00</v>
      </c>
      <c r="L861" s="54" t="str">
        <f t="shared" si="87"/>
        <v>Ukončeno v den propuštění</v>
      </c>
      <c r="M861" s="54" t="str">
        <f>IF(A861-J861&gt;TIME(0,240,0),"Více než  4 hodiny",VLOOKUP(K861,Pásma!$H$4:$I$244,2))</f>
        <v>do 10 ti minut</v>
      </c>
    </row>
    <row r="862" spans="1:13" x14ac:dyDescent="0.25">
      <c r="A862" s="40">
        <v>45424.531840277778</v>
      </c>
      <c r="B862" s="39" t="s">
        <v>5011</v>
      </c>
      <c r="C862" s="39" t="s">
        <v>5141</v>
      </c>
      <c r="D862" s="39" t="s">
        <v>5013</v>
      </c>
      <c r="E862" s="39" t="s">
        <v>79</v>
      </c>
      <c r="F862" s="39" t="s">
        <v>5518</v>
      </c>
      <c r="G862" s="39" t="s">
        <v>5519</v>
      </c>
      <c r="H862" s="39" t="s">
        <v>5520</v>
      </c>
      <c r="I862" s="8">
        <f t="shared" si="85"/>
        <v>45424.531840277778</v>
      </c>
      <c r="J862" s="8">
        <f t="shared" si="90"/>
        <v>45424.53125</v>
      </c>
      <c r="K862" s="6" t="str">
        <f t="shared" si="86"/>
        <v>0:00</v>
      </c>
      <c r="L862" s="54" t="str">
        <f t="shared" si="87"/>
        <v>Ukončeno v den propuštění</v>
      </c>
      <c r="M862" s="54" t="str">
        <f>IF(A862-J862&gt;TIME(0,240,0),"Více než  4 hodiny",VLOOKUP(K862,Pásma!$H$4:$I$244,2))</f>
        <v>do 10 ti minut</v>
      </c>
    </row>
    <row r="863" spans="1:13" x14ac:dyDescent="0.25">
      <c r="A863" s="40">
        <v>45424.630659722221</v>
      </c>
      <c r="B863" s="39" t="s">
        <v>5011</v>
      </c>
      <c r="C863" s="39" t="s">
        <v>5141</v>
      </c>
      <c r="D863" s="39" t="s">
        <v>5013</v>
      </c>
      <c r="E863" s="39" t="s">
        <v>79</v>
      </c>
      <c r="F863" s="39" t="s">
        <v>5216</v>
      </c>
      <c r="G863" s="39" t="s">
        <v>5516</v>
      </c>
      <c r="H863" s="39" t="s">
        <v>5517</v>
      </c>
      <c r="I863" s="8">
        <f t="shared" si="85"/>
        <v>45424.630659722221</v>
      </c>
      <c r="J863" s="8">
        <f t="shared" si="90"/>
        <v>45424.629861111112</v>
      </c>
      <c r="K863" s="6" t="str">
        <f t="shared" si="86"/>
        <v>0:01</v>
      </c>
      <c r="L863" s="54" t="str">
        <f t="shared" si="87"/>
        <v>Ukončeno v den propuštění</v>
      </c>
      <c r="M863" s="54" t="str">
        <f>IF(A863-J863&gt;TIME(0,240,0),"Více než  4 hodiny",VLOOKUP(K863,Pásma!$H$4:$I$244,2))</f>
        <v>do 10 ti minut</v>
      </c>
    </row>
    <row r="864" spans="1:13" x14ac:dyDescent="0.25">
      <c r="A864" s="40">
        <v>45424.631099537037</v>
      </c>
      <c r="B864" s="39" t="s">
        <v>5011</v>
      </c>
      <c r="C864" s="39" t="s">
        <v>5141</v>
      </c>
      <c r="D864" s="39" t="s">
        <v>5013</v>
      </c>
      <c r="E864" s="39" t="s">
        <v>79</v>
      </c>
      <c r="F864" s="39" t="s">
        <v>5513</v>
      </c>
      <c r="G864" s="39" t="s">
        <v>5514</v>
      </c>
      <c r="H864" s="39" t="s">
        <v>5515</v>
      </c>
      <c r="I864" s="8">
        <f t="shared" si="85"/>
        <v>45424.631099537037</v>
      </c>
      <c r="J864" s="8">
        <f t="shared" si="90"/>
        <v>45424.630555555559</v>
      </c>
      <c r="K864" s="6" t="str">
        <f t="shared" si="86"/>
        <v>0:00</v>
      </c>
      <c r="L864" s="54" t="str">
        <f t="shared" si="87"/>
        <v>Ukončeno v den propuštění</v>
      </c>
      <c r="M864" s="54" t="str">
        <f>IF(A864-J864&gt;TIME(0,240,0),"Více než  4 hodiny",VLOOKUP(K864,Pásma!$H$4:$I$244,2))</f>
        <v>do 10 ti minut</v>
      </c>
    </row>
    <row r="865" spans="1:13" x14ac:dyDescent="0.25">
      <c r="A865" s="40">
        <v>45424.631516203706</v>
      </c>
      <c r="B865" s="39" t="s">
        <v>5011</v>
      </c>
      <c r="C865" s="39" t="s">
        <v>5141</v>
      </c>
      <c r="D865" s="39" t="s">
        <v>5013</v>
      </c>
      <c r="E865" s="39" t="s">
        <v>79</v>
      </c>
      <c r="F865" s="39" t="s">
        <v>5510</v>
      </c>
      <c r="G865" s="39" t="s">
        <v>5511</v>
      </c>
      <c r="H865" s="39" t="s">
        <v>5512</v>
      </c>
      <c r="I865" s="8">
        <f t="shared" si="85"/>
        <v>45424.631516203706</v>
      </c>
      <c r="J865" s="8">
        <f t="shared" si="90"/>
        <v>45424.631249999999</v>
      </c>
      <c r="K865" s="6" t="str">
        <f t="shared" si="86"/>
        <v>0:00</v>
      </c>
      <c r="L865" s="54" t="str">
        <f t="shared" si="87"/>
        <v>Ukončeno v den propuštění</v>
      </c>
      <c r="M865" s="54" t="str">
        <f>IF(A865-J865&gt;TIME(0,240,0),"Více než  4 hodiny",VLOOKUP(K865,Pásma!$H$4:$I$244,2))</f>
        <v>do 10 ti minut</v>
      </c>
    </row>
    <row r="866" spans="1:13" x14ac:dyDescent="0.25">
      <c r="A866" s="40">
        <v>45424.950335648151</v>
      </c>
      <c r="B866" s="39" t="s">
        <v>5011</v>
      </c>
      <c r="C866" s="39" t="s">
        <v>5372</v>
      </c>
      <c r="D866" s="39" t="s">
        <v>5013</v>
      </c>
      <c r="E866" s="39" t="s">
        <v>79</v>
      </c>
      <c r="F866" s="39" t="s">
        <v>5503</v>
      </c>
      <c r="G866" s="39" t="s">
        <v>7832</v>
      </c>
      <c r="H866" s="39" t="s">
        <v>7833</v>
      </c>
      <c r="I866" s="8">
        <f t="shared" si="85"/>
        <v>45424.950335648151</v>
      </c>
      <c r="J866" s="8">
        <f>DATEVALUE(MID(H866,63,8))+TIMEVALUE(_xlfn.CONCAT(MID(H866,87,2),":",MID(H866,89,2)))</f>
        <v>45424.948611111111</v>
      </c>
      <c r="K866" s="6" t="str">
        <f t="shared" si="86"/>
        <v>0:02</v>
      </c>
      <c r="L866" s="54" t="str">
        <f t="shared" si="87"/>
        <v>Ukončeno v den propuštění</v>
      </c>
      <c r="M866" s="54" t="str">
        <f>IF(A866-J866&gt;TIME(0,240,0),"Více než  4 hodiny",VLOOKUP(K866,Pásma!$H$4:$I$244,2))</f>
        <v>do 10 ti minut</v>
      </c>
    </row>
    <row r="867" spans="1:13" x14ac:dyDescent="0.25">
      <c r="A867" s="40">
        <v>45425.321076388886</v>
      </c>
      <c r="B867" s="39" t="s">
        <v>5017</v>
      </c>
      <c r="C867" s="39" t="s">
        <v>5166</v>
      </c>
      <c r="D867" s="39" t="s">
        <v>5013</v>
      </c>
      <c r="E867" s="39" t="s">
        <v>79</v>
      </c>
      <c r="F867" s="39" t="s">
        <v>5432</v>
      </c>
      <c r="G867" s="39" t="s">
        <v>5433</v>
      </c>
      <c r="H867" s="39" t="s">
        <v>9080</v>
      </c>
      <c r="I867" s="8">
        <f t="shared" si="85"/>
        <v>45425.321076388886</v>
      </c>
      <c r="J867" s="8">
        <f>DATEVALUE(MID(H867,49,8))+TIMEVALUE(_xlfn.CONCAT(MID(H867,80,2),":",MID(H867,82,2)))</f>
        <v>45425.320833333331</v>
      </c>
      <c r="K867" s="6" t="str">
        <f t="shared" si="86"/>
        <v>0:00</v>
      </c>
      <c r="L867" s="54" t="str">
        <f t="shared" si="87"/>
        <v>Ukončeno v den propuštění</v>
      </c>
      <c r="M867" s="54" t="str">
        <f>IF(A867-J867&gt;TIME(0,240,0),"Více než  4 hodiny",VLOOKUP(K867,Pásma!$H$4:$I$244,2))</f>
        <v>do 10 ti minut</v>
      </c>
    </row>
    <row r="868" spans="1:13" x14ac:dyDescent="0.25">
      <c r="A868" s="40">
        <v>45425.321863425925</v>
      </c>
      <c r="B868" s="39" t="s">
        <v>5017</v>
      </c>
      <c r="C868" s="39" t="s">
        <v>5166</v>
      </c>
      <c r="D868" s="39" t="s">
        <v>5013</v>
      </c>
      <c r="E868" s="39" t="s">
        <v>79</v>
      </c>
      <c r="F868" s="39" t="s">
        <v>5470</v>
      </c>
      <c r="G868" s="39" t="s">
        <v>5471</v>
      </c>
      <c r="H868" s="39" t="s">
        <v>9079</v>
      </c>
      <c r="I868" s="8">
        <f t="shared" si="85"/>
        <v>45425.321863425925</v>
      </c>
      <c r="J868" s="8">
        <f>DATEVALUE(MID(H868,49,8))+TIMEVALUE(_xlfn.CONCAT(MID(H868,80,2),":",MID(H868,82,2)))</f>
        <v>45425.321527777778</v>
      </c>
      <c r="K868" s="6" t="str">
        <f t="shared" si="86"/>
        <v>0:00</v>
      </c>
      <c r="L868" s="54" t="str">
        <f t="shared" si="87"/>
        <v>Ukončeno v den propuštění</v>
      </c>
      <c r="M868" s="54" t="str">
        <f>IF(A868-J868&gt;TIME(0,240,0),"Více než  4 hodiny",VLOOKUP(K868,Pásma!$H$4:$I$244,2))</f>
        <v>do 10 ti minut</v>
      </c>
    </row>
    <row r="869" spans="1:13" x14ac:dyDescent="0.25">
      <c r="A869" s="40">
        <v>45425.346215277779</v>
      </c>
      <c r="B869" s="39" t="s">
        <v>5017</v>
      </c>
      <c r="C869" s="39" t="s">
        <v>5166</v>
      </c>
      <c r="D869" s="39" t="s">
        <v>5013</v>
      </c>
      <c r="E869" s="39" t="s">
        <v>79</v>
      </c>
      <c r="F869" s="39" t="s">
        <v>5476</v>
      </c>
      <c r="G869" s="39" t="s">
        <v>5477</v>
      </c>
      <c r="H869" s="39" t="s">
        <v>9078</v>
      </c>
      <c r="I869" s="8">
        <f t="shared" si="85"/>
        <v>45425.346215277779</v>
      </c>
      <c r="J869" s="8">
        <f>DATEVALUE(MID(H869,49,8))+TIMEVALUE(_xlfn.CONCAT(MID(H869,80,2),":",MID(H869,82,2)))</f>
        <v>45425.345833333333</v>
      </c>
      <c r="K869" s="6" t="str">
        <f t="shared" si="86"/>
        <v>0:00</v>
      </c>
      <c r="L869" s="54" t="str">
        <f t="shared" si="87"/>
        <v>Ukončeno v den propuštění</v>
      </c>
      <c r="M869" s="54" t="str">
        <f>IF(A869-J869&gt;TIME(0,240,0),"Více než  4 hodiny",VLOOKUP(K869,Pásma!$H$4:$I$244,2))</f>
        <v>do 10 ti minut</v>
      </c>
    </row>
    <row r="870" spans="1:13" x14ac:dyDescent="0.25">
      <c r="A870" s="40">
        <v>45425.451689814814</v>
      </c>
      <c r="B870" s="39" t="s">
        <v>4853</v>
      </c>
      <c r="C870" s="39" t="s">
        <v>4884</v>
      </c>
      <c r="D870" s="39" t="s">
        <v>5013</v>
      </c>
      <c r="E870" s="39" t="s">
        <v>10</v>
      </c>
      <c r="F870" s="39" t="s">
        <v>5473</v>
      </c>
      <c r="G870" s="39" t="s">
        <v>5474</v>
      </c>
      <c r="H870" s="39" t="s">
        <v>9077</v>
      </c>
      <c r="I870" s="8">
        <f t="shared" si="85"/>
        <v>45425.451689814814</v>
      </c>
      <c r="J870" s="8">
        <f>DATEVALUE(MID(H870,49,8))+TIMEVALUE(_xlfn.CONCAT(MID(H870,80,2),":",MID(H870,82,2)))</f>
        <v>45425.451388888891</v>
      </c>
      <c r="K870" s="6" t="str">
        <f t="shared" si="86"/>
        <v>0:00</v>
      </c>
      <c r="L870" s="54" t="str">
        <f t="shared" si="87"/>
        <v>Ukončeno v den propuštění</v>
      </c>
      <c r="M870" s="54" t="str">
        <f>IF(A870-J870&gt;TIME(0,240,0),"Více než  4 hodiny",VLOOKUP(K870,Pásma!$H$4:$I$244,2))</f>
        <v>do 10 ti minut</v>
      </c>
    </row>
    <row r="871" spans="1:13" x14ac:dyDescent="0.25">
      <c r="A871" s="40">
        <v>45425.562638888892</v>
      </c>
      <c r="B871" s="39" t="s">
        <v>5011</v>
      </c>
      <c r="C871" s="39" t="s">
        <v>5125</v>
      </c>
      <c r="D871" s="39" t="s">
        <v>5013</v>
      </c>
      <c r="E871" s="39" t="s">
        <v>79</v>
      </c>
      <c r="F871" s="39" t="s">
        <v>5507</v>
      </c>
      <c r="G871" s="39" t="s">
        <v>5508</v>
      </c>
      <c r="H871" s="39" t="s">
        <v>7831</v>
      </c>
      <c r="I871" s="8">
        <f t="shared" si="85"/>
        <v>45425.562638888892</v>
      </c>
      <c r="J871" s="8">
        <f>DATEVALUE(MID(H871,63,8))+TIMEVALUE(_xlfn.CONCAT(MID(H871,87,2),":",MID(H871,89,2)))</f>
        <v>45425.561805555553</v>
      </c>
      <c r="K871" s="6" t="str">
        <f t="shared" si="86"/>
        <v>0:01</v>
      </c>
      <c r="L871" s="54" t="str">
        <f t="shared" si="87"/>
        <v>Ukončeno v den propuštění</v>
      </c>
      <c r="M871" s="54" t="str">
        <f>IF(A871-J871&gt;TIME(0,240,0),"Více než  4 hodiny",VLOOKUP(K871,Pásma!$H$4:$I$244,2))</f>
        <v>do 10 ti minut</v>
      </c>
    </row>
    <row r="872" spans="1:13" x14ac:dyDescent="0.25">
      <c r="A872" s="40">
        <v>45425.571134259262</v>
      </c>
      <c r="B872" s="39" t="s">
        <v>5506</v>
      </c>
      <c r="C872" s="39" t="s">
        <v>4870</v>
      </c>
      <c r="D872" s="39" t="s">
        <v>5013</v>
      </c>
      <c r="E872" s="39" t="s">
        <v>10</v>
      </c>
      <c r="F872" s="39" t="s">
        <v>5507</v>
      </c>
      <c r="G872" s="39" t="s">
        <v>5508</v>
      </c>
      <c r="H872" s="39" t="s">
        <v>5509</v>
      </c>
      <c r="I872" s="8">
        <f t="shared" si="85"/>
        <v>45425.571134259262</v>
      </c>
      <c r="J872" s="8">
        <f>DATEVALUE(MID(H872,29,8))+TIMEVALUE(_xlfn.CONCAT(MID(H872,64,2),":",MID(H872,66,2)))</f>
        <v>45425.568749999999</v>
      </c>
      <c r="K872" s="6" t="str">
        <f t="shared" si="86"/>
        <v>0:03</v>
      </c>
      <c r="L872" s="54" t="str">
        <f t="shared" si="87"/>
        <v>Ukončeno v den propuštění</v>
      </c>
      <c r="M872" s="54" t="str">
        <f>IF(A872-J872&gt;TIME(0,240,0),"Více než  4 hodiny",VLOOKUP(K872,Pásma!$H$4:$I$244,2))</f>
        <v>do 10 ti minut</v>
      </c>
    </row>
    <row r="873" spans="1:13" x14ac:dyDescent="0.25">
      <c r="A873" s="40">
        <v>45426.35728009259</v>
      </c>
      <c r="B873" s="39" t="s">
        <v>4941</v>
      </c>
      <c r="C873" s="39" t="s">
        <v>8836</v>
      </c>
      <c r="D873" s="39" t="s">
        <v>5013</v>
      </c>
      <c r="E873" s="39" t="s">
        <v>79</v>
      </c>
      <c r="F873" s="39" t="s">
        <v>5454</v>
      </c>
      <c r="G873" s="39" t="s">
        <v>5455</v>
      </c>
      <c r="H873" s="39" t="s">
        <v>9076</v>
      </c>
      <c r="I873" s="8">
        <f t="shared" si="85"/>
        <v>45426.35728009259</v>
      </c>
      <c r="J873" s="8">
        <f>DATEVALUE(MID(H873,49,8))+TIMEVALUE(_xlfn.CONCAT(MID(H873,80,2),":",MID(H873,82,2)))</f>
        <v>45426.356944444444</v>
      </c>
      <c r="K873" s="6" t="str">
        <f t="shared" si="86"/>
        <v>0:00</v>
      </c>
      <c r="L873" s="54" t="str">
        <f t="shared" si="87"/>
        <v>Ukončeno v den propuštění</v>
      </c>
      <c r="M873" s="54" t="str">
        <f>IF(A873-J873&gt;TIME(0,240,0),"Více než  4 hodiny",VLOOKUP(K873,Pásma!$H$4:$I$244,2))</f>
        <v>do 10 ti minut</v>
      </c>
    </row>
    <row r="874" spans="1:13" x14ac:dyDescent="0.25">
      <c r="A874" s="40">
        <v>45426.357430555552</v>
      </c>
      <c r="B874" s="39" t="s">
        <v>4941</v>
      </c>
      <c r="C874" s="39" t="s">
        <v>8836</v>
      </c>
      <c r="D874" s="39" t="s">
        <v>5013</v>
      </c>
      <c r="E874" s="39" t="s">
        <v>79</v>
      </c>
      <c r="F874" s="39" t="s">
        <v>5457</v>
      </c>
      <c r="G874" s="39" t="s">
        <v>5458</v>
      </c>
      <c r="H874" s="39" t="s">
        <v>9076</v>
      </c>
      <c r="I874" s="8">
        <f t="shared" si="85"/>
        <v>45426.357430555552</v>
      </c>
      <c r="J874" s="8">
        <f>DATEVALUE(MID(H874,49,8))+TIMEVALUE(_xlfn.CONCAT(MID(H874,80,2),":",MID(H874,82,2)))</f>
        <v>45426.356944444444</v>
      </c>
      <c r="K874" s="6" t="str">
        <f t="shared" si="86"/>
        <v>0:00</v>
      </c>
      <c r="L874" s="54" t="str">
        <f t="shared" si="87"/>
        <v>Ukončeno v den propuštění</v>
      </c>
      <c r="M874" s="54" t="str">
        <f>IF(A874-J874&gt;TIME(0,240,0),"Více než  4 hodiny",VLOOKUP(K874,Pásma!$H$4:$I$244,2))</f>
        <v>do 10 ti minut</v>
      </c>
    </row>
    <row r="875" spans="1:13" x14ac:dyDescent="0.25">
      <c r="A875" s="40">
        <v>45426.432430555556</v>
      </c>
      <c r="B875" s="39" t="s">
        <v>4945</v>
      </c>
      <c r="C875" s="39" t="s">
        <v>5224</v>
      </c>
      <c r="D875" s="39" t="s">
        <v>5013</v>
      </c>
      <c r="E875" s="39" t="s">
        <v>4876</v>
      </c>
      <c r="F875" s="39" t="s">
        <v>5503</v>
      </c>
      <c r="G875" s="39" t="s">
        <v>5504</v>
      </c>
      <c r="H875" s="39" t="s">
        <v>5505</v>
      </c>
      <c r="I875" s="8">
        <f t="shared" si="85"/>
        <v>45426.432430555556</v>
      </c>
      <c r="J875" s="8">
        <f>DATEVALUE(MID(H875,29,8))+TIMEVALUE(_xlfn.CONCAT(MID(H875,64,2),":",MID(H875,66,2)))</f>
        <v>45426.413888888892</v>
      </c>
      <c r="K875" s="6" t="str">
        <f t="shared" si="86"/>
        <v>0:26</v>
      </c>
      <c r="L875" s="54" t="str">
        <f t="shared" si="87"/>
        <v>Ukončeno v den propuštění</v>
      </c>
      <c r="M875" s="54" t="str">
        <f>IF(A875-J875&gt;TIME(0,240,0),"Více než  4 hodiny",VLOOKUP(K875,Pásma!$H$4:$I$244,2))</f>
        <v>20-30</v>
      </c>
    </row>
    <row r="876" spans="1:13" x14ac:dyDescent="0.25">
      <c r="A876" s="40">
        <v>45426.641331018516</v>
      </c>
      <c r="B876" s="39" t="s">
        <v>5017</v>
      </c>
      <c r="C876" s="39" t="s">
        <v>5116</v>
      </c>
      <c r="D876" s="39" t="s">
        <v>5013</v>
      </c>
      <c r="E876" s="39" t="s">
        <v>10</v>
      </c>
      <c r="F876" s="39" t="s">
        <v>5501</v>
      </c>
      <c r="G876" s="39" t="s">
        <v>5502</v>
      </c>
      <c r="H876" s="39" t="s">
        <v>5500</v>
      </c>
      <c r="I876" s="8">
        <f t="shared" si="85"/>
        <v>45426.641331018516</v>
      </c>
      <c r="J876" s="8">
        <f>DATEVALUE(MID(H876,29,8))+TIMEVALUE(_xlfn.CONCAT(MID(H876,64,2),":",MID(H876,66,2)))</f>
        <v>45426.640972222223</v>
      </c>
      <c r="K876" s="6" t="str">
        <f t="shared" si="86"/>
        <v>0:00</v>
      </c>
      <c r="L876" s="54" t="str">
        <f t="shared" si="87"/>
        <v>Ukončeno v den propuštění</v>
      </c>
      <c r="M876" s="54" t="str">
        <f>IF(A876-J876&gt;TIME(0,240,0),"Více než  4 hodiny",VLOOKUP(K876,Pásma!$H$4:$I$244,2))</f>
        <v>do 10 ti minut</v>
      </c>
    </row>
    <row r="877" spans="1:13" x14ac:dyDescent="0.25">
      <c r="A877" s="40">
        <v>45426.64199074074</v>
      </c>
      <c r="B877" s="39" t="s">
        <v>5017</v>
      </c>
      <c r="C877" s="39" t="s">
        <v>5116</v>
      </c>
      <c r="D877" s="39" t="s">
        <v>5013</v>
      </c>
      <c r="E877" s="39" t="s">
        <v>10</v>
      </c>
      <c r="F877" s="39" t="s">
        <v>5498</v>
      </c>
      <c r="G877" s="39" t="s">
        <v>5499</v>
      </c>
      <c r="H877" s="39" t="s">
        <v>5500</v>
      </c>
      <c r="I877" s="8">
        <f t="shared" si="85"/>
        <v>45426.64199074074</v>
      </c>
      <c r="J877" s="8">
        <f>DATEVALUE(MID(H877,29,8))+TIMEVALUE(_xlfn.CONCAT(MID(H877,64,2),":",MID(H877,66,2)))</f>
        <v>45426.640972222223</v>
      </c>
      <c r="K877" s="6" t="str">
        <f t="shared" si="86"/>
        <v>0:01</v>
      </c>
      <c r="L877" s="54" t="str">
        <f t="shared" si="87"/>
        <v>Ukončeno v den propuštění</v>
      </c>
      <c r="M877" s="54" t="str">
        <f>IF(A877-J877&gt;TIME(0,240,0),"Více než  4 hodiny",VLOOKUP(K877,Pásma!$H$4:$I$244,2))</f>
        <v>do 10 ti minut</v>
      </c>
    </row>
    <row r="878" spans="1:13" x14ac:dyDescent="0.25">
      <c r="A878" s="40">
        <v>45427.343923611108</v>
      </c>
      <c r="B878" s="39" t="s">
        <v>4941</v>
      </c>
      <c r="C878" s="39" t="s">
        <v>8836</v>
      </c>
      <c r="D878" s="39" t="s">
        <v>5013</v>
      </c>
      <c r="E878" s="39" t="s">
        <v>79</v>
      </c>
      <c r="F878" s="39" t="s">
        <v>5412</v>
      </c>
      <c r="G878" s="39" t="s">
        <v>5413</v>
      </c>
      <c r="H878" s="39" t="s">
        <v>9075</v>
      </c>
      <c r="I878" s="8">
        <f t="shared" si="85"/>
        <v>45427.343923611108</v>
      </c>
      <c r="J878" s="8">
        <f>DATEVALUE(MID(H878,49,8))+TIMEVALUE(_xlfn.CONCAT(MID(H878,80,2),":",MID(H878,82,2)))</f>
        <v>45427.34375</v>
      </c>
      <c r="K878" s="6" t="str">
        <f t="shared" si="86"/>
        <v>0:00</v>
      </c>
      <c r="L878" s="54" t="str">
        <f t="shared" si="87"/>
        <v>Ukončeno v den propuštění</v>
      </c>
      <c r="M878" s="54" t="str">
        <f>IF(A878-J878&gt;TIME(0,240,0),"Více než  4 hodiny",VLOOKUP(K878,Pásma!$H$4:$I$244,2))</f>
        <v>do 10 ti minut</v>
      </c>
    </row>
    <row r="879" spans="1:13" x14ac:dyDescent="0.25">
      <c r="A879" s="40">
        <v>45427.47252314815</v>
      </c>
      <c r="B879" s="39" t="s">
        <v>5017</v>
      </c>
      <c r="C879" s="39" t="s">
        <v>5335</v>
      </c>
      <c r="D879" s="39" t="s">
        <v>5013</v>
      </c>
      <c r="E879" s="39" t="s">
        <v>79</v>
      </c>
      <c r="F879" s="39" t="s">
        <v>5061</v>
      </c>
      <c r="G879" s="39" t="s">
        <v>5495</v>
      </c>
      <c r="H879" s="39" t="s">
        <v>5497</v>
      </c>
      <c r="I879" s="8">
        <f t="shared" si="85"/>
        <v>45427.47252314815</v>
      </c>
      <c r="J879" s="8">
        <f>DATEVALUE(MID(H879,29,8))+TIMEVALUE(_xlfn.CONCAT(MID(H879,64,2),":",MID(H879,66,2)))</f>
        <v>45427.470833333333</v>
      </c>
      <c r="K879" s="6" t="str">
        <f t="shared" si="86"/>
        <v>0:02</v>
      </c>
      <c r="L879" s="54" t="str">
        <f t="shared" si="87"/>
        <v>Ukončeno v den propuštění</v>
      </c>
      <c r="M879" s="54" t="str">
        <f>IF(A879-J879&gt;TIME(0,240,0),"Více než  4 hodiny",VLOOKUP(K879,Pásma!$H$4:$I$244,2))</f>
        <v>do 10 ti minut</v>
      </c>
    </row>
    <row r="880" spans="1:13" x14ac:dyDescent="0.25">
      <c r="A880" s="40">
        <v>45427.519525462965</v>
      </c>
      <c r="B880" s="39" t="s">
        <v>4853</v>
      </c>
      <c r="C880" s="39" t="s">
        <v>4866</v>
      </c>
      <c r="D880" s="39" t="s">
        <v>5013</v>
      </c>
      <c r="E880" s="39" t="s">
        <v>79</v>
      </c>
      <c r="F880" s="39" t="s">
        <v>5221</v>
      </c>
      <c r="G880" s="39" t="s">
        <v>5222</v>
      </c>
      <c r="H880" s="39" t="s">
        <v>9074</v>
      </c>
      <c r="I880" s="8">
        <f t="shared" si="85"/>
        <v>45427.519525462965</v>
      </c>
      <c r="J880" s="8">
        <f>DATEVALUE(MID(H880,49,8))+TIMEVALUE(_xlfn.CONCAT(MID(H880,80,2),":",MID(H880,82,2)))</f>
        <v>45427.518750000003</v>
      </c>
      <c r="K880" s="6" t="str">
        <f t="shared" si="86"/>
        <v>0:01</v>
      </c>
      <c r="L880" s="54" t="str">
        <f t="shared" si="87"/>
        <v>Ukončeno v den propuštění</v>
      </c>
      <c r="M880" s="54" t="str">
        <f>IF(A880-J880&gt;TIME(0,240,0),"Více než  4 hodiny",VLOOKUP(K880,Pásma!$H$4:$I$244,2))</f>
        <v>do 10 ti minut</v>
      </c>
    </row>
    <row r="881" spans="1:13" x14ac:dyDescent="0.25">
      <c r="A881" s="40">
        <v>45427.519768518519</v>
      </c>
      <c r="B881" s="39" t="s">
        <v>4874</v>
      </c>
      <c r="C881" s="39" t="s">
        <v>4875</v>
      </c>
      <c r="D881" s="39" t="s">
        <v>5013</v>
      </c>
      <c r="E881" s="39" t="s">
        <v>4876</v>
      </c>
      <c r="F881" s="39" t="s">
        <v>5061</v>
      </c>
      <c r="G881" s="39" t="s">
        <v>5495</v>
      </c>
      <c r="H881" s="39" t="s">
        <v>5496</v>
      </c>
      <c r="I881" s="8">
        <f t="shared" si="85"/>
        <v>45427.519768518519</v>
      </c>
      <c r="J881" s="8">
        <f>DATEVALUE(MID(H881,29,8))+TIMEVALUE(_xlfn.CONCAT(MID(H881,64,2),":",MID(H881,66,2)))</f>
        <v>45427.519444444442</v>
      </c>
      <c r="K881" s="6" t="str">
        <f t="shared" si="86"/>
        <v>0:00</v>
      </c>
      <c r="L881" s="54" t="str">
        <f t="shared" si="87"/>
        <v>Ukončeno v den propuštění</v>
      </c>
      <c r="M881" s="54" t="str">
        <f>IF(A881-J881&gt;TIME(0,240,0),"Více než  4 hodiny",VLOOKUP(K881,Pásma!$H$4:$I$244,2))</f>
        <v>do 10 ti minut</v>
      </c>
    </row>
    <row r="882" spans="1:13" x14ac:dyDescent="0.25">
      <c r="A882" s="40">
        <v>45427.669872685183</v>
      </c>
      <c r="B882" s="39" t="s">
        <v>5017</v>
      </c>
      <c r="C882" s="39" t="s">
        <v>5335</v>
      </c>
      <c r="D882" s="39" t="s">
        <v>5013</v>
      </c>
      <c r="E882" s="39" t="s">
        <v>79</v>
      </c>
      <c r="F882" s="39" t="s">
        <v>5415</v>
      </c>
      <c r="G882" s="39" t="s">
        <v>7829</v>
      </c>
      <c r="H882" s="39" t="s">
        <v>7830</v>
      </c>
      <c r="I882" s="8">
        <f t="shared" si="85"/>
        <v>45427.669872685183</v>
      </c>
      <c r="J882" s="8">
        <f>DATEVALUE(MID(H882,63,8))+TIMEVALUE(_xlfn.CONCAT(MID(H882,87,2),":",MID(H882,89,2)))</f>
        <v>45427.668749999997</v>
      </c>
      <c r="K882" s="6" t="str">
        <f t="shared" si="86"/>
        <v>0:01</v>
      </c>
      <c r="L882" s="54" t="str">
        <f t="shared" si="87"/>
        <v>Ukončeno v den propuštění</v>
      </c>
      <c r="M882" s="54" t="str">
        <f>IF(A882-J882&gt;TIME(0,240,0),"Více než  4 hodiny",VLOOKUP(K882,Pásma!$H$4:$I$244,2))</f>
        <v>do 10 ti minut</v>
      </c>
    </row>
    <row r="883" spans="1:13" x14ac:dyDescent="0.25">
      <c r="A883" s="40">
        <v>45427.723171296297</v>
      </c>
      <c r="B883" s="39" t="s">
        <v>5011</v>
      </c>
      <c r="C883" s="39" t="s">
        <v>5372</v>
      </c>
      <c r="D883" s="39" t="s">
        <v>5013</v>
      </c>
      <c r="E883" s="39" t="s">
        <v>79</v>
      </c>
      <c r="F883" s="39" t="s">
        <v>5492</v>
      </c>
      <c r="G883" s="39" t="s">
        <v>5493</v>
      </c>
      <c r="H883" s="39" t="s">
        <v>5494</v>
      </c>
      <c r="I883" s="8">
        <f t="shared" si="85"/>
        <v>45427.723171296297</v>
      </c>
      <c r="J883" s="8">
        <f t="shared" ref="J883:J891" si="91">DATEVALUE(MID(H883,29,8))+TIMEVALUE(_xlfn.CONCAT(MID(H883,64,2),":",MID(H883,66,2)))</f>
        <v>45427.722222222219</v>
      </c>
      <c r="K883" s="6" t="str">
        <f t="shared" si="86"/>
        <v>0:01</v>
      </c>
      <c r="L883" s="54" t="str">
        <f t="shared" si="87"/>
        <v>Ukončeno v den propuštění</v>
      </c>
      <c r="M883" s="54" t="str">
        <f>IF(A883-J883&gt;TIME(0,240,0),"Více než  4 hodiny",VLOOKUP(K883,Pásma!$H$4:$I$244,2))</f>
        <v>do 10 ti minut</v>
      </c>
    </row>
    <row r="884" spans="1:13" x14ac:dyDescent="0.25">
      <c r="A884" s="40">
        <v>45427.723796296297</v>
      </c>
      <c r="B884" s="39" t="s">
        <v>5011</v>
      </c>
      <c r="C884" s="39" t="s">
        <v>5372</v>
      </c>
      <c r="D884" s="39" t="s">
        <v>5013</v>
      </c>
      <c r="E884" s="39" t="s">
        <v>79</v>
      </c>
      <c r="F884" s="39" t="s">
        <v>5489</v>
      </c>
      <c r="G884" s="39" t="s">
        <v>5490</v>
      </c>
      <c r="H884" s="39" t="s">
        <v>5491</v>
      </c>
      <c r="I884" s="8">
        <f t="shared" si="85"/>
        <v>45427.723796296297</v>
      </c>
      <c r="J884" s="8">
        <f t="shared" si="91"/>
        <v>45427.722916666666</v>
      </c>
      <c r="K884" s="6" t="str">
        <f t="shared" si="86"/>
        <v>0:01</v>
      </c>
      <c r="L884" s="54" t="str">
        <f t="shared" si="87"/>
        <v>Ukončeno v den propuštění</v>
      </c>
      <c r="M884" s="54" t="str">
        <f>IF(A884-J884&gt;TIME(0,240,0),"Více než  4 hodiny",VLOOKUP(K884,Pásma!$H$4:$I$244,2))</f>
        <v>do 10 ti minut</v>
      </c>
    </row>
    <row r="885" spans="1:13" x14ac:dyDescent="0.25">
      <c r="A885" s="40">
        <v>45427.725300925929</v>
      </c>
      <c r="B885" s="39" t="s">
        <v>5011</v>
      </c>
      <c r="C885" s="39" t="s">
        <v>5372</v>
      </c>
      <c r="D885" s="39" t="s">
        <v>5013</v>
      </c>
      <c r="E885" s="39" t="s">
        <v>79</v>
      </c>
      <c r="F885" s="39" t="s">
        <v>5486</v>
      </c>
      <c r="G885" s="39" t="s">
        <v>5487</v>
      </c>
      <c r="H885" s="39" t="s">
        <v>5488</v>
      </c>
      <c r="I885" s="8">
        <f t="shared" si="85"/>
        <v>45427.725300925929</v>
      </c>
      <c r="J885" s="8">
        <f t="shared" si="91"/>
        <v>45427.724305555559</v>
      </c>
      <c r="K885" s="6" t="str">
        <f t="shared" si="86"/>
        <v>0:01</v>
      </c>
      <c r="L885" s="54" t="str">
        <f t="shared" si="87"/>
        <v>Ukončeno v den propuštění</v>
      </c>
      <c r="M885" s="54" t="str">
        <f>IF(A885-J885&gt;TIME(0,240,0),"Více než  4 hodiny",VLOOKUP(K885,Pásma!$H$4:$I$244,2))</f>
        <v>do 10 ti minut</v>
      </c>
    </row>
    <row r="886" spans="1:13" x14ac:dyDescent="0.25">
      <c r="A886" s="40">
        <v>45427.725659722222</v>
      </c>
      <c r="B886" s="39" t="s">
        <v>5011</v>
      </c>
      <c r="C886" s="39" t="s">
        <v>5372</v>
      </c>
      <c r="D886" s="39" t="s">
        <v>5013</v>
      </c>
      <c r="E886" s="39" t="s">
        <v>79</v>
      </c>
      <c r="F886" s="39" t="s">
        <v>5483</v>
      </c>
      <c r="G886" s="39" t="s">
        <v>5484</v>
      </c>
      <c r="H886" s="39" t="s">
        <v>5485</v>
      </c>
      <c r="I886" s="8">
        <f t="shared" si="85"/>
        <v>45427.725659722222</v>
      </c>
      <c r="J886" s="8">
        <f t="shared" si="91"/>
        <v>45427.724999999999</v>
      </c>
      <c r="K886" s="6" t="str">
        <f t="shared" si="86"/>
        <v>0:00</v>
      </c>
      <c r="L886" s="54" t="str">
        <f t="shared" si="87"/>
        <v>Ukončeno v den propuštění</v>
      </c>
      <c r="M886" s="54" t="str">
        <f>IF(A886-J886&gt;TIME(0,240,0),"Více než  4 hodiny",VLOOKUP(K886,Pásma!$H$4:$I$244,2))</f>
        <v>do 10 ti minut</v>
      </c>
    </row>
    <row r="887" spans="1:13" x14ac:dyDescent="0.25">
      <c r="A887" s="40">
        <v>45427.726076388892</v>
      </c>
      <c r="B887" s="39" t="s">
        <v>5011</v>
      </c>
      <c r="C887" s="39" t="s">
        <v>5372</v>
      </c>
      <c r="D887" s="39" t="s">
        <v>5013</v>
      </c>
      <c r="E887" s="39" t="s">
        <v>79</v>
      </c>
      <c r="F887" s="39" t="s">
        <v>5481</v>
      </c>
      <c r="G887" s="39" t="s">
        <v>5482</v>
      </c>
      <c r="H887" s="39" t="s">
        <v>5480</v>
      </c>
      <c r="I887" s="8">
        <f t="shared" si="85"/>
        <v>45427.726076388892</v>
      </c>
      <c r="J887" s="8">
        <f t="shared" si="91"/>
        <v>45427.725694444445</v>
      </c>
      <c r="K887" s="6" t="str">
        <f t="shared" si="86"/>
        <v>0:00</v>
      </c>
      <c r="L887" s="54" t="str">
        <f t="shared" si="87"/>
        <v>Ukončeno v den propuštění</v>
      </c>
      <c r="M887" s="54" t="str">
        <f>IF(A887-J887&gt;TIME(0,240,0),"Více než  4 hodiny",VLOOKUP(K887,Pásma!$H$4:$I$244,2))</f>
        <v>do 10 ti minut</v>
      </c>
    </row>
    <row r="888" spans="1:13" x14ac:dyDescent="0.25">
      <c r="A888" s="40">
        <v>45427.7265162037</v>
      </c>
      <c r="B888" s="39" t="s">
        <v>5011</v>
      </c>
      <c r="C888" s="39" t="s">
        <v>5372</v>
      </c>
      <c r="D888" s="39" t="s">
        <v>5013</v>
      </c>
      <c r="E888" s="39" t="s">
        <v>79</v>
      </c>
      <c r="F888" s="39" t="s">
        <v>5478</v>
      </c>
      <c r="G888" s="39" t="s">
        <v>5479</v>
      </c>
      <c r="H888" s="39" t="s">
        <v>5480</v>
      </c>
      <c r="I888" s="8">
        <f t="shared" si="85"/>
        <v>45427.7265162037</v>
      </c>
      <c r="J888" s="8">
        <f t="shared" si="91"/>
        <v>45427.725694444445</v>
      </c>
      <c r="K888" s="6" t="str">
        <f t="shared" si="86"/>
        <v>0:01</v>
      </c>
      <c r="L888" s="54" t="str">
        <f t="shared" si="87"/>
        <v>Ukončeno v den propuštění</v>
      </c>
      <c r="M888" s="54" t="str">
        <f>IF(A888-J888&gt;TIME(0,240,0),"Více než  4 hodiny",VLOOKUP(K888,Pásma!$H$4:$I$244,2))</f>
        <v>do 10 ti minut</v>
      </c>
    </row>
    <row r="889" spans="1:13" x14ac:dyDescent="0.25">
      <c r="A889" s="40">
        <v>45427.728125000001</v>
      </c>
      <c r="B889" s="39" t="s">
        <v>5011</v>
      </c>
      <c r="C889" s="39" t="s">
        <v>5372</v>
      </c>
      <c r="D889" s="39" t="s">
        <v>5013</v>
      </c>
      <c r="E889" s="39" t="s">
        <v>79</v>
      </c>
      <c r="F889" s="39" t="s">
        <v>5476</v>
      </c>
      <c r="G889" s="39" t="s">
        <v>5477</v>
      </c>
      <c r="H889" s="39" t="s">
        <v>5475</v>
      </c>
      <c r="I889" s="8">
        <f t="shared" si="85"/>
        <v>45427.728125000001</v>
      </c>
      <c r="J889" s="8">
        <f t="shared" si="91"/>
        <v>45427.727777777778</v>
      </c>
      <c r="K889" s="6" t="str">
        <f t="shared" si="86"/>
        <v>0:00</v>
      </c>
      <c r="L889" s="54" t="str">
        <f t="shared" si="87"/>
        <v>Ukončeno v den propuštění</v>
      </c>
      <c r="M889" s="54" t="str">
        <f>IF(A889-J889&gt;TIME(0,240,0),"Více než  4 hodiny",VLOOKUP(K889,Pásma!$H$4:$I$244,2))</f>
        <v>do 10 ti minut</v>
      </c>
    </row>
    <row r="890" spans="1:13" x14ac:dyDescent="0.25">
      <c r="A890" s="40">
        <v>45427.728587962964</v>
      </c>
      <c r="B890" s="39" t="s">
        <v>5011</v>
      </c>
      <c r="C890" s="39" t="s">
        <v>5372</v>
      </c>
      <c r="D890" s="39" t="s">
        <v>5013</v>
      </c>
      <c r="E890" s="39" t="s">
        <v>79</v>
      </c>
      <c r="F890" s="39" t="s">
        <v>5473</v>
      </c>
      <c r="G890" s="39" t="s">
        <v>5474</v>
      </c>
      <c r="H890" s="39" t="s">
        <v>5475</v>
      </c>
      <c r="I890" s="8">
        <f t="shared" si="85"/>
        <v>45427.728587962964</v>
      </c>
      <c r="J890" s="8">
        <f t="shared" si="91"/>
        <v>45427.727777777778</v>
      </c>
      <c r="K890" s="6" t="str">
        <f t="shared" si="86"/>
        <v>0:01</v>
      </c>
      <c r="L890" s="54" t="str">
        <f t="shared" si="87"/>
        <v>Ukončeno v den propuštění</v>
      </c>
      <c r="M890" s="54" t="str">
        <f>IF(A890-J890&gt;TIME(0,240,0),"Více než  4 hodiny",VLOOKUP(K890,Pásma!$H$4:$I$244,2))</f>
        <v>do 10 ti minut</v>
      </c>
    </row>
    <row r="891" spans="1:13" x14ac:dyDescent="0.25">
      <c r="A891" s="40">
        <v>45427.728935185187</v>
      </c>
      <c r="B891" s="39" t="s">
        <v>5011</v>
      </c>
      <c r="C891" s="39" t="s">
        <v>5372</v>
      </c>
      <c r="D891" s="39" t="s">
        <v>5013</v>
      </c>
      <c r="E891" s="39" t="s">
        <v>79</v>
      </c>
      <c r="F891" s="39" t="s">
        <v>5470</v>
      </c>
      <c r="G891" s="39" t="s">
        <v>5471</v>
      </c>
      <c r="H891" s="39" t="s">
        <v>5472</v>
      </c>
      <c r="I891" s="8">
        <f t="shared" si="85"/>
        <v>45427.728935185187</v>
      </c>
      <c r="J891" s="8">
        <f t="shared" si="91"/>
        <v>45427.728472222225</v>
      </c>
      <c r="K891" s="6" t="str">
        <f t="shared" si="86"/>
        <v>0:00</v>
      </c>
      <c r="L891" s="54" t="str">
        <f t="shared" si="87"/>
        <v>Ukončeno v den propuštění</v>
      </c>
      <c r="M891" s="54" t="str">
        <f>IF(A891-J891&gt;TIME(0,240,0),"Více než  4 hodiny",VLOOKUP(K891,Pásma!$H$4:$I$244,2))</f>
        <v>do 10 ti minut</v>
      </c>
    </row>
    <row r="892" spans="1:13" x14ac:dyDescent="0.25">
      <c r="A892" s="40">
        <v>45428.344502314816</v>
      </c>
      <c r="B892" s="39" t="s">
        <v>4941</v>
      </c>
      <c r="C892" s="39" t="s">
        <v>8836</v>
      </c>
      <c r="D892" s="39" t="s">
        <v>5013</v>
      </c>
      <c r="E892" s="39" t="s">
        <v>79</v>
      </c>
      <c r="F892" s="39" t="s">
        <v>5427</v>
      </c>
      <c r="G892" s="39" t="s">
        <v>5428</v>
      </c>
      <c r="H892" s="39" t="s">
        <v>9073</v>
      </c>
      <c r="I892" s="8">
        <f t="shared" si="85"/>
        <v>45428.344502314816</v>
      </c>
      <c r="J892" s="8">
        <f>DATEVALUE(MID(H892,49,8))+TIMEVALUE(_xlfn.CONCAT(MID(H892,80,2),":",MID(H892,82,2)))</f>
        <v>45428.344444444447</v>
      </c>
      <c r="K892" s="6" t="str">
        <f t="shared" si="86"/>
        <v>0:00</v>
      </c>
      <c r="L892" s="54" t="str">
        <f t="shared" si="87"/>
        <v>Ukončeno v den propuštění</v>
      </c>
      <c r="M892" s="54" t="str">
        <f>IF(A892-J892&gt;TIME(0,240,0),"Více než  4 hodiny",VLOOKUP(K892,Pásma!$H$4:$I$244,2))</f>
        <v>do 10 ti minut</v>
      </c>
    </row>
    <row r="893" spans="1:13" x14ac:dyDescent="0.25">
      <c r="A893" s="40">
        <v>45428.344594907408</v>
      </c>
      <c r="B893" s="39" t="s">
        <v>4941</v>
      </c>
      <c r="C893" s="39" t="s">
        <v>8836</v>
      </c>
      <c r="D893" s="39" t="s">
        <v>5013</v>
      </c>
      <c r="E893" s="39" t="s">
        <v>79</v>
      </c>
      <c r="F893" s="39" t="s">
        <v>4881</v>
      </c>
      <c r="G893" s="39" t="s">
        <v>4882</v>
      </c>
      <c r="H893" s="39" t="s">
        <v>9073</v>
      </c>
      <c r="I893" s="8">
        <f t="shared" si="85"/>
        <v>45428.344594907408</v>
      </c>
      <c r="J893" s="8">
        <f>DATEVALUE(MID(H893,49,8))+TIMEVALUE(_xlfn.CONCAT(MID(H893,80,2),":",MID(H893,82,2)))</f>
        <v>45428.344444444447</v>
      </c>
      <c r="K893" s="6" t="str">
        <f t="shared" si="86"/>
        <v>0:00</v>
      </c>
      <c r="L893" s="54" t="str">
        <f t="shared" si="87"/>
        <v>Ukončeno v den propuštění</v>
      </c>
      <c r="M893" s="54" t="str">
        <f>IF(A893-J893&gt;TIME(0,240,0),"Více než  4 hodiny",VLOOKUP(K893,Pásma!$H$4:$I$244,2))</f>
        <v>do 10 ti minut</v>
      </c>
    </row>
    <row r="894" spans="1:13" x14ac:dyDescent="0.25">
      <c r="A894" s="40">
        <v>45428.408310185187</v>
      </c>
      <c r="B894" s="39" t="s">
        <v>5017</v>
      </c>
      <c r="C894" s="39" t="s">
        <v>5166</v>
      </c>
      <c r="D894" s="39" t="s">
        <v>5013</v>
      </c>
      <c r="E894" s="39" t="s">
        <v>79</v>
      </c>
      <c r="F894" s="39" t="s">
        <v>5467</v>
      </c>
      <c r="G894" s="39" t="s">
        <v>5468</v>
      </c>
      <c r="H894" s="39" t="s">
        <v>5469</v>
      </c>
      <c r="I894" s="8">
        <f t="shared" si="85"/>
        <v>45428.408310185187</v>
      </c>
      <c r="J894" s="8">
        <f>DATEVALUE(MID(H894,29,8))+TIMEVALUE(_xlfn.CONCAT(MID(H894,64,2),":",MID(H894,66,2)))</f>
        <v>45428.407638888886</v>
      </c>
      <c r="K894" s="6" t="str">
        <f t="shared" si="86"/>
        <v>0:00</v>
      </c>
      <c r="L894" s="54" t="str">
        <f t="shared" si="87"/>
        <v>Ukončeno v den propuštění</v>
      </c>
      <c r="M894" s="54" t="str">
        <f>IF(A894-J894&gt;TIME(0,240,0),"Více než  4 hodiny",VLOOKUP(K894,Pásma!$H$4:$I$244,2))</f>
        <v>do 10 ti minut</v>
      </c>
    </row>
    <row r="895" spans="1:13" x14ac:dyDescent="0.25">
      <c r="A895" s="40">
        <v>45428.434652777774</v>
      </c>
      <c r="B895" s="39" t="s">
        <v>5017</v>
      </c>
      <c r="C895" s="39" t="s">
        <v>5166</v>
      </c>
      <c r="D895" s="39" t="s">
        <v>5013</v>
      </c>
      <c r="E895" s="39" t="s">
        <v>79</v>
      </c>
      <c r="F895" s="39" t="s">
        <v>5445</v>
      </c>
      <c r="G895" s="39" t="s">
        <v>5465</v>
      </c>
      <c r="H895" s="39" t="s">
        <v>5466</v>
      </c>
      <c r="I895" s="8">
        <f t="shared" si="85"/>
        <v>45428.434652777774</v>
      </c>
      <c r="J895" s="8">
        <f>DATEVALUE(MID(H895,29,8))+TIMEVALUE(_xlfn.CONCAT(MID(H895,64,2),":",MID(H895,66,2)))</f>
        <v>45428.361111111109</v>
      </c>
      <c r="K895" s="6" t="str">
        <f t="shared" si="86"/>
        <v>1:45</v>
      </c>
      <c r="L895" s="54" t="str">
        <f t="shared" si="87"/>
        <v>Ukončeno v den propuštění</v>
      </c>
      <c r="M895" s="54" t="str">
        <f>IF(A895-J895&gt;TIME(0,240,0),"Více než  4 hodiny",VLOOKUP(K895,Pásma!$H$4:$I$244,2))</f>
        <v>100-110</v>
      </c>
    </row>
    <row r="896" spans="1:13" x14ac:dyDescent="0.25">
      <c r="A896" s="40">
        <v>45428.474293981482</v>
      </c>
      <c r="B896" s="39" t="s">
        <v>4874</v>
      </c>
      <c r="C896" s="39" t="s">
        <v>4901</v>
      </c>
      <c r="D896" s="39" t="s">
        <v>5013</v>
      </c>
      <c r="E896" s="39" t="s">
        <v>4876</v>
      </c>
      <c r="F896" s="39" t="s">
        <v>5462</v>
      </c>
      <c r="G896" s="39" t="s">
        <v>5463</v>
      </c>
      <c r="H896" s="39" t="s">
        <v>5464</v>
      </c>
      <c r="I896" s="8">
        <f t="shared" si="85"/>
        <v>45428.474293981482</v>
      </c>
      <c r="J896" s="8">
        <f>DATEVALUE(MID(H896,29,8))+TIMEVALUE(_xlfn.CONCAT(MID(H896,64,2),":",MID(H896,66,2)))</f>
        <v>45428.473611111112</v>
      </c>
      <c r="K896" s="6" t="str">
        <f t="shared" si="86"/>
        <v>0:00</v>
      </c>
      <c r="L896" s="54" t="str">
        <f t="shared" si="87"/>
        <v>Ukončeno v den propuštění</v>
      </c>
      <c r="M896" s="54" t="str">
        <f>IF(A896-J896&gt;TIME(0,240,0),"Více než  4 hodiny",VLOOKUP(K896,Pásma!$H$4:$I$244,2))</f>
        <v>do 10 ti minut</v>
      </c>
    </row>
    <row r="897" spans="1:13" x14ac:dyDescent="0.25">
      <c r="A897" s="40">
        <v>45429.333796296298</v>
      </c>
      <c r="B897" s="39" t="s">
        <v>5028</v>
      </c>
      <c r="C897" s="39" t="s">
        <v>5166</v>
      </c>
      <c r="D897" s="39" t="s">
        <v>5013</v>
      </c>
      <c r="E897" s="39" t="s">
        <v>79</v>
      </c>
      <c r="F897" s="39" t="s">
        <v>5379</v>
      </c>
      <c r="G897" s="39" t="s">
        <v>5380</v>
      </c>
      <c r="H897" s="39" t="s">
        <v>9072</v>
      </c>
      <c r="I897" s="8">
        <f t="shared" si="85"/>
        <v>45429.333796296298</v>
      </c>
      <c r="J897" s="8">
        <f>DATEVALUE(MID(H897,49,8))+TIMEVALUE(_xlfn.CONCAT(MID(H897,80,2),":",MID(H897,82,2)))</f>
        <v>45429.333333333336</v>
      </c>
      <c r="K897" s="6" t="str">
        <f t="shared" si="86"/>
        <v>0:00</v>
      </c>
      <c r="L897" s="54" t="str">
        <f t="shared" si="87"/>
        <v>Ukončeno v den propuštění</v>
      </c>
      <c r="M897" s="54" t="str">
        <f>IF(A897-J897&gt;TIME(0,240,0),"Více než  4 hodiny",VLOOKUP(K897,Pásma!$H$4:$I$244,2))</f>
        <v>do 10 ti minut</v>
      </c>
    </row>
    <row r="898" spans="1:13" x14ac:dyDescent="0.25">
      <c r="A898" s="40">
        <v>45429.334108796298</v>
      </c>
      <c r="B898" s="39" t="s">
        <v>5028</v>
      </c>
      <c r="C898" s="39" t="s">
        <v>5166</v>
      </c>
      <c r="D898" s="39" t="s">
        <v>5013</v>
      </c>
      <c r="E898" s="39" t="s">
        <v>79</v>
      </c>
      <c r="F898" s="39" t="s">
        <v>5391</v>
      </c>
      <c r="G898" s="39" t="s">
        <v>5392</v>
      </c>
      <c r="H898" s="39" t="s">
        <v>9071</v>
      </c>
      <c r="I898" s="8">
        <f t="shared" ref="I898:I961" si="92">A898</f>
        <v>45429.334108796298</v>
      </c>
      <c r="J898" s="8">
        <f>DATEVALUE(MID(H898,49,8))+TIMEVALUE(_xlfn.CONCAT(MID(H898,80,2),":",MID(H898,82,2)))</f>
        <v>45429.334027777775</v>
      </c>
      <c r="K898" s="6" t="str">
        <f t="shared" ref="K898:K961" si="93">TEXT(A898-J898,"h:mm")</f>
        <v>0:00</v>
      </c>
      <c r="L898" s="54" t="str">
        <f t="shared" si="87"/>
        <v>Ukončeno v den propuštění</v>
      </c>
      <c r="M898" s="54" t="str">
        <f>IF(A898-J898&gt;TIME(0,240,0),"Více než  4 hodiny",VLOOKUP(K898,Pásma!$H$4:$I$244,2))</f>
        <v>do 10 ti minut</v>
      </c>
    </row>
    <row r="899" spans="1:13" x14ac:dyDescent="0.25">
      <c r="A899" s="40">
        <v>45429.494826388887</v>
      </c>
      <c r="B899" s="39" t="s">
        <v>5011</v>
      </c>
      <c r="C899" s="39" t="s">
        <v>5116</v>
      </c>
      <c r="D899" s="39" t="s">
        <v>5013</v>
      </c>
      <c r="E899" s="39" t="s">
        <v>10</v>
      </c>
      <c r="F899" s="39" t="s">
        <v>5415</v>
      </c>
      <c r="G899" s="39" t="s">
        <v>5460</v>
      </c>
      <c r="H899" s="39" t="s">
        <v>5461</v>
      </c>
      <c r="I899" s="8">
        <f t="shared" si="92"/>
        <v>45429.494826388887</v>
      </c>
      <c r="J899" s="8">
        <f t="shared" ref="J899:J911" si="94">DATEVALUE(MID(H899,29,8))+TIMEVALUE(_xlfn.CONCAT(MID(H899,64,2),":",MID(H899,66,2)))</f>
        <v>45429.486111111109</v>
      </c>
      <c r="K899" s="6" t="str">
        <f t="shared" si="93"/>
        <v>0:12</v>
      </c>
      <c r="L899" s="54" t="str">
        <f t="shared" ref="L899:L962" si="95">IF(DAY(I899)&lt;&gt;DAY(J899),"Ukončeno o den a více později","Ukončeno v den propuštění")</f>
        <v>Ukončeno v den propuštění</v>
      </c>
      <c r="M899" s="54" t="str">
        <f>IF(A899-J899&gt;TIME(0,240,0),"Více než  4 hodiny",VLOOKUP(K899,Pásma!$H$4:$I$244,2))</f>
        <v>10-20</v>
      </c>
    </row>
    <row r="900" spans="1:13" x14ac:dyDescent="0.25">
      <c r="A900" s="40">
        <v>45429.70517361111</v>
      </c>
      <c r="B900" s="39" t="s">
        <v>5017</v>
      </c>
      <c r="C900" s="39" t="s">
        <v>5039</v>
      </c>
      <c r="D900" s="39" t="s">
        <v>5013</v>
      </c>
      <c r="E900" s="39" t="s">
        <v>79</v>
      </c>
      <c r="F900" s="39" t="s">
        <v>5457</v>
      </c>
      <c r="G900" s="39" t="s">
        <v>5458</v>
      </c>
      <c r="H900" s="39" t="s">
        <v>5459</v>
      </c>
      <c r="I900" s="8">
        <f t="shared" si="92"/>
        <v>45429.70517361111</v>
      </c>
      <c r="J900" s="8">
        <f t="shared" si="94"/>
        <v>45429.70416666667</v>
      </c>
      <c r="K900" s="6" t="str">
        <f t="shared" si="93"/>
        <v>0:01</v>
      </c>
      <c r="L900" s="54" t="str">
        <f t="shared" si="95"/>
        <v>Ukončeno v den propuštění</v>
      </c>
      <c r="M900" s="54" t="str">
        <f>IF(A900-J900&gt;TIME(0,240,0),"Více než  4 hodiny",VLOOKUP(K900,Pásma!$H$4:$I$244,2))</f>
        <v>do 10 ti minut</v>
      </c>
    </row>
    <row r="901" spans="1:13" x14ac:dyDescent="0.25">
      <c r="A901" s="40">
        <v>45429.705567129633</v>
      </c>
      <c r="B901" s="39" t="s">
        <v>5017</v>
      </c>
      <c r="C901" s="39" t="s">
        <v>5039</v>
      </c>
      <c r="D901" s="39" t="s">
        <v>5013</v>
      </c>
      <c r="E901" s="39" t="s">
        <v>79</v>
      </c>
      <c r="F901" s="39" t="s">
        <v>5454</v>
      </c>
      <c r="G901" s="39" t="s">
        <v>5455</v>
      </c>
      <c r="H901" s="39" t="s">
        <v>5456</v>
      </c>
      <c r="I901" s="8">
        <f t="shared" si="92"/>
        <v>45429.705567129633</v>
      </c>
      <c r="J901" s="8">
        <f t="shared" si="94"/>
        <v>45429.704861111109</v>
      </c>
      <c r="K901" s="6" t="str">
        <f t="shared" si="93"/>
        <v>0:01</v>
      </c>
      <c r="L901" s="54" t="str">
        <f t="shared" si="95"/>
        <v>Ukončeno v den propuštění</v>
      </c>
      <c r="M901" s="54" t="str">
        <f>IF(A901-J901&gt;TIME(0,240,0),"Více než  4 hodiny",VLOOKUP(K901,Pásma!$H$4:$I$244,2))</f>
        <v>do 10 ti minut</v>
      </c>
    </row>
    <row r="902" spans="1:13" x14ac:dyDescent="0.25">
      <c r="A902" s="40">
        <v>45429.706145833334</v>
      </c>
      <c r="B902" s="39" t="s">
        <v>5017</v>
      </c>
      <c r="C902" s="39" t="s">
        <v>5039</v>
      </c>
      <c r="D902" s="39" t="s">
        <v>5013</v>
      </c>
      <c r="E902" s="39" t="s">
        <v>79</v>
      </c>
      <c r="F902" s="39" t="s">
        <v>5451</v>
      </c>
      <c r="G902" s="39" t="s">
        <v>5452</v>
      </c>
      <c r="H902" s="39" t="s">
        <v>5453</v>
      </c>
      <c r="I902" s="8">
        <f t="shared" si="92"/>
        <v>45429.706145833334</v>
      </c>
      <c r="J902" s="8">
        <f t="shared" si="94"/>
        <v>45429.705555555556</v>
      </c>
      <c r="K902" s="6" t="str">
        <f t="shared" si="93"/>
        <v>0:00</v>
      </c>
      <c r="L902" s="54" t="str">
        <f t="shared" si="95"/>
        <v>Ukončeno v den propuštění</v>
      </c>
      <c r="M902" s="54" t="str">
        <f>IF(A902-J902&gt;TIME(0,240,0),"Více než  4 hodiny",VLOOKUP(K902,Pásma!$H$4:$I$244,2))</f>
        <v>do 10 ti minut</v>
      </c>
    </row>
    <row r="903" spans="1:13" x14ac:dyDescent="0.25">
      <c r="A903" s="40">
        <v>45429.706585648149</v>
      </c>
      <c r="B903" s="39" t="s">
        <v>5017</v>
      </c>
      <c r="C903" s="39" t="s">
        <v>5039</v>
      </c>
      <c r="D903" s="39" t="s">
        <v>5013</v>
      </c>
      <c r="E903" s="39" t="s">
        <v>79</v>
      </c>
      <c r="F903" s="39" t="s">
        <v>5448</v>
      </c>
      <c r="G903" s="39" t="s">
        <v>5449</v>
      </c>
      <c r="H903" s="39" t="s">
        <v>5450</v>
      </c>
      <c r="I903" s="8">
        <f t="shared" si="92"/>
        <v>45429.706585648149</v>
      </c>
      <c r="J903" s="8">
        <f t="shared" si="94"/>
        <v>45429.706250000003</v>
      </c>
      <c r="K903" s="6" t="str">
        <f t="shared" si="93"/>
        <v>0:00</v>
      </c>
      <c r="L903" s="54" t="str">
        <f t="shared" si="95"/>
        <v>Ukončeno v den propuštění</v>
      </c>
      <c r="M903" s="54" t="str">
        <f>IF(A903-J903&gt;TIME(0,240,0),"Více než  4 hodiny",VLOOKUP(K903,Pásma!$H$4:$I$244,2))</f>
        <v>do 10 ti minut</v>
      </c>
    </row>
    <row r="904" spans="1:13" x14ac:dyDescent="0.25">
      <c r="A904" s="40">
        <v>45429.707731481481</v>
      </c>
      <c r="B904" s="39" t="s">
        <v>5017</v>
      </c>
      <c r="C904" s="39" t="s">
        <v>5039</v>
      </c>
      <c r="D904" s="39" t="s">
        <v>5013</v>
      </c>
      <c r="E904" s="39" t="s">
        <v>79</v>
      </c>
      <c r="F904" s="39" t="s">
        <v>5445</v>
      </c>
      <c r="G904" s="39" t="s">
        <v>5446</v>
      </c>
      <c r="H904" s="39" t="s">
        <v>5447</v>
      </c>
      <c r="I904" s="8">
        <f t="shared" si="92"/>
        <v>45429.707731481481</v>
      </c>
      <c r="J904" s="8">
        <f t="shared" si="94"/>
        <v>45429.706944444442</v>
      </c>
      <c r="K904" s="6" t="str">
        <f t="shared" si="93"/>
        <v>0:01</v>
      </c>
      <c r="L904" s="54" t="str">
        <f t="shared" si="95"/>
        <v>Ukončeno v den propuštění</v>
      </c>
      <c r="M904" s="54" t="str">
        <f>IF(A904-J904&gt;TIME(0,240,0),"Více než  4 hodiny",VLOOKUP(K904,Pásma!$H$4:$I$244,2))</f>
        <v>do 10 ti minut</v>
      </c>
    </row>
    <row r="905" spans="1:13" x14ac:dyDescent="0.25">
      <c r="A905" s="40">
        <v>45430.456342592595</v>
      </c>
      <c r="B905" s="39" t="s">
        <v>5017</v>
      </c>
      <c r="C905" s="39" t="s">
        <v>5141</v>
      </c>
      <c r="D905" s="39" t="s">
        <v>5013</v>
      </c>
      <c r="E905" s="39" t="s">
        <v>79</v>
      </c>
      <c r="F905" s="39" t="s">
        <v>5442</v>
      </c>
      <c r="G905" s="39" t="s">
        <v>5443</v>
      </c>
      <c r="H905" s="39" t="s">
        <v>5444</v>
      </c>
      <c r="I905" s="8">
        <f t="shared" si="92"/>
        <v>45430.456342592595</v>
      </c>
      <c r="J905" s="8">
        <f t="shared" si="94"/>
        <v>45430.455555555556</v>
      </c>
      <c r="K905" s="6" t="str">
        <f t="shared" si="93"/>
        <v>0:01</v>
      </c>
      <c r="L905" s="54" t="str">
        <f t="shared" si="95"/>
        <v>Ukončeno v den propuštění</v>
      </c>
      <c r="M905" s="54" t="str">
        <f>IF(A905-J905&gt;TIME(0,240,0),"Více než  4 hodiny",VLOOKUP(K905,Pásma!$H$4:$I$244,2))</f>
        <v>do 10 ti minut</v>
      </c>
    </row>
    <row r="906" spans="1:13" x14ac:dyDescent="0.25">
      <c r="A906" s="40">
        <v>45430.531157407408</v>
      </c>
      <c r="B906" s="39" t="s">
        <v>5017</v>
      </c>
      <c r="C906" s="39" t="s">
        <v>5141</v>
      </c>
      <c r="D906" s="39" t="s">
        <v>5013</v>
      </c>
      <c r="E906" s="39" t="s">
        <v>79</v>
      </c>
      <c r="F906" s="39" t="s">
        <v>4885</v>
      </c>
      <c r="G906" s="39" t="s">
        <v>5440</v>
      </c>
      <c r="H906" s="39" t="s">
        <v>5441</v>
      </c>
      <c r="I906" s="8">
        <f t="shared" si="92"/>
        <v>45430.531157407408</v>
      </c>
      <c r="J906" s="8">
        <f t="shared" si="94"/>
        <v>45430.530555555553</v>
      </c>
      <c r="K906" s="6" t="str">
        <f t="shared" si="93"/>
        <v>0:00</v>
      </c>
      <c r="L906" s="54" t="str">
        <f t="shared" si="95"/>
        <v>Ukončeno v den propuštění</v>
      </c>
      <c r="M906" s="54" t="str">
        <f>IF(A906-J906&gt;TIME(0,240,0),"Více než  4 hodiny",VLOOKUP(K906,Pásma!$H$4:$I$244,2))</f>
        <v>do 10 ti minut</v>
      </c>
    </row>
    <row r="907" spans="1:13" x14ac:dyDescent="0.25">
      <c r="A907" s="40">
        <v>45431.512013888889</v>
      </c>
      <c r="B907" s="39" t="s">
        <v>5017</v>
      </c>
      <c r="C907" s="39" t="s">
        <v>5057</v>
      </c>
      <c r="D907" s="39" t="s">
        <v>5013</v>
      </c>
      <c r="E907" s="39" t="s">
        <v>79</v>
      </c>
      <c r="F907" s="39" t="s">
        <v>5437</v>
      </c>
      <c r="G907" s="39" t="s">
        <v>5438</v>
      </c>
      <c r="H907" s="39" t="s">
        <v>5439</v>
      </c>
      <c r="I907" s="8">
        <f t="shared" si="92"/>
        <v>45431.512013888889</v>
      </c>
      <c r="J907" s="8">
        <f t="shared" si="94"/>
        <v>45431.511111111111</v>
      </c>
      <c r="K907" s="6" t="str">
        <f t="shared" si="93"/>
        <v>0:01</v>
      </c>
      <c r="L907" s="54" t="str">
        <f t="shared" si="95"/>
        <v>Ukončeno v den propuštění</v>
      </c>
      <c r="M907" s="54" t="str">
        <f>IF(A907-J907&gt;TIME(0,240,0),"Více než  4 hodiny",VLOOKUP(K907,Pásma!$H$4:$I$244,2))</f>
        <v>do 10 ti minut</v>
      </c>
    </row>
    <row r="908" spans="1:13" x14ac:dyDescent="0.25">
      <c r="A908" s="52">
        <v>45431.512291666666</v>
      </c>
      <c r="B908" s="51" t="s">
        <v>5017</v>
      </c>
      <c r="C908" s="51" t="s">
        <v>5057</v>
      </c>
      <c r="D908" s="51" t="s">
        <v>5013</v>
      </c>
      <c r="E908" s="51" t="s">
        <v>79</v>
      </c>
      <c r="F908" s="51" t="s">
        <v>5434</v>
      </c>
      <c r="G908" s="51" t="s">
        <v>5435</v>
      </c>
      <c r="H908" s="51" t="s">
        <v>5436</v>
      </c>
      <c r="I908" s="8">
        <f t="shared" si="92"/>
        <v>45431.512291666666</v>
      </c>
      <c r="J908" s="8">
        <f t="shared" si="94"/>
        <v>45431.511805555558</v>
      </c>
      <c r="K908" s="6" t="str">
        <f t="shared" si="93"/>
        <v>0:00</v>
      </c>
      <c r="L908" s="54" t="str">
        <f t="shared" si="95"/>
        <v>Ukončeno v den propuštění</v>
      </c>
      <c r="M908" s="54" t="str">
        <f>IF(A908-J908&gt;TIME(0,240,0),"Více než  4 hodiny",VLOOKUP(K908,Pásma!$H$4:$I$244,2))</f>
        <v>do 10 ti minut</v>
      </c>
    </row>
    <row r="909" spans="1:13" x14ac:dyDescent="0.25">
      <c r="A909" s="52">
        <v>45431.581469907411</v>
      </c>
      <c r="B909" s="51" t="s">
        <v>5017</v>
      </c>
      <c r="C909" s="51" t="s">
        <v>5057</v>
      </c>
      <c r="D909" s="51" t="s">
        <v>5013</v>
      </c>
      <c r="E909" s="51" t="s">
        <v>79</v>
      </c>
      <c r="F909" s="51" t="s">
        <v>5432</v>
      </c>
      <c r="G909" s="51" t="s">
        <v>5433</v>
      </c>
      <c r="H909" s="51" t="s">
        <v>5429</v>
      </c>
      <c r="I909" s="8">
        <f t="shared" si="92"/>
        <v>45431.581469907411</v>
      </c>
      <c r="J909" s="8">
        <f t="shared" si="94"/>
        <v>45431.581250000003</v>
      </c>
      <c r="K909" s="6" t="str">
        <f t="shared" si="93"/>
        <v>0:00</v>
      </c>
      <c r="L909" s="54" t="str">
        <f t="shared" si="95"/>
        <v>Ukončeno v den propuštění</v>
      </c>
      <c r="M909" s="54" t="str">
        <f>IF(A909-J909&gt;TIME(0,240,0),"Více než  4 hodiny",VLOOKUP(K909,Pásma!$H$4:$I$244,2))</f>
        <v>do 10 ti minut</v>
      </c>
    </row>
    <row r="910" spans="1:13" x14ac:dyDescent="0.25">
      <c r="A910" s="52">
        <v>45431.581782407404</v>
      </c>
      <c r="B910" s="51" t="s">
        <v>5017</v>
      </c>
      <c r="C910" s="51" t="s">
        <v>5057</v>
      </c>
      <c r="D910" s="51" t="s">
        <v>5013</v>
      </c>
      <c r="E910" s="51" t="s">
        <v>79</v>
      </c>
      <c r="F910" s="51" t="s">
        <v>5430</v>
      </c>
      <c r="G910" s="51" t="s">
        <v>5431</v>
      </c>
      <c r="H910" s="51" t="s">
        <v>5429</v>
      </c>
      <c r="I910" s="8">
        <f t="shared" si="92"/>
        <v>45431.581782407404</v>
      </c>
      <c r="J910" s="8">
        <f t="shared" si="94"/>
        <v>45431.581250000003</v>
      </c>
      <c r="K910" s="6" t="str">
        <f t="shared" si="93"/>
        <v>0:00</v>
      </c>
      <c r="L910" s="54" t="str">
        <f t="shared" si="95"/>
        <v>Ukončeno v den propuštění</v>
      </c>
      <c r="M910" s="54" t="str">
        <f>IF(A910-J910&gt;TIME(0,240,0),"Více než  4 hodiny",VLOOKUP(K910,Pásma!$H$4:$I$244,2))</f>
        <v>do 10 ti minut</v>
      </c>
    </row>
    <row r="911" spans="1:13" x14ac:dyDescent="0.25">
      <c r="A911" s="52">
        <v>45431.582013888888</v>
      </c>
      <c r="B911" s="51" t="s">
        <v>5017</v>
      </c>
      <c r="C911" s="51" t="s">
        <v>5057</v>
      </c>
      <c r="D911" s="51" t="s">
        <v>5013</v>
      </c>
      <c r="E911" s="51" t="s">
        <v>79</v>
      </c>
      <c r="F911" s="51" t="s">
        <v>5427</v>
      </c>
      <c r="G911" s="51" t="s">
        <v>5428</v>
      </c>
      <c r="H911" s="51" t="s">
        <v>5429</v>
      </c>
      <c r="I911" s="8">
        <f t="shared" si="92"/>
        <v>45431.582013888888</v>
      </c>
      <c r="J911" s="8">
        <f t="shared" si="94"/>
        <v>45431.581250000003</v>
      </c>
      <c r="K911" s="6" t="str">
        <f t="shared" si="93"/>
        <v>0:01</v>
      </c>
      <c r="L911" s="54" t="str">
        <f t="shared" si="95"/>
        <v>Ukončeno v den propuštění</v>
      </c>
      <c r="M911" s="54" t="str">
        <f>IF(A911-J911&gt;TIME(0,240,0),"Více než  4 hodiny",VLOOKUP(K911,Pásma!$H$4:$I$244,2))</f>
        <v>do 10 ti minut</v>
      </c>
    </row>
    <row r="912" spans="1:13" x14ac:dyDescent="0.25">
      <c r="A912" s="52">
        <v>45432.331469907411</v>
      </c>
      <c r="B912" s="51" t="s">
        <v>5017</v>
      </c>
      <c r="C912" s="51" t="s">
        <v>5141</v>
      </c>
      <c r="D912" s="51" t="s">
        <v>5013</v>
      </c>
      <c r="E912" s="51" t="s">
        <v>79</v>
      </c>
      <c r="F912" s="51" t="s">
        <v>5346</v>
      </c>
      <c r="G912" s="51" t="s">
        <v>5347</v>
      </c>
      <c r="H912" s="51" t="s">
        <v>9070</v>
      </c>
      <c r="I912" s="8">
        <f t="shared" si="92"/>
        <v>45432.331469907411</v>
      </c>
      <c r="J912" s="8">
        <f>DATEVALUE(MID(H912,49,8))+TIMEVALUE(_xlfn.CONCAT(MID(H912,80,2),":",MID(H912,82,2)))</f>
        <v>45432.331250000003</v>
      </c>
      <c r="K912" s="6" t="str">
        <f t="shared" si="93"/>
        <v>0:00</v>
      </c>
      <c r="L912" s="54" t="str">
        <f t="shared" si="95"/>
        <v>Ukončeno v den propuštění</v>
      </c>
      <c r="M912" s="54" t="str">
        <f>IF(A912-J912&gt;TIME(0,240,0),"Více než  4 hodiny",VLOOKUP(K912,Pásma!$H$4:$I$244,2))</f>
        <v>do 10 ti minut</v>
      </c>
    </row>
    <row r="913" spans="1:13" x14ac:dyDescent="0.25">
      <c r="A913" s="52">
        <v>45432.414409722223</v>
      </c>
      <c r="B913" s="51" t="s">
        <v>5017</v>
      </c>
      <c r="C913" s="51" t="s">
        <v>5018</v>
      </c>
      <c r="D913" s="51" t="s">
        <v>5013</v>
      </c>
      <c r="E913" s="51" t="s">
        <v>79</v>
      </c>
      <c r="F913" s="51" t="s">
        <v>5503</v>
      </c>
      <c r="G913" s="51" t="s">
        <v>7827</v>
      </c>
      <c r="H913" s="51" t="s">
        <v>7828</v>
      </c>
      <c r="I913" s="8">
        <f t="shared" si="92"/>
        <v>45432.414409722223</v>
      </c>
      <c r="J913" s="8">
        <f>DATEVALUE(MID(H913,63,8))+TIMEVALUE(_xlfn.CONCAT(MID(H913,87,2),":",MID(H913,89,2)))</f>
        <v>45432.413194444445</v>
      </c>
      <c r="K913" s="6" t="str">
        <f t="shared" si="93"/>
        <v>0:01</v>
      </c>
      <c r="L913" s="54" t="str">
        <f t="shared" si="95"/>
        <v>Ukončeno v den propuštění</v>
      </c>
      <c r="M913" s="54" t="str">
        <f>IF(A913-J913&gt;TIME(0,240,0),"Více než  4 hodiny",VLOOKUP(K913,Pásma!$H$4:$I$244,2))</f>
        <v>do 10 ti minut</v>
      </c>
    </row>
    <row r="914" spans="1:13" x14ac:dyDescent="0.25">
      <c r="A914" s="52">
        <v>45432.721759259257</v>
      </c>
      <c r="B914" s="51" t="s">
        <v>5017</v>
      </c>
      <c r="C914" s="51" t="s">
        <v>5018</v>
      </c>
      <c r="D914" s="51" t="s">
        <v>5013</v>
      </c>
      <c r="E914" s="51" t="s">
        <v>79</v>
      </c>
      <c r="F914" s="51" t="s">
        <v>5424</v>
      </c>
      <c r="G914" s="51" t="s">
        <v>5425</v>
      </c>
      <c r="H914" s="51" t="s">
        <v>5426</v>
      </c>
      <c r="I914" s="8">
        <f t="shared" si="92"/>
        <v>45432.721759259257</v>
      </c>
      <c r="J914" s="8">
        <f>DATEVALUE(MID(H914,29,8))+TIMEVALUE(_xlfn.CONCAT(MID(H914,64,2),":",MID(H914,66,2)))</f>
        <v>45432.720833333333</v>
      </c>
      <c r="K914" s="6" t="str">
        <f t="shared" si="93"/>
        <v>0:01</v>
      </c>
      <c r="L914" s="54" t="str">
        <f t="shared" si="95"/>
        <v>Ukončeno v den propuštění</v>
      </c>
      <c r="M914" s="54" t="str">
        <f>IF(A914-J914&gt;TIME(0,240,0),"Více než  4 hodiny",VLOOKUP(K914,Pásma!$H$4:$I$244,2))</f>
        <v>do 10 ti minut</v>
      </c>
    </row>
    <row r="915" spans="1:13" x14ac:dyDescent="0.25">
      <c r="A915" s="52">
        <v>45432.764085648145</v>
      </c>
      <c r="B915" s="51" t="s">
        <v>5017</v>
      </c>
      <c r="C915" s="51" t="s">
        <v>5018</v>
      </c>
      <c r="D915" s="51" t="s">
        <v>5013</v>
      </c>
      <c r="E915" s="51" t="s">
        <v>79</v>
      </c>
      <c r="F915" s="51" t="s">
        <v>5421</v>
      </c>
      <c r="G915" s="51" t="s">
        <v>5422</v>
      </c>
      <c r="H915" s="51" t="s">
        <v>5423</v>
      </c>
      <c r="I915" s="8">
        <f t="shared" si="92"/>
        <v>45432.764085648145</v>
      </c>
      <c r="J915" s="8">
        <f>DATEVALUE(MID(H915,29,8))+TIMEVALUE(_xlfn.CONCAT(MID(H915,64,2),":",MID(H915,66,2)))</f>
        <v>45432.416666666664</v>
      </c>
      <c r="K915" s="6" t="str">
        <f t="shared" si="93"/>
        <v>8:20</v>
      </c>
      <c r="L915" s="54" t="str">
        <f t="shared" si="95"/>
        <v>Ukončeno v den propuštění</v>
      </c>
      <c r="M915" s="54" t="str">
        <f>IF(A915-J915&gt;TIME(0,240,0),"Více než  4 hodiny",VLOOKUP(K915,Pásma!$H$4:$I$244,2))</f>
        <v>Více než  4 hodiny</v>
      </c>
    </row>
    <row r="916" spans="1:13" x14ac:dyDescent="0.25">
      <c r="A916" s="52">
        <v>45433.349965277775</v>
      </c>
      <c r="B916" s="51" t="s">
        <v>4941</v>
      </c>
      <c r="C916" s="51" t="s">
        <v>8836</v>
      </c>
      <c r="D916" s="51" t="s">
        <v>5013</v>
      </c>
      <c r="E916" s="51" t="s">
        <v>79</v>
      </c>
      <c r="F916" s="51" t="s">
        <v>5373</v>
      </c>
      <c r="G916" s="51" t="s">
        <v>5374</v>
      </c>
      <c r="H916" s="51" t="s">
        <v>9069</v>
      </c>
      <c r="I916" s="8">
        <f t="shared" si="92"/>
        <v>45433.349965277775</v>
      </c>
      <c r="J916" s="8">
        <f>DATEVALUE(MID(H916,49,8))+TIMEVALUE(_xlfn.CONCAT(MID(H916,80,2),":",MID(H916,82,2)))</f>
        <v>45433.349305555559</v>
      </c>
      <c r="K916" s="6" t="str">
        <f t="shared" si="93"/>
        <v>0:00</v>
      </c>
      <c r="L916" s="54" t="str">
        <f t="shared" si="95"/>
        <v>Ukončeno v den propuštění</v>
      </c>
      <c r="M916" s="54" t="str">
        <f>IF(A916-J916&gt;TIME(0,240,0),"Více než  4 hodiny",VLOOKUP(K916,Pásma!$H$4:$I$244,2))</f>
        <v>do 10 ti minut</v>
      </c>
    </row>
    <row r="917" spans="1:13" x14ac:dyDescent="0.25">
      <c r="A917" s="52">
        <v>45433.350081018521</v>
      </c>
      <c r="B917" s="51" t="s">
        <v>4941</v>
      </c>
      <c r="C917" s="51" t="s">
        <v>8836</v>
      </c>
      <c r="D917" s="51" t="s">
        <v>5013</v>
      </c>
      <c r="E917" s="51" t="s">
        <v>79</v>
      </c>
      <c r="F917" s="51" t="s">
        <v>5336</v>
      </c>
      <c r="G917" s="51" t="s">
        <v>5337</v>
      </c>
      <c r="H917" s="51" t="s">
        <v>9068</v>
      </c>
      <c r="I917" s="8">
        <f t="shared" si="92"/>
        <v>45433.350081018521</v>
      </c>
      <c r="J917" s="8">
        <f>DATEVALUE(MID(H917,49,8))+TIMEVALUE(_xlfn.CONCAT(MID(H917,80,2),":",MID(H917,82,2)))</f>
        <v>45433.35</v>
      </c>
      <c r="K917" s="6" t="str">
        <f t="shared" si="93"/>
        <v>0:00</v>
      </c>
      <c r="L917" s="54" t="str">
        <f t="shared" si="95"/>
        <v>Ukončeno v den propuštění</v>
      </c>
      <c r="M917" s="54" t="str">
        <f>IF(A917-J917&gt;TIME(0,240,0),"Více než  4 hodiny",VLOOKUP(K917,Pásma!$H$4:$I$244,2))</f>
        <v>do 10 ti minut</v>
      </c>
    </row>
    <row r="918" spans="1:13" x14ac:dyDescent="0.25">
      <c r="A918" s="52">
        <v>45433.612673611111</v>
      </c>
      <c r="B918" s="51" t="s">
        <v>5011</v>
      </c>
      <c r="C918" s="51" t="s">
        <v>4949</v>
      </c>
      <c r="D918" s="51" t="s">
        <v>5013</v>
      </c>
      <c r="E918" s="51" t="s">
        <v>10</v>
      </c>
      <c r="F918" s="51" t="s">
        <v>5418</v>
      </c>
      <c r="G918" s="51" t="s">
        <v>5419</v>
      </c>
      <c r="H918" s="51" t="s">
        <v>5420</v>
      </c>
      <c r="I918" s="8">
        <f t="shared" si="92"/>
        <v>45433.612673611111</v>
      </c>
      <c r="J918" s="8">
        <f>DATEVALUE(MID(H918,29,8))+TIMEVALUE(_xlfn.CONCAT(MID(H918,64,2),":",MID(H918,66,2)))</f>
        <v>45433.611805555556</v>
      </c>
      <c r="K918" s="6" t="str">
        <f t="shared" si="93"/>
        <v>0:01</v>
      </c>
      <c r="L918" s="54" t="str">
        <f t="shared" si="95"/>
        <v>Ukončeno v den propuštění</v>
      </c>
      <c r="M918" s="54" t="str">
        <f>IF(A918-J918&gt;TIME(0,240,0),"Více než  4 hodiny",VLOOKUP(K918,Pásma!$H$4:$I$244,2))</f>
        <v>do 10 ti minut</v>
      </c>
    </row>
    <row r="919" spans="1:13" x14ac:dyDescent="0.25">
      <c r="A919" s="52">
        <v>45433.623553240737</v>
      </c>
      <c r="B919" s="51" t="s">
        <v>5017</v>
      </c>
      <c r="C919" s="51" t="s">
        <v>5049</v>
      </c>
      <c r="D919" s="51" t="s">
        <v>5013</v>
      </c>
      <c r="E919" s="51" t="s">
        <v>79</v>
      </c>
      <c r="F919" s="51" t="s">
        <v>5415</v>
      </c>
      <c r="G919" s="51" t="s">
        <v>5416</v>
      </c>
      <c r="H919" s="51" t="s">
        <v>5417</v>
      </c>
      <c r="I919" s="8">
        <f t="shared" si="92"/>
        <v>45433.623553240737</v>
      </c>
      <c r="J919" s="8">
        <f>DATEVALUE(MID(H919,29,8))+TIMEVALUE(_xlfn.CONCAT(MID(H919,64,2),":",MID(H919,66,2)))</f>
        <v>45433.622916666667</v>
      </c>
      <c r="K919" s="6" t="str">
        <f t="shared" si="93"/>
        <v>0:00</v>
      </c>
      <c r="L919" s="54" t="str">
        <f t="shared" si="95"/>
        <v>Ukončeno v den propuštění</v>
      </c>
      <c r="M919" s="54" t="str">
        <f>IF(A919-J919&gt;TIME(0,240,0),"Více než  4 hodiny",VLOOKUP(K919,Pásma!$H$4:$I$244,2))</f>
        <v>do 10 ti minut</v>
      </c>
    </row>
    <row r="920" spans="1:13" x14ac:dyDescent="0.25">
      <c r="A920" s="52">
        <v>45433.623888888891</v>
      </c>
      <c r="B920" s="51" t="s">
        <v>5017</v>
      </c>
      <c r="C920" s="51" t="s">
        <v>5049</v>
      </c>
      <c r="D920" s="51" t="s">
        <v>5013</v>
      </c>
      <c r="E920" s="51" t="s">
        <v>79</v>
      </c>
      <c r="F920" s="51" t="s">
        <v>5412</v>
      </c>
      <c r="G920" s="51" t="s">
        <v>5413</v>
      </c>
      <c r="H920" s="51" t="s">
        <v>5414</v>
      </c>
      <c r="I920" s="8">
        <f t="shared" si="92"/>
        <v>45433.623888888891</v>
      </c>
      <c r="J920" s="8">
        <f>DATEVALUE(MID(H920,29,8))+TIMEVALUE(_xlfn.CONCAT(MID(H920,64,2),":",MID(H920,66,2)))</f>
        <v>45433.623611111114</v>
      </c>
      <c r="K920" s="6" t="str">
        <f t="shared" si="93"/>
        <v>0:00</v>
      </c>
      <c r="L920" s="54" t="str">
        <f t="shared" si="95"/>
        <v>Ukončeno v den propuštění</v>
      </c>
      <c r="M920" s="54" t="str">
        <f>IF(A920-J920&gt;TIME(0,240,0),"Více než  4 hodiny",VLOOKUP(K920,Pásma!$H$4:$I$244,2))</f>
        <v>do 10 ti minut</v>
      </c>
    </row>
    <row r="921" spans="1:13" x14ac:dyDescent="0.25">
      <c r="A921" s="52">
        <v>45434.347939814812</v>
      </c>
      <c r="B921" s="51" t="s">
        <v>5028</v>
      </c>
      <c r="C921" s="51" t="s">
        <v>5166</v>
      </c>
      <c r="D921" s="51" t="s">
        <v>5013</v>
      </c>
      <c r="E921" s="51" t="s">
        <v>79</v>
      </c>
      <c r="F921" s="51" t="s">
        <v>5318</v>
      </c>
      <c r="G921" s="51" t="s">
        <v>5319</v>
      </c>
      <c r="H921" s="51" t="s">
        <v>9067</v>
      </c>
      <c r="I921" s="8">
        <f t="shared" si="92"/>
        <v>45434.347939814812</v>
      </c>
      <c r="J921" s="8">
        <f>DATEVALUE(MID(H921,49,8))+TIMEVALUE(_xlfn.CONCAT(MID(H921,80,2),":",MID(H921,82,2)))</f>
        <v>45434.347222222219</v>
      </c>
      <c r="K921" s="6" t="str">
        <f t="shared" si="93"/>
        <v>0:01</v>
      </c>
      <c r="L921" s="54" t="str">
        <f t="shared" si="95"/>
        <v>Ukončeno v den propuštění</v>
      </c>
      <c r="M921" s="54" t="str">
        <f>IF(A921-J921&gt;TIME(0,240,0),"Více než  4 hodiny",VLOOKUP(K921,Pásma!$H$4:$I$244,2))</f>
        <v>do 10 ti minut</v>
      </c>
    </row>
    <row r="922" spans="1:13" x14ac:dyDescent="0.25">
      <c r="A922" s="52">
        <v>45434.348101851851</v>
      </c>
      <c r="B922" s="51" t="s">
        <v>5028</v>
      </c>
      <c r="C922" s="51" t="s">
        <v>5166</v>
      </c>
      <c r="D922" s="51" t="s">
        <v>5013</v>
      </c>
      <c r="E922" s="51" t="s">
        <v>79</v>
      </c>
      <c r="F922" s="51" t="s">
        <v>5274</v>
      </c>
      <c r="G922" s="51" t="s">
        <v>5275</v>
      </c>
      <c r="H922" s="51" t="s">
        <v>9066</v>
      </c>
      <c r="I922" s="8">
        <f t="shared" si="92"/>
        <v>45434.348101851851</v>
      </c>
      <c r="J922" s="8">
        <f>DATEVALUE(MID(H922,49,8))+TIMEVALUE(_xlfn.CONCAT(MID(H922,80,2),":",MID(H922,82,2)))</f>
        <v>45434.347916666666</v>
      </c>
      <c r="K922" s="6" t="str">
        <f t="shared" si="93"/>
        <v>0:00</v>
      </c>
      <c r="L922" s="54" t="str">
        <f t="shared" si="95"/>
        <v>Ukončeno v den propuštění</v>
      </c>
      <c r="M922" s="54" t="str">
        <f>IF(A922-J922&gt;TIME(0,240,0),"Více než  4 hodiny",VLOOKUP(K922,Pásma!$H$4:$I$244,2))</f>
        <v>do 10 ti minut</v>
      </c>
    </row>
    <row r="923" spans="1:13" x14ac:dyDescent="0.25">
      <c r="A923" s="52">
        <v>45434.420706018522</v>
      </c>
      <c r="B923" s="51" t="s">
        <v>4945</v>
      </c>
      <c r="C923" s="51" t="s">
        <v>5224</v>
      </c>
      <c r="D923" s="51" t="s">
        <v>5013</v>
      </c>
      <c r="E923" s="51" t="s">
        <v>4876</v>
      </c>
      <c r="F923" s="51" t="s">
        <v>5365</v>
      </c>
      <c r="G923" s="51" t="s">
        <v>5411</v>
      </c>
      <c r="H923" s="51" t="s">
        <v>2063</v>
      </c>
      <c r="I923" s="8">
        <f t="shared" si="92"/>
        <v>45434.420706018522</v>
      </c>
      <c r="J923" s="8">
        <f>DATEVALUE(MID(H923,29,8))+TIMEVALUE(_xlfn.CONCAT(MID(H923,64,2),":",MID(H923,66,2)))</f>
        <v>45434.388888888891</v>
      </c>
      <c r="K923" s="6" t="str">
        <f t="shared" si="93"/>
        <v>0:45</v>
      </c>
      <c r="L923" s="54" t="str">
        <f t="shared" si="95"/>
        <v>Ukončeno v den propuštění</v>
      </c>
      <c r="M923" s="54" t="str">
        <f>IF(A923-J923&gt;TIME(0,240,0),"Více než  4 hodiny",VLOOKUP(K923,Pásma!$H$4:$I$244,2))</f>
        <v>40-50</v>
      </c>
    </row>
    <row r="924" spans="1:13" x14ac:dyDescent="0.25">
      <c r="A924" s="52">
        <v>45434.433310185188</v>
      </c>
      <c r="B924" s="51" t="s">
        <v>4853</v>
      </c>
      <c r="C924" s="51" t="s">
        <v>4862</v>
      </c>
      <c r="D924" s="51" t="s">
        <v>5013</v>
      </c>
      <c r="E924" s="51" t="s">
        <v>79</v>
      </c>
      <c r="F924" s="51" t="s">
        <v>5221</v>
      </c>
      <c r="G924" s="51" t="s">
        <v>5222</v>
      </c>
      <c r="H924" s="51" t="s">
        <v>9065</v>
      </c>
      <c r="I924" s="8">
        <f t="shared" si="92"/>
        <v>45434.433310185188</v>
      </c>
      <c r="J924" s="8">
        <f>DATEVALUE(MID(H924,49,8))+TIMEVALUE(_xlfn.CONCAT(MID(H924,80,2),":",MID(H924,82,2)))</f>
        <v>45434.432638888888</v>
      </c>
      <c r="K924" s="6" t="str">
        <f t="shared" si="93"/>
        <v>0:00</v>
      </c>
      <c r="L924" s="54" t="str">
        <f t="shared" si="95"/>
        <v>Ukončeno v den propuštění</v>
      </c>
      <c r="M924" s="54" t="str">
        <f>IF(A924-J924&gt;TIME(0,240,0),"Více než  4 hodiny",VLOOKUP(K924,Pásma!$H$4:$I$244,2))</f>
        <v>do 10 ti minut</v>
      </c>
    </row>
    <row r="925" spans="1:13" x14ac:dyDescent="0.25">
      <c r="A925" s="52">
        <v>45434.488877314812</v>
      </c>
      <c r="B925" s="51" t="s">
        <v>5011</v>
      </c>
      <c r="C925" s="51" t="s">
        <v>5335</v>
      </c>
      <c r="D925" s="51" t="s">
        <v>5013</v>
      </c>
      <c r="E925" s="51" t="s">
        <v>79</v>
      </c>
      <c r="F925" s="51" t="s">
        <v>5151</v>
      </c>
      <c r="G925" s="51" t="s">
        <v>5409</v>
      </c>
      <c r="H925" s="51" t="s">
        <v>5410</v>
      </c>
      <c r="I925" s="8">
        <f t="shared" si="92"/>
        <v>45434.488877314812</v>
      </c>
      <c r="J925" s="8">
        <f>DATEVALUE(MID(H925,29,8))+TIMEVALUE(_xlfn.CONCAT(MID(H925,64,2),":",MID(H925,66,2)))</f>
        <v>45434.488194444442</v>
      </c>
      <c r="K925" s="6" t="str">
        <f t="shared" si="93"/>
        <v>0:00</v>
      </c>
      <c r="L925" s="54" t="str">
        <f t="shared" si="95"/>
        <v>Ukončeno v den propuštění</v>
      </c>
      <c r="M925" s="54" t="str">
        <f>IF(A925-J925&gt;TIME(0,240,0),"Více než  4 hodiny",VLOOKUP(K925,Pásma!$H$4:$I$244,2))</f>
        <v>do 10 ti minut</v>
      </c>
    </row>
    <row r="926" spans="1:13" x14ac:dyDescent="0.25">
      <c r="A926" s="52">
        <v>45434.489664351851</v>
      </c>
      <c r="B926" s="51" t="s">
        <v>5011</v>
      </c>
      <c r="C926" s="51" t="s">
        <v>5335</v>
      </c>
      <c r="D926" s="51" t="s">
        <v>5013</v>
      </c>
      <c r="E926" s="51" t="s">
        <v>79</v>
      </c>
      <c r="F926" s="51" t="s">
        <v>5406</v>
      </c>
      <c r="G926" s="51" t="s">
        <v>5407</v>
      </c>
      <c r="H926" s="51" t="s">
        <v>5408</v>
      </c>
      <c r="I926" s="8">
        <f t="shared" si="92"/>
        <v>45434.489664351851</v>
      </c>
      <c r="J926" s="8">
        <f>DATEVALUE(MID(H926,29,8))+TIMEVALUE(_xlfn.CONCAT(MID(H926,64,2),":",MID(H926,66,2)))</f>
        <v>45434.488888888889</v>
      </c>
      <c r="K926" s="6" t="str">
        <f t="shared" si="93"/>
        <v>0:01</v>
      </c>
      <c r="L926" s="54" t="str">
        <f t="shared" si="95"/>
        <v>Ukončeno v den propuštění</v>
      </c>
      <c r="M926" s="54" t="str">
        <f>IF(A926-J926&gt;TIME(0,240,0),"Více než  4 hodiny",VLOOKUP(K926,Pásma!$H$4:$I$244,2))</f>
        <v>do 10 ti minut</v>
      </c>
    </row>
    <row r="927" spans="1:13" x14ac:dyDescent="0.25">
      <c r="A927" s="52">
        <v>45434.490069444444</v>
      </c>
      <c r="B927" s="51" t="s">
        <v>5011</v>
      </c>
      <c r="C927" s="51" t="s">
        <v>5335</v>
      </c>
      <c r="D927" s="51" t="s">
        <v>5013</v>
      </c>
      <c r="E927" s="51" t="s">
        <v>79</v>
      </c>
      <c r="F927" s="51" t="s">
        <v>5404</v>
      </c>
      <c r="G927" s="51" t="s">
        <v>5405</v>
      </c>
      <c r="H927" s="51" t="s">
        <v>5403</v>
      </c>
      <c r="I927" s="8">
        <f t="shared" si="92"/>
        <v>45434.490069444444</v>
      </c>
      <c r="J927" s="8">
        <f>DATEVALUE(MID(H927,29,8))+TIMEVALUE(_xlfn.CONCAT(MID(H927,64,2),":",MID(H927,66,2)))</f>
        <v>45434.489583333336</v>
      </c>
      <c r="K927" s="6" t="str">
        <f t="shared" si="93"/>
        <v>0:00</v>
      </c>
      <c r="L927" s="54" t="str">
        <f t="shared" si="95"/>
        <v>Ukončeno v den propuštění</v>
      </c>
      <c r="M927" s="54" t="str">
        <f>IF(A927-J927&gt;TIME(0,240,0),"Více než  4 hodiny",VLOOKUP(K927,Pásma!$H$4:$I$244,2))</f>
        <v>do 10 ti minut</v>
      </c>
    </row>
    <row r="928" spans="1:13" x14ac:dyDescent="0.25">
      <c r="A928" s="52">
        <v>45434.49050925926</v>
      </c>
      <c r="B928" s="51" t="s">
        <v>5011</v>
      </c>
      <c r="C928" s="51" t="s">
        <v>5335</v>
      </c>
      <c r="D928" s="51" t="s">
        <v>5013</v>
      </c>
      <c r="E928" s="51" t="s">
        <v>79</v>
      </c>
      <c r="F928" s="51" t="s">
        <v>5297</v>
      </c>
      <c r="G928" s="51" t="s">
        <v>5402</v>
      </c>
      <c r="H928" s="51" t="s">
        <v>5403</v>
      </c>
      <c r="I928" s="8">
        <f t="shared" si="92"/>
        <v>45434.49050925926</v>
      </c>
      <c r="J928" s="8">
        <f>DATEVALUE(MID(H928,29,8))+TIMEVALUE(_xlfn.CONCAT(MID(H928,64,2),":",MID(H928,66,2)))</f>
        <v>45434.489583333336</v>
      </c>
      <c r="K928" s="6" t="str">
        <f t="shared" si="93"/>
        <v>0:01</v>
      </c>
      <c r="L928" s="54" t="str">
        <f t="shared" si="95"/>
        <v>Ukončeno v den propuštění</v>
      </c>
      <c r="M928" s="54" t="str">
        <f>IF(A928-J928&gt;TIME(0,240,0),"Více než  4 hodiny",VLOOKUP(K928,Pásma!$H$4:$I$244,2))</f>
        <v>do 10 ti minut</v>
      </c>
    </row>
    <row r="929" spans="1:13" x14ac:dyDescent="0.25">
      <c r="A929" s="52">
        <v>45435.32607638889</v>
      </c>
      <c r="B929" s="51" t="s">
        <v>5017</v>
      </c>
      <c r="C929" s="51" t="s">
        <v>5018</v>
      </c>
      <c r="D929" s="51" t="s">
        <v>5013</v>
      </c>
      <c r="E929" s="51" t="s">
        <v>79</v>
      </c>
      <c r="F929" s="51" t="s">
        <v>5343</v>
      </c>
      <c r="G929" s="51" t="s">
        <v>5344</v>
      </c>
      <c r="H929" s="51" t="s">
        <v>9064</v>
      </c>
      <c r="I929" s="8">
        <f t="shared" si="92"/>
        <v>45435.32607638889</v>
      </c>
      <c r="J929" s="8">
        <f>DATEVALUE(MID(H929,49,8))+TIMEVALUE(_xlfn.CONCAT(MID(H929,80,2),":",MID(H929,82,2)))</f>
        <v>45435.325694444444</v>
      </c>
      <c r="K929" s="6" t="str">
        <f t="shared" si="93"/>
        <v>0:00</v>
      </c>
      <c r="L929" s="54" t="str">
        <f t="shared" si="95"/>
        <v>Ukončeno v den propuštění</v>
      </c>
      <c r="M929" s="54" t="str">
        <f>IF(A929-J929&gt;TIME(0,240,0),"Více než  4 hodiny",VLOOKUP(K929,Pásma!$H$4:$I$244,2))</f>
        <v>do 10 ti minut</v>
      </c>
    </row>
    <row r="930" spans="1:13" x14ac:dyDescent="0.25">
      <c r="A930" s="52">
        <v>45435.462916666664</v>
      </c>
      <c r="B930" s="51" t="s">
        <v>4945</v>
      </c>
      <c r="C930" s="51" t="s">
        <v>5224</v>
      </c>
      <c r="D930" s="51" t="s">
        <v>5013</v>
      </c>
      <c r="E930" s="51" t="s">
        <v>4876</v>
      </c>
      <c r="F930" s="51" t="s">
        <v>5255</v>
      </c>
      <c r="G930" s="51" t="s">
        <v>5400</v>
      </c>
      <c r="H930" s="51" t="s">
        <v>5401</v>
      </c>
      <c r="I930" s="8">
        <f t="shared" si="92"/>
        <v>45435.462916666664</v>
      </c>
      <c r="J930" s="8">
        <f>DATEVALUE(MID(H930,29,8))+TIMEVALUE(_xlfn.CONCAT(MID(H930,64,2),":",MID(H930,66,2)))</f>
        <v>45435.457638888889</v>
      </c>
      <c r="K930" s="6" t="str">
        <f t="shared" si="93"/>
        <v>0:07</v>
      </c>
      <c r="L930" s="54" t="str">
        <f t="shared" si="95"/>
        <v>Ukončeno v den propuštění</v>
      </c>
      <c r="M930" s="54" t="str">
        <f>IF(A930-J930&gt;TIME(0,240,0),"Více než  4 hodiny",VLOOKUP(K930,Pásma!$H$4:$I$244,2))</f>
        <v>do 10 ti minut</v>
      </c>
    </row>
    <row r="931" spans="1:13" x14ac:dyDescent="0.25">
      <c r="A931" s="52">
        <v>45435.62773148148</v>
      </c>
      <c r="B931" s="51" t="s">
        <v>5011</v>
      </c>
      <c r="C931" s="51" t="s">
        <v>5012</v>
      </c>
      <c r="D931" s="51" t="s">
        <v>5013</v>
      </c>
      <c r="E931" s="51" t="s">
        <v>79</v>
      </c>
      <c r="F931" s="51" t="s">
        <v>5397</v>
      </c>
      <c r="G931" s="51" t="s">
        <v>5398</v>
      </c>
      <c r="H931" s="51" t="s">
        <v>5399</v>
      </c>
      <c r="I931" s="8">
        <f t="shared" si="92"/>
        <v>45435.62773148148</v>
      </c>
      <c r="J931" s="8">
        <f>DATEVALUE(MID(H931,29,8))+TIMEVALUE(_xlfn.CONCAT(MID(H931,64,2),":",MID(H931,66,2)))</f>
        <v>45435.627083333333</v>
      </c>
      <c r="K931" s="6" t="str">
        <f t="shared" si="93"/>
        <v>0:00</v>
      </c>
      <c r="L931" s="54" t="str">
        <f t="shared" si="95"/>
        <v>Ukončeno v den propuštění</v>
      </c>
      <c r="M931" s="54" t="str">
        <f>IF(A931-J931&gt;TIME(0,240,0),"Více než  4 hodiny",VLOOKUP(K931,Pásma!$H$4:$I$244,2))</f>
        <v>do 10 ti minut</v>
      </c>
    </row>
    <row r="932" spans="1:13" x14ac:dyDescent="0.25">
      <c r="A932" s="52">
        <v>45435.627928240741</v>
      </c>
      <c r="B932" s="51" t="s">
        <v>5017</v>
      </c>
      <c r="C932" s="51" t="s">
        <v>5162</v>
      </c>
      <c r="D932" s="51" t="s">
        <v>5013</v>
      </c>
      <c r="E932" s="51" t="s">
        <v>79</v>
      </c>
      <c r="F932" s="51" t="s">
        <v>5394</v>
      </c>
      <c r="G932" s="51" t="s">
        <v>5395</v>
      </c>
      <c r="H932" s="51" t="s">
        <v>5396</v>
      </c>
      <c r="I932" s="8">
        <f t="shared" si="92"/>
        <v>45435.627928240741</v>
      </c>
      <c r="J932" s="8">
        <f>DATEVALUE(MID(H932,29,8))+TIMEVALUE(_xlfn.CONCAT(MID(H932,64,2),":",MID(H932,66,2)))</f>
        <v>45435.627083333333</v>
      </c>
      <c r="K932" s="6" t="str">
        <f t="shared" si="93"/>
        <v>0:01</v>
      </c>
      <c r="L932" s="54" t="str">
        <f t="shared" si="95"/>
        <v>Ukončeno v den propuštění</v>
      </c>
      <c r="M932" s="54" t="str">
        <f>IF(A932-J932&gt;TIME(0,240,0),"Více než  4 hodiny",VLOOKUP(K932,Pásma!$H$4:$I$244,2))</f>
        <v>do 10 ti minut</v>
      </c>
    </row>
    <row r="933" spans="1:13" x14ac:dyDescent="0.25">
      <c r="A933" s="52">
        <v>45435.628055555557</v>
      </c>
      <c r="B933" s="51" t="s">
        <v>5011</v>
      </c>
      <c r="C933" s="51" t="s">
        <v>5012</v>
      </c>
      <c r="D933" s="51" t="s">
        <v>5013</v>
      </c>
      <c r="E933" s="51" t="s">
        <v>79</v>
      </c>
      <c r="F933" s="51" t="s">
        <v>5391</v>
      </c>
      <c r="G933" s="51" t="s">
        <v>5392</v>
      </c>
      <c r="H933" s="51" t="s">
        <v>5393</v>
      </c>
      <c r="I933" s="8">
        <f t="shared" si="92"/>
        <v>45435.628055555557</v>
      </c>
      <c r="J933" s="8">
        <f>DATEVALUE(MID(H933,29,8))+TIMEVALUE(_xlfn.CONCAT(MID(H933,64,2),":",MID(H933,66,2)))</f>
        <v>45435.62777777778</v>
      </c>
      <c r="K933" s="6" t="str">
        <f t="shared" si="93"/>
        <v>0:00</v>
      </c>
      <c r="L933" s="54" t="str">
        <f t="shared" si="95"/>
        <v>Ukončeno v den propuštění</v>
      </c>
      <c r="M933" s="54" t="str">
        <f>IF(A933-J933&gt;TIME(0,240,0),"Více než  4 hodiny",VLOOKUP(K933,Pásma!$H$4:$I$244,2))</f>
        <v>do 10 ti minut</v>
      </c>
    </row>
    <row r="934" spans="1:13" x14ac:dyDescent="0.25">
      <c r="A934" s="52">
        <v>45435.628252314818</v>
      </c>
      <c r="B934" s="51" t="s">
        <v>5017</v>
      </c>
      <c r="C934" s="51" t="s">
        <v>5162</v>
      </c>
      <c r="D934" s="51" t="s">
        <v>5013</v>
      </c>
      <c r="E934" s="51" t="s">
        <v>79</v>
      </c>
      <c r="F934" s="51" t="s">
        <v>5388</v>
      </c>
      <c r="G934" s="51" t="s">
        <v>5389</v>
      </c>
      <c r="H934" s="51" t="s">
        <v>5390</v>
      </c>
      <c r="I934" s="8">
        <f t="shared" si="92"/>
        <v>45435.628252314818</v>
      </c>
      <c r="J934" s="8">
        <f>DATEVALUE(MID(H934,29,8))+TIMEVALUE(_xlfn.CONCAT(MID(H934,64,2),":",MID(H934,66,2)))</f>
        <v>45435.62777777778</v>
      </c>
      <c r="K934" s="6" t="str">
        <f t="shared" si="93"/>
        <v>0:00</v>
      </c>
      <c r="L934" s="54" t="str">
        <f t="shared" si="95"/>
        <v>Ukončeno v den propuštění</v>
      </c>
      <c r="M934" s="54" t="str">
        <f>IF(A934-J934&gt;TIME(0,240,0),"Více než  4 hodiny",VLOOKUP(K934,Pásma!$H$4:$I$244,2))</f>
        <v>do 10 ti minut</v>
      </c>
    </row>
    <row r="935" spans="1:13" x14ac:dyDescent="0.25">
      <c r="A935" s="52">
        <v>45436.339826388888</v>
      </c>
      <c r="B935" s="51" t="s">
        <v>5017</v>
      </c>
      <c r="C935" s="51" t="s">
        <v>4949</v>
      </c>
      <c r="D935" s="51" t="s">
        <v>5013</v>
      </c>
      <c r="E935" s="51" t="s">
        <v>10</v>
      </c>
      <c r="F935" s="51" t="s">
        <v>5271</v>
      </c>
      <c r="G935" s="51" t="s">
        <v>5272</v>
      </c>
      <c r="H935" s="51" t="s">
        <v>9063</v>
      </c>
      <c r="I935" s="8">
        <f t="shared" si="92"/>
        <v>45436.339826388888</v>
      </c>
      <c r="J935" s="8">
        <f>DATEVALUE(MID(H935,49,8))+TIMEVALUE(_xlfn.CONCAT(MID(H935,80,2),":",MID(H935,82,2)))</f>
        <v>45436.339583333334</v>
      </c>
      <c r="K935" s="6" t="str">
        <f t="shared" si="93"/>
        <v>0:00</v>
      </c>
      <c r="L935" s="54" t="str">
        <f t="shared" si="95"/>
        <v>Ukončeno v den propuštění</v>
      </c>
      <c r="M935" s="54" t="str">
        <f>IF(A935-J935&gt;TIME(0,240,0),"Více než  4 hodiny",VLOOKUP(K935,Pásma!$H$4:$I$244,2))</f>
        <v>do 10 ti minut</v>
      </c>
    </row>
    <row r="936" spans="1:13" x14ac:dyDescent="0.25">
      <c r="A936" s="52">
        <v>45436.34003472222</v>
      </c>
      <c r="B936" s="51" t="s">
        <v>5017</v>
      </c>
      <c r="C936" s="51" t="s">
        <v>4949</v>
      </c>
      <c r="D936" s="51" t="s">
        <v>5013</v>
      </c>
      <c r="E936" s="51" t="s">
        <v>10</v>
      </c>
      <c r="F936" s="51" t="s">
        <v>5289</v>
      </c>
      <c r="G936" s="51" t="s">
        <v>5290</v>
      </c>
      <c r="H936" s="51" t="s">
        <v>9063</v>
      </c>
      <c r="I936" s="8">
        <f t="shared" si="92"/>
        <v>45436.34003472222</v>
      </c>
      <c r="J936" s="8">
        <f>DATEVALUE(MID(H936,49,8))+TIMEVALUE(_xlfn.CONCAT(MID(H936,80,2),":",MID(H936,82,2)))</f>
        <v>45436.339583333334</v>
      </c>
      <c r="K936" s="6" t="str">
        <f t="shared" si="93"/>
        <v>0:00</v>
      </c>
      <c r="L936" s="54" t="str">
        <f t="shared" si="95"/>
        <v>Ukončeno v den propuštění</v>
      </c>
      <c r="M936" s="54" t="str">
        <f>IF(A936-J936&gt;TIME(0,240,0),"Více než  4 hodiny",VLOOKUP(K936,Pásma!$H$4:$I$244,2))</f>
        <v>do 10 ti minut</v>
      </c>
    </row>
    <row r="937" spans="1:13" x14ac:dyDescent="0.25">
      <c r="A937" s="52">
        <v>45436.809108796297</v>
      </c>
      <c r="B937" s="51" t="s">
        <v>5017</v>
      </c>
      <c r="C937" s="51" t="s">
        <v>5162</v>
      </c>
      <c r="D937" s="51" t="s">
        <v>5013</v>
      </c>
      <c r="E937" s="51" t="s">
        <v>79</v>
      </c>
      <c r="F937" s="51" t="s">
        <v>5385</v>
      </c>
      <c r="G937" s="51" t="s">
        <v>5386</v>
      </c>
      <c r="H937" s="51" t="s">
        <v>5387</v>
      </c>
      <c r="I937" s="8">
        <f t="shared" si="92"/>
        <v>45436.809108796297</v>
      </c>
      <c r="J937" s="8">
        <f t="shared" ref="J937:J948" si="96">DATEVALUE(MID(H937,29,8))+TIMEVALUE(_xlfn.CONCAT(MID(H937,64,2),":",MID(H937,66,2)))</f>
        <v>45436.808333333334</v>
      </c>
      <c r="K937" s="6" t="str">
        <f t="shared" si="93"/>
        <v>0:01</v>
      </c>
      <c r="L937" s="54" t="str">
        <f t="shared" si="95"/>
        <v>Ukončeno v den propuštění</v>
      </c>
      <c r="M937" s="54" t="str">
        <f>IF(A937-J937&gt;TIME(0,240,0),"Více než  4 hodiny",VLOOKUP(K937,Pásma!$H$4:$I$244,2))</f>
        <v>do 10 ti minut</v>
      </c>
    </row>
    <row r="938" spans="1:13" x14ac:dyDescent="0.25">
      <c r="A938" s="52">
        <v>45436.809583333335</v>
      </c>
      <c r="B938" s="51" t="s">
        <v>5017</v>
      </c>
      <c r="C938" s="51" t="s">
        <v>5162</v>
      </c>
      <c r="D938" s="51" t="s">
        <v>5013</v>
      </c>
      <c r="E938" s="51" t="s">
        <v>79</v>
      </c>
      <c r="F938" s="51" t="s">
        <v>5382</v>
      </c>
      <c r="G938" s="51" t="s">
        <v>5383</v>
      </c>
      <c r="H938" s="51" t="s">
        <v>5384</v>
      </c>
      <c r="I938" s="8">
        <f t="shared" si="92"/>
        <v>45436.809583333335</v>
      </c>
      <c r="J938" s="8">
        <f t="shared" si="96"/>
        <v>45436.809027777781</v>
      </c>
      <c r="K938" s="6" t="str">
        <f t="shared" si="93"/>
        <v>0:00</v>
      </c>
      <c r="L938" s="54" t="str">
        <f t="shared" si="95"/>
        <v>Ukončeno v den propuštění</v>
      </c>
      <c r="M938" s="54" t="str">
        <f>IF(A938-J938&gt;TIME(0,240,0),"Více než  4 hodiny",VLOOKUP(K938,Pásma!$H$4:$I$244,2))</f>
        <v>do 10 ti minut</v>
      </c>
    </row>
    <row r="939" spans="1:13" x14ac:dyDescent="0.25">
      <c r="A939" s="52">
        <v>45436.810057870367</v>
      </c>
      <c r="B939" s="51" t="s">
        <v>5017</v>
      </c>
      <c r="C939" s="51" t="s">
        <v>5162</v>
      </c>
      <c r="D939" s="51" t="s">
        <v>5013</v>
      </c>
      <c r="E939" s="51" t="s">
        <v>79</v>
      </c>
      <c r="F939" s="51" t="s">
        <v>5379</v>
      </c>
      <c r="G939" s="51" t="s">
        <v>5380</v>
      </c>
      <c r="H939" s="51" t="s">
        <v>5381</v>
      </c>
      <c r="I939" s="8">
        <f t="shared" si="92"/>
        <v>45436.810057870367</v>
      </c>
      <c r="J939" s="8">
        <f t="shared" si="96"/>
        <v>45436.809027777781</v>
      </c>
      <c r="K939" s="6" t="str">
        <f t="shared" si="93"/>
        <v>0:01</v>
      </c>
      <c r="L939" s="54" t="str">
        <f t="shared" si="95"/>
        <v>Ukončeno v den propuštění</v>
      </c>
      <c r="M939" s="54" t="str">
        <f>IF(A939-J939&gt;TIME(0,240,0),"Více než  4 hodiny",VLOOKUP(K939,Pásma!$H$4:$I$244,2))</f>
        <v>do 10 ti minut</v>
      </c>
    </row>
    <row r="940" spans="1:13" x14ac:dyDescent="0.25">
      <c r="A940" s="52">
        <v>45437.383622685185</v>
      </c>
      <c r="B940" s="51" t="s">
        <v>5017</v>
      </c>
      <c r="C940" s="51" t="s">
        <v>5372</v>
      </c>
      <c r="D940" s="51" t="s">
        <v>5013</v>
      </c>
      <c r="E940" s="51" t="s">
        <v>79</v>
      </c>
      <c r="F940" s="51" t="s">
        <v>5376</v>
      </c>
      <c r="G940" s="51" t="s">
        <v>5377</v>
      </c>
      <c r="H940" s="51" t="s">
        <v>5378</v>
      </c>
      <c r="I940" s="8">
        <f t="shared" si="92"/>
        <v>45437.383622685185</v>
      </c>
      <c r="J940" s="8">
        <f t="shared" si="96"/>
        <v>45437.382638888892</v>
      </c>
      <c r="K940" s="6" t="str">
        <f t="shared" si="93"/>
        <v>0:01</v>
      </c>
      <c r="L940" s="54" t="str">
        <f t="shared" si="95"/>
        <v>Ukončeno v den propuštění</v>
      </c>
      <c r="M940" s="54" t="str">
        <f>IF(A940-J940&gt;TIME(0,240,0),"Více než  4 hodiny",VLOOKUP(K940,Pásma!$H$4:$I$244,2))</f>
        <v>do 10 ti minut</v>
      </c>
    </row>
    <row r="941" spans="1:13" x14ac:dyDescent="0.25">
      <c r="A941" s="52">
        <v>45437.383900462963</v>
      </c>
      <c r="B941" s="51" t="s">
        <v>5017</v>
      </c>
      <c r="C941" s="51" t="s">
        <v>5372</v>
      </c>
      <c r="D941" s="51" t="s">
        <v>5013</v>
      </c>
      <c r="E941" s="51" t="s">
        <v>79</v>
      </c>
      <c r="F941" s="51" t="s">
        <v>5373</v>
      </c>
      <c r="G941" s="51" t="s">
        <v>5374</v>
      </c>
      <c r="H941" s="51" t="s">
        <v>5375</v>
      </c>
      <c r="I941" s="8">
        <f t="shared" si="92"/>
        <v>45437.383900462963</v>
      </c>
      <c r="J941" s="8">
        <f t="shared" si="96"/>
        <v>45437.383333333331</v>
      </c>
      <c r="K941" s="6" t="str">
        <f t="shared" si="93"/>
        <v>0:00</v>
      </c>
      <c r="L941" s="54" t="str">
        <f t="shared" si="95"/>
        <v>Ukončeno v den propuštění</v>
      </c>
      <c r="M941" s="54" t="str">
        <f>IF(A941-J941&gt;TIME(0,240,0),"Více než  4 hodiny",VLOOKUP(K941,Pásma!$H$4:$I$244,2))</f>
        <v>do 10 ti minut</v>
      </c>
    </row>
    <row r="942" spans="1:13" x14ac:dyDescent="0.25">
      <c r="A942" s="52">
        <v>45437.443055555559</v>
      </c>
      <c r="B942" s="51" t="s">
        <v>5011</v>
      </c>
      <c r="C942" s="51" t="s">
        <v>5018</v>
      </c>
      <c r="D942" s="51" t="s">
        <v>5013</v>
      </c>
      <c r="E942" s="51" t="s">
        <v>79</v>
      </c>
      <c r="F942" s="51" t="s">
        <v>5369</v>
      </c>
      <c r="G942" s="51" t="s">
        <v>5370</v>
      </c>
      <c r="H942" s="51" t="s">
        <v>5371</v>
      </c>
      <c r="I942" s="8">
        <f t="shared" si="92"/>
        <v>45437.443055555559</v>
      </c>
      <c r="J942" s="8">
        <f t="shared" si="96"/>
        <v>45437.416666666664</v>
      </c>
      <c r="K942" s="6" t="str">
        <f t="shared" si="93"/>
        <v>0:38</v>
      </c>
      <c r="L942" s="54" t="str">
        <f t="shared" si="95"/>
        <v>Ukončeno v den propuštění</v>
      </c>
      <c r="M942" s="54" t="str">
        <f>IF(A942-J942&gt;TIME(0,240,0),"Více než  4 hodiny",VLOOKUP(K942,Pásma!$H$4:$I$244,2))</f>
        <v>30-40</v>
      </c>
    </row>
    <row r="943" spans="1:13" x14ac:dyDescent="0.25">
      <c r="A943" s="52">
        <v>45437.487361111111</v>
      </c>
      <c r="B943" s="51" t="s">
        <v>5011</v>
      </c>
      <c r="C943" s="51" t="s">
        <v>5018</v>
      </c>
      <c r="D943" s="51" t="s">
        <v>5013</v>
      </c>
      <c r="E943" s="51" t="s">
        <v>79</v>
      </c>
      <c r="F943" s="51" t="s">
        <v>5367</v>
      </c>
      <c r="G943" s="51" t="s">
        <v>5368</v>
      </c>
      <c r="H943" s="51" t="s">
        <v>2010</v>
      </c>
      <c r="I943" s="8">
        <f t="shared" si="92"/>
        <v>45437.487361111111</v>
      </c>
      <c r="J943" s="8">
        <f t="shared" si="96"/>
        <v>45437.416666666664</v>
      </c>
      <c r="K943" s="6" t="str">
        <f t="shared" si="93"/>
        <v>1:41</v>
      </c>
      <c r="L943" s="54" t="str">
        <f t="shared" si="95"/>
        <v>Ukončeno v den propuštění</v>
      </c>
      <c r="M943" s="54" t="str">
        <f>IF(A943-J943&gt;TIME(0,240,0),"Více než  4 hodiny",VLOOKUP(K943,Pásma!$H$4:$I$244,2))</f>
        <v>100-110</v>
      </c>
    </row>
    <row r="944" spans="1:13" x14ac:dyDescent="0.25">
      <c r="A944" s="52">
        <v>45437.488356481481</v>
      </c>
      <c r="B944" s="51" t="s">
        <v>5011</v>
      </c>
      <c r="C944" s="51" t="s">
        <v>5018</v>
      </c>
      <c r="D944" s="51" t="s">
        <v>5013</v>
      </c>
      <c r="E944" s="51" t="s">
        <v>79</v>
      </c>
      <c r="F944" s="51" t="s">
        <v>5365</v>
      </c>
      <c r="G944" s="51" t="s">
        <v>5366</v>
      </c>
      <c r="H944" s="51" t="s">
        <v>2010</v>
      </c>
      <c r="I944" s="8">
        <f t="shared" si="92"/>
        <v>45437.488356481481</v>
      </c>
      <c r="J944" s="8">
        <f t="shared" si="96"/>
        <v>45437.416666666664</v>
      </c>
      <c r="K944" s="6" t="str">
        <f t="shared" si="93"/>
        <v>1:43</v>
      </c>
      <c r="L944" s="54" t="str">
        <f t="shared" si="95"/>
        <v>Ukončeno v den propuštění</v>
      </c>
      <c r="M944" s="54" t="str">
        <f>IF(A944-J944&gt;TIME(0,240,0),"Více než  4 hodiny",VLOOKUP(K944,Pásma!$H$4:$I$244,2))</f>
        <v>100-110</v>
      </c>
    </row>
    <row r="945" spans="1:13" x14ac:dyDescent="0.25">
      <c r="A945" s="52">
        <v>45438.458333333336</v>
      </c>
      <c r="B945" s="51" t="s">
        <v>5017</v>
      </c>
      <c r="C945" s="51" t="s">
        <v>5162</v>
      </c>
      <c r="D945" s="51" t="s">
        <v>5013</v>
      </c>
      <c r="E945" s="51" t="s">
        <v>79</v>
      </c>
      <c r="F945" s="51" t="s">
        <v>5362</v>
      </c>
      <c r="G945" s="51" t="s">
        <v>5363</v>
      </c>
      <c r="H945" s="51" t="s">
        <v>5364</v>
      </c>
      <c r="I945" s="8">
        <f t="shared" si="92"/>
        <v>45438.458333333336</v>
      </c>
      <c r="J945" s="8">
        <f t="shared" si="96"/>
        <v>45438.457638888889</v>
      </c>
      <c r="K945" s="6" t="str">
        <f t="shared" si="93"/>
        <v>0:01</v>
      </c>
      <c r="L945" s="54" t="str">
        <f t="shared" si="95"/>
        <v>Ukončeno v den propuštění</v>
      </c>
      <c r="M945" s="54" t="str">
        <f>IF(A945-J945&gt;TIME(0,240,0),"Více než  4 hodiny",VLOOKUP(K945,Pásma!$H$4:$I$244,2))</f>
        <v>do 10 ti minut</v>
      </c>
    </row>
    <row r="946" spans="1:13" x14ac:dyDescent="0.25">
      <c r="A946" s="52">
        <v>45438.458993055552</v>
      </c>
      <c r="B946" s="51" t="s">
        <v>5017</v>
      </c>
      <c r="C946" s="51" t="s">
        <v>5162</v>
      </c>
      <c r="D946" s="51" t="s">
        <v>5013</v>
      </c>
      <c r="E946" s="51" t="s">
        <v>79</v>
      </c>
      <c r="F946" s="51" t="s">
        <v>5359</v>
      </c>
      <c r="G946" s="51" t="s">
        <v>5360</v>
      </c>
      <c r="H946" s="51" t="s">
        <v>5361</v>
      </c>
      <c r="I946" s="8">
        <f t="shared" si="92"/>
        <v>45438.458993055552</v>
      </c>
      <c r="J946" s="8">
        <f t="shared" si="96"/>
        <v>45438.458333333336</v>
      </c>
      <c r="K946" s="6" t="str">
        <f t="shared" si="93"/>
        <v>0:00</v>
      </c>
      <c r="L946" s="54" t="str">
        <f t="shared" si="95"/>
        <v>Ukončeno v den propuštění</v>
      </c>
      <c r="M946" s="54" t="str">
        <f>IF(A946-J946&gt;TIME(0,240,0),"Více než  4 hodiny",VLOOKUP(K946,Pásma!$H$4:$I$244,2))</f>
        <v>do 10 ti minut</v>
      </c>
    </row>
    <row r="947" spans="1:13" x14ac:dyDescent="0.25">
      <c r="A947" s="52">
        <v>45438.459618055553</v>
      </c>
      <c r="B947" s="51" t="s">
        <v>5017</v>
      </c>
      <c r="C947" s="51" t="s">
        <v>5162</v>
      </c>
      <c r="D947" s="51" t="s">
        <v>5013</v>
      </c>
      <c r="E947" s="51" t="s">
        <v>79</v>
      </c>
      <c r="F947" s="51" t="s">
        <v>5356</v>
      </c>
      <c r="G947" s="51" t="s">
        <v>5357</v>
      </c>
      <c r="H947" s="51" t="s">
        <v>5358</v>
      </c>
      <c r="I947" s="8">
        <f t="shared" si="92"/>
        <v>45438.459618055553</v>
      </c>
      <c r="J947" s="8">
        <f t="shared" si="96"/>
        <v>45438.459027777775</v>
      </c>
      <c r="K947" s="6" t="str">
        <f t="shared" si="93"/>
        <v>0:00</v>
      </c>
      <c r="L947" s="54" t="str">
        <f t="shared" si="95"/>
        <v>Ukončeno v den propuštění</v>
      </c>
      <c r="M947" s="54" t="str">
        <f>IF(A947-J947&gt;TIME(0,240,0),"Více než  4 hodiny",VLOOKUP(K947,Pásma!$H$4:$I$244,2))</f>
        <v>do 10 ti minut</v>
      </c>
    </row>
    <row r="948" spans="1:13" x14ac:dyDescent="0.25">
      <c r="A948" s="52">
        <v>45438.604305555556</v>
      </c>
      <c r="B948" s="51" t="s">
        <v>5017</v>
      </c>
      <c r="C948" s="51" t="s">
        <v>5162</v>
      </c>
      <c r="D948" s="51" t="s">
        <v>5013</v>
      </c>
      <c r="E948" s="51" t="s">
        <v>79</v>
      </c>
      <c r="F948" s="51" t="s">
        <v>5315</v>
      </c>
      <c r="G948" s="51" t="s">
        <v>5354</v>
      </c>
      <c r="H948" s="51" t="s">
        <v>5355</v>
      </c>
      <c r="I948" s="8">
        <f t="shared" si="92"/>
        <v>45438.604305555556</v>
      </c>
      <c r="J948" s="8">
        <f t="shared" si="96"/>
        <v>45438.597222222219</v>
      </c>
      <c r="K948" s="6" t="str">
        <f t="shared" si="93"/>
        <v>0:10</v>
      </c>
      <c r="L948" s="54" t="str">
        <f t="shared" si="95"/>
        <v>Ukončeno v den propuštění</v>
      </c>
      <c r="M948" s="54" t="str">
        <f>IF(A948-J948&gt;TIME(0,240,0),"Více než  4 hodiny",VLOOKUP(K948,Pásma!$H$4:$I$244,2))</f>
        <v>10-20</v>
      </c>
    </row>
    <row r="949" spans="1:13" x14ac:dyDescent="0.25">
      <c r="A949" s="52">
        <v>45439.359050925923</v>
      </c>
      <c r="B949" s="51" t="s">
        <v>5017</v>
      </c>
      <c r="C949" s="51" t="s">
        <v>5166</v>
      </c>
      <c r="D949" s="51" t="s">
        <v>5013</v>
      </c>
      <c r="E949" s="51" t="s">
        <v>79</v>
      </c>
      <c r="F949" s="51" t="s">
        <v>5306</v>
      </c>
      <c r="G949" s="51" t="s">
        <v>5307</v>
      </c>
      <c r="H949" s="51" t="s">
        <v>9062</v>
      </c>
      <c r="I949" s="8">
        <f t="shared" si="92"/>
        <v>45439.359050925923</v>
      </c>
      <c r="J949" s="8">
        <f>DATEVALUE(MID(H949,49,8))+TIMEVALUE(_xlfn.CONCAT(MID(H949,80,2),":",MID(H949,82,2)))</f>
        <v>45439.35833333333</v>
      </c>
      <c r="K949" s="6" t="str">
        <f t="shared" si="93"/>
        <v>0:01</v>
      </c>
      <c r="L949" s="54" t="str">
        <f t="shared" si="95"/>
        <v>Ukončeno v den propuštění</v>
      </c>
      <c r="M949" s="54" t="str">
        <f>IF(A949-J949&gt;TIME(0,240,0),"Více než  4 hodiny",VLOOKUP(K949,Pásma!$H$4:$I$244,2))</f>
        <v>do 10 ti minut</v>
      </c>
    </row>
    <row r="950" spans="1:13" x14ac:dyDescent="0.25">
      <c r="A950" s="52">
        <v>45439.359293981484</v>
      </c>
      <c r="B950" s="51" t="s">
        <v>5017</v>
      </c>
      <c r="C950" s="51" t="s">
        <v>5166</v>
      </c>
      <c r="D950" s="51" t="s">
        <v>5013</v>
      </c>
      <c r="E950" s="51" t="s">
        <v>79</v>
      </c>
      <c r="F950" s="51" t="s">
        <v>5303</v>
      </c>
      <c r="G950" s="51" t="s">
        <v>5304</v>
      </c>
      <c r="H950" s="51" t="s">
        <v>9061</v>
      </c>
      <c r="I950" s="8">
        <f t="shared" si="92"/>
        <v>45439.359293981484</v>
      </c>
      <c r="J950" s="8">
        <f>DATEVALUE(MID(H950,49,8))+TIMEVALUE(_xlfn.CONCAT(MID(H950,80,2),":",MID(H950,82,2)))</f>
        <v>45439.359027777777</v>
      </c>
      <c r="K950" s="6" t="str">
        <f t="shared" si="93"/>
        <v>0:00</v>
      </c>
      <c r="L950" s="54" t="str">
        <f t="shared" si="95"/>
        <v>Ukončeno v den propuštění</v>
      </c>
      <c r="M950" s="54" t="str">
        <f>IF(A950-J950&gt;TIME(0,240,0),"Více než  4 hodiny",VLOOKUP(K950,Pásma!$H$4:$I$244,2))</f>
        <v>do 10 ti minut</v>
      </c>
    </row>
    <row r="951" spans="1:13" x14ac:dyDescent="0.25">
      <c r="A951" s="52">
        <v>45439.36037037037</v>
      </c>
      <c r="B951" s="51" t="s">
        <v>5017</v>
      </c>
      <c r="C951" s="51" t="s">
        <v>5166</v>
      </c>
      <c r="D951" s="51" t="s">
        <v>5013</v>
      </c>
      <c r="E951" s="51" t="s">
        <v>79</v>
      </c>
      <c r="F951" s="51" t="s">
        <v>5253</v>
      </c>
      <c r="G951" s="51" t="s">
        <v>5254</v>
      </c>
      <c r="H951" s="51" t="s">
        <v>9060</v>
      </c>
      <c r="I951" s="8">
        <f t="shared" si="92"/>
        <v>45439.36037037037</v>
      </c>
      <c r="J951" s="8">
        <f>DATEVALUE(MID(H951,49,8))+TIMEVALUE(_xlfn.CONCAT(MID(H951,80,2),":",MID(H951,82,2)))</f>
        <v>45439.359722222223</v>
      </c>
      <c r="K951" s="6" t="str">
        <f t="shared" si="93"/>
        <v>0:00</v>
      </c>
      <c r="L951" s="54" t="str">
        <f t="shared" si="95"/>
        <v>Ukončeno v den propuštění</v>
      </c>
      <c r="M951" s="54" t="str">
        <f>IF(A951-J951&gt;TIME(0,240,0),"Více než  4 hodiny",VLOOKUP(K951,Pásma!$H$4:$I$244,2))</f>
        <v>do 10 ti minut</v>
      </c>
    </row>
    <row r="952" spans="1:13" x14ac:dyDescent="0.25">
      <c r="A952" s="52">
        <v>45439.437569444446</v>
      </c>
      <c r="B952" s="51" t="s">
        <v>5017</v>
      </c>
      <c r="C952" s="51" t="s">
        <v>5141</v>
      </c>
      <c r="D952" s="51" t="s">
        <v>5013</v>
      </c>
      <c r="E952" s="51" t="s">
        <v>79</v>
      </c>
      <c r="F952" s="51" t="s">
        <v>5351</v>
      </c>
      <c r="G952" s="51" t="s">
        <v>5352</v>
      </c>
      <c r="H952" s="51" t="s">
        <v>5353</v>
      </c>
      <c r="I952" s="8">
        <f t="shared" si="92"/>
        <v>45439.437569444446</v>
      </c>
      <c r="J952" s="8">
        <f>DATEVALUE(MID(H952,29,8))+TIMEVALUE(_xlfn.CONCAT(MID(H952,64,2),":",MID(H952,66,2)))</f>
        <v>45439.436805555553</v>
      </c>
      <c r="K952" s="6" t="str">
        <f t="shared" si="93"/>
        <v>0:01</v>
      </c>
      <c r="L952" s="54" t="str">
        <f t="shared" si="95"/>
        <v>Ukončeno v den propuštění</v>
      </c>
      <c r="M952" s="54" t="str">
        <f>IF(A952-J952&gt;TIME(0,240,0),"Více než  4 hodiny",VLOOKUP(K952,Pásma!$H$4:$I$244,2))</f>
        <v>do 10 ti minut</v>
      </c>
    </row>
    <row r="953" spans="1:13" x14ac:dyDescent="0.25">
      <c r="A953" s="52">
        <v>45439.437881944446</v>
      </c>
      <c r="B953" s="51" t="s">
        <v>5017</v>
      </c>
      <c r="C953" s="51" t="s">
        <v>5141</v>
      </c>
      <c r="D953" s="51" t="s">
        <v>5013</v>
      </c>
      <c r="E953" s="51" t="s">
        <v>79</v>
      </c>
      <c r="F953" s="51" t="s">
        <v>5349</v>
      </c>
      <c r="G953" s="51" t="s">
        <v>5350</v>
      </c>
      <c r="H953" s="51" t="s">
        <v>5348</v>
      </c>
      <c r="I953" s="8">
        <f t="shared" si="92"/>
        <v>45439.437881944446</v>
      </c>
      <c r="J953" s="8">
        <f>DATEVALUE(MID(H953,29,8))+TIMEVALUE(_xlfn.CONCAT(MID(H953,64,2),":",MID(H953,66,2)))</f>
        <v>45439.4375</v>
      </c>
      <c r="K953" s="6" t="str">
        <f t="shared" si="93"/>
        <v>0:00</v>
      </c>
      <c r="L953" s="54" t="str">
        <f t="shared" si="95"/>
        <v>Ukončeno v den propuštění</v>
      </c>
      <c r="M953" s="54" t="str">
        <f>IF(A953-J953&gt;TIME(0,240,0),"Více než  4 hodiny",VLOOKUP(K953,Pásma!$H$4:$I$244,2))</f>
        <v>do 10 ti minut</v>
      </c>
    </row>
    <row r="954" spans="1:13" x14ac:dyDescent="0.25">
      <c r="A954" s="52">
        <v>45439.438217592593</v>
      </c>
      <c r="B954" s="51" t="s">
        <v>5017</v>
      </c>
      <c r="C954" s="51" t="s">
        <v>5141</v>
      </c>
      <c r="D954" s="51" t="s">
        <v>5013</v>
      </c>
      <c r="E954" s="51" t="s">
        <v>79</v>
      </c>
      <c r="F954" s="51" t="s">
        <v>5346</v>
      </c>
      <c r="G954" s="51" t="s">
        <v>5347</v>
      </c>
      <c r="H954" s="51" t="s">
        <v>5348</v>
      </c>
      <c r="I954" s="8">
        <f t="shared" si="92"/>
        <v>45439.438217592593</v>
      </c>
      <c r="J954" s="8">
        <f>DATEVALUE(MID(H954,29,8))+TIMEVALUE(_xlfn.CONCAT(MID(H954,64,2),":",MID(H954,66,2)))</f>
        <v>45439.4375</v>
      </c>
      <c r="K954" s="6" t="str">
        <f t="shared" si="93"/>
        <v>0:01</v>
      </c>
      <c r="L954" s="54" t="str">
        <f t="shared" si="95"/>
        <v>Ukončeno v den propuštění</v>
      </c>
      <c r="M954" s="54" t="str">
        <f>IF(A954-J954&gt;TIME(0,240,0),"Více než  4 hodiny",VLOOKUP(K954,Pásma!$H$4:$I$244,2))</f>
        <v>do 10 ti minut</v>
      </c>
    </row>
    <row r="955" spans="1:13" x14ac:dyDescent="0.25">
      <c r="A955" s="52">
        <v>45439.438576388886</v>
      </c>
      <c r="B955" s="51" t="s">
        <v>5017</v>
      </c>
      <c r="C955" s="51" t="s">
        <v>5141</v>
      </c>
      <c r="D955" s="51" t="s">
        <v>5013</v>
      </c>
      <c r="E955" s="51" t="s">
        <v>79</v>
      </c>
      <c r="F955" s="51" t="s">
        <v>5343</v>
      </c>
      <c r="G955" s="51" t="s">
        <v>5344</v>
      </c>
      <c r="H955" s="51" t="s">
        <v>5345</v>
      </c>
      <c r="I955" s="8">
        <f t="shared" si="92"/>
        <v>45439.438576388886</v>
      </c>
      <c r="J955" s="8">
        <f>DATEVALUE(MID(H955,29,8))+TIMEVALUE(_xlfn.CONCAT(MID(H955,64,2),":",MID(H955,66,2)))</f>
        <v>45439.438194444447</v>
      </c>
      <c r="K955" s="6" t="str">
        <f t="shared" si="93"/>
        <v>0:00</v>
      </c>
      <c r="L955" s="54" t="str">
        <f t="shared" si="95"/>
        <v>Ukončeno v den propuštění</v>
      </c>
      <c r="M955" s="54" t="str">
        <f>IF(A955-J955&gt;TIME(0,240,0),"Více než  4 hodiny",VLOOKUP(K955,Pásma!$H$4:$I$244,2))</f>
        <v>do 10 ti minut</v>
      </c>
    </row>
    <row r="956" spans="1:13" x14ac:dyDescent="0.25">
      <c r="A956" s="52">
        <v>45440.334074074075</v>
      </c>
      <c r="B956" s="51" t="s">
        <v>4874</v>
      </c>
      <c r="C956" s="51" t="s">
        <v>4875</v>
      </c>
      <c r="D956" s="51" t="s">
        <v>5013</v>
      </c>
      <c r="E956" s="51" t="s">
        <v>4876</v>
      </c>
      <c r="F956" s="51" t="s">
        <v>5233</v>
      </c>
      <c r="G956" s="51" t="s">
        <v>5234</v>
      </c>
      <c r="H956" s="51" t="s">
        <v>9059</v>
      </c>
      <c r="I956" s="8">
        <f t="shared" si="92"/>
        <v>45440.334074074075</v>
      </c>
      <c r="J956" s="8">
        <f>DATEVALUE(MID(H956,49,8))+TIMEVALUE(_xlfn.CONCAT(MID(H956,80,2),":",MID(H956,82,2)))</f>
        <v>45440.333333333336</v>
      </c>
      <c r="K956" s="6" t="str">
        <f t="shared" si="93"/>
        <v>0:01</v>
      </c>
      <c r="L956" s="54" t="str">
        <f t="shared" si="95"/>
        <v>Ukončeno v den propuštění</v>
      </c>
      <c r="M956" s="54" t="str">
        <f>IF(A956-J956&gt;TIME(0,240,0),"Více než  4 hodiny",VLOOKUP(K956,Pásma!$H$4:$I$244,2))</f>
        <v>do 10 ti minut</v>
      </c>
    </row>
    <row r="957" spans="1:13" x14ac:dyDescent="0.25">
      <c r="A957" s="52">
        <v>45440.532199074078</v>
      </c>
      <c r="B957" s="51" t="s">
        <v>5011</v>
      </c>
      <c r="C957" s="51" t="s">
        <v>5339</v>
      </c>
      <c r="D957" s="51" t="s">
        <v>5013</v>
      </c>
      <c r="E957" s="51" t="s">
        <v>79</v>
      </c>
      <c r="F957" s="51" t="s">
        <v>5340</v>
      </c>
      <c r="G957" s="51" t="s">
        <v>5341</v>
      </c>
      <c r="H957" s="51" t="s">
        <v>5342</v>
      </c>
      <c r="I957" s="8">
        <f t="shared" si="92"/>
        <v>45440.532199074078</v>
      </c>
      <c r="J957" s="8">
        <f>DATEVALUE(MID(H957,29,8))+TIMEVALUE(_xlfn.CONCAT(MID(H957,64,2),":",MID(H957,66,2)))</f>
        <v>45440.53125</v>
      </c>
      <c r="K957" s="6" t="str">
        <f t="shared" si="93"/>
        <v>0:01</v>
      </c>
      <c r="L957" s="54" t="str">
        <f t="shared" si="95"/>
        <v>Ukončeno v den propuštění</v>
      </c>
      <c r="M957" s="54" t="str">
        <f>IF(A957-J957&gt;TIME(0,240,0),"Více než  4 hodiny",VLOOKUP(K957,Pásma!$H$4:$I$244,2))</f>
        <v>do 10 ti minut</v>
      </c>
    </row>
    <row r="958" spans="1:13" x14ac:dyDescent="0.25">
      <c r="A958" s="52">
        <v>45440.748240740744</v>
      </c>
      <c r="B958" s="51" t="s">
        <v>5017</v>
      </c>
      <c r="C958" s="51" t="s">
        <v>5335</v>
      </c>
      <c r="D958" s="51" t="s">
        <v>5013</v>
      </c>
      <c r="E958" s="51" t="s">
        <v>79</v>
      </c>
      <c r="F958" s="51" t="s">
        <v>5336</v>
      </c>
      <c r="G958" s="51" t="s">
        <v>5337</v>
      </c>
      <c r="H958" s="51" t="s">
        <v>5338</v>
      </c>
      <c r="I958" s="8">
        <f t="shared" si="92"/>
        <v>45440.748240740744</v>
      </c>
      <c r="J958" s="8">
        <f>DATEVALUE(MID(H958,29,8))+TIMEVALUE(_xlfn.CONCAT(MID(H958,64,2),":",MID(H958,66,2)))</f>
        <v>45440.74722222222</v>
      </c>
      <c r="K958" s="6" t="str">
        <f t="shared" si="93"/>
        <v>0:01</v>
      </c>
      <c r="L958" s="54" t="str">
        <f t="shared" si="95"/>
        <v>Ukončeno v den propuštění</v>
      </c>
      <c r="M958" s="54" t="str">
        <f>IF(A958-J958&gt;TIME(0,240,0),"Více než  4 hodiny",VLOOKUP(K958,Pásma!$H$4:$I$244,2))</f>
        <v>do 10 ti minut</v>
      </c>
    </row>
    <row r="959" spans="1:13" x14ac:dyDescent="0.25">
      <c r="A959" s="52">
        <v>45441.350624999999</v>
      </c>
      <c r="B959" s="51" t="s">
        <v>4941</v>
      </c>
      <c r="C959" s="51" t="s">
        <v>8836</v>
      </c>
      <c r="D959" s="51" t="s">
        <v>5013</v>
      </c>
      <c r="E959" s="51" t="s">
        <v>79</v>
      </c>
      <c r="F959" s="51" t="s">
        <v>5216</v>
      </c>
      <c r="G959" s="51" t="s">
        <v>5217</v>
      </c>
      <c r="H959" s="51" t="s">
        <v>9058</v>
      </c>
      <c r="I959" s="8">
        <f t="shared" si="92"/>
        <v>45441.350624999999</v>
      </c>
      <c r="J959" s="8">
        <f>DATEVALUE(MID(H959,49,8))+TIMEVALUE(_xlfn.CONCAT(MID(H959,80,2),":",MID(H959,82,2)))</f>
        <v>45441.35</v>
      </c>
      <c r="K959" s="6" t="str">
        <f t="shared" si="93"/>
        <v>0:00</v>
      </c>
      <c r="L959" s="54" t="str">
        <f t="shared" si="95"/>
        <v>Ukončeno v den propuštění</v>
      </c>
      <c r="M959" s="54" t="str">
        <f>IF(A959-J959&gt;TIME(0,240,0),"Více než  4 hodiny",VLOOKUP(K959,Pásma!$H$4:$I$244,2))</f>
        <v>do 10 ti minut</v>
      </c>
    </row>
    <row r="960" spans="1:13" x14ac:dyDescent="0.25">
      <c r="A960" s="52">
        <v>45441.350717592592</v>
      </c>
      <c r="B960" s="51" t="s">
        <v>4941</v>
      </c>
      <c r="C960" s="51" t="s">
        <v>8836</v>
      </c>
      <c r="D960" s="51" t="s">
        <v>5013</v>
      </c>
      <c r="E960" s="51" t="s">
        <v>79</v>
      </c>
      <c r="F960" s="51" t="s">
        <v>5248</v>
      </c>
      <c r="G960" s="51" t="s">
        <v>5249</v>
      </c>
      <c r="H960" s="51" t="s">
        <v>9058</v>
      </c>
      <c r="I960" s="8">
        <f t="shared" si="92"/>
        <v>45441.350717592592</v>
      </c>
      <c r="J960" s="8">
        <f>DATEVALUE(MID(H960,49,8))+TIMEVALUE(_xlfn.CONCAT(MID(H960,80,2),":",MID(H960,82,2)))</f>
        <v>45441.35</v>
      </c>
      <c r="K960" s="6" t="str">
        <f t="shared" si="93"/>
        <v>0:01</v>
      </c>
      <c r="L960" s="54" t="str">
        <f t="shared" si="95"/>
        <v>Ukončeno v den propuštění</v>
      </c>
      <c r="M960" s="54" t="str">
        <f>IF(A960-J960&gt;TIME(0,240,0),"Více než  4 hodiny",VLOOKUP(K960,Pásma!$H$4:$I$244,2))</f>
        <v>do 10 ti minut</v>
      </c>
    </row>
    <row r="961" spans="1:13" x14ac:dyDescent="0.25">
      <c r="A961" s="52">
        <v>45441.469872685186</v>
      </c>
      <c r="B961" s="51" t="s">
        <v>5011</v>
      </c>
      <c r="C961" s="51" t="s">
        <v>5125</v>
      </c>
      <c r="D961" s="51" t="s">
        <v>5013</v>
      </c>
      <c r="E961" s="51" t="s">
        <v>79</v>
      </c>
      <c r="F961" s="51" t="s">
        <v>5332</v>
      </c>
      <c r="G961" s="51" t="s">
        <v>5333</v>
      </c>
      <c r="H961" s="51" t="s">
        <v>5334</v>
      </c>
      <c r="I961" s="8">
        <f t="shared" si="92"/>
        <v>45441.469872685186</v>
      </c>
      <c r="J961" s="8">
        <f t="shared" ref="J961:J968" si="97">DATEVALUE(MID(H961,29,8))+TIMEVALUE(_xlfn.CONCAT(MID(H961,64,2),":",MID(H961,66,2)))</f>
        <v>45441.469444444447</v>
      </c>
      <c r="K961" s="6" t="str">
        <f t="shared" si="93"/>
        <v>0:00</v>
      </c>
      <c r="L961" s="54" t="str">
        <f t="shared" si="95"/>
        <v>Ukončeno v den propuštění</v>
      </c>
      <c r="M961" s="54" t="str">
        <f>IF(A961-J961&gt;TIME(0,240,0),"Více než  4 hodiny",VLOOKUP(K961,Pásma!$H$4:$I$244,2))</f>
        <v>do 10 ti minut</v>
      </c>
    </row>
    <row r="962" spans="1:13" x14ac:dyDescent="0.25">
      <c r="A962" s="52">
        <v>45441.471539351849</v>
      </c>
      <c r="B962" s="51" t="s">
        <v>5011</v>
      </c>
      <c r="C962" s="51" t="s">
        <v>5125</v>
      </c>
      <c r="D962" s="51" t="s">
        <v>5013</v>
      </c>
      <c r="E962" s="51" t="s">
        <v>79</v>
      </c>
      <c r="F962" s="51" t="s">
        <v>5329</v>
      </c>
      <c r="G962" s="51" t="s">
        <v>5330</v>
      </c>
      <c r="H962" s="51" t="s">
        <v>5331</v>
      </c>
      <c r="I962" s="8">
        <f t="shared" ref="I962:I1025" si="98">A962</f>
        <v>45441.471539351849</v>
      </c>
      <c r="J962" s="8">
        <f t="shared" si="97"/>
        <v>45441.470833333333</v>
      </c>
      <c r="K962" s="6" t="str">
        <f t="shared" ref="K962:K1025" si="99">TEXT(A962-J962,"h:mm")</f>
        <v>0:01</v>
      </c>
      <c r="L962" s="54" t="str">
        <f t="shared" si="95"/>
        <v>Ukončeno v den propuštění</v>
      </c>
      <c r="M962" s="54" t="str">
        <f>IF(A962-J962&gt;TIME(0,240,0),"Více než  4 hodiny",VLOOKUP(K962,Pásma!$H$4:$I$244,2))</f>
        <v>do 10 ti minut</v>
      </c>
    </row>
    <row r="963" spans="1:13" x14ac:dyDescent="0.25">
      <c r="A963" s="52">
        <v>45441.47179398148</v>
      </c>
      <c r="B963" s="51" t="s">
        <v>5011</v>
      </c>
      <c r="C963" s="51" t="s">
        <v>5125</v>
      </c>
      <c r="D963" s="51" t="s">
        <v>5013</v>
      </c>
      <c r="E963" s="51" t="s">
        <v>79</v>
      </c>
      <c r="F963" s="51" t="s">
        <v>5327</v>
      </c>
      <c r="G963" s="51" t="s">
        <v>5328</v>
      </c>
      <c r="H963" s="51" t="s">
        <v>5326</v>
      </c>
      <c r="I963" s="8">
        <f t="shared" si="98"/>
        <v>45441.47179398148</v>
      </c>
      <c r="J963" s="8">
        <f t="shared" si="97"/>
        <v>45441.47152777778</v>
      </c>
      <c r="K963" s="6" t="str">
        <f t="shared" si="99"/>
        <v>0:00</v>
      </c>
      <c r="L963" s="54" t="str">
        <f t="shared" ref="L963:L1026" si="100">IF(DAY(I963)&lt;&gt;DAY(J963),"Ukončeno o den a více později","Ukončeno v den propuštění")</f>
        <v>Ukončeno v den propuštění</v>
      </c>
      <c r="M963" s="54" t="str">
        <f>IF(A963-J963&gt;TIME(0,240,0),"Více než  4 hodiny",VLOOKUP(K963,Pásma!$H$4:$I$244,2))</f>
        <v>do 10 ti minut</v>
      </c>
    </row>
    <row r="964" spans="1:13" x14ac:dyDescent="0.25">
      <c r="A964" s="52">
        <v>45441.472199074073</v>
      </c>
      <c r="B964" s="51" t="s">
        <v>5011</v>
      </c>
      <c r="C964" s="51" t="s">
        <v>5125</v>
      </c>
      <c r="D964" s="51" t="s">
        <v>5013</v>
      </c>
      <c r="E964" s="51" t="s">
        <v>79</v>
      </c>
      <c r="F964" s="51" t="s">
        <v>5324</v>
      </c>
      <c r="G964" s="51" t="s">
        <v>5325</v>
      </c>
      <c r="H964" s="51" t="s">
        <v>5326</v>
      </c>
      <c r="I964" s="8">
        <f t="shared" si="98"/>
        <v>45441.472199074073</v>
      </c>
      <c r="J964" s="8">
        <f t="shared" si="97"/>
        <v>45441.47152777778</v>
      </c>
      <c r="K964" s="6" t="str">
        <f t="shared" si="99"/>
        <v>0:00</v>
      </c>
      <c r="L964" s="54" t="str">
        <f t="shared" si="100"/>
        <v>Ukončeno v den propuštění</v>
      </c>
      <c r="M964" s="54" t="str">
        <f>IF(A964-J964&gt;TIME(0,240,0),"Více než  4 hodiny",VLOOKUP(K964,Pásma!$H$4:$I$244,2))</f>
        <v>do 10 ti minut</v>
      </c>
    </row>
    <row r="965" spans="1:13" x14ac:dyDescent="0.25">
      <c r="A965" s="52">
        <v>45441.472557870373</v>
      </c>
      <c r="B965" s="51" t="s">
        <v>5011</v>
      </c>
      <c r="C965" s="51" t="s">
        <v>5125</v>
      </c>
      <c r="D965" s="51" t="s">
        <v>5013</v>
      </c>
      <c r="E965" s="51" t="s">
        <v>79</v>
      </c>
      <c r="F965" s="51" t="s">
        <v>5321</v>
      </c>
      <c r="G965" s="51" t="s">
        <v>5322</v>
      </c>
      <c r="H965" s="51" t="s">
        <v>5323</v>
      </c>
      <c r="I965" s="8">
        <f t="shared" si="98"/>
        <v>45441.472557870373</v>
      </c>
      <c r="J965" s="8">
        <f t="shared" si="97"/>
        <v>45441.472222222219</v>
      </c>
      <c r="K965" s="6" t="str">
        <f t="shared" si="99"/>
        <v>0:00</v>
      </c>
      <c r="L965" s="54" t="str">
        <f t="shared" si="100"/>
        <v>Ukončeno v den propuštění</v>
      </c>
      <c r="M965" s="54" t="str">
        <f>IF(A965-J965&gt;TIME(0,240,0),"Více než  4 hodiny",VLOOKUP(K965,Pásma!$H$4:$I$244,2))</f>
        <v>do 10 ti minut</v>
      </c>
    </row>
    <row r="966" spans="1:13" x14ac:dyDescent="0.25">
      <c r="A966" s="52">
        <v>45441.474259259259</v>
      </c>
      <c r="B966" s="51" t="s">
        <v>5011</v>
      </c>
      <c r="C966" s="51" t="s">
        <v>5125</v>
      </c>
      <c r="D966" s="51" t="s">
        <v>5013</v>
      </c>
      <c r="E966" s="51" t="s">
        <v>79</v>
      </c>
      <c r="F966" s="51" t="s">
        <v>5318</v>
      </c>
      <c r="G966" s="51" t="s">
        <v>5319</v>
      </c>
      <c r="H966" s="51" t="s">
        <v>5320</v>
      </c>
      <c r="I966" s="8">
        <f t="shared" si="98"/>
        <v>45441.474259259259</v>
      </c>
      <c r="J966" s="8">
        <f t="shared" si="97"/>
        <v>45441.473611111112</v>
      </c>
      <c r="K966" s="6" t="str">
        <f t="shared" si="99"/>
        <v>0:00</v>
      </c>
      <c r="L966" s="54" t="str">
        <f t="shared" si="100"/>
        <v>Ukončeno v den propuštění</v>
      </c>
      <c r="M966" s="54" t="str">
        <f>IF(A966-J966&gt;TIME(0,240,0),"Více než  4 hodiny",VLOOKUP(K966,Pásma!$H$4:$I$244,2))</f>
        <v>do 10 ti minut</v>
      </c>
    </row>
    <row r="967" spans="1:13" x14ac:dyDescent="0.25">
      <c r="A967" s="52">
        <v>45441.475046296298</v>
      </c>
      <c r="B967" s="51" t="s">
        <v>5011</v>
      </c>
      <c r="C967" s="51" t="s">
        <v>5125</v>
      </c>
      <c r="D967" s="51" t="s">
        <v>5013</v>
      </c>
      <c r="E967" s="51" t="s">
        <v>79</v>
      </c>
      <c r="F967" s="51" t="s">
        <v>5315</v>
      </c>
      <c r="G967" s="51" t="s">
        <v>5316</v>
      </c>
      <c r="H967" s="51" t="s">
        <v>5317</v>
      </c>
      <c r="I967" s="8">
        <f t="shared" si="98"/>
        <v>45441.475046296298</v>
      </c>
      <c r="J967" s="8">
        <f t="shared" si="97"/>
        <v>45441.474305555559</v>
      </c>
      <c r="K967" s="6" t="str">
        <f t="shared" si="99"/>
        <v>0:01</v>
      </c>
      <c r="L967" s="54" t="str">
        <f t="shared" si="100"/>
        <v>Ukončeno v den propuštění</v>
      </c>
      <c r="M967" s="54" t="str">
        <f>IF(A967-J967&gt;TIME(0,240,0),"Více než  4 hodiny",VLOOKUP(K967,Pásma!$H$4:$I$244,2))</f>
        <v>do 10 ti minut</v>
      </c>
    </row>
    <row r="968" spans="1:13" x14ac:dyDescent="0.25">
      <c r="A968" s="52">
        <v>45441.475543981483</v>
      </c>
      <c r="B968" s="51" t="s">
        <v>5011</v>
      </c>
      <c r="C968" s="51" t="s">
        <v>5125</v>
      </c>
      <c r="D968" s="51" t="s">
        <v>5013</v>
      </c>
      <c r="E968" s="51" t="s">
        <v>79</v>
      </c>
      <c r="F968" s="51" t="s">
        <v>5312</v>
      </c>
      <c r="G968" s="51" t="s">
        <v>5313</v>
      </c>
      <c r="H968" s="51" t="s">
        <v>5314</v>
      </c>
      <c r="I968" s="8">
        <f t="shared" si="98"/>
        <v>45441.475543981483</v>
      </c>
      <c r="J968" s="8">
        <f t="shared" si="97"/>
        <v>45441.474999999999</v>
      </c>
      <c r="K968" s="6" t="str">
        <f t="shared" si="99"/>
        <v>0:00</v>
      </c>
      <c r="L968" s="54" t="str">
        <f t="shared" si="100"/>
        <v>Ukončeno v den propuštění</v>
      </c>
      <c r="M968" s="54" t="str">
        <f>IF(A968-J968&gt;TIME(0,240,0),"Více než  4 hodiny",VLOOKUP(K968,Pásma!$H$4:$I$244,2))</f>
        <v>do 10 ti minut</v>
      </c>
    </row>
    <row r="969" spans="1:13" x14ac:dyDescent="0.25">
      <c r="A969" s="52">
        <v>45441.491423611114</v>
      </c>
      <c r="B969" s="51" t="s">
        <v>5011</v>
      </c>
      <c r="C969" s="51" t="s">
        <v>5125</v>
      </c>
      <c r="D969" s="51" t="s">
        <v>5013</v>
      </c>
      <c r="E969" s="51" t="s">
        <v>79</v>
      </c>
      <c r="F969" s="51" t="s">
        <v>4867</v>
      </c>
      <c r="G969" s="51" t="s">
        <v>7825</v>
      </c>
      <c r="H969" s="51" t="s">
        <v>7826</v>
      </c>
      <c r="I969" s="8">
        <f t="shared" si="98"/>
        <v>45441.491423611114</v>
      </c>
      <c r="J969" s="8">
        <f>DATEVALUE(MID(H969,63,8))+TIMEVALUE(_xlfn.CONCAT(MID(H969,87,2),":",MID(H969,89,2)))</f>
        <v>45441.488194444442</v>
      </c>
      <c r="K969" s="6" t="str">
        <f t="shared" si="99"/>
        <v>0:04</v>
      </c>
      <c r="L969" s="54" t="str">
        <f t="shared" si="100"/>
        <v>Ukončeno v den propuštění</v>
      </c>
      <c r="M969" s="54" t="str">
        <f>IF(A969-J969&gt;TIME(0,240,0),"Více než  4 hodiny",VLOOKUP(K969,Pásma!$H$4:$I$244,2))</f>
        <v>do 10 ti minut</v>
      </c>
    </row>
    <row r="970" spans="1:13" x14ac:dyDescent="0.25">
      <c r="A970" s="52">
        <v>45441.657939814817</v>
      </c>
      <c r="B970" s="51" t="s">
        <v>5011</v>
      </c>
      <c r="C970" s="51" t="s">
        <v>5125</v>
      </c>
      <c r="D970" s="51" t="s">
        <v>5013</v>
      </c>
      <c r="E970" s="51" t="s">
        <v>79</v>
      </c>
      <c r="F970" s="51" t="s">
        <v>5309</v>
      </c>
      <c r="G970" s="51" t="s">
        <v>5310</v>
      </c>
      <c r="H970" s="51" t="s">
        <v>5311</v>
      </c>
      <c r="I970" s="8">
        <f t="shared" si="98"/>
        <v>45441.657939814817</v>
      </c>
      <c r="J970" s="8">
        <f>DATEVALUE(MID(H970,29,8))+TIMEVALUE(_xlfn.CONCAT(MID(H970,64,2),":",MID(H970,66,2)))</f>
        <v>45441.657638888886</v>
      </c>
      <c r="K970" s="6" t="str">
        <f t="shared" si="99"/>
        <v>0:00</v>
      </c>
      <c r="L970" s="54" t="str">
        <f t="shared" si="100"/>
        <v>Ukončeno v den propuštění</v>
      </c>
      <c r="M970" s="54" t="str">
        <f>IF(A970-J970&gt;TIME(0,240,0),"Více než  4 hodiny",VLOOKUP(K970,Pásma!$H$4:$I$244,2))</f>
        <v>do 10 ti minut</v>
      </c>
    </row>
    <row r="971" spans="1:13" x14ac:dyDescent="0.25">
      <c r="A971" s="52">
        <v>45442.36041666667</v>
      </c>
      <c r="B971" s="51" t="s">
        <v>5017</v>
      </c>
      <c r="C971" s="51" t="s">
        <v>5166</v>
      </c>
      <c r="D971" s="51" t="s">
        <v>5013</v>
      </c>
      <c r="E971" s="51" t="s">
        <v>79</v>
      </c>
      <c r="F971" s="51" t="s">
        <v>5243</v>
      </c>
      <c r="G971" s="51" t="s">
        <v>5244</v>
      </c>
      <c r="H971" s="51" t="s">
        <v>9057</v>
      </c>
      <c r="I971" s="8">
        <f t="shared" si="98"/>
        <v>45442.36041666667</v>
      </c>
      <c r="J971" s="8">
        <f>DATEVALUE(MID(H971,49,8))+TIMEVALUE(_xlfn.CONCAT(MID(H971,80,2),":",MID(H971,82,2)))</f>
        <v>45442.359722222223</v>
      </c>
      <c r="K971" s="6" t="str">
        <f t="shared" si="99"/>
        <v>0:01</v>
      </c>
      <c r="L971" s="54" t="str">
        <f t="shared" si="100"/>
        <v>Ukončeno v den propuštění</v>
      </c>
      <c r="M971" s="54" t="str">
        <f>IF(A971-J971&gt;TIME(0,240,0),"Více než  4 hodiny",VLOOKUP(K971,Pásma!$H$4:$I$244,2))</f>
        <v>do 10 ti minut</v>
      </c>
    </row>
    <row r="972" spans="1:13" x14ac:dyDescent="0.25">
      <c r="A972" s="52">
        <v>45442.63082175926</v>
      </c>
      <c r="B972" s="51" t="s">
        <v>5017</v>
      </c>
      <c r="C972" s="51" t="s">
        <v>4949</v>
      </c>
      <c r="D972" s="51" t="s">
        <v>5013</v>
      </c>
      <c r="E972" s="51" t="s">
        <v>10</v>
      </c>
      <c r="F972" s="51" t="s">
        <v>5306</v>
      </c>
      <c r="G972" s="51" t="s">
        <v>5307</v>
      </c>
      <c r="H972" s="51" t="s">
        <v>5308</v>
      </c>
      <c r="I972" s="8">
        <f t="shared" si="98"/>
        <v>45442.63082175926</v>
      </c>
      <c r="J972" s="8">
        <f t="shared" ref="J972:J977" si="101">DATEVALUE(MID(H972,29,8))+TIMEVALUE(_xlfn.CONCAT(MID(H972,64,2),":",MID(H972,66,2)))</f>
        <v>45442.629861111112</v>
      </c>
      <c r="K972" s="6" t="str">
        <f t="shared" si="99"/>
        <v>0:01</v>
      </c>
      <c r="L972" s="54" t="str">
        <f t="shared" si="100"/>
        <v>Ukončeno v den propuštění</v>
      </c>
      <c r="M972" s="54" t="str">
        <f>IF(A972-J972&gt;TIME(0,240,0),"Více než  4 hodiny",VLOOKUP(K972,Pásma!$H$4:$I$244,2))</f>
        <v>do 10 ti minut</v>
      </c>
    </row>
    <row r="973" spans="1:13" x14ac:dyDescent="0.25">
      <c r="A973" s="52">
        <v>45442.631435185183</v>
      </c>
      <c r="B973" s="51" t="s">
        <v>5017</v>
      </c>
      <c r="C973" s="51" t="s">
        <v>4949</v>
      </c>
      <c r="D973" s="51" t="s">
        <v>5013</v>
      </c>
      <c r="E973" s="51" t="s">
        <v>10</v>
      </c>
      <c r="F973" s="51" t="s">
        <v>5303</v>
      </c>
      <c r="G973" s="51" t="s">
        <v>5304</v>
      </c>
      <c r="H973" s="51" t="s">
        <v>5305</v>
      </c>
      <c r="I973" s="8">
        <f t="shared" si="98"/>
        <v>45442.631435185183</v>
      </c>
      <c r="J973" s="8">
        <f t="shared" si="101"/>
        <v>45442.630555555559</v>
      </c>
      <c r="K973" s="6" t="str">
        <f t="shared" si="99"/>
        <v>0:01</v>
      </c>
      <c r="L973" s="54" t="str">
        <f t="shared" si="100"/>
        <v>Ukončeno v den propuštění</v>
      </c>
      <c r="M973" s="54" t="str">
        <f>IF(A973-J973&gt;TIME(0,240,0),"Více než  4 hodiny",VLOOKUP(K973,Pásma!$H$4:$I$244,2))</f>
        <v>do 10 ti minut</v>
      </c>
    </row>
    <row r="974" spans="1:13" x14ac:dyDescent="0.25">
      <c r="A974" s="52">
        <v>45442.631874999999</v>
      </c>
      <c r="B974" s="51" t="s">
        <v>5017</v>
      </c>
      <c r="C974" s="51" t="s">
        <v>4949</v>
      </c>
      <c r="D974" s="51" t="s">
        <v>5013</v>
      </c>
      <c r="E974" s="51" t="s">
        <v>10</v>
      </c>
      <c r="F974" s="51" t="s">
        <v>5300</v>
      </c>
      <c r="G974" s="51" t="s">
        <v>5301</v>
      </c>
      <c r="H974" s="51" t="s">
        <v>5302</v>
      </c>
      <c r="I974" s="8">
        <f t="shared" si="98"/>
        <v>45442.631874999999</v>
      </c>
      <c r="J974" s="8">
        <f t="shared" si="101"/>
        <v>45442.631249999999</v>
      </c>
      <c r="K974" s="6" t="str">
        <f t="shared" si="99"/>
        <v>0:00</v>
      </c>
      <c r="L974" s="54" t="str">
        <f t="shared" si="100"/>
        <v>Ukončeno v den propuštění</v>
      </c>
      <c r="M974" s="54" t="str">
        <f>IF(A974-J974&gt;TIME(0,240,0),"Více než  4 hodiny",VLOOKUP(K974,Pásma!$H$4:$I$244,2))</f>
        <v>do 10 ti minut</v>
      </c>
    </row>
    <row r="975" spans="1:13" x14ac:dyDescent="0.25">
      <c r="A975" s="52">
        <v>45442.6328125</v>
      </c>
      <c r="B975" s="51" t="s">
        <v>5017</v>
      </c>
      <c r="C975" s="51" t="s">
        <v>4949</v>
      </c>
      <c r="D975" s="51" t="s">
        <v>5013</v>
      </c>
      <c r="E975" s="51" t="s">
        <v>10</v>
      </c>
      <c r="F975" s="51" t="s">
        <v>5297</v>
      </c>
      <c r="G975" s="51" t="s">
        <v>5298</v>
      </c>
      <c r="H975" s="51" t="s">
        <v>5299</v>
      </c>
      <c r="I975" s="8">
        <f t="shared" si="98"/>
        <v>45442.6328125</v>
      </c>
      <c r="J975" s="8">
        <f t="shared" si="101"/>
        <v>45442.631944444445</v>
      </c>
      <c r="K975" s="6" t="str">
        <f t="shared" si="99"/>
        <v>0:01</v>
      </c>
      <c r="L975" s="54" t="str">
        <f t="shared" si="100"/>
        <v>Ukončeno v den propuštění</v>
      </c>
      <c r="M975" s="54" t="str">
        <f>IF(A975-J975&gt;TIME(0,240,0),"Více než  4 hodiny",VLOOKUP(K975,Pásma!$H$4:$I$244,2))</f>
        <v>do 10 ti minut</v>
      </c>
    </row>
    <row r="976" spans="1:13" x14ac:dyDescent="0.25">
      <c r="A976" s="52">
        <v>45442.633148148147</v>
      </c>
      <c r="B976" s="51" t="s">
        <v>5017</v>
      </c>
      <c r="C976" s="51" t="s">
        <v>4949</v>
      </c>
      <c r="D976" s="51" t="s">
        <v>5013</v>
      </c>
      <c r="E976" s="51" t="s">
        <v>10</v>
      </c>
      <c r="F976" s="51" t="s">
        <v>5295</v>
      </c>
      <c r="G976" s="51" t="s">
        <v>5296</v>
      </c>
      <c r="H976" s="51" t="s">
        <v>5294</v>
      </c>
      <c r="I976" s="8">
        <f t="shared" si="98"/>
        <v>45442.633148148147</v>
      </c>
      <c r="J976" s="8">
        <f t="shared" si="101"/>
        <v>45442.632638888892</v>
      </c>
      <c r="K976" s="6" t="str">
        <f t="shared" si="99"/>
        <v>0:00</v>
      </c>
      <c r="L976" s="54" t="str">
        <f t="shared" si="100"/>
        <v>Ukončeno v den propuštění</v>
      </c>
      <c r="M976" s="54" t="str">
        <f>IF(A976-J976&gt;TIME(0,240,0),"Více než  4 hodiny",VLOOKUP(K976,Pásma!$H$4:$I$244,2))</f>
        <v>do 10 ti minut</v>
      </c>
    </row>
    <row r="977" spans="1:13" x14ac:dyDescent="0.25">
      <c r="A977" s="52">
        <v>45442.633576388886</v>
      </c>
      <c r="B977" s="51" t="s">
        <v>5017</v>
      </c>
      <c r="C977" s="51" t="s">
        <v>4949</v>
      </c>
      <c r="D977" s="51" t="s">
        <v>5013</v>
      </c>
      <c r="E977" s="51" t="s">
        <v>10</v>
      </c>
      <c r="F977" s="51" t="s">
        <v>5292</v>
      </c>
      <c r="G977" s="51" t="s">
        <v>5293</v>
      </c>
      <c r="H977" s="51" t="s">
        <v>5294</v>
      </c>
      <c r="I977" s="8">
        <f t="shared" si="98"/>
        <v>45442.633576388886</v>
      </c>
      <c r="J977" s="8">
        <f t="shared" si="101"/>
        <v>45442.632638888892</v>
      </c>
      <c r="K977" s="6" t="str">
        <f t="shared" si="99"/>
        <v>0:01</v>
      </c>
      <c r="L977" s="54" t="str">
        <f t="shared" si="100"/>
        <v>Ukončeno v den propuštění</v>
      </c>
      <c r="M977" s="54" t="str">
        <f>IF(A977-J977&gt;TIME(0,240,0),"Více než  4 hodiny",VLOOKUP(K977,Pásma!$H$4:$I$244,2))</f>
        <v>do 10 ti minut</v>
      </c>
    </row>
    <row r="978" spans="1:13" x14ac:dyDescent="0.25">
      <c r="A978" s="52">
        <v>45443.347141203703</v>
      </c>
      <c r="B978" s="51" t="s">
        <v>5017</v>
      </c>
      <c r="C978" s="51" t="s">
        <v>5166</v>
      </c>
      <c r="D978" s="51" t="s">
        <v>5013</v>
      </c>
      <c r="E978" s="51" t="s">
        <v>79</v>
      </c>
      <c r="F978" s="51" t="s">
        <v>5175</v>
      </c>
      <c r="G978" s="51" t="s">
        <v>5176</v>
      </c>
      <c r="H978" s="51" t="s">
        <v>9056</v>
      </c>
      <c r="I978" s="8">
        <f t="shared" si="98"/>
        <v>45443.347141203703</v>
      </c>
      <c r="J978" s="8">
        <f>DATEVALUE(MID(H978,49,8))+TIMEVALUE(_xlfn.CONCAT(MID(H978,80,2),":",MID(H978,82,2)))</f>
        <v>45443.34652777778</v>
      </c>
      <c r="K978" s="6" t="str">
        <f t="shared" si="99"/>
        <v>0:00</v>
      </c>
      <c r="L978" s="54" t="str">
        <f t="shared" si="100"/>
        <v>Ukončeno v den propuštění</v>
      </c>
      <c r="M978" s="54" t="str">
        <f>IF(A978-J978&gt;TIME(0,240,0),"Více než  4 hodiny",VLOOKUP(K978,Pásma!$H$4:$I$244,2))</f>
        <v>do 10 ti minut</v>
      </c>
    </row>
    <row r="979" spans="1:13" x14ac:dyDescent="0.25">
      <c r="A979" s="52">
        <v>45443.349143518521</v>
      </c>
      <c r="B979" s="51" t="s">
        <v>5017</v>
      </c>
      <c r="C979" s="51" t="s">
        <v>5166</v>
      </c>
      <c r="D979" s="51" t="s">
        <v>5013</v>
      </c>
      <c r="E979" s="51" t="s">
        <v>79</v>
      </c>
      <c r="F979" s="51" t="s">
        <v>5178</v>
      </c>
      <c r="G979" s="51" t="s">
        <v>5179</v>
      </c>
      <c r="H979" s="51" t="s">
        <v>9055</v>
      </c>
      <c r="I979" s="8">
        <f t="shared" si="98"/>
        <v>45443.349143518521</v>
      </c>
      <c r="J979" s="8">
        <f>DATEVALUE(MID(H979,49,8))+TIMEVALUE(_xlfn.CONCAT(MID(H979,80,2),":",MID(H979,82,2)))</f>
        <v>45443.348611111112</v>
      </c>
      <c r="K979" s="6" t="str">
        <f t="shared" si="99"/>
        <v>0:00</v>
      </c>
      <c r="L979" s="54" t="str">
        <f t="shared" si="100"/>
        <v>Ukončeno v den propuštění</v>
      </c>
      <c r="M979" s="54" t="str">
        <f>IF(A979-J979&gt;TIME(0,240,0),"Více než  4 hodiny",VLOOKUP(K979,Pásma!$H$4:$I$244,2))</f>
        <v>do 10 ti minut</v>
      </c>
    </row>
    <row r="980" spans="1:13" x14ac:dyDescent="0.25">
      <c r="A980" s="52">
        <v>45443.606493055559</v>
      </c>
      <c r="B980" s="51" t="s">
        <v>5011</v>
      </c>
      <c r="C980" s="51" t="s">
        <v>5057</v>
      </c>
      <c r="D980" s="51" t="s">
        <v>5013</v>
      </c>
      <c r="E980" s="51" t="s">
        <v>79</v>
      </c>
      <c r="F980" s="51" t="s">
        <v>5289</v>
      </c>
      <c r="G980" s="51" t="s">
        <v>5290</v>
      </c>
      <c r="H980" s="51" t="s">
        <v>5291</v>
      </c>
      <c r="I980" s="8">
        <f t="shared" si="98"/>
        <v>45443.606493055559</v>
      </c>
      <c r="J980" s="8">
        <f t="shared" ref="J980:J998" si="102">DATEVALUE(MID(H980,29,8))+TIMEVALUE(_xlfn.CONCAT(MID(H980,64,2),":",MID(H980,66,2)))</f>
        <v>45443.605555555558</v>
      </c>
      <c r="K980" s="6" t="str">
        <f t="shared" si="99"/>
        <v>0:01</v>
      </c>
      <c r="L980" s="54" t="str">
        <f t="shared" si="100"/>
        <v>Ukončeno v den propuštění</v>
      </c>
      <c r="M980" s="54" t="str">
        <f>IF(A980-J980&gt;TIME(0,240,0),"Více než  4 hodiny",VLOOKUP(K980,Pásma!$H$4:$I$244,2))</f>
        <v>do 10 ti minut</v>
      </c>
    </row>
    <row r="981" spans="1:13" x14ac:dyDescent="0.25">
      <c r="A981" s="52">
        <v>45443.607129629629</v>
      </c>
      <c r="B981" s="51" t="s">
        <v>5011</v>
      </c>
      <c r="C981" s="51" t="s">
        <v>5057</v>
      </c>
      <c r="D981" s="51" t="s">
        <v>5013</v>
      </c>
      <c r="E981" s="51" t="s">
        <v>79</v>
      </c>
      <c r="F981" s="51" t="s">
        <v>5286</v>
      </c>
      <c r="G981" s="51" t="s">
        <v>5287</v>
      </c>
      <c r="H981" s="51" t="s">
        <v>5288</v>
      </c>
      <c r="I981" s="8">
        <f t="shared" si="98"/>
        <v>45443.607129629629</v>
      </c>
      <c r="J981" s="8">
        <f t="shared" si="102"/>
        <v>45443.606249999997</v>
      </c>
      <c r="K981" s="6" t="str">
        <f t="shared" si="99"/>
        <v>0:01</v>
      </c>
      <c r="L981" s="54" t="str">
        <f t="shared" si="100"/>
        <v>Ukončeno v den propuštění</v>
      </c>
      <c r="M981" s="54" t="str">
        <f>IF(A981-J981&gt;TIME(0,240,0),"Více než  4 hodiny",VLOOKUP(K981,Pásma!$H$4:$I$244,2))</f>
        <v>do 10 ti minut</v>
      </c>
    </row>
    <row r="982" spans="1:13" x14ac:dyDescent="0.25">
      <c r="A982" s="52">
        <v>45443.607453703706</v>
      </c>
      <c r="B982" s="51" t="s">
        <v>5011</v>
      </c>
      <c r="C982" s="51" t="s">
        <v>5057</v>
      </c>
      <c r="D982" s="51" t="s">
        <v>5013</v>
      </c>
      <c r="E982" s="51" t="s">
        <v>79</v>
      </c>
      <c r="F982" s="51" t="s">
        <v>5283</v>
      </c>
      <c r="G982" s="51" t="s">
        <v>5284</v>
      </c>
      <c r="H982" s="51" t="s">
        <v>5285</v>
      </c>
      <c r="I982" s="8">
        <f t="shared" si="98"/>
        <v>45443.607453703706</v>
      </c>
      <c r="J982" s="8">
        <f t="shared" si="102"/>
        <v>45443.606944444444</v>
      </c>
      <c r="K982" s="6" t="str">
        <f t="shared" si="99"/>
        <v>0:00</v>
      </c>
      <c r="L982" s="54" t="str">
        <f t="shared" si="100"/>
        <v>Ukončeno v den propuštění</v>
      </c>
      <c r="M982" s="54" t="str">
        <f>IF(A982-J982&gt;TIME(0,240,0),"Více než  4 hodiny",VLOOKUP(K982,Pásma!$H$4:$I$244,2))</f>
        <v>do 10 ti minut</v>
      </c>
    </row>
    <row r="983" spans="1:13" x14ac:dyDescent="0.25">
      <c r="A983" s="52">
        <v>45443.608437499999</v>
      </c>
      <c r="B983" s="51" t="s">
        <v>5011</v>
      </c>
      <c r="C983" s="51" t="s">
        <v>5057</v>
      </c>
      <c r="D983" s="51" t="s">
        <v>5013</v>
      </c>
      <c r="E983" s="51" t="s">
        <v>79</v>
      </c>
      <c r="F983" s="51" t="s">
        <v>5280</v>
      </c>
      <c r="G983" s="51" t="s">
        <v>5281</v>
      </c>
      <c r="H983" s="51" t="s">
        <v>5282</v>
      </c>
      <c r="I983" s="8">
        <f t="shared" si="98"/>
        <v>45443.608437499999</v>
      </c>
      <c r="J983" s="8">
        <f t="shared" si="102"/>
        <v>45443.606944444444</v>
      </c>
      <c r="K983" s="6" t="str">
        <f t="shared" si="99"/>
        <v>0:02</v>
      </c>
      <c r="L983" s="54" t="str">
        <f t="shared" si="100"/>
        <v>Ukončeno v den propuštění</v>
      </c>
      <c r="M983" s="54" t="str">
        <f>IF(A983-J983&gt;TIME(0,240,0),"Více než  4 hodiny",VLOOKUP(K983,Pásma!$H$4:$I$244,2))</f>
        <v>do 10 ti minut</v>
      </c>
    </row>
    <row r="984" spans="1:13" x14ac:dyDescent="0.25">
      <c r="A984" s="52">
        <v>45443.608715277776</v>
      </c>
      <c r="B984" s="51" t="s">
        <v>5011</v>
      </c>
      <c r="C984" s="51" t="s">
        <v>5057</v>
      </c>
      <c r="D984" s="51" t="s">
        <v>5013</v>
      </c>
      <c r="E984" s="51" t="s">
        <v>79</v>
      </c>
      <c r="F984" s="51" t="s">
        <v>5277</v>
      </c>
      <c r="G984" s="51" t="s">
        <v>5278</v>
      </c>
      <c r="H984" s="51" t="s">
        <v>5279</v>
      </c>
      <c r="I984" s="8">
        <f t="shared" si="98"/>
        <v>45443.608715277776</v>
      </c>
      <c r="J984" s="8">
        <f t="shared" si="102"/>
        <v>45443.60833333333</v>
      </c>
      <c r="K984" s="6" t="str">
        <f t="shared" si="99"/>
        <v>0:00</v>
      </c>
      <c r="L984" s="54" t="str">
        <f t="shared" si="100"/>
        <v>Ukončeno v den propuštění</v>
      </c>
      <c r="M984" s="54" t="str">
        <f>IF(A984-J984&gt;TIME(0,240,0),"Více než  4 hodiny",VLOOKUP(K984,Pásma!$H$4:$I$244,2))</f>
        <v>do 10 ti minut</v>
      </c>
    </row>
    <row r="985" spans="1:13" x14ac:dyDescent="0.25">
      <c r="A985" s="52">
        <v>45443.609097222223</v>
      </c>
      <c r="B985" s="51" t="s">
        <v>5011</v>
      </c>
      <c r="C985" s="51" t="s">
        <v>5057</v>
      </c>
      <c r="D985" s="51" t="s">
        <v>5013</v>
      </c>
      <c r="E985" s="51" t="s">
        <v>79</v>
      </c>
      <c r="F985" s="51" t="s">
        <v>5274</v>
      </c>
      <c r="G985" s="51" t="s">
        <v>5275</v>
      </c>
      <c r="H985" s="51" t="s">
        <v>5276</v>
      </c>
      <c r="I985" s="8">
        <f t="shared" si="98"/>
        <v>45443.609097222223</v>
      </c>
      <c r="J985" s="8">
        <f t="shared" si="102"/>
        <v>45443.60833333333</v>
      </c>
      <c r="K985" s="6" t="str">
        <f t="shared" si="99"/>
        <v>0:01</v>
      </c>
      <c r="L985" s="54" t="str">
        <f t="shared" si="100"/>
        <v>Ukončeno v den propuštění</v>
      </c>
      <c r="M985" s="54" t="str">
        <f>IF(A985-J985&gt;TIME(0,240,0),"Více než  4 hodiny",VLOOKUP(K985,Pásma!$H$4:$I$244,2))</f>
        <v>do 10 ti minut</v>
      </c>
    </row>
    <row r="986" spans="1:13" x14ac:dyDescent="0.25">
      <c r="A986" s="52">
        <v>45443.609652777777</v>
      </c>
      <c r="B986" s="51" t="s">
        <v>5011</v>
      </c>
      <c r="C986" s="51" t="s">
        <v>5057</v>
      </c>
      <c r="D986" s="51" t="s">
        <v>5013</v>
      </c>
      <c r="E986" s="51" t="s">
        <v>79</v>
      </c>
      <c r="F986" s="51" t="s">
        <v>5271</v>
      </c>
      <c r="G986" s="51" t="s">
        <v>5272</v>
      </c>
      <c r="H986" s="51" t="s">
        <v>5273</v>
      </c>
      <c r="I986" s="8">
        <f t="shared" si="98"/>
        <v>45443.609652777777</v>
      </c>
      <c r="J986" s="8">
        <f t="shared" si="102"/>
        <v>45443.609027777777</v>
      </c>
      <c r="K986" s="6" t="str">
        <f t="shared" si="99"/>
        <v>0:00</v>
      </c>
      <c r="L986" s="54" t="str">
        <f t="shared" si="100"/>
        <v>Ukončeno v den propuštění</v>
      </c>
      <c r="M986" s="54" t="str">
        <f>IF(A986-J986&gt;TIME(0,240,0),"Více než  4 hodiny",VLOOKUP(K986,Pásma!$H$4:$I$244,2))</f>
        <v>do 10 ti minut</v>
      </c>
    </row>
    <row r="987" spans="1:13" x14ac:dyDescent="0.25">
      <c r="A987" s="52">
        <v>45444.465694444443</v>
      </c>
      <c r="B987" s="51" t="s">
        <v>5017</v>
      </c>
      <c r="C987" s="51" t="s">
        <v>4949</v>
      </c>
      <c r="D987" s="51" t="s">
        <v>5013</v>
      </c>
      <c r="E987" s="51" t="s">
        <v>10</v>
      </c>
      <c r="F987" s="51" t="s">
        <v>5269</v>
      </c>
      <c r="G987" s="51" t="s">
        <v>5270</v>
      </c>
      <c r="H987" s="51" t="s">
        <v>5268</v>
      </c>
      <c r="I987" s="8">
        <f t="shared" si="98"/>
        <v>45444.465694444443</v>
      </c>
      <c r="J987" s="8">
        <f t="shared" si="102"/>
        <v>45444.465277777781</v>
      </c>
      <c r="K987" s="6" t="str">
        <f t="shared" si="99"/>
        <v>0:00</v>
      </c>
      <c r="L987" s="54" t="str">
        <f t="shared" si="100"/>
        <v>Ukončeno v den propuštění</v>
      </c>
      <c r="M987" s="54" t="str">
        <f>IF(A987-J987&gt;TIME(0,240,0),"Více než  4 hodiny",VLOOKUP(K987,Pásma!$H$4:$I$244,2))</f>
        <v>do 10 ti minut</v>
      </c>
    </row>
    <row r="988" spans="1:13" x14ac:dyDescent="0.25">
      <c r="A988" s="52">
        <v>45444.465925925928</v>
      </c>
      <c r="B988" s="51" t="s">
        <v>5017</v>
      </c>
      <c r="C988" s="51" t="s">
        <v>4949</v>
      </c>
      <c r="D988" s="51" t="s">
        <v>5013</v>
      </c>
      <c r="E988" s="51" t="s">
        <v>10</v>
      </c>
      <c r="F988" s="51" t="s">
        <v>5266</v>
      </c>
      <c r="G988" s="51" t="s">
        <v>5267</v>
      </c>
      <c r="H988" s="51" t="s">
        <v>5268</v>
      </c>
      <c r="I988" s="8">
        <f t="shared" si="98"/>
        <v>45444.465925925928</v>
      </c>
      <c r="J988" s="8">
        <f t="shared" si="102"/>
        <v>45444.465277777781</v>
      </c>
      <c r="K988" s="6" t="str">
        <f t="shared" si="99"/>
        <v>0:00</v>
      </c>
      <c r="L988" s="54" t="str">
        <f t="shared" si="100"/>
        <v>Ukončeno v den propuštění</v>
      </c>
      <c r="M988" s="54" t="str">
        <f>IF(A988-J988&gt;TIME(0,240,0),"Více než  4 hodiny",VLOOKUP(K988,Pásma!$H$4:$I$244,2))</f>
        <v>do 10 ti minut</v>
      </c>
    </row>
    <row r="989" spans="1:13" x14ac:dyDescent="0.25">
      <c r="A989" s="52">
        <v>45444.466284722221</v>
      </c>
      <c r="B989" s="51" t="s">
        <v>5017</v>
      </c>
      <c r="C989" s="51" t="s">
        <v>4949</v>
      </c>
      <c r="D989" s="51" t="s">
        <v>5013</v>
      </c>
      <c r="E989" s="51" t="s">
        <v>10</v>
      </c>
      <c r="F989" s="51" t="s">
        <v>5263</v>
      </c>
      <c r="G989" s="51" t="s">
        <v>5264</v>
      </c>
      <c r="H989" s="51" t="s">
        <v>5265</v>
      </c>
      <c r="I989" s="8">
        <f t="shared" si="98"/>
        <v>45444.466284722221</v>
      </c>
      <c r="J989" s="8">
        <f t="shared" si="102"/>
        <v>45444.46597222222</v>
      </c>
      <c r="K989" s="6" t="str">
        <f t="shared" si="99"/>
        <v>0:00</v>
      </c>
      <c r="L989" s="54" t="str">
        <f t="shared" si="100"/>
        <v>Ukončeno v den propuštění</v>
      </c>
      <c r="M989" s="54" t="str">
        <f>IF(A989-J989&gt;TIME(0,240,0),"Více než  4 hodiny",VLOOKUP(K989,Pásma!$H$4:$I$244,2))</f>
        <v>do 10 ti minut</v>
      </c>
    </row>
    <row r="990" spans="1:13" x14ac:dyDescent="0.25">
      <c r="A990" s="52">
        <v>45444.547650462962</v>
      </c>
      <c r="B990" s="51" t="s">
        <v>5017</v>
      </c>
      <c r="C990" s="51" t="s">
        <v>4949</v>
      </c>
      <c r="D990" s="51" t="s">
        <v>5013</v>
      </c>
      <c r="E990" s="51" t="s">
        <v>10</v>
      </c>
      <c r="F990" s="51" t="s">
        <v>5261</v>
      </c>
      <c r="G990" s="51" t="s">
        <v>5262</v>
      </c>
      <c r="H990" s="51" t="s">
        <v>5260</v>
      </c>
      <c r="I990" s="8">
        <f t="shared" si="98"/>
        <v>45444.547650462962</v>
      </c>
      <c r="J990" s="8">
        <f t="shared" si="102"/>
        <v>45444.547222222223</v>
      </c>
      <c r="K990" s="6" t="str">
        <f t="shared" si="99"/>
        <v>0:00</v>
      </c>
      <c r="L990" s="54" t="str">
        <f t="shared" si="100"/>
        <v>Ukončeno v den propuštění</v>
      </c>
      <c r="M990" s="54" t="str">
        <f>IF(A990-J990&gt;TIME(0,240,0),"Více než  4 hodiny",VLOOKUP(K990,Pásma!$H$4:$I$244,2))</f>
        <v>do 10 ti minut</v>
      </c>
    </row>
    <row r="991" spans="1:13" x14ac:dyDescent="0.25">
      <c r="A991" s="52">
        <v>45444.548020833332</v>
      </c>
      <c r="B991" s="51" t="s">
        <v>5017</v>
      </c>
      <c r="C991" s="51" t="s">
        <v>4949</v>
      </c>
      <c r="D991" s="51" t="s">
        <v>5013</v>
      </c>
      <c r="E991" s="51" t="s">
        <v>10</v>
      </c>
      <c r="F991" s="51" t="s">
        <v>5258</v>
      </c>
      <c r="G991" s="51" t="s">
        <v>5259</v>
      </c>
      <c r="H991" s="51" t="s">
        <v>5260</v>
      </c>
      <c r="I991" s="8">
        <f t="shared" si="98"/>
        <v>45444.548020833332</v>
      </c>
      <c r="J991" s="8">
        <f t="shared" si="102"/>
        <v>45444.547222222223</v>
      </c>
      <c r="K991" s="6" t="str">
        <f t="shared" si="99"/>
        <v>0:01</v>
      </c>
      <c r="L991" s="54" t="str">
        <f t="shared" si="100"/>
        <v>Ukončeno v den propuštění</v>
      </c>
      <c r="M991" s="54" t="str">
        <f>IF(A991-J991&gt;TIME(0,240,0),"Více než  4 hodiny",VLOOKUP(K991,Pásma!$H$4:$I$244,2))</f>
        <v>do 10 ti minut</v>
      </c>
    </row>
    <row r="992" spans="1:13" x14ac:dyDescent="0.25">
      <c r="A992" s="52">
        <v>45444.647499999999</v>
      </c>
      <c r="B992" s="51" t="s">
        <v>5017</v>
      </c>
      <c r="C992" s="51" t="s">
        <v>4949</v>
      </c>
      <c r="D992" s="51" t="s">
        <v>5013</v>
      </c>
      <c r="E992" s="51" t="s">
        <v>10</v>
      </c>
      <c r="F992" s="51" t="s">
        <v>5255</v>
      </c>
      <c r="G992" s="51" t="s">
        <v>5256</v>
      </c>
      <c r="H992" s="51" t="s">
        <v>5257</v>
      </c>
      <c r="I992" s="8">
        <f t="shared" si="98"/>
        <v>45444.647499999999</v>
      </c>
      <c r="J992" s="8">
        <f t="shared" si="102"/>
        <v>45444.646527777775</v>
      </c>
      <c r="K992" s="6" t="str">
        <f t="shared" si="99"/>
        <v>0:01</v>
      </c>
      <c r="L992" s="54" t="str">
        <f t="shared" si="100"/>
        <v>Ukončeno v den propuštění</v>
      </c>
      <c r="M992" s="54" t="str">
        <f>IF(A992-J992&gt;TIME(0,240,0),"Více než  4 hodiny",VLOOKUP(K992,Pásma!$H$4:$I$244,2))</f>
        <v>do 10 ti minut</v>
      </c>
    </row>
    <row r="993" spans="1:13" x14ac:dyDescent="0.25">
      <c r="A993" s="52">
        <v>45445.399594907409</v>
      </c>
      <c r="B993" s="51" t="s">
        <v>5011</v>
      </c>
      <c r="C993" s="51" t="s">
        <v>5125</v>
      </c>
      <c r="D993" s="51" t="s">
        <v>5013</v>
      </c>
      <c r="E993" s="51" t="s">
        <v>79</v>
      </c>
      <c r="F993" s="51" t="s">
        <v>5253</v>
      </c>
      <c r="G993" s="51" t="s">
        <v>5254</v>
      </c>
      <c r="H993" s="51" t="s">
        <v>5250</v>
      </c>
      <c r="I993" s="8">
        <f t="shared" si="98"/>
        <v>45445.399594907409</v>
      </c>
      <c r="J993" s="8">
        <f t="shared" si="102"/>
        <v>45445.399305555555</v>
      </c>
      <c r="K993" s="6" t="str">
        <f t="shared" si="99"/>
        <v>0:00</v>
      </c>
      <c r="L993" s="54" t="str">
        <f t="shared" si="100"/>
        <v>Ukončeno v den propuštění</v>
      </c>
      <c r="M993" s="54" t="str">
        <f>IF(A993-J993&gt;TIME(0,240,0),"Více než  4 hodiny",VLOOKUP(K993,Pásma!$H$4:$I$244,2))</f>
        <v>do 10 ti minut</v>
      </c>
    </row>
    <row r="994" spans="1:13" x14ac:dyDescent="0.25">
      <c r="A994" s="52">
        <v>45445.399837962963</v>
      </c>
      <c r="B994" s="51" t="s">
        <v>5011</v>
      </c>
      <c r="C994" s="51" t="s">
        <v>5125</v>
      </c>
      <c r="D994" s="51" t="s">
        <v>5013</v>
      </c>
      <c r="E994" s="51" t="s">
        <v>79</v>
      </c>
      <c r="F994" s="51" t="s">
        <v>5251</v>
      </c>
      <c r="G994" s="51" t="s">
        <v>5252</v>
      </c>
      <c r="H994" s="51" t="s">
        <v>5250</v>
      </c>
      <c r="I994" s="8">
        <f t="shared" si="98"/>
        <v>45445.399837962963</v>
      </c>
      <c r="J994" s="8">
        <f t="shared" si="102"/>
        <v>45445.399305555555</v>
      </c>
      <c r="K994" s="6" t="str">
        <f t="shared" si="99"/>
        <v>0:00</v>
      </c>
      <c r="L994" s="54" t="str">
        <f t="shared" si="100"/>
        <v>Ukončeno v den propuštění</v>
      </c>
      <c r="M994" s="54" t="str">
        <f>IF(A994-J994&gt;TIME(0,240,0),"Více než  4 hodiny",VLOOKUP(K994,Pásma!$H$4:$I$244,2))</f>
        <v>do 10 ti minut</v>
      </c>
    </row>
    <row r="995" spans="1:13" x14ac:dyDescent="0.25">
      <c r="A995" s="52">
        <v>45445.400243055556</v>
      </c>
      <c r="B995" s="51" t="s">
        <v>5011</v>
      </c>
      <c r="C995" s="51" t="s">
        <v>5125</v>
      </c>
      <c r="D995" s="51" t="s">
        <v>5013</v>
      </c>
      <c r="E995" s="51" t="s">
        <v>79</v>
      </c>
      <c r="F995" s="51" t="s">
        <v>5248</v>
      </c>
      <c r="G995" s="51" t="s">
        <v>5249</v>
      </c>
      <c r="H995" s="51" t="s">
        <v>5250</v>
      </c>
      <c r="I995" s="8">
        <f t="shared" si="98"/>
        <v>45445.400243055556</v>
      </c>
      <c r="J995" s="8">
        <f t="shared" si="102"/>
        <v>45445.399305555555</v>
      </c>
      <c r="K995" s="6" t="str">
        <f t="shared" si="99"/>
        <v>0:01</v>
      </c>
      <c r="L995" s="54" t="str">
        <f t="shared" si="100"/>
        <v>Ukončeno v den propuštění</v>
      </c>
      <c r="M995" s="54" t="str">
        <f>IF(A995-J995&gt;TIME(0,240,0),"Více než  4 hodiny",VLOOKUP(K995,Pásma!$H$4:$I$244,2))</f>
        <v>do 10 ti minut</v>
      </c>
    </row>
    <row r="996" spans="1:13" x14ac:dyDescent="0.25">
      <c r="A996" s="52">
        <v>45445.400462962964</v>
      </c>
      <c r="B996" s="51" t="s">
        <v>5011</v>
      </c>
      <c r="C996" s="51" t="s">
        <v>5125</v>
      </c>
      <c r="D996" s="51" t="s">
        <v>5013</v>
      </c>
      <c r="E996" s="51" t="s">
        <v>79</v>
      </c>
      <c r="F996" s="51" t="s">
        <v>5246</v>
      </c>
      <c r="G996" s="51" t="s">
        <v>5247</v>
      </c>
      <c r="H996" s="51" t="s">
        <v>5245</v>
      </c>
      <c r="I996" s="8">
        <f t="shared" si="98"/>
        <v>45445.400462962964</v>
      </c>
      <c r="J996" s="8">
        <f t="shared" si="102"/>
        <v>45445.4</v>
      </c>
      <c r="K996" s="6" t="str">
        <f t="shared" si="99"/>
        <v>0:00</v>
      </c>
      <c r="L996" s="54" t="str">
        <f t="shared" si="100"/>
        <v>Ukončeno v den propuštění</v>
      </c>
      <c r="M996" s="54" t="str">
        <f>IF(A996-J996&gt;TIME(0,240,0),"Více než  4 hodiny",VLOOKUP(K996,Pásma!$H$4:$I$244,2))</f>
        <v>do 10 ti minut</v>
      </c>
    </row>
    <row r="997" spans="1:13" x14ac:dyDescent="0.25">
      <c r="A997" s="52">
        <v>45445.400914351849</v>
      </c>
      <c r="B997" s="51" t="s">
        <v>5011</v>
      </c>
      <c r="C997" s="51" t="s">
        <v>5125</v>
      </c>
      <c r="D997" s="51" t="s">
        <v>5013</v>
      </c>
      <c r="E997" s="51" t="s">
        <v>79</v>
      </c>
      <c r="F997" s="51" t="s">
        <v>5243</v>
      </c>
      <c r="G997" s="51" t="s">
        <v>5244</v>
      </c>
      <c r="H997" s="51" t="s">
        <v>5245</v>
      </c>
      <c r="I997" s="8">
        <f t="shared" si="98"/>
        <v>45445.400914351849</v>
      </c>
      <c r="J997" s="8">
        <f t="shared" si="102"/>
        <v>45445.4</v>
      </c>
      <c r="K997" s="6" t="str">
        <f t="shared" si="99"/>
        <v>0:01</v>
      </c>
      <c r="L997" s="54" t="str">
        <f t="shared" si="100"/>
        <v>Ukončeno v den propuštění</v>
      </c>
      <c r="M997" s="54" t="str">
        <f>IF(A997-J997&gt;TIME(0,240,0),"Více než  4 hodiny",VLOOKUP(K997,Pásma!$H$4:$I$244,2))</f>
        <v>do 10 ti minut</v>
      </c>
    </row>
    <row r="998" spans="1:13" x14ac:dyDescent="0.25">
      <c r="A998" s="52">
        <v>45445.401238425926</v>
      </c>
      <c r="B998" s="51" t="s">
        <v>5011</v>
      </c>
      <c r="C998" s="51" t="s">
        <v>5125</v>
      </c>
      <c r="D998" s="51" t="s">
        <v>5013</v>
      </c>
      <c r="E998" s="51" t="s">
        <v>79</v>
      </c>
      <c r="F998" s="51" t="s">
        <v>5240</v>
      </c>
      <c r="G998" s="51" t="s">
        <v>5241</v>
      </c>
      <c r="H998" s="51" t="s">
        <v>5242</v>
      </c>
      <c r="I998" s="8">
        <f t="shared" si="98"/>
        <v>45445.401238425926</v>
      </c>
      <c r="J998" s="8">
        <f t="shared" si="102"/>
        <v>45445.400694444441</v>
      </c>
      <c r="K998" s="6" t="str">
        <f t="shared" si="99"/>
        <v>0:00</v>
      </c>
      <c r="L998" s="54" t="str">
        <f t="shared" si="100"/>
        <v>Ukončeno v den propuštění</v>
      </c>
      <c r="M998" s="54" t="str">
        <f>IF(A998-J998&gt;TIME(0,240,0),"Více než  4 hodiny",VLOOKUP(K998,Pásma!$H$4:$I$244,2))</f>
        <v>do 10 ti minut</v>
      </c>
    </row>
    <row r="999" spans="1:13" x14ac:dyDescent="0.25">
      <c r="A999" s="52">
        <v>45446.358449074076</v>
      </c>
      <c r="B999" s="51" t="s">
        <v>5017</v>
      </c>
      <c r="C999" s="51" t="s">
        <v>5166</v>
      </c>
      <c r="D999" s="51" t="s">
        <v>5013</v>
      </c>
      <c r="E999" s="51" t="s">
        <v>79</v>
      </c>
      <c r="F999" s="51" t="s">
        <v>5134</v>
      </c>
      <c r="G999" s="51" t="s">
        <v>5135</v>
      </c>
      <c r="H999" s="51" t="s">
        <v>9054</v>
      </c>
      <c r="I999" s="8">
        <f t="shared" si="98"/>
        <v>45446.358449074076</v>
      </c>
      <c r="J999" s="8">
        <f>DATEVALUE(MID(H999,49,8))+TIMEVALUE(_xlfn.CONCAT(MID(H999,80,2),":",MID(H999,82,2)))</f>
        <v>45446.35833333333</v>
      </c>
      <c r="K999" s="6" t="str">
        <f t="shared" si="99"/>
        <v>0:00</v>
      </c>
      <c r="L999" s="54" t="str">
        <f t="shared" si="100"/>
        <v>Ukončeno v den propuštění</v>
      </c>
      <c r="M999" s="54" t="str">
        <f>IF(A999-J999&gt;TIME(0,240,0),"Více než  4 hodiny",VLOOKUP(K999,Pásma!$H$4:$I$244,2))</f>
        <v>do 10 ti minut</v>
      </c>
    </row>
    <row r="1000" spans="1:13" x14ac:dyDescent="0.25">
      <c r="A1000" s="52">
        <v>45446.359456018516</v>
      </c>
      <c r="B1000" s="51" t="s">
        <v>5017</v>
      </c>
      <c r="C1000" s="51" t="s">
        <v>5166</v>
      </c>
      <c r="D1000" s="51" t="s">
        <v>5013</v>
      </c>
      <c r="E1000" s="51" t="s">
        <v>79</v>
      </c>
      <c r="F1000" s="51" t="s">
        <v>5197</v>
      </c>
      <c r="G1000" s="51" t="s">
        <v>5198</v>
      </c>
      <c r="H1000" s="51" t="s">
        <v>9053</v>
      </c>
      <c r="I1000" s="8">
        <f t="shared" si="98"/>
        <v>45446.359456018516</v>
      </c>
      <c r="J1000" s="8">
        <f>DATEVALUE(MID(H1000,49,8))+TIMEVALUE(_xlfn.CONCAT(MID(H1000,80,2),":",MID(H1000,82,2)))</f>
        <v>45446.359027777777</v>
      </c>
      <c r="K1000" s="6" t="str">
        <f t="shared" si="99"/>
        <v>0:00</v>
      </c>
      <c r="L1000" s="54" t="str">
        <f t="shared" si="100"/>
        <v>Ukončeno v den propuštění</v>
      </c>
      <c r="M1000" s="54" t="str">
        <f>IF(A1000-J1000&gt;TIME(0,240,0),"Více než  4 hodiny",VLOOKUP(K1000,Pásma!$H$4:$I$244,2))</f>
        <v>do 10 ti minut</v>
      </c>
    </row>
    <row r="1001" spans="1:13" x14ac:dyDescent="0.25">
      <c r="A1001" s="52">
        <v>45446.405104166668</v>
      </c>
      <c r="B1001" s="51" t="s">
        <v>4945</v>
      </c>
      <c r="C1001" s="51" t="s">
        <v>5224</v>
      </c>
      <c r="D1001" s="51" t="s">
        <v>5013</v>
      </c>
      <c r="E1001" s="51" t="s">
        <v>4876</v>
      </c>
      <c r="F1001" s="51" t="s">
        <v>5142</v>
      </c>
      <c r="G1001" s="51" t="s">
        <v>5238</v>
      </c>
      <c r="H1001" s="51" t="s">
        <v>5239</v>
      </c>
      <c r="I1001" s="8">
        <f t="shared" si="98"/>
        <v>45446.405104166668</v>
      </c>
      <c r="J1001" s="8">
        <f>DATEVALUE(MID(H1001,29,8))+TIMEVALUE(_xlfn.CONCAT(MID(H1001,64,2),":",MID(H1001,66,2)))</f>
        <v>45446.384722222225</v>
      </c>
      <c r="K1001" s="6" t="str">
        <f t="shared" si="99"/>
        <v>0:29</v>
      </c>
      <c r="L1001" s="54" t="str">
        <f t="shared" si="100"/>
        <v>Ukončeno v den propuštění</v>
      </c>
      <c r="M1001" s="54" t="str">
        <f>IF(A1001-J1001&gt;TIME(0,240,0),"Více než  4 hodiny",VLOOKUP(K1001,Pásma!$H$4:$I$244,2))</f>
        <v>20-30</v>
      </c>
    </row>
    <row r="1002" spans="1:13" x14ac:dyDescent="0.25">
      <c r="A1002" s="52">
        <v>45446.57471064815</v>
      </c>
      <c r="B1002" s="51" t="s">
        <v>4853</v>
      </c>
      <c r="C1002" s="51" t="s">
        <v>4891</v>
      </c>
      <c r="D1002" s="51" t="s">
        <v>5013</v>
      </c>
      <c r="E1002" s="51" t="s">
        <v>10</v>
      </c>
      <c r="F1002" s="51" t="s">
        <v>5167</v>
      </c>
      <c r="G1002" s="51" t="s">
        <v>5168</v>
      </c>
      <c r="H1002" s="51" t="s">
        <v>9052</v>
      </c>
      <c r="I1002" s="8">
        <f t="shared" si="98"/>
        <v>45446.57471064815</v>
      </c>
      <c r="J1002" s="8">
        <f>DATEVALUE(MID(H1002,49,8))+TIMEVALUE(_xlfn.CONCAT(MID(H1002,80,2),":",MID(H1002,82,2)))</f>
        <v>45446.574305555558</v>
      </c>
      <c r="K1002" s="6" t="str">
        <f t="shared" si="99"/>
        <v>0:00</v>
      </c>
      <c r="L1002" s="54" t="str">
        <f t="shared" si="100"/>
        <v>Ukončeno v den propuštění</v>
      </c>
      <c r="M1002" s="54" t="str">
        <f>IF(A1002-J1002&gt;TIME(0,240,0),"Více než  4 hodiny",VLOOKUP(K1002,Pásma!$H$4:$I$244,2))</f>
        <v>do 10 ti minut</v>
      </c>
    </row>
    <row r="1003" spans="1:13" x14ac:dyDescent="0.25">
      <c r="A1003" s="52">
        <v>45446.663807870369</v>
      </c>
      <c r="B1003" s="51" t="s">
        <v>5011</v>
      </c>
      <c r="C1003" s="51" t="s">
        <v>5039</v>
      </c>
      <c r="D1003" s="51" t="s">
        <v>5013</v>
      </c>
      <c r="E1003" s="51" t="s">
        <v>79</v>
      </c>
      <c r="F1003" s="51" t="s">
        <v>5235</v>
      </c>
      <c r="G1003" s="51" t="s">
        <v>5236</v>
      </c>
      <c r="H1003" s="51" t="s">
        <v>5237</v>
      </c>
      <c r="I1003" s="8">
        <f t="shared" si="98"/>
        <v>45446.663807870369</v>
      </c>
      <c r="J1003" s="8">
        <f>DATEVALUE(MID(H1003,29,8))+TIMEVALUE(_xlfn.CONCAT(MID(H1003,64,2),":",MID(H1003,66,2)))</f>
        <v>45446.663194444445</v>
      </c>
      <c r="K1003" s="6" t="str">
        <f t="shared" si="99"/>
        <v>0:00</v>
      </c>
      <c r="L1003" s="54" t="str">
        <f t="shared" si="100"/>
        <v>Ukončeno v den propuštění</v>
      </c>
      <c r="M1003" s="54" t="str">
        <f>IF(A1003-J1003&gt;TIME(0,240,0),"Více než  4 hodiny",VLOOKUP(K1003,Pásma!$H$4:$I$244,2))</f>
        <v>do 10 ti minut</v>
      </c>
    </row>
    <row r="1004" spans="1:13" x14ac:dyDescent="0.25">
      <c r="A1004" s="52">
        <v>45446.664270833331</v>
      </c>
      <c r="B1004" s="51" t="s">
        <v>5011</v>
      </c>
      <c r="C1004" s="51" t="s">
        <v>5039</v>
      </c>
      <c r="D1004" s="51" t="s">
        <v>5013</v>
      </c>
      <c r="E1004" s="51" t="s">
        <v>79</v>
      </c>
      <c r="F1004" s="51" t="s">
        <v>5233</v>
      </c>
      <c r="G1004" s="51" t="s">
        <v>5234</v>
      </c>
      <c r="H1004" s="51" t="s">
        <v>5232</v>
      </c>
      <c r="I1004" s="8">
        <f t="shared" si="98"/>
        <v>45446.664270833331</v>
      </c>
      <c r="J1004" s="8">
        <f>DATEVALUE(MID(H1004,29,8))+TIMEVALUE(_xlfn.CONCAT(MID(H1004,64,2),":",MID(H1004,66,2)))</f>
        <v>45446.663888888892</v>
      </c>
      <c r="K1004" s="6" t="str">
        <f t="shared" si="99"/>
        <v>0:00</v>
      </c>
      <c r="L1004" s="54" t="str">
        <f t="shared" si="100"/>
        <v>Ukončeno v den propuštění</v>
      </c>
      <c r="M1004" s="54" t="str">
        <f>IF(A1004-J1004&gt;TIME(0,240,0),"Více než  4 hodiny",VLOOKUP(K1004,Pásma!$H$4:$I$244,2))</f>
        <v>do 10 ti minut</v>
      </c>
    </row>
    <row r="1005" spans="1:13" x14ac:dyDescent="0.25">
      <c r="A1005" s="52">
        <v>45446.664583333331</v>
      </c>
      <c r="B1005" s="51" t="s">
        <v>5011</v>
      </c>
      <c r="C1005" s="51" t="s">
        <v>5039</v>
      </c>
      <c r="D1005" s="51" t="s">
        <v>5013</v>
      </c>
      <c r="E1005" s="51" t="s">
        <v>79</v>
      </c>
      <c r="F1005" s="51" t="s">
        <v>5230</v>
      </c>
      <c r="G1005" s="51" t="s">
        <v>5231</v>
      </c>
      <c r="H1005" s="51" t="s">
        <v>5232</v>
      </c>
      <c r="I1005" s="8">
        <f t="shared" si="98"/>
        <v>45446.664583333331</v>
      </c>
      <c r="J1005" s="8">
        <f>DATEVALUE(MID(H1005,29,8))+TIMEVALUE(_xlfn.CONCAT(MID(H1005,64,2),":",MID(H1005,66,2)))</f>
        <v>45446.663888888892</v>
      </c>
      <c r="K1005" s="6" t="str">
        <f t="shared" si="99"/>
        <v>0:01</v>
      </c>
      <c r="L1005" s="54" t="str">
        <f t="shared" si="100"/>
        <v>Ukončeno v den propuštění</v>
      </c>
      <c r="M1005" s="54" t="str">
        <f>IF(A1005-J1005&gt;TIME(0,240,0),"Více než  4 hodiny",VLOOKUP(K1005,Pásma!$H$4:$I$244,2))</f>
        <v>do 10 ti minut</v>
      </c>
    </row>
    <row r="1006" spans="1:13" x14ac:dyDescent="0.25">
      <c r="A1006" s="52">
        <v>45447.342361111114</v>
      </c>
      <c r="B1006" s="51" t="s">
        <v>5017</v>
      </c>
      <c r="C1006" s="51" t="s">
        <v>5150</v>
      </c>
      <c r="D1006" s="51" t="s">
        <v>5013</v>
      </c>
      <c r="E1006" s="51" t="s">
        <v>10</v>
      </c>
      <c r="F1006" s="51" t="s">
        <v>5142</v>
      </c>
      <c r="G1006" s="51" t="s">
        <v>5143</v>
      </c>
      <c r="H1006" s="51" t="s">
        <v>9051</v>
      </c>
      <c r="I1006" s="8">
        <f t="shared" si="98"/>
        <v>45447.342361111114</v>
      </c>
      <c r="J1006" s="8">
        <f>DATEVALUE(MID(H1006,49,8))+TIMEVALUE(_xlfn.CONCAT(MID(H1006,80,2),":",MID(H1006,82,2)))</f>
        <v>45447.341666666667</v>
      </c>
      <c r="K1006" s="6" t="str">
        <f t="shared" si="99"/>
        <v>0:01</v>
      </c>
      <c r="L1006" s="54" t="str">
        <f t="shared" si="100"/>
        <v>Ukončeno v den propuštění</v>
      </c>
      <c r="M1006" s="54" t="str">
        <f>IF(A1006-J1006&gt;TIME(0,240,0),"Více než  4 hodiny",VLOOKUP(K1006,Pásma!$H$4:$I$244,2))</f>
        <v>do 10 ti minut</v>
      </c>
    </row>
    <row r="1007" spans="1:13" x14ac:dyDescent="0.25">
      <c r="A1007" s="52">
        <v>45447.346736111111</v>
      </c>
      <c r="B1007" s="51" t="s">
        <v>4853</v>
      </c>
      <c r="C1007" s="51" t="s">
        <v>4884</v>
      </c>
      <c r="D1007" s="51" t="s">
        <v>5013</v>
      </c>
      <c r="E1007" s="51" t="s">
        <v>10</v>
      </c>
      <c r="F1007" s="51" t="s">
        <v>5167</v>
      </c>
      <c r="G1007" s="51" t="s">
        <v>5168</v>
      </c>
      <c r="H1007" s="51" t="s">
        <v>9050</v>
      </c>
      <c r="I1007" s="8">
        <f t="shared" si="98"/>
        <v>45447.346736111111</v>
      </c>
      <c r="J1007" s="8">
        <f>DATEVALUE(MID(H1007,49,8))+TIMEVALUE(_xlfn.CONCAT(MID(H1007,80,2),":",MID(H1007,82,2)))</f>
        <v>45447.345833333333</v>
      </c>
      <c r="K1007" s="6" t="str">
        <f t="shared" si="99"/>
        <v>0:01</v>
      </c>
      <c r="L1007" s="54" t="str">
        <f t="shared" si="100"/>
        <v>Ukončeno v den propuštění</v>
      </c>
      <c r="M1007" s="54" t="str">
        <f>IF(A1007-J1007&gt;TIME(0,240,0),"Více než  4 hodiny",VLOOKUP(K1007,Pásma!$H$4:$I$244,2))</f>
        <v>do 10 ti minut</v>
      </c>
    </row>
    <row r="1008" spans="1:13" x14ac:dyDescent="0.25">
      <c r="A1008" s="52">
        <v>45447.35974537037</v>
      </c>
      <c r="B1008" s="51" t="s">
        <v>4853</v>
      </c>
      <c r="C1008" s="51" t="s">
        <v>4884</v>
      </c>
      <c r="D1008" s="51" t="s">
        <v>5013</v>
      </c>
      <c r="E1008" s="51" t="s">
        <v>10</v>
      </c>
      <c r="F1008" s="51" t="s">
        <v>5167</v>
      </c>
      <c r="G1008" s="51" t="s">
        <v>5168</v>
      </c>
      <c r="H1008" s="51" t="s">
        <v>9049</v>
      </c>
      <c r="I1008" s="8">
        <f t="shared" si="98"/>
        <v>45447.35974537037</v>
      </c>
      <c r="J1008" s="8">
        <f>DATEVALUE(MID(H1008,49,8))+TIMEVALUE(_xlfn.CONCAT(MID(H1008,80,2),":",MID(H1008,82,2)))</f>
        <v>45447.359027777777</v>
      </c>
      <c r="K1008" s="6" t="str">
        <f t="shared" si="99"/>
        <v>0:01</v>
      </c>
      <c r="L1008" s="54" t="str">
        <f t="shared" si="100"/>
        <v>Ukončeno v den propuštění</v>
      </c>
      <c r="M1008" s="54" t="str">
        <f>IF(A1008-J1008&gt;TIME(0,240,0),"Více než  4 hodiny",VLOOKUP(K1008,Pásma!$H$4:$I$244,2))</f>
        <v>do 10 ti minut</v>
      </c>
    </row>
    <row r="1009" spans="1:13" x14ac:dyDescent="0.25">
      <c r="A1009" s="52">
        <v>45447.422812500001</v>
      </c>
      <c r="B1009" s="51" t="s">
        <v>5017</v>
      </c>
      <c r="C1009" s="51" t="s">
        <v>5150</v>
      </c>
      <c r="D1009" s="51" t="s">
        <v>5013</v>
      </c>
      <c r="E1009" s="51" t="s">
        <v>10</v>
      </c>
      <c r="F1009" s="51" t="s">
        <v>5227</v>
      </c>
      <c r="G1009" s="51" t="s">
        <v>5228</v>
      </c>
      <c r="H1009" s="51" t="s">
        <v>5229</v>
      </c>
      <c r="I1009" s="8">
        <f t="shared" si="98"/>
        <v>45447.422812500001</v>
      </c>
      <c r="J1009" s="8">
        <f>DATEVALUE(MID(H1009,29,8))+TIMEVALUE(_xlfn.CONCAT(MID(H1009,64,2),":",MID(H1009,66,2)))</f>
        <v>45447.422222222223</v>
      </c>
      <c r="K1009" s="6" t="str">
        <f t="shared" si="99"/>
        <v>0:00</v>
      </c>
      <c r="L1009" s="54" t="str">
        <f t="shared" si="100"/>
        <v>Ukončeno v den propuštění</v>
      </c>
      <c r="M1009" s="54" t="str">
        <f>IF(A1009-J1009&gt;TIME(0,240,0),"Více než  4 hodiny",VLOOKUP(K1009,Pásma!$H$4:$I$244,2))</f>
        <v>do 10 ti minut</v>
      </c>
    </row>
    <row r="1010" spans="1:13" x14ac:dyDescent="0.25">
      <c r="A1010" s="52">
        <v>45447.703715277778</v>
      </c>
      <c r="B1010" s="51" t="s">
        <v>5011</v>
      </c>
      <c r="C1010" s="51" t="s">
        <v>4897</v>
      </c>
      <c r="D1010" s="51" t="s">
        <v>5013</v>
      </c>
      <c r="E1010" s="51" t="s">
        <v>10</v>
      </c>
      <c r="F1010" s="51" t="s">
        <v>5184</v>
      </c>
      <c r="G1010" s="51" t="s">
        <v>7823</v>
      </c>
      <c r="H1010" s="51" t="s">
        <v>7824</v>
      </c>
      <c r="I1010" s="8">
        <f t="shared" si="98"/>
        <v>45447.703715277778</v>
      </c>
      <c r="J1010" s="8">
        <f>DATEVALUE(MID(H1010,63,8))+TIMEVALUE(_xlfn.CONCAT(MID(H1010,87,2),":",MID(H1010,89,2)))</f>
        <v>45447.702777777777</v>
      </c>
      <c r="K1010" s="6" t="str">
        <f t="shared" si="99"/>
        <v>0:01</v>
      </c>
      <c r="L1010" s="54" t="str">
        <f t="shared" si="100"/>
        <v>Ukončeno v den propuštění</v>
      </c>
      <c r="M1010" s="54" t="str">
        <f>IF(A1010-J1010&gt;TIME(0,240,0),"Více než  4 hodiny",VLOOKUP(K1010,Pásma!$H$4:$I$244,2))</f>
        <v>do 10 ti minut</v>
      </c>
    </row>
    <row r="1011" spans="1:13" x14ac:dyDescent="0.25">
      <c r="A1011" s="52">
        <v>45448.365486111114</v>
      </c>
      <c r="B1011" s="51" t="s">
        <v>4941</v>
      </c>
      <c r="C1011" s="51" t="s">
        <v>8836</v>
      </c>
      <c r="D1011" s="51" t="s">
        <v>5013</v>
      </c>
      <c r="E1011" s="51" t="s">
        <v>79</v>
      </c>
      <c r="F1011" s="51" t="s">
        <v>5122</v>
      </c>
      <c r="G1011" s="51" t="s">
        <v>5123</v>
      </c>
      <c r="H1011" s="51" t="s">
        <v>9048</v>
      </c>
      <c r="I1011" s="8">
        <f t="shared" si="98"/>
        <v>45448.365486111114</v>
      </c>
      <c r="J1011" s="8">
        <f>DATEVALUE(MID(H1011,49,8))+TIMEVALUE(_xlfn.CONCAT(MID(H1011,80,2),":",MID(H1011,82,2)))</f>
        <v>45448.365277777775</v>
      </c>
      <c r="K1011" s="6" t="str">
        <f t="shared" si="99"/>
        <v>0:00</v>
      </c>
      <c r="L1011" s="54" t="str">
        <f t="shared" si="100"/>
        <v>Ukončeno v den propuštění</v>
      </c>
      <c r="M1011" s="54" t="str">
        <f>IF(A1011-J1011&gt;TIME(0,240,0),"Více než  4 hodiny",VLOOKUP(K1011,Pásma!$H$4:$I$244,2))</f>
        <v>do 10 ti minut</v>
      </c>
    </row>
    <row r="1012" spans="1:13" x14ac:dyDescent="0.25">
      <c r="A1012" s="52">
        <v>45448.440358796295</v>
      </c>
      <c r="B1012" s="51" t="s">
        <v>4945</v>
      </c>
      <c r="C1012" s="51" t="s">
        <v>5224</v>
      </c>
      <c r="D1012" s="51" t="s">
        <v>5013</v>
      </c>
      <c r="E1012" s="51" t="s">
        <v>4876</v>
      </c>
      <c r="F1012" s="51" t="s">
        <v>5184</v>
      </c>
      <c r="G1012" s="51" t="s">
        <v>5225</v>
      </c>
      <c r="H1012" s="51" t="s">
        <v>5226</v>
      </c>
      <c r="I1012" s="8">
        <f t="shared" si="98"/>
        <v>45448.440358796295</v>
      </c>
      <c r="J1012" s="8">
        <f t="shared" ref="J1012:J1019" si="103">DATEVALUE(MID(H1012,29,8))+TIMEVALUE(_xlfn.CONCAT(MID(H1012,64,2),":",MID(H1012,66,2)))</f>
        <v>45448.393055555556</v>
      </c>
      <c r="K1012" s="6" t="str">
        <f t="shared" si="99"/>
        <v>1:08</v>
      </c>
      <c r="L1012" s="54" t="str">
        <f t="shared" si="100"/>
        <v>Ukončeno v den propuštění</v>
      </c>
      <c r="M1012" s="54" t="str">
        <f>IF(A1012-J1012&gt;TIME(0,240,0),"Více než  4 hodiny",VLOOKUP(K1012,Pásma!$H$4:$I$244,2))</f>
        <v>60-70</v>
      </c>
    </row>
    <row r="1013" spans="1:13" x14ac:dyDescent="0.25">
      <c r="A1013" s="52">
        <v>45448.615787037037</v>
      </c>
      <c r="B1013" s="51" t="s">
        <v>4874</v>
      </c>
      <c r="C1013" s="51" t="s">
        <v>4875</v>
      </c>
      <c r="D1013" s="51" t="s">
        <v>5013</v>
      </c>
      <c r="E1013" s="51" t="s">
        <v>4876</v>
      </c>
      <c r="F1013" s="51" t="s">
        <v>5221</v>
      </c>
      <c r="G1013" s="51" t="s">
        <v>5222</v>
      </c>
      <c r="H1013" s="51" t="s">
        <v>5223</v>
      </c>
      <c r="I1013" s="8">
        <f t="shared" si="98"/>
        <v>45448.615787037037</v>
      </c>
      <c r="J1013" s="8">
        <f t="shared" si="103"/>
        <v>45448.614583333336</v>
      </c>
      <c r="K1013" s="6" t="str">
        <f t="shared" si="99"/>
        <v>0:01</v>
      </c>
      <c r="L1013" s="54" t="str">
        <f t="shared" si="100"/>
        <v>Ukončeno v den propuštění</v>
      </c>
      <c r="M1013" s="54" t="str">
        <f>IF(A1013-J1013&gt;TIME(0,240,0),"Více než  4 hodiny",VLOOKUP(K1013,Pásma!$H$4:$I$244,2))</f>
        <v>do 10 ti minut</v>
      </c>
    </row>
    <row r="1014" spans="1:13" x14ac:dyDescent="0.25">
      <c r="A1014" s="52">
        <v>45448.616898148146</v>
      </c>
      <c r="B1014" s="51" t="s">
        <v>4874</v>
      </c>
      <c r="C1014" s="51" t="s">
        <v>4875</v>
      </c>
      <c r="D1014" s="51" t="s">
        <v>5013</v>
      </c>
      <c r="E1014" s="51" t="s">
        <v>4876</v>
      </c>
      <c r="F1014" s="51" t="s">
        <v>4867</v>
      </c>
      <c r="G1014" s="51" t="s">
        <v>5219</v>
      </c>
      <c r="H1014" s="51" t="s">
        <v>5220</v>
      </c>
      <c r="I1014" s="8">
        <f t="shared" si="98"/>
        <v>45448.616898148146</v>
      </c>
      <c r="J1014" s="8">
        <f t="shared" si="103"/>
        <v>45448.615277777775</v>
      </c>
      <c r="K1014" s="6" t="str">
        <f t="shared" si="99"/>
        <v>0:02</v>
      </c>
      <c r="L1014" s="54" t="str">
        <f t="shared" si="100"/>
        <v>Ukončeno v den propuštění</v>
      </c>
      <c r="M1014" s="54" t="str">
        <f>IF(A1014-J1014&gt;TIME(0,240,0),"Více než  4 hodiny",VLOOKUP(K1014,Pásma!$H$4:$I$244,2))</f>
        <v>do 10 ti minut</v>
      </c>
    </row>
    <row r="1015" spans="1:13" x14ac:dyDescent="0.25">
      <c r="A1015" s="52">
        <v>45448.618125000001</v>
      </c>
      <c r="B1015" s="51" t="s">
        <v>4874</v>
      </c>
      <c r="C1015" s="51" t="s">
        <v>4875</v>
      </c>
      <c r="D1015" s="51" t="s">
        <v>5013</v>
      </c>
      <c r="E1015" s="51" t="s">
        <v>4876</v>
      </c>
      <c r="F1015" s="51" t="s">
        <v>5216</v>
      </c>
      <c r="G1015" s="51" t="s">
        <v>5217</v>
      </c>
      <c r="H1015" s="51" t="s">
        <v>5218</v>
      </c>
      <c r="I1015" s="8">
        <f t="shared" si="98"/>
        <v>45448.618125000001</v>
      </c>
      <c r="J1015" s="8">
        <f t="shared" si="103"/>
        <v>45448.617361111108</v>
      </c>
      <c r="K1015" s="6" t="str">
        <f t="shared" si="99"/>
        <v>0:01</v>
      </c>
      <c r="L1015" s="54" t="str">
        <f t="shared" si="100"/>
        <v>Ukončeno v den propuštění</v>
      </c>
      <c r="M1015" s="54" t="str">
        <f>IF(A1015-J1015&gt;TIME(0,240,0),"Více než  4 hodiny",VLOOKUP(K1015,Pásma!$H$4:$I$244,2))</f>
        <v>do 10 ti minut</v>
      </c>
    </row>
    <row r="1016" spans="1:13" x14ac:dyDescent="0.25">
      <c r="A1016" s="52">
        <v>45448.618981481479</v>
      </c>
      <c r="B1016" s="51" t="s">
        <v>4874</v>
      </c>
      <c r="C1016" s="51" t="s">
        <v>4875</v>
      </c>
      <c r="D1016" s="51" t="s">
        <v>5013</v>
      </c>
      <c r="E1016" s="51" t="s">
        <v>4876</v>
      </c>
      <c r="F1016" s="51" t="s">
        <v>5213</v>
      </c>
      <c r="G1016" s="51" t="s">
        <v>5214</v>
      </c>
      <c r="H1016" s="51" t="s">
        <v>5215</v>
      </c>
      <c r="I1016" s="8">
        <f t="shared" si="98"/>
        <v>45448.618981481479</v>
      </c>
      <c r="J1016" s="8">
        <f t="shared" si="103"/>
        <v>45448.618055555555</v>
      </c>
      <c r="K1016" s="6" t="str">
        <f t="shared" si="99"/>
        <v>0:01</v>
      </c>
      <c r="L1016" s="54" t="str">
        <f t="shared" si="100"/>
        <v>Ukončeno v den propuštění</v>
      </c>
      <c r="M1016" s="54" t="str">
        <f>IF(A1016-J1016&gt;TIME(0,240,0),"Více než  4 hodiny",VLOOKUP(K1016,Pásma!$H$4:$I$244,2))</f>
        <v>do 10 ti minut</v>
      </c>
    </row>
    <row r="1017" spans="1:13" x14ac:dyDescent="0.25">
      <c r="A1017" s="52">
        <v>45448.619803240741</v>
      </c>
      <c r="B1017" s="51" t="s">
        <v>4874</v>
      </c>
      <c r="C1017" s="51" t="s">
        <v>4875</v>
      </c>
      <c r="D1017" s="51" t="s">
        <v>5013</v>
      </c>
      <c r="E1017" s="51" t="s">
        <v>4876</v>
      </c>
      <c r="F1017" s="51" t="s">
        <v>5211</v>
      </c>
      <c r="G1017" s="51" t="s">
        <v>5212</v>
      </c>
      <c r="H1017" s="51" t="s">
        <v>5210</v>
      </c>
      <c r="I1017" s="8">
        <f t="shared" si="98"/>
        <v>45448.619803240741</v>
      </c>
      <c r="J1017" s="8">
        <f t="shared" si="103"/>
        <v>45448.619444444441</v>
      </c>
      <c r="K1017" s="6" t="str">
        <f t="shared" si="99"/>
        <v>0:00</v>
      </c>
      <c r="L1017" s="54" t="str">
        <f t="shared" si="100"/>
        <v>Ukončeno v den propuštění</v>
      </c>
      <c r="M1017" s="54" t="str">
        <f>IF(A1017-J1017&gt;TIME(0,240,0),"Více než  4 hodiny",VLOOKUP(K1017,Pásma!$H$4:$I$244,2))</f>
        <v>do 10 ti minut</v>
      </c>
    </row>
    <row r="1018" spans="1:13" x14ac:dyDescent="0.25">
      <c r="A1018" s="52">
        <v>45448.620254629626</v>
      </c>
      <c r="B1018" s="51" t="s">
        <v>4874</v>
      </c>
      <c r="C1018" s="51" t="s">
        <v>4875</v>
      </c>
      <c r="D1018" s="51" t="s">
        <v>5013</v>
      </c>
      <c r="E1018" s="51" t="s">
        <v>4876</v>
      </c>
      <c r="F1018" s="51" t="s">
        <v>5208</v>
      </c>
      <c r="G1018" s="51" t="s">
        <v>5209</v>
      </c>
      <c r="H1018" s="51" t="s">
        <v>5210</v>
      </c>
      <c r="I1018" s="8">
        <f t="shared" si="98"/>
        <v>45448.620254629626</v>
      </c>
      <c r="J1018" s="8">
        <f t="shared" si="103"/>
        <v>45448.619444444441</v>
      </c>
      <c r="K1018" s="6" t="str">
        <f t="shared" si="99"/>
        <v>0:01</v>
      </c>
      <c r="L1018" s="54" t="str">
        <f t="shared" si="100"/>
        <v>Ukončeno v den propuštění</v>
      </c>
      <c r="M1018" s="54" t="str">
        <f>IF(A1018-J1018&gt;TIME(0,240,0),"Více než  4 hodiny",VLOOKUP(K1018,Pásma!$H$4:$I$244,2))</f>
        <v>do 10 ti minut</v>
      </c>
    </row>
    <row r="1019" spans="1:13" x14ac:dyDescent="0.25">
      <c r="A1019" s="52">
        <v>45448.62096064815</v>
      </c>
      <c r="B1019" s="51" t="s">
        <v>4874</v>
      </c>
      <c r="C1019" s="51" t="s">
        <v>4875</v>
      </c>
      <c r="D1019" s="51" t="s">
        <v>5013</v>
      </c>
      <c r="E1019" s="51" t="s">
        <v>4876</v>
      </c>
      <c r="F1019" s="51" t="s">
        <v>5205</v>
      </c>
      <c r="G1019" s="51" t="s">
        <v>5206</v>
      </c>
      <c r="H1019" s="51" t="s">
        <v>5207</v>
      </c>
      <c r="I1019" s="8">
        <f t="shared" si="98"/>
        <v>45448.62096064815</v>
      </c>
      <c r="J1019" s="8">
        <f t="shared" si="103"/>
        <v>45448.620138888888</v>
      </c>
      <c r="K1019" s="6" t="str">
        <f t="shared" si="99"/>
        <v>0:01</v>
      </c>
      <c r="L1019" s="54" t="str">
        <f t="shared" si="100"/>
        <v>Ukončeno v den propuštění</v>
      </c>
      <c r="M1019" s="54" t="str">
        <f>IF(A1019-J1019&gt;TIME(0,240,0),"Více než  4 hodiny",VLOOKUP(K1019,Pásma!$H$4:$I$244,2))</f>
        <v>do 10 ti minut</v>
      </c>
    </row>
    <row r="1020" spans="1:13" x14ac:dyDescent="0.25">
      <c r="A1020" s="52">
        <v>45449.335011574076</v>
      </c>
      <c r="B1020" s="51" t="s">
        <v>4941</v>
      </c>
      <c r="C1020" s="51" t="s">
        <v>8836</v>
      </c>
      <c r="D1020" s="51" t="s">
        <v>5013</v>
      </c>
      <c r="E1020" s="51" t="s">
        <v>79</v>
      </c>
      <c r="F1020" s="51" t="s">
        <v>5157</v>
      </c>
      <c r="G1020" s="51" t="s">
        <v>5158</v>
      </c>
      <c r="H1020" s="51" t="s">
        <v>9047</v>
      </c>
      <c r="I1020" s="8">
        <f t="shared" si="98"/>
        <v>45449.335011574076</v>
      </c>
      <c r="J1020" s="8">
        <f>DATEVALUE(MID(H1020,49,8))+TIMEVALUE(_xlfn.CONCAT(MID(H1020,80,2),":",MID(H1020,82,2)))</f>
        <v>45449.334722222222</v>
      </c>
      <c r="K1020" s="6" t="str">
        <f t="shared" si="99"/>
        <v>0:00</v>
      </c>
      <c r="L1020" s="54" t="str">
        <f t="shared" si="100"/>
        <v>Ukončeno v den propuštění</v>
      </c>
      <c r="M1020" s="54" t="str">
        <f>IF(A1020-J1020&gt;TIME(0,240,0),"Více než  4 hodiny",VLOOKUP(K1020,Pásma!$H$4:$I$244,2))</f>
        <v>do 10 ti minut</v>
      </c>
    </row>
    <row r="1021" spans="1:13" x14ac:dyDescent="0.25">
      <c r="A1021" s="52">
        <v>45449.335104166668</v>
      </c>
      <c r="B1021" s="51" t="s">
        <v>4941</v>
      </c>
      <c r="C1021" s="51" t="s">
        <v>8836</v>
      </c>
      <c r="D1021" s="51" t="s">
        <v>5013</v>
      </c>
      <c r="E1021" s="51" t="s">
        <v>79</v>
      </c>
      <c r="F1021" s="51" t="s">
        <v>5159</v>
      </c>
      <c r="G1021" s="51" t="s">
        <v>5160</v>
      </c>
      <c r="H1021" s="51" t="s">
        <v>9047</v>
      </c>
      <c r="I1021" s="8">
        <f t="shared" si="98"/>
        <v>45449.335104166668</v>
      </c>
      <c r="J1021" s="8">
        <f>DATEVALUE(MID(H1021,49,8))+TIMEVALUE(_xlfn.CONCAT(MID(H1021,80,2),":",MID(H1021,82,2)))</f>
        <v>45449.334722222222</v>
      </c>
      <c r="K1021" s="6" t="str">
        <f t="shared" si="99"/>
        <v>0:00</v>
      </c>
      <c r="L1021" s="54" t="str">
        <f t="shared" si="100"/>
        <v>Ukončeno v den propuštění</v>
      </c>
      <c r="M1021" s="54" t="str">
        <f>IF(A1021-J1021&gt;TIME(0,240,0),"Více než  4 hodiny",VLOOKUP(K1021,Pásma!$H$4:$I$244,2))</f>
        <v>do 10 ti minut</v>
      </c>
    </row>
    <row r="1022" spans="1:13" x14ac:dyDescent="0.25">
      <c r="A1022" s="52">
        <v>45449.335231481484</v>
      </c>
      <c r="B1022" s="51" t="s">
        <v>4941</v>
      </c>
      <c r="C1022" s="51" t="s">
        <v>8836</v>
      </c>
      <c r="D1022" s="51" t="s">
        <v>5013</v>
      </c>
      <c r="E1022" s="51" t="s">
        <v>79</v>
      </c>
      <c r="F1022" s="51" t="s">
        <v>5163</v>
      </c>
      <c r="G1022" s="51" t="s">
        <v>5164</v>
      </c>
      <c r="H1022" s="51" t="s">
        <v>9047</v>
      </c>
      <c r="I1022" s="8">
        <f t="shared" si="98"/>
        <v>45449.335231481484</v>
      </c>
      <c r="J1022" s="8">
        <f>DATEVALUE(MID(H1022,49,8))+TIMEVALUE(_xlfn.CONCAT(MID(H1022,80,2),":",MID(H1022,82,2)))</f>
        <v>45449.334722222222</v>
      </c>
      <c r="K1022" s="6" t="str">
        <f t="shared" si="99"/>
        <v>0:00</v>
      </c>
      <c r="L1022" s="54" t="str">
        <f t="shared" si="100"/>
        <v>Ukončeno v den propuštění</v>
      </c>
      <c r="M1022" s="54" t="str">
        <f>IF(A1022-J1022&gt;TIME(0,240,0),"Více než  4 hodiny",VLOOKUP(K1022,Pásma!$H$4:$I$244,2))</f>
        <v>do 10 ti minut</v>
      </c>
    </row>
    <row r="1023" spans="1:13" x14ac:dyDescent="0.25">
      <c r="A1023" s="52">
        <v>45449.633414351854</v>
      </c>
      <c r="B1023" s="51" t="s">
        <v>5017</v>
      </c>
      <c r="C1023" s="51" t="s">
        <v>4949</v>
      </c>
      <c r="D1023" s="51" t="s">
        <v>5013</v>
      </c>
      <c r="E1023" s="51" t="s">
        <v>10</v>
      </c>
      <c r="F1023" s="51" t="s">
        <v>5202</v>
      </c>
      <c r="G1023" s="51" t="s">
        <v>5203</v>
      </c>
      <c r="H1023" s="51" t="s">
        <v>5204</v>
      </c>
      <c r="I1023" s="8">
        <f t="shared" si="98"/>
        <v>45449.633414351854</v>
      </c>
      <c r="J1023" s="8">
        <f t="shared" ref="J1023:J1028" si="104">DATEVALUE(MID(H1023,29,8))+TIMEVALUE(_xlfn.CONCAT(MID(H1023,64,2),":",MID(H1023,66,2)))</f>
        <v>45449.632638888892</v>
      </c>
      <c r="K1023" s="6" t="str">
        <f t="shared" si="99"/>
        <v>0:01</v>
      </c>
      <c r="L1023" s="54" t="str">
        <f t="shared" si="100"/>
        <v>Ukončeno v den propuštění</v>
      </c>
      <c r="M1023" s="54" t="str">
        <f>IF(A1023-J1023&gt;TIME(0,240,0),"Více než  4 hodiny",VLOOKUP(K1023,Pásma!$H$4:$I$244,2))</f>
        <v>do 10 ti minut</v>
      </c>
    </row>
    <row r="1024" spans="1:13" x14ac:dyDescent="0.25">
      <c r="A1024" s="52">
        <v>45449.633877314816</v>
      </c>
      <c r="B1024" s="51" t="s">
        <v>5017</v>
      </c>
      <c r="C1024" s="51" t="s">
        <v>4949</v>
      </c>
      <c r="D1024" s="51" t="s">
        <v>5013</v>
      </c>
      <c r="E1024" s="51" t="s">
        <v>10</v>
      </c>
      <c r="F1024" s="51" t="s">
        <v>5199</v>
      </c>
      <c r="G1024" s="51" t="s">
        <v>5200</v>
      </c>
      <c r="H1024" s="51" t="s">
        <v>5201</v>
      </c>
      <c r="I1024" s="8">
        <f t="shared" si="98"/>
        <v>45449.633877314816</v>
      </c>
      <c r="J1024" s="8">
        <f t="shared" si="104"/>
        <v>45449.633333333331</v>
      </c>
      <c r="K1024" s="6" t="str">
        <f t="shared" si="99"/>
        <v>0:00</v>
      </c>
      <c r="L1024" s="54" t="str">
        <f t="shared" si="100"/>
        <v>Ukončeno v den propuštění</v>
      </c>
      <c r="M1024" s="54" t="str">
        <f>IF(A1024-J1024&gt;TIME(0,240,0),"Více než  4 hodiny",VLOOKUP(K1024,Pásma!$H$4:$I$244,2))</f>
        <v>do 10 ti minut</v>
      </c>
    </row>
    <row r="1025" spans="1:13" x14ac:dyDescent="0.25">
      <c r="A1025" s="52">
        <v>45449.992673611108</v>
      </c>
      <c r="B1025" s="51" t="s">
        <v>5017</v>
      </c>
      <c r="C1025" s="51" t="s">
        <v>4949</v>
      </c>
      <c r="D1025" s="51" t="s">
        <v>5013</v>
      </c>
      <c r="E1025" s="51" t="s">
        <v>10</v>
      </c>
      <c r="F1025" s="51" t="s">
        <v>5197</v>
      </c>
      <c r="G1025" s="51" t="s">
        <v>5198</v>
      </c>
      <c r="H1025" s="51" t="s">
        <v>5191</v>
      </c>
      <c r="I1025" s="8">
        <f t="shared" si="98"/>
        <v>45449.992673611108</v>
      </c>
      <c r="J1025" s="8">
        <f t="shared" si="104"/>
        <v>45449.416666666664</v>
      </c>
      <c r="K1025" s="6" t="str">
        <f t="shared" si="99"/>
        <v>13:49</v>
      </c>
      <c r="L1025" s="54" t="str">
        <f t="shared" si="100"/>
        <v>Ukončeno v den propuštění</v>
      </c>
      <c r="M1025" s="54" t="str">
        <f>IF(A1025-J1025&gt;TIME(0,240,0),"Více než  4 hodiny",VLOOKUP(K1025,Pásma!$H$4:$I$244,2))</f>
        <v>Více než  4 hodiny</v>
      </c>
    </row>
    <row r="1026" spans="1:13" x14ac:dyDescent="0.25">
      <c r="A1026" s="52">
        <v>45449.993043981478</v>
      </c>
      <c r="B1026" s="51" t="s">
        <v>5017</v>
      </c>
      <c r="C1026" s="51" t="s">
        <v>4949</v>
      </c>
      <c r="D1026" s="51" t="s">
        <v>5013</v>
      </c>
      <c r="E1026" s="51" t="s">
        <v>10</v>
      </c>
      <c r="F1026" s="51" t="s">
        <v>5195</v>
      </c>
      <c r="G1026" s="51" t="s">
        <v>5196</v>
      </c>
      <c r="H1026" s="51" t="s">
        <v>5191</v>
      </c>
      <c r="I1026" s="8">
        <f t="shared" ref="I1026:I1089" si="105">A1026</f>
        <v>45449.993043981478</v>
      </c>
      <c r="J1026" s="8">
        <f t="shared" si="104"/>
        <v>45449.416666666664</v>
      </c>
      <c r="K1026" s="6" t="str">
        <f t="shared" ref="K1026:K1089" si="106">TEXT(A1026-J1026,"h:mm")</f>
        <v>13:49</v>
      </c>
      <c r="L1026" s="54" t="str">
        <f t="shared" si="100"/>
        <v>Ukončeno v den propuštění</v>
      </c>
      <c r="M1026" s="54" t="str">
        <f>IF(A1026-J1026&gt;TIME(0,240,0),"Více než  4 hodiny",VLOOKUP(K1026,Pásma!$H$4:$I$244,2))</f>
        <v>Více než  4 hodiny</v>
      </c>
    </row>
    <row r="1027" spans="1:13" x14ac:dyDescent="0.25">
      <c r="A1027" s="52">
        <v>45449.99386574074</v>
      </c>
      <c r="B1027" s="51" t="s">
        <v>5017</v>
      </c>
      <c r="C1027" s="51" t="s">
        <v>4949</v>
      </c>
      <c r="D1027" s="51" t="s">
        <v>5013</v>
      </c>
      <c r="E1027" s="51" t="s">
        <v>10</v>
      </c>
      <c r="F1027" s="51" t="s">
        <v>5192</v>
      </c>
      <c r="G1027" s="51" t="s">
        <v>5193</v>
      </c>
      <c r="H1027" s="51" t="s">
        <v>5194</v>
      </c>
      <c r="I1027" s="8">
        <f t="shared" si="105"/>
        <v>45449.99386574074</v>
      </c>
      <c r="J1027" s="8">
        <f t="shared" si="104"/>
        <v>45449.416666666664</v>
      </c>
      <c r="K1027" s="6" t="str">
        <f t="shared" si="106"/>
        <v>13:51</v>
      </c>
      <c r="L1027" s="54" t="str">
        <f t="shared" ref="L1027:L1090" si="107">IF(DAY(I1027)&lt;&gt;DAY(J1027),"Ukončeno o den a více později","Ukončeno v den propuštění")</f>
        <v>Ukončeno v den propuštění</v>
      </c>
      <c r="M1027" s="54" t="str">
        <f>IF(A1027-J1027&gt;TIME(0,240,0),"Více než  4 hodiny",VLOOKUP(K1027,Pásma!$H$4:$I$244,2))</f>
        <v>Více než  4 hodiny</v>
      </c>
    </row>
    <row r="1028" spans="1:13" x14ac:dyDescent="0.25">
      <c r="A1028" s="52">
        <v>45449.994386574072</v>
      </c>
      <c r="B1028" s="51" t="s">
        <v>5017</v>
      </c>
      <c r="C1028" s="51" t="s">
        <v>4949</v>
      </c>
      <c r="D1028" s="51" t="s">
        <v>5013</v>
      </c>
      <c r="E1028" s="51" t="s">
        <v>10</v>
      </c>
      <c r="F1028" s="51" t="s">
        <v>5189</v>
      </c>
      <c r="G1028" s="51" t="s">
        <v>5190</v>
      </c>
      <c r="H1028" s="51" t="s">
        <v>5191</v>
      </c>
      <c r="I1028" s="8">
        <f t="shared" si="105"/>
        <v>45449.994386574072</v>
      </c>
      <c r="J1028" s="8">
        <f t="shared" si="104"/>
        <v>45449.416666666664</v>
      </c>
      <c r="K1028" s="6" t="str">
        <f t="shared" si="106"/>
        <v>13:51</v>
      </c>
      <c r="L1028" s="54" t="str">
        <f t="shared" si="107"/>
        <v>Ukončeno v den propuštění</v>
      </c>
      <c r="M1028" s="54" t="str">
        <f>IF(A1028-J1028&gt;TIME(0,240,0),"Více než  4 hodiny",VLOOKUP(K1028,Pásma!$H$4:$I$244,2))</f>
        <v>Více než  4 hodiny</v>
      </c>
    </row>
    <row r="1029" spans="1:13" x14ac:dyDescent="0.25">
      <c r="A1029" s="52">
        <v>45450.343287037038</v>
      </c>
      <c r="B1029" s="51" t="s">
        <v>5017</v>
      </c>
      <c r="C1029" s="51" t="s">
        <v>4949</v>
      </c>
      <c r="D1029" s="51" t="s">
        <v>5013</v>
      </c>
      <c r="E1029" s="51" t="s">
        <v>10</v>
      </c>
      <c r="F1029" s="51" t="s">
        <v>5089</v>
      </c>
      <c r="G1029" s="51" t="s">
        <v>5090</v>
      </c>
      <c r="H1029" s="51" t="s">
        <v>9046</v>
      </c>
      <c r="I1029" s="8">
        <f t="shared" si="105"/>
        <v>45450.343287037038</v>
      </c>
      <c r="J1029" s="8">
        <f>DATEVALUE(MID(H1029,49,8))+TIMEVALUE(_xlfn.CONCAT(MID(H1029,80,2),":",MID(H1029,82,2)))</f>
        <v>45450.343055555553</v>
      </c>
      <c r="K1029" s="6" t="str">
        <f t="shared" si="106"/>
        <v>0:00</v>
      </c>
      <c r="L1029" s="54" t="str">
        <f t="shared" si="107"/>
        <v>Ukončeno v den propuštění</v>
      </c>
      <c r="M1029" s="54" t="str">
        <f>IF(A1029-J1029&gt;TIME(0,240,0),"Více než  4 hodiny",VLOOKUP(K1029,Pásma!$H$4:$I$244,2))</f>
        <v>do 10 ti minut</v>
      </c>
    </row>
    <row r="1030" spans="1:13" x14ac:dyDescent="0.25">
      <c r="A1030" s="52">
        <v>45450.343530092592</v>
      </c>
      <c r="B1030" s="51" t="s">
        <v>5017</v>
      </c>
      <c r="C1030" s="51" t="s">
        <v>4949</v>
      </c>
      <c r="D1030" s="51" t="s">
        <v>5013</v>
      </c>
      <c r="E1030" s="51" t="s">
        <v>10</v>
      </c>
      <c r="F1030" s="51" t="s">
        <v>5129</v>
      </c>
      <c r="G1030" s="51" t="s">
        <v>5130</v>
      </c>
      <c r="H1030" s="51" t="s">
        <v>9046</v>
      </c>
      <c r="I1030" s="8">
        <f t="shared" si="105"/>
        <v>45450.343530092592</v>
      </c>
      <c r="J1030" s="8">
        <f>DATEVALUE(MID(H1030,49,8))+TIMEVALUE(_xlfn.CONCAT(MID(H1030,80,2),":",MID(H1030,82,2)))</f>
        <v>45450.343055555553</v>
      </c>
      <c r="K1030" s="6" t="str">
        <f t="shared" si="106"/>
        <v>0:00</v>
      </c>
      <c r="L1030" s="54" t="str">
        <f t="shared" si="107"/>
        <v>Ukončeno v den propuštění</v>
      </c>
      <c r="M1030" s="54" t="str">
        <f>IF(A1030-J1030&gt;TIME(0,240,0),"Více než  4 hodiny",VLOOKUP(K1030,Pásma!$H$4:$I$244,2))</f>
        <v>do 10 ti minut</v>
      </c>
    </row>
    <row r="1031" spans="1:13" x14ac:dyDescent="0.25">
      <c r="A1031" s="52">
        <v>45450.343692129631</v>
      </c>
      <c r="B1031" s="51" t="s">
        <v>5017</v>
      </c>
      <c r="C1031" s="51" t="s">
        <v>4949</v>
      </c>
      <c r="D1031" s="51" t="s">
        <v>5013</v>
      </c>
      <c r="E1031" s="51" t="s">
        <v>10</v>
      </c>
      <c r="F1031" s="51" t="s">
        <v>5086</v>
      </c>
      <c r="G1031" s="51" t="s">
        <v>5087</v>
      </c>
      <c r="H1031" s="51" t="s">
        <v>9046</v>
      </c>
      <c r="I1031" s="8">
        <f t="shared" si="105"/>
        <v>45450.343692129631</v>
      </c>
      <c r="J1031" s="8">
        <f>DATEVALUE(MID(H1031,49,8))+TIMEVALUE(_xlfn.CONCAT(MID(H1031,80,2),":",MID(H1031,82,2)))</f>
        <v>45450.343055555553</v>
      </c>
      <c r="K1031" s="6" t="str">
        <f t="shared" si="106"/>
        <v>0:00</v>
      </c>
      <c r="L1031" s="54" t="str">
        <f t="shared" si="107"/>
        <v>Ukončeno v den propuštění</v>
      </c>
      <c r="M1031" s="54" t="str">
        <f>IF(A1031-J1031&gt;TIME(0,240,0),"Více než  4 hodiny",VLOOKUP(K1031,Pásma!$H$4:$I$244,2))</f>
        <v>do 10 ti minut</v>
      </c>
    </row>
    <row r="1032" spans="1:13" x14ac:dyDescent="0.25">
      <c r="A1032" s="52">
        <v>45450.347511574073</v>
      </c>
      <c r="B1032" s="51" t="s">
        <v>5017</v>
      </c>
      <c r="C1032" s="51" t="s">
        <v>4949</v>
      </c>
      <c r="D1032" s="51" t="s">
        <v>5013</v>
      </c>
      <c r="E1032" s="51" t="s">
        <v>10</v>
      </c>
      <c r="F1032" s="51" t="s">
        <v>4877</v>
      </c>
      <c r="G1032" s="51" t="s">
        <v>5187</v>
      </c>
      <c r="H1032" s="51" t="s">
        <v>5188</v>
      </c>
      <c r="I1032" s="8">
        <f t="shared" si="105"/>
        <v>45450.347511574073</v>
      </c>
      <c r="J1032" s="8">
        <f t="shared" ref="J1032:J1048" si="108">DATEVALUE(MID(H1032,29,8))+TIMEVALUE(_xlfn.CONCAT(MID(H1032,64,2),":",MID(H1032,66,2)))</f>
        <v>45450.34652777778</v>
      </c>
      <c r="K1032" s="6" t="str">
        <f t="shared" si="106"/>
        <v>0:01</v>
      </c>
      <c r="L1032" s="54" t="str">
        <f t="shared" si="107"/>
        <v>Ukončeno v den propuštění</v>
      </c>
      <c r="M1032" s="54" t="str">
        <f>IF(A1032-J1032&gt;TIME(0,240,0),"Více než  4 hodiny",VLOOKUP(K1032,Pásma!$H$4:$I$244,2))</f>
        <v>do 10 ti minut</v>
      </c>
    </row>
    <row r="1033" spans="1:13" x14ac:dyDescent="0.25">
      <c r="A1033" s="52">
        <v>45450.402314814812</v>
      </c>
      <c r="B1033" s="51" t="s">
        <v>5011</v>
      </c>
      <c r="C1033" s="51" t="s">
        <v>5039</v>
      </c>
      <c r="D1033" s="51" t="s">
        <v>5013</v>
      </c>
      <c r="E1033" s="51" t="s">
        <v>79</v>
      </c>
      <c r="F1033" s="51" t="s">
        <v>5184</v>
      </c>
      <c r="G1033" s="51" t="s">
        <v>5185</v>
      </c>
      <c r="H1033" s="51" t="s">
        <v>5186</v>
      </c>
      <c r="I1033" s="8">
        <f t="shared" si="105"/>
        <v>45450.402314814812</v>
      </c>
      <c r="J1033" s="8">
        <f t="shared" si="108"/>
        <v>45450.401388888888</v>
      </c>
      <c r="K1033" s="6" t="str">
        <f t="shared" si="106"/>
        <v>0:01</v>
      </c>
      <c r="L1033" s="54" t="str">
        <f t="shared" si="107"/>
        <v>Ukončeno v den propuštění</v>
      </c>
      <c r="M1033" s="54" t="str">
        <f>IF(A1033-J1033&gt;TIME(0,240,0),"Více než  4 hodiny",VLOOKUP(K1033,Pásma!$H$4:$I$244,2))</f>
        <v>do 10 ti minut</v>
      </c>
    </row>
    <row r="1034" spans="1:13" x14ac:dyDescent="0.25">
      <c r="A1034" s="52">
        <v>45450.402997685182</v>
      </c>
      <c r="B1034" s="51" t="s">
        <v>5011</v>
      </c>
      <c r="C1034" s="51" t="s">
        <v>5039</v>
      </c>
      <c r="D1034" s="51" t="s">
        <v>5013</v>
      </c>
      <c r="E1034" s="51" t="s">
        <v>79</v>
      </c>
      <c r="F1034" s="51" t="s">
        <v>5181</v>
      </c>
      <c r="G1034" s="51" t="s">
        <v>5182</v>
      </c>
      <c r="H1034" s="51" t="s">
        <v>5183</v>
      </c>
      <c r="I1034" s="8">
        <f t="shared" si="105"/>
        <v>45450.402997685182</v>
      </c>
      <c r="J1034" s="8">
        <f t="shared" si="108"/>
        <v>45450.402083333334</v>
      </c>
      <c r="K1034" s="6" t="str">
        <f t="shared" si="106"/>
        <v>0:01</v>
      </c>
      <c r="L1034" s="54" t="str">
        <f t="shared" si="107"/>
        <v>Ukončeno v den propuštění</v>
      </c>
      <c r="M1034" s="54" t="str">
        <f>IF(A1034-J1034&gt;TIME(0,240,0),"Více než  4 hodiny",VLOOKUP(K1034,Pásma!$H$4:$I$244,2))</f>
        <v>do 10 ti minut</v>
      </c>
    </row>
    <row r="1035" spans="1:13" x14ac:dyDescent="0.25">
      <c r="A1035" s="52">
        <v>45450.403645833336</v>
      </c>
      <c r="B1035" s="51" t="s">
        <v>5011</v>
      </c>
      <c r="C1035" s="51" t="s">
        <v>5039</v>
      </c>
      <c r="D1035" s="51" t="s">
        <v>5013</v>
      </c>
      <c r="E1035" s="51" t="s">
        <v>79</v>
      </c>
      <c r="F1035" s="51" t="s">
        <v>5178</v>
      </c>
      <c r="G1035" s="51" t="s">
        <v>5179</v>
      </c>
      <c r="H1035" s="51" t="s">
        <v>5180</v>
      </c>
      <c r="I1035" s="8">
        <f t="shared" si="105"/>
        <v>45450.403645833336</v>
      </c>
      <c r="J1035" s="8">
        <f t="shared" si="108"/>
        <v>45450.402777777781</v>
      </c>
      <c r="K1035" s="6" t="str">
        <f t="shared" si="106"/>
        <v>0:01</v>
      </c>
      <c r="L1035" s="54" t="str">
        <f t="shared" si="107"/>
        <v>Ukončeno v den propuštění</v>
      </c>
      <c r="M1035" s="54" t="str">
        <f>IF(A1035-J1035&gt;TIME(0,240,0),"Více než  4 hodiny",VLOOKUP(K1035,Pásma!$H$4:$I$244,2))</f>
        <v>do 10 ti minut</v>
      </c>
    </row>
    <row r="1036" spans="1:13" x14ac:dyDescent="0.25">
      <c r="A1036" s="52">
        <v>45450.404178240744</v>
      </c>
      <c r="B1036" s="51" t="s">
        <v>5011</v>
      </c>
      <c r="C1036" s="51" t="s">
        <v>5039</v>
      </c>
      <c r="D1036" s="51" t="s">
        <v>5013</v>
      </c>
      <c r="E1036" s="51" t="s">
        <v>79</v>
      </c>
      <c r="F1036" s="51" t="s">
        <v>5175</v>
      </c>
      <c r="G1036" s="51" t="s">
        <v>5176</v>
      </c>
      <c r="H1036" s="51" t="s">
        <v>5177</v>
      </c>
      <c r="I1036" s="8">
        <f t="shared" si="105"/>
        <v>45450.404178240744</v>
      </c>
      <c r="J1036" s="8">
        <f t="shared" si="108"/>
        <v>45450.40347222222</v>
      </c>
      <c r="K1036" s="6" t="str">
        <f t="shared" si="106"/>
        <v>0:01</v>
      </c>
      <c r="L1036" s="54" t="str">
        <f t="shared" si="107"/>
        <v>Ukončeno v den propuštění</v>
      </c>
      <c r="M1036" s="54" t="str">
        <f>IF(A1036-J1036&gt;TIME(0,240,0),"Více než  4 hodiny",VLOOKUP(K1036,Pásma!$H$4:$I$244,2))</f>
        <v>do 10 ti minut</v>
      </c>
    </row>
    <row r="1037" spans="1:13" x14ac:dyDescent="0.25">
      <c r="A1037" s="52">
        <v>45450.436226851853</v>
      </c>
      <c r="B1037" s="51" t="s">
        <v>5028</v>
      </c>
      <c r="C1037" s="51" t="s">
        <v>5166</v>
      </c>
      <c r="D1037" s="51" t="s">
        <v>5013</v>
      </c>
      <c r="E1037" s="51" t="s">
        <v>79</v>
      </c>
      <c r="F1037" s="51" t="s">
        <v>5172</v>
      </c>
      <c r="G1037" s="51" t="s">
        <v>5173</v>
      </c>
      <c r="H1037" s="51" t="s">
        <v>5174</v>
      </c>
      <c r="I1037" s="8">
        <f t="shared" si="105"/>
        <v>45450.436226851853</v>
      </c>
      <c r="J1037" s="8">
        <f t="shared" si="108"/>
        <v>45450.433333333334</v>
      </c>
      <c r="K1037" s="6" t="str">
        <f t="shared" si="106"/>
        <v>0:04</v>
      </c>
      <c r="L1037" s="54" t="str">
        <f t="shared" si="107"/>
        <v>Ukončeno v den propuštění</v>
      </c>
      <c r="M1037" s="54" t="str">
        <f>IF(A1037-J1037&gt;TIME(0,240,0),"Více než  4 hodiny",VLOOKUP(K1037,Pásma!$H$4:$I$244,2))</f>
        <v>do 10 ti minut</v>
      </c>
    </row>
    <row r="1038" spans="1:13" x14ac:dyDescent="0.25">
      <c r="A1038" s="52">
        <v>45450.438171296293</v>
      </c>
      <c r="B1038" s="51" t="s">
        <v>5028</v>
      </c>
      <c r="C1038" s="51" t="s">
        <v>5166</v>
      </c>
      <c r="D1038" s="51" t="s">
        <v>5013</v>
      </c>
      <c r="E1038" s="51" t="s">
        <v>79</v>
      </c>
      <c r="F1038" s="51" t="s">
        <v>5077</v>
      </c>
      <c r="G1038" s="51" t="s">
        <v>5170</v>
      </c>
      <c r="H1038" s="51" t="s">
        <v>5171</v>
      </c>
      <c r="I1038" s="8">
        <f t="shared" si="105"/>
        <v>45450.438171296293</v>
      </c>
      <c r="J1038" s="8">
        <f t="shared" si="108"/>
        <v>45450.4375</v>
      </c>
      <c r="K1038" s="6" t="str">
        <f t="shared" si="106"/>
        <v>0:00</v>
      </c>
      <c r="L1038" s="54" t="str">
        <f t="shared" si="107"/>
        <v>Ukončeno v den propuštění</v>
      </c>
      <c r="M1038" s="54" t="str">
        <f>IF(A1038-J1038&gt;TIME(0,240,0),"Více než  4 hodiny",VLOOKUP(K1038,Pásma!$H$4:$I$244,2))</f>
        <v>do 10 ti minut</v>
      </c>
    </row>
    <row r="1039" spans="1:13" x14ac:dyDescent="0.25">
      <c r="A1039" s="52">
        <v>45450.44</v>
      </c>
      <c r="B1039" s="51" t="s">
        <v>5028</v>
      </c>
      <c r="C1039" s="51" t="s">
        <v>5166</v>
      </c>
      <c r="D1039" s="51" t="s">
        <v>5013</v>
      </c>
      <c r="E1039" s="51" t="s">
        <v>79</v>
      </c>
      <c r="F1039" s="51" t="s">
        <v>5167</v>
      </c>
      <c r="G1039" s="51" t="s">
        <v>5168</v>
      </c>
      <c r="H1039" s="51" t="s">
        <v>5169</v>
      </c>
      <c r="I1039" s="8">
        <f t="shared" si="105"/>
        <v>45450.44</v>
      </c>
      <c r="J1039" s="8">
        <f t="shared" si="108"/>
        <v>45450.438194444447</v>
      </c>
      <c r="K1039" s="6" t="str">
        <f t="shared" si="106"/>
        <v>0:02</v>
      </c>
      <c r="L1039" s="54" t="str">
        <f t="shared" si="107"/>
        <v>Ukončeno v den propuštění</v>
      </c>
      <c r="M1039" s="54" t="str">
        <f>IF(A1039-J1039&gt;TIME(0,240,0),"Více než  4 hodiny",VLOOKUP(K1039,Pásma!$H$4:$I$244,2))</f>
        <v>do 10 ti minut</v>
      </c>
    </row>
    <row r="1040" spans="1:13" x14ac:dyDescent="0.25">
      <c r="A1040" s="52">
        <v>45451.595995370371</v>
      </c>
      <c r="B1040" s="51" t="s">
        <v>5011</v>
      </c>
      <c r="C1040" s="51" t="s">
        <v>5162</v>
      </c>
      <c r="D1040" s="51" t="s">
        <v>5013</v>
      </c>
      <c r="E1040" s="51" t="s">
        <v>79</v>
      </c>
      <c r="F1040" s="51" t="s">
        <v>5163</v>
      </c>
      <c r="G1040" s="51" t="s">
        <v>5164</v>
      </c>
      <c r="H1040" s="51" t="s">
        <v>5165</v>
      </c>
      <c r="I1040" s="8">
        <f t="shared" si="105"/>
        <v>45451.595995370371</v>
      </c>
      <c r="J1040" s="8">
        <f t="shared" si="108"/>
        <v>45451.595138888886</v>
      </c>
      <c r="K1040" s="6" t="str">
        <f t="shared" si="106"/>
        <v>0:01</v>
      </c>
      <c r="L1040" s="54" t="str">
        <f t="shared" si="107"/>
        <v>Ukončeno v den propuštění</v>
      </c>
      <c r="M1040" s="54" t="str">
        <f>IF(A1040-J1040&gt;TIME(0,240,0),"Více než  4 hodiny",VLOOKUP(K1040,Pásma!$H$4:$I$244,2))</f>
        <v>do 10 ti minut</v>
      </c>
    </row>
    <row r="1041" spans="1:13" x14ac:dyDescent="0.25">
      <c r="A1041" s="52">
        <v>45451.658321759256</v>
      </c>
      <c r="B1041" s="51" t="s">
        <v>5017</v>
      </c>
      <c r="C1041" s="51" t="s">
        <v>5150</v>
      </c>
      <c r="D1041" s="51" t="s">
        <v>5013</v>
      </c>
      <c r="E1041" s="51" t="s">
        <v>10</v>
      </c>
      <c r="F1041" s="51" t="s">
        <v>5159</v>
      </c>
      <c r="G1041" s="51" t="s">
        <v>5160</v>
      </c>
      <c r="H1041" s="51" t="s">
        <v>5161</v>
      </c>
      <c r="I1041" s="8">
        <f t="shared" si="105"/>
        <v>45451.658321759256</v>
      </c>
      <c r="J1041" s="8">
        <f t="shared" si="108"/>
        <v>45451.657638888886</v>
      </c>
      <c r="K1041" s="6" t="str">
        <f t="shared" si="106"/>
        <v>0:00</v>
      </c>
      <c r="L1041" s="54" t="str">
        <f t="shared" si="107"/>
        <v>Ukončeno v den propuštění</v>
      </c>
      <c r="M1041" s="54" t="str">
        <f>IF(A1041-J1041&gt;TIME(0,240,0),"Více než  4 hodiny",VLOOKUP(K1041,Pásma!$H$4:$I$244,2))</f>
        <v>do 10 ti minut</v>
      </c>
    </row>
    <row r="1042" spans="1:13" x14ac:dyDescent="0.25">
      <c r="A1042" s="52">
        <v>45451.658680555556</v>
      </c>
      <c r="B1042" s="51" t="s">
        <v>5017</v>
      </c>
      <c r="C1042" s="51" t="s">
        <v>5150</v>
      </c>
      <c r="D1042" s="51" t="s">
        <v>5013</v>
      </c>
      <c r="E1042" s="51" t="s">
        <v>10</v>
      </c>
      <c r="F1042" s="51" t="s">
        <v>5157</v>
      </c>
      <c r="G1042" s="51" t="s">
        <v>5158</v>
      </c>
      <c r="H1042" s="51" t="s">
        <v>5156</v>
      </c>
      <c r="I1042" s="8">
        <f t="shared" si="105"/>
        <v>45451.658680555556</v>
      </c>
      <c r="J1042" s="8">
        <f t="shared" si="108"/>
        <v>45451.658333333333</v>
      </c>
      <c r="K1042" s="6" t="str">
        <f t="shared" si="106"/>
        <v>0:00</v>
      </c>
      <c r="L1042" s="54" t="str">
        <f t="shared" si="107"/>
        <v>Ukončeno v den propuštění</v>
      </c>
      <c r="M1042" s="54" t="str">
        <f>IF(A1042-J1042&gt;TIME(0,240,0),"Více než  4 hodiny",VLOOKUP(K1042,Pásma!$H$4:$I$244,2))</f>
        <v>do 10 ti minut</v>
      </c>
    </row>
    <row r="1043" spans="1:13" x14ac:dyDescent="0.25">
      <c r="A1043" s="52">
        <v>45451.659201388888</v>
      </c>
      <c r="B1043" s="51" t="s">
        <v>5017</v>
      </c>
      <c r="C1043" s="51" t="s">
        <v>5150</v>
      </c>
      <c r="D1043" s="51" t="s">
        <v>5013</v>
      </c>
      <c r="E1043" s="51" t="s">
        <v>10</v>
      </c>
      <c r="F1043" s="51" t="s">
        <v>5154</v>
      </c>
      <c r="G1043" s="51" t="s">
        <v>5155</v>
      </c>
      <c r="H1043" s="51" t="s">
        <v>5156</v>
      </c>
      <c r="I1043" s="8">
        <f t="shared" si="105"/>
        <v>45451.659201388888</v>
      </c>
      <c r="J1043" s="8">
        <f t="shared" si="108"/>
        <v>45451.658333333333</v>
      </c>
      <c r="K1043" s="6" t="str">
        <f t="shared" si="106"/>
        <v>0:01</v>
      </c>
      <c r="L1043" s="54" t="str">
        <f t="shared" si="107"/>
        <v>Ukončeno v den propuštění</v>
      </c>
      <c r="M1043" s="54" t="str">
        <f>IF(A1043-J1043&gt;TIME(0,240,0),"Více než  4 hodiny",VLOOKUP(K1043,Pásma!$H$4:$I$244,2))</f>
        <v>do 10 ti minut</v>
      </c>
    </row>
    <row r="1044" spans="1:13" x14ac:dyDescent="0.25">
      <c r="A1044" s="52">
        <v>45451.659583333334</v>
      </c>
      <c r="B1044" s="51" t="s">
        <v>5017</v>
      </c>
      <c r="C1044" s="51" t="s">
        <v>5150</v>
      </c>
      <c r="D1044" s="51" t="s">
        <v>5013</v>
      </c>
      <c r="E1044" s="51" t="s">
        <v>10</v>
      </c>
      <c r="F1044" s="51" t="s">
        <v>5151</v>
      </c>
      <c r="G1044" s="51" t="s">
        <v>5152</v>
      </c>
      <c r="H1044" s="51" t="s">
        <v>5153</v>
      </c>
      <c r="I1044" s="8">
        <f t="shared" si="105"/>
        <v>45451.659583333334</v>
      </c>
      <c r="J1044" s="8">
        <f t="shared" si="108"/>
        <v>45451.65902777778</v>
      </c>
      <c r="K1044" s="6" t="str">
        <f t="shared" si="106"/>
        <v>0:00</v>
      </c>
      <c r="L1044" s="54" t="str">
        <f t="shared" si="107"/>
        <v>Ukončeno v den propuštění</v>
      </c>
      <c r="M1044" s="54" t="str">
        <f>IF(A1044-J1044&gt;TIME(0,240,0),"Více než  4 hodiny",VLOOKUP(K1044,Pásma!$H$4:$I$244,2))</f>
        <v>do 10 ti minut</v>
      </c>
    </row>
    <row r="1045" spans="1:13" x14ac:dyDescent="0.25">
      <c r="A1045" s="52">
        <v>45452.419131944444</v>
      </c>
      <c r="B1045" s="51" t="s">
        <v>5011</v>
      </c>
      <c r="C1045" s="51" t="s">
        <v>5141</v>
      </c>
      <c r="D1045" s="51" t="s">
        <v>5013</v>
      </c>
      <c r="E1045" s="51" t="s">
        <v>79</v>
      </c>
      <c r="F1045" s="51" t="s">
        <v>5148</v>
      </c>
      <c r="G1045" s="51" t="s">
        <v>5149</v>
      </c>
      <c r="H1045" s="51" t="s">
        <v>5147</v>
      </c>
      <c r="I1045" s="8">
        <f t="shared" si="105"/>
        <v>45452.419131944444</v>
      </c>
      <c r="J1045" s="8">
        <f t="shared" si="108"/>
        <v>45452.418749999997</v>
      </c>
      <c r="K1045" s="6" t="str">
        <f t="shared" si="106"/>
        <v>0:00</v>
      </c>
      <c r="L1045" s="54" t="str">
        <f t="shared" si="107"/>
        <v>Ukončeno v den propuštění</v>
      </c>
      <c r="M1045" s="54" t="str">
        <f>IF(A1045-J1045&gt;TIME(0,240,0),"Více než  4 hodiny",VLOOKUP(K1045,Pásma!$H$4:$I$244,2))</f>
        <v>do 10 ti minut</v>
      </c>
    </row>
    <row r="1046" spans="1:13" x14ac:dyDescent="0.25">
      <c r="A1046" s="52">
        <v>45452.419525462959</v>
      </c>
      <c r="B1046" s="51" t="s">
        <v>5011</v>
      </c>
      <c r="C1046" s="51" t="s">
        <v>5141</v>
      </c>
      <c r="D1046" s="51" t="s">
        <v>5013</v>
      </c>
      <c r="E1046" s="51" t="s">
        <v>79</v>
      </c>
      <c r="F1046" s="51" t="s">
        <v>5145</v>
      </c>
      <c r="G1046" s="51" t="s">
        <v>5146</v>
      </c>
      <c r="H1046" s="51" t="s">
        <v>5147</v>
      </c>
      <c r="I1046" s="8">
        <f t="shared" si="105"/>
        <v>45452.419525462959</v>
      </c>
      <c r="J1046" s="8">
        <f t="shared" si="108"/>
        <v>45452.418749999997</v>
      </c>
      <c r="K1046" s="6" t="str">
        <f t="shared" si="106"/>
        <v>0:01</v>
      </c>
      <c r="L1046" s="54" t="str">
        <f t="shared" si="107"/>
        <v>Ukončeno v den propuštění</v>
      </c>
      <c r="M1046" s="54" t="str">
        <f>IF(A1046-J1046&gt;TIME(0,240,0),"Více než  4 hodiny",VLOOKUP(K1046,Pásma!$H$4:$I$244,2))</f>
        <v>do 10 ti minut</v>
      </c>
    </row>
    <row r="1047" spans="1:13" x14ac:dyDescent="0.25">
      <c r="A1047" s="52">
        <v>45452.420069444444</v>
      </c>
      <c r="B1047" s="51" t="s">
        <v>5011</v>
      </c>
      <c r="C1047" s="51" t="s">
        <v>5141</v>
      </c>
      <c r="D1047" s="51" t="s">
        <v>5013</v>
      </c>
      <c r="E1047" s="51" t="s">
        <v>79</v>
      </c>
      <c r="F1047" s="51" t="s">
        <v>5142</v>
      </c>
      <c r="G1047" s="51" t="s">
        <v>5143</v>
      </c>
      <c r="H1047" s="51" t="s">
        <v>5144</v>
      </c>
      <c r="I1047" s="8">
        <f t="shared" si="105"/>
        <v>45452.420069444444</v>
      </c>
      <c r="J1047" s="8">
        <f t="shared" si="108"/>
        <v>45452.419444444444</v>
      </c>
      <c r="K1047" s="6" t="str">
        <f t="shared" si="106"/>
        <v>0:00</v>
      </c>
      <c r="L1047" s="54" t="str">
        <f t="shared" si="107"/>
        <v>Ukončeno v den propuštění</v>
      </c>
      <c r="M1047" s="54" t="str">
        <f>IF(A1047-J1047&gt;TIME(0,240,0),"Více než  4 hodiny",VLOOKUP(K1047,Pásma!$H$4:$I$244,2))</f>
        <v>do 10 ti minut</v>
      </c>
    </row>
    <row r="1048" spans="1:13" x14ac:dyDescent="0.25">
      <c r="A1048" s="52">
        <v>45453.372847222221</v>
      </c>
      <c r="B1048" s="51" t="s">
        <v>5137</v>
      </c>
      <c r="C1048" s="51" t="s">
        <v>4884</v>
      </c>
      <c r="D1048" s="51" t="s">
        <v>5013</v>
      </c>
      <c r="E1048" s="51" t="s">
        <v>10</v>
      </c>
      <c r="F1048" s="51" t="s">
        <v>5138</v>
      </c>
      <c r="G1048" s="51" t="s">
        <v>5139</v>
      </c>
      <c r="H1048" s="51" t="s">
        <v>5140</v>
      </c>
      <c r="I1048" s="8">
        <f t="shared" si="105"/>
        <v>45453.372847222221</v>
      </c>
      <c r="J1048" s="8">
        <f t="shared" si="108"/>
        <v>45453.363888888889</v>
      </c>
      <c r="K1048" s="6" t="str">
        <f t="shared" si="106"/>
        <v>0:12</v>
      </c>
      <c r="L1048" s="54" t="str">
        <f t="shared" si="107"/>
        <v>Ukončeno v den propuštění</v>
      </c>
      <c r="M1048" s="54" t="str">
        <f>IF(A1048-J1048&gt;TIME(0,240,0),"Více než  4 hodiny",VLOOKUP(K1048,Pásma!$H$4:$I$244,2))</f>
        <v>10-20</v>
      </c>
    </row>
    <row r="1049" spans="1:13" x14ac:dyDescent="0.25">
      <c r="A1049" s="52">
        <v>45453.481898148151</v>
      </c>
      <c r="B1049" s="51" t="s">
        <v>4853</v>
      </c>
      <c r="C1049" s="51" t="s">
        <v>4884</v>
      </c>
      <c r="D1049" s="51" t="s">
        <v>5013</v>
      </c>
      <c r="E1049" s="51" t="s">
        <v>10</v>
      </c>
      <c r="F1049" s="51" t="s">
        <v>5095</v>
      </c>
      <c r="G1049" s="51" t="s">
        <v>5096</v>
      </c>
      <c r="H1049" s="51" t="s">
        <v>9045</v>
      </c>
      <c r="I1049" s="8">
        <f t="shared" si="105"/>
        <v>45453.481898148151</v>
      </c>
      <c r="J1049" s="8">
        <f>DATEVALUE(MID(H1049,49,8))+TIMEVALUE(_xlfn.CONCAT(MID(H1049,80,2),":",MID(H1049,82,2)))</f>
        <v>45453.481249999997</v>
      </c>
      <c r="K1049" s="6" t="str">
        <f t="shared" si="106"/>
        <v>0:00</v>
      </c>
      <c r="L1049" s="54" t="str">
        <f t="shared" si="107"/>
        <v>Ukončeno v den propuštění</v>
      </c>
      <c r="M1049" s="54" t="str">
        <f>IF(A1049-J1049&gt;TIME(0,240,0),"Více než  4 hodiny",VLOOKUP(K1049,Pásma!$H$4:$I$244,2))</f>
        <v>do 10 ti minut</v>
      </c>
    </row>
    <row r="1050" spans="1:13" x14ac:dyDescent="0.25">
      <c r="A1050" s="52">
        <v>45453.522233796299</v>
      </c>
      <c r="B1050" s="51" t="s">
        <v>4874</v>
      </c>
      <c r="C1050" s="51" t="s">
        <v>4875</v>
      </c>
      <c r="D1050" s="51" t="s">
        <v>5013</v>
      </c>
      <c r="E1050" s="51" t="s">
        <v>4876</v>
      </c>
      <c r="F1050" s="51" t="s">
        <v>5134</v>
      </c>
      <c r="G1050" s="51" t="s">
        <v>5135</v>
      </c>
      <c r="H1050" s="51" t="s">
        <v>5136</v>
      </c>
      <c r="I1050" s="8">
        <f t="shared" si="105"/>
        <v>45453.522233796299</v>
      </c>
      <c r="J1050" s="8">
        <f>DATEVALUE(MID(H1050,29,8))+TIMEVALUE(_xlfn.CONCAT(MID(H1050,64,2),":",MID(H1050,66,2)))</f>
        <v>45453.520833333336</v>
      </c>
      <c r="K1050" s="6" t="str">
        <f t="shared" si="106"/>
        <v>0:02</v>
      </c>
      <c r="L1050" s="54" t="str">
        <f t="shared" si="107"/>
        <v>Ukončeno v den propuštění</v>
      </c>
      <c r="M1050" s="54" t="str">
        <f>IF(A1050-J1050&gt;TIME(0,240,0),"Více než  4 hodiny",VLOOKUP(K1050,Pásma!$H$4:$I$244,2))</f>
        <v>do 10 ti minut</v>
      </c>
    </row>
    <row r="1051" spans="1:13" x14ac:dyDescent="0.25">
      <c r="A1051" s="52">
        <v>45453.643877314818</v>
      </c>
      <c r="B1051" s="51" t="s">
        <v>5017</v>
      </c>
      <c r="C1051" s="51" t="s">
        <v>4949</v>
      </c>
      <c r="D1051" s="51" t="s">
        <v>5013</v>
      </c>
      <c r="E1051" s="51" t="s">
        <v>10</v>
      </c>
      <c r="F1051" s="51" t="s">
        <v>5030</v>
      </c>
      <c r="G1051" s="51" t="s">
        <v>7821</v>
      </c>
      <c r="H1051" s="51" t="s">
        <v>7822</v>
      </c>
      <c r="I1051" s="8">
        <f t="shared" si="105"/>
        <v>45453.643877314818</v>
      </c>
      <c r="J1051" s="8">
        <f>DATEVALUE(MID(H1051,63,8))+TIMEVALUE(_xlfn.CONCAT(MID(H1051,87,2),":",MID(H1051,89,2)))</f>
        <v>45453.642361111109</v>
      </c>
      <c r="K1051" s="6" t="str">
        <f t="shared" si="106"/>
        <v>0:02</v>
      </c>
      <c r="L1051" s="54" t="str">
        <f t="shared" si="107"/>
        <v>Ukončeno v den propuštění</v>
      </c>
      <c r="M1051" s="54" t="str">
        <f>IF(A1051-J1051&gt;TIME(0,240,0),"Více než  4 hodiny",VLOOKUP(K1051,Pásma!$H$4:$I$244,2))</f>
        <v>do 10 ti minut</v>
      </c>
    </row>
    <row r="1052" spans="1:13" x14ac:dyDescent="0.25">
      <c r="A1052" s="52">
        <v>45454.332881944443</v>
      </c>
      <c r="B1052" s="51" t="s">
        <v>5017</v>
      </c>
      <c r="C1052" s="51" t="s">
        <v>5166</v>
      </c>
      <c r="D1052" s="51" t="s">
        <v>5013</v>
      </c>
      <c r="E1052" s="51" t="s">
        <v>79</v>
      </c>
      <c r="F1052" s="51" t="s">
        <v>5063</v>
      </c>
      <c r="G1052" s="51" t="s">
        <v>5064</v>
      </c>
      <c r="H1052" s="51" t="s">
        <v>9044</v>
      </c>
      <c r="I1052" s="8">
        <f t="shared" si="105"/>
        <v>45454.332881944443</v>
      </c>
      <c r="J1052" s="8">
        <f>DATEVALUE(MID(H1052,49,8))+TIMEVALUE(_xlfn.CONCAT(MID(H1052,80,2),":",MID(H1052,82,2)))</f>
        <v>45454.332638888889</v>
      </c>
      <c r="K1052" s="6" t="str">
        <f t="shared" si="106"/>
        <v>0:00</v>
      </c>
      <c r="L1052" s="54" t="str">
        <f t="shared" si="107"/>
        <v>Ukončeno v den propuštění</v>
      </c>
      <c r="M1052" s="54" t="str">
        <f>IF(A1052-J1052&gt;TIME(0,240,0),"Více než  4 hodiny",VLOOKUP(K1052,Pásma!$H$4:$I$244,2))</f>
        <v>do 10 ti minut</v>
      </c>
    </row>
    <row r="1053" spans="1:13" x14ac:dyDescent="0.25">
      <c r="A1053" s="52">
        <v>45454.333020833335</v>
      </c>
      <c r="B1053" s="51" t="s">
        <v>5017</v>
      </c>
      <c r="C1053" s="51" t="s">
        <v>5166</v>
      </c>
      <c r="D1053" s="51" t="s">
        <v>5013</v>
      </c>
      <c r="E1053" s="51" t="s">
        <v>79</v>
      </c>
      <c r="F1053" s="51" t="s">
        <v>5025</v>
      </c>
      <c r="G1053" s="51" t="s">
        <v>5026</v>
      </c>
      <c r="H1053" s="51" t="s">
        <v>9044</v>
      </c>
      <c r="I1053" s="8">
        <f t="shared" si="105"/>
        <v>45454.333020833335</v>
      </c>
      <c r="J1053" s="8">
        <f>DATEVALUE(MID(H1053,49,8))+TIMEVALUE(_xlfn.CONCAT(MID(H1053,80,2),":",MID(H1053,82,2)))</f>
        <v>45454.332638888889</v>
      </c>
      <c r="K1053" s="6" t="str">
        <f t="shared" si="106"/>
        <v>0:00</v>
      </c>
      <c r="L1053" s="54" t="str">
        <f t="shared" si="107"/>
        <v>Ukončeno v den propuštění</v>
      </c>
      <c r="M1053" s="54" t="str">
        <f>IF(A1053-J1053&gt;TIME(0,240,0),"Více než  4 hodiny",VLOOKUP(K1053,Pásma!$H$4:$I$244,2))</f>
        <v>do 10 ti minut</v>
      </c>
    </row>
    <row r="1054" spans="1:13" x14ac:dyDescent="0.25">
      <c r="A1054" s="52">
        <v>45454.431354166663</v>
      </c>
      <c r="B1054" s="51" t="s">
        <v>5011</v>
      </c>
      <c r="C1054" s="51" t="s">
        <v>5018</v>
      </c>
      <c r="D1054" s="51" t="s">
        <v>5013</v>
      </c>
      <c r="E1054" s="51" t="s">
        <v>79</v>
      </c>
      <c r="F1054" s="51" t="s">
        <v>5030</v>
      </c>
      <c r="G1054" s="51" t="s">
        <v>5132</v>
      </c>
      <c r="H1054" s="51" t="s">
        <v>5133</v>
      </c>
      <c r="I1054" s="8">
        <f t="shared" si="105"/>
        <v>45454.431354166663</v>
      </c>
      <c r="J1054" s="8">
        <f>DATEVALUE(MID(H1054,29,8))+TIMEVALUE(_xlfn.CONCAT(MID(H1054,64,2),":",MID(H1054,66,2)))</f>
        <v>45454.424305555556</v>
      </c>
      <c r="K1054" s="6" t="str">
        <f t="shared" si="106"/>
        <v>0:10</v>
      </c>
      <c r="L1054" s="54" t="str">
        <f t="shared" si="107"/>
        <v>Ukončeno v den propuštění</v>
      </c>
      <c r="M1054" s="54" t="str">
        <f>IF(A1054-J1054&gt;TIME(0,240,0),"Více než  4 hodiny",VLOOKUP(K1054,Pásma!$H$4:$I$244,2))</f>
        <v>10-20</v>
      </c>
    </row>
    <row r="1055" spans="1:13" x14ac:dyDescent="0.25">
      <c r="A1055" s="52">
        <v>45454.432824074072</v>
      </c>
      <c r="B1055" s="51" t="s">
        <v>4874</v>
      </c>
      <c r="C1055" s="51" t="s">
        <v>4875</v>
      </c>
      <c r="D1055" s="51" t="s">
        <v>5013</v>
      </c>
      <c r="E1055" s="51" t="s">
        <v>4876</v>
      </c>
      <c r="F1055" s="51" t="s">
        <v>5129</v>
      </c>
      <c r="G1055" s="51" t="s">
        <v>5130</v>
      </c>
      <c r="H1055" s="51" t="s">
        <v>5131</v>
      </c>
      <c r="I1055" s="8">
        <f t="shared" si="105"/>
        <v>45454.432824074072</v>
      </c>
      <c r="J1055" s="8">
        <f>DATEVALUE(MID(H1055,29,8))+TIMEVALUE(_xlfn.CONCAT(MID(H1055,64,2),":",MID(H1055,66,2)))</f>
        <v>45454.431944444441</v>
      </c>
      <c r="K1055" s="6" t="str">
        <f t="shared" si="106"/>
        <v>0:01</v>
      </c>
      <c r="L1055" s="54" t="str">
        <f t="shared" si="107"/>
        <v>Ukončeno v den propuštění</v>
      </c>
      <c r="M1055" s="54" t="str">
        <f>IF(A1055-J1055&gt;TIME(0,240,0),"Více než  4 hodiny",VLOOKUP(K1055,Pásma!$H$4:$I$244,2))</f>
        <v>do 10 ti minut</v>
      </c>
    </row>
    <row r="1056" spans="1:13" x14ac:dyDescent="0.25">
      <c r="A1056" s="52">
        <v>45454.749097222222</v>
      </c>
      <c r="B1056" s="51" t="s">
        <v>8929</v>
      </c>
      <c r="C1056" s="51" t="s">
        <v>5150</v>
      </c>
      <c r="D1056" s="51" t="s">
        <v>5013</v>
      </c>
      <c r="E1056" s="51" t="s">
        <v>10</v>
      </c>
      <c r="F1056" s="51" t="s">
        <v>5083</v>
      </c>
      <c r="G1056" s="51" t="s">
        <v>5084</v>
      </c>
      <c r="H1056" s="51" t="s">
        <v>9043</v>
      </c>
      <c r="I1056" s="8">
        <f t="shared" si="105"/>
        <v>45454.749097222222</v>
      </c>
      <c r="J1056" s="8">
        <f>DATEVALUE(MID(H1056,49,8))+TIMEVALUE(_xlfn.CONCAT(MID(H1056,80,2),":",MID(H1056,82,2)))</f>
        <v>45454.748611111114</v>
      </c>
      <c r="K1056" s="6" t="str">
        <f t="shared" si="106"/>
        <v>0:00</v>
      </c>
      <c r="L1056" s="54" t="str">
        <f t="shared" si="107"/>
        <v>Ukončeno v den propuštění</v>
      </c>
      <c r="M1056" s="54" t="str">
        <f>IF(A1056-J1056&gt;TIME(0,240,0),"Více než  4 hodiny",VLOOKUP(K1056,Pásma!$H$4:$I$244,2))</f>
        <v>do 10 ti minut</v>
      </c>
    </row>
    <row r="1057" spans="1:13" x14ac:dyDescent="0.25">
      <c r="A1057" s="52">
        <v>45454.772534722222</v>
      </c>
      <c r="B1057" s="51" t="s">
        <v>5017</v>
      </c>
      <c r="C1057" s="51" t="s">
        <v>5125</v>
      </c>
      <c r="D1057" s="51" t="s">
        <v>5013</v>
      </c>
      <c r="E1057" s="51" t="s">
        <v>79</v>
      </c>
      <c r="F1057" s="51" t="s">
        <v>5126</v>
      </c>
      <c r="G1057" s="51" t="s">
        <v>5127</v>
      </c>
      <c r="H1057" s="51" t="s">
        <v>5128</v>
      </c>
      <c r="I1057" s="8">
        <f t="shared" si="105"/>
        <v>45454.772534722222</v>
      </c>
      <c r="J1057" s="8">
        <f>DATEVALUE(MID(H1057,29,8))+TIMEVALUE(_xlfn.CONCAT(MID(H1057,64,2),":",MID(H1057,66,2)))</f>
        <v>45454.771527777775</v>
      </c>
      <c r="K1057" s="6" t="str">
        <f t="shared" si="106"/>
        <v>0:01</v>
      </c>
      <c r="L1057" s="54" t="str">
        <f t="shared" si="107"/>
        <v>Ukončeno v den propuštění</v>
      </c>
      <c r="M1057" s="54" t="str">
        <f>IF(A1057-J1057&gt;TIME(0,240,0),"Více než  4 hodiny",VLOOKUP(K1057,Pásma!$H$4:$I$244,2))</f>
        <v>do 10 ti minut</v>
      </c>
    </row>
    <row r="1058" spans="1:13" x14ac:dyDescent="0.25">
      <c r="A1058" s="52">
        <v>45455.338101851848</v>
      </c>
      <c r="B1058" s="51" t="s">
        <v>4941</v>
      </c>
      <c r="C1058" s="51" t="s">
        <v>8836</v>
      </c>
      <c r="D1058" s="51" t="s">
        <v>5013</v>
      </c>
      <c r="E1058" s="51" t="s">
        <v>79</v>
      </c>
      <c r="F1058" s="51" t="s">
        <v>5014</v>
      </c>
      <c r="G1058" s="51" t="s">
        <v>5015</v>
      </c>
      <c r="H1058" s="51" t="s">
        <v>9042</v>
      </c>
      <c r="I1058" s="8">
        <f t="shared" si="105"/>
        <v>45455.338101851848</v>
      </c>
      <c r="J1058" s="8">
        <f>DATEVALUE(MID(H1058,49,8))+TIMEVALUE(_xlfn.CONCAT(MID(H1058,80,2),":",MID(H1058,82,2)))</f>
        <v>45455.337500000001</v>
      </c>
      <c r="K1058" s="6" t="str">
        <f t="shared" si="106"/>
        <v>0:00</v>
      </c>
      <c r="L1058" s="54" t="str">
        <f t="shared" si="107"/>
        <v>Ukončeno v den propuštění</v>
      </c>
      <c r="M1058" s="54" t="str">
        <f>IF(A1058-J1058&gt;TIME(0,240,0),"Více než  4 hodiny",VLOOKUP(K1058,Pásma!$H$4:$I$244,2))</f>
        <v>do 10 ti minut</v>
      </c>
    </row>
    <row r="1059" spans="1:13" x14ac:dyDescent="0.25">
      <c r="A1059" s="52">
        <v>45455.338206018518</v>
      </c>
      <c r="B1059" s="51" t="s">
        <v>4941</v>
      </c>
      <c r="C1059" s="51" t="s">
        <v>8836</v>
      </c>
      <c r="D1059" s="51" t="s">
        <v>5013</v>
      </c>
      <c r="E1059" s="51" t="s">
        <v>79</v>
      </c>
      <c r="F1059" s="51" t="s">
        <v>8850</v>
      </c>
      <c r="G1059" s="51" t="s">
        <v>8851</v>
      </c>
      <c r="H1059" s="51" t="s">
        <v>9042</v>
      </c>
      <c r="I1059" s="8">
        <f t="shared" si="105"/>
        <v>45455.338206018518</v>
      </c>
      <c r="J1059" s="8">
        <f>DATEVALUE(MID(H1059,49,8))+TIMEVALUE(_xlfn.CONCAT(MID(H1059,80,2),":",MID(H1059,82,2)))</f>
        <v>45455.337500000001</v>
      </c>
      <c r="K1059" s="6" t="str">
        <f t="shared" si="106"/>
        <v>0:01</v>
      </c>
      <c r="L1059" s="54" t="str">
        <f t="shared" si="107"/>
        <v>Ukončeno v den propuštění</v>
      </c>
      <c r="M1059" s="54" t="str">
        <f>IF(A1059-J1059&gt;TIME(0,240,0),"Více než  4 hodiny",VLOOKUP(K1059,Pásma!$H$4:$I$244,2))</f>
        <v>do 10 ti minut</v>
      </c>
    </row>
    <row r="1060" spans="1:13" x14ac:dyDescent="0.25">
      <c r="A1060" s="52">
        <v>45455.420567129629</v>
      </c>
      <c r="B1060" s="51" t="s">
        <v>5017</v>
      </c>
      <c r="C1060" s="51" t="s">
        <v>5162</v>
      </c>
      <c r="D1060" s="51" t="s">
        <v>5013</v>
      </c>
      <c r="E1060" s="51" t="s">
        <v>79</v>
      </c>
      <c r="F1060" s="51" t="s">
        <v>5092</v>
      </c>
      <c r="G1060" s="51" t="s">
        <v>7819</v>
      </c>
      <c r="H1060" s="51" t="s">
        <v>7820</v>
      </c>
      <c r="I1060" s="8">
        <f t="shared" si="105"/>
        <v>45455.420567129629</v>
      </c>
      <c r="J1060" s="8">
        <f>DATEVALUE(MID(H1060,63,8))+TIMEVALUE(_xlfn.CONCAT(MID(H1060,87,2),":",MID(H1060,89,2)))</f>
        <v>45455.419444444444</v>
      </c>
      <c r="K1060" s="6" t="str">
        <f t="shared" si="106"/>
        <v>0:01</v>
      </c>
      <c r="L1060" s="54" t="str">
        <f t="shared" si="107"/>
        <v>Ukončeno v den propuštění</v>
      </c>
      <c r="M1060" s="54" t="str">
        <f>IF(A1060-J1060&gt;TIME(0,240,0),"Více než  4 hodiny",VLOOKUP(K1060,Pásma!$H$4:$I$244,2))</f>
        <v>do 10 ti minut</v>
      </c>
    </row>
    <row r="1061" spans="1:13" x14ac:dyDescent="0.25">
      <c r="A1061" s="52">
        <v>45455.55841435185</v>
      </c>
      <c r="B1061" s="51" t="s">
        <v>4874</v>
      </c>
      <c r="C1061" s="51" t="s">
        <v>4875</v>
      </c>
      <c r="D1061" s="51" t="s">
        <v>5013</v>
      </c>
      <c r="E1061" s="51" t="s">
        <v>4876</v>
      </c>
      <c r="F1061" s="51" t="s">
        <v>5122</v>
      </c>
      <c r="G1061" s="51" t="s">
        <v>5123</v>
      </c>
      <c r="H1061" s="51" t="s">
        <v>5124</v>
      </c>
      <c r="I1061" s="8">
        <f t="shared" si="105"/>
        <v>45455.55841435185</v>
      </c>
      <c r="J1061" s="8">
        <f>DATEVALUE(MID(H1061,29,8))+TIMEVALUE(_xlfn.CONCAT(MID(H1061,64,2),":",MID(H1061,66,2)))</f>
        <v>45455.556944444441</v>
      </c>
      <c r="K1061" s="6" t="str">
        <f t="shared" si="106"/>
        <v>0:02</v>
      </c>
      <c r="L1061" s="54" t="str">
        <f t="shared" si="107"/>
        <v>Ukončeno v den propuštění</v>
      </c>
      <c r="M1061" s="54" t="str">
        <f>IF(A1061-J1061&gt;TIME(0,240,0),"Více než  4 hodiny",VLOOKUP(K1061,Pásma!$H$4:$I$244,2))</f>
        <v>do 10 ti minut</v>
      </c>
    </row>
    <row r="1062" spans="1:13" x14ac:dyDescent="0.25">
      <c r="A1062" s="52">
        <v>45455.559050925927</v>
      </c>
      <c r="B1062" s="51" t="s">
        <v>4874</v>
      </c>
      <c r="C1062" s="51" t="s">
        <v>4875</v>
      </c>
      <c r="D1062" s="51" t="s">
        <v>5013</v>
      </c>
      <c r="E1062" s="51" t="s">
        <v>4876</v>
      </c>
      <c r="F1062" s="51" t="s">
        <v>1572</v>
      </c>
      <c r="G1062" s="51" t="s">
        <v>5120</v>
      </c>
      <c r="H1062" s="51" t="s">
        <v>5121</v>
      </c>
      <c r="I1062" s="8">
        <f t="shared" si="105"/>
        <v>45455.559050925927</v>
      </c>
      <c r="J1062" s="8">
        <f>DATEVALUE(MID(H1062,29,8))+TIMEVALUE(_xlfn.CONCAT(MID(H1062,64,2),":",MID(H1062,66,2)))</f>
        <v>45455.558333333334</v>
      </c>
      <c r="K1062" s="6" t="str">
        <f t="shared" si="106"/>
        <v>0:01</v>
      </c>
      <c r="L1062" s="54" t="str">
        <f t="shared" si="107"/>
        <v>Ukončeno v den propuštění</v>
      </c>
      <c r="M1062" s="54" t="str">
        <f>IF(A1062-J1062&gt;TIME(0,240,0),"Více než  4 hodiny",VLOOKUP(K1062,Pásma!$H$4:$I$244,2))</f>
        <v>do 10 ti minut</v>
      </c>
    </row>
    <row r="1063" spans="1:13" x14ac:dyDescent="0.25">
      <c r="A1063" s="52">
        <v>45455.742812500001</v>
      </c>
      <c r="B1063" s="51" t="s">
        <v>5017</v>
      </c>
      <c r="C1063" s="51" t="s">
        <v>5116</v>
      </c>
      <c r="D1063" s="51" t="s">
        <v>5013</v>
      </c>
      <c r="E1063" s="51" t="s">
        <v>10</v>
      </c>
      <c r="F1063" s="51" t="s">
        <v>5117</v>
      </c>
      <c r="G1063" s="51" t="s">
        <v>5118</v>
      </c>
      <c r="H1063" s="51" t="s">
        <v>5119</v>
      </c>
      <c r="I1063" s="8">
        <f t="shared" si="105"/>
        <v>45455.742812500001</v>
      </c>
      <c r="J1063" s="8">
        <f>DATEVALUE(MID(H1063,29,8))+TIMEVALUE(_xlfn.CONCAT(MID(H1063,64,2),":",MID(H1063,66,2)))</f>
        <v>45455.741666666669</v>
      </c>
      <c r="K1063" s="6" t="str">
        <f t="shared" si="106"/>
        <v>0:01</v>
      </c>
      <c r="L1063" s="54" t="str">
        <f t="shared" si="107"/>
        <v>Ukončeno v den propuštění</v>
      </c>
      <c r="M1063" s="54" t="str">
        <f>IF(A1063-J1063&gt;TIME(0,240,0),"Více než  4 hodiny",VLOOKUP(K1063,Pásma!$H$4:$I$244,2))</f>
        <v>do 10 ti minut</v>
      </c>
    </row>
    <row r="1064" spans="1:13" x14ac:dyDescent="0.25">
      <c r="A1064" s="52">
        <v>45456.369155092594</v>
      </c>
      <c r="B1064" s="51" t="s">
        <v>5017</v>
      </c>
      <c r="C1064" s="51" t="s">
        <v>5166</v>
      </c>
      <c r="D1064" s="51" t="s">
        <v>5013</v>
      </c>
      <c r="E1064" s="51" t="s">
        <v>79</v>
      </c>
      <c r="F1064" s="51" t="s">
        <v>5052</v>
      </c>
      <c r="G1064" s="51" t="s">
        <v>5053</v>
      </c>
      <c r="H1064" s="51" t="s">
        <v>9041</v>
      </c>
      <c r="I1064" s="8">
        <f t="shared" si="105"/>
        <v>45456.369155092594</v>
      </c>
      <c r="J1064" s="8">
        <f>DATEVALUE(MID(H1064,49,8))+TIMEVALUE(_xlfn.CONCAT(MID(H1064,80,2),":",MID(H1064,82,2)))</f>
        <v>45456.368750000001</v>
      </c>
      <c r="K1064" s="6" t="str">
        <f t="shared" si="106"/>
        <v>0:00</v>
      </c>
      <c r="L1064" s="54" t="str">
        <f t="shared" si="107"/>
        <v>Ukončeno v den propuštění</v>
      </c>
      <c r="M1064" s="54" t="str">
        <f>IF(A1064-J1064&gt;TIME(0,240,0),"Více než  4 hodiny",VLOOKUP(K1064,Pásma!$H$4:$I$244,2))</f>
        <v>do 10 ti minut</v>
      </c>
    </row>
    <row r="1065" spans="1:13" x14ac:dyDescent="0.25">
      <c r="A1065" s="52">
        <v>45456.404699074075</v>
      </c>
      <c r="B1065" s="51" t="s">
        <v>4874</v>
      </c>
      <c r="C1065" s="51" t="s">
        <v>4875</v>
      </c>
      <c r="D1065" s="51" t="s">
        <v>5013</v>
      </c>
      <c r="E1065" s="51" t="s">
        <v>4876</v>
      </c>
      <c r="F1065" s="51" t="s">
        <v>5113</v>
      </c>
      <c r="G1065" s="51" t="s">
        <v>5114</v>
      </c>
      <c r="H1065" s="51" t="s">
        <v>5115</v>
      </c>
      <c r="I1065" s="8">
        <f t="shared" si="105"/>
        <v>45456.404699074075</v>
      </c>
      <c r="J1065" s="8">
        <f t="shared" ref="J1065:J1072" si="109">DATEVALUE(MID(H1065,29,8))+TIMEVALUE(_xlfn.CONCAT(MID(H1065,64,2),":",MID(H1065,66,2)))</f>
        <v>45456.40347222222</v>
      </c>
      <c r="K1065" s="6" t="str">
        <f t="shared" si="106"/>
        <v>0:01</v>
      </c>
      <c r="L1065" s="54" t="str">
        <f t="shared" si="107"/>
        <v>Ukončeno v den propuštění</v>
      </c>
      <c r="M1065" s="54" t="str">
        <f>IF(A1065-J1065&gt;TIME(0,240,0),"Více než  4 hodiny",VLOOKUP(K1065,Pásma!$H$4:$I$244,2))</f>
        <v>do 10 ti minut</v>
      </c>
    </row>
    <row r="1066" spans="1:13" x14ac:dyDescent="0.25">
      <c r="A1066" s="52">
        <v>45456.405416666668</v>
      </c>
      <c r="B1066" s="51" t="s">
        <v>4874</v>
      </c>
      <c r="C1066" s="51" t="s">
        <v>4875</v>
      </c>
      <c r="D1066" s="51" t="s">
        <v>5013</v>
      </c>
      <c r="E1066" s="51" t="s">
        <v>4876</v>
      </c>
      <c r="F1066" s="51" t="s">
        <v>5110</v>
      </c>
      <c r="G1066" s="51" t="s">
        <v>5111</v>
      </c>
      <c r="H1066" s="51" t="s">
        <v>5112</v>
      </c>
      <c r="I1066" s="8">
        <f t="shared" si="105"/>
        <v>45456.405416666668</v>
      </c>
      <c r="J1066" s="8">
        <f t="shared" si="109"/>
        <v>45456.404166666667</v>
      </c>
      <c r="K1066" s="6" t="str">
        <f t="shared" si="106"/>
        <v>0:01</v>
      </c>
      <c r="L1066" s="54" t="str">
        <f t="shared" si="107"/>
        <v>Ukončeno v den propuštění</v>
      </c>
      <c r="M1066" s="54" t="str">
        <f>IF(A1066-J1066&gt;TIME(0,240,0),"Více než  4 hodiny",VLOOKUP(K1066,Pásma!$H$4:$I$244,2))</f>
        <v>do 10 ti minut</v>
      </c>
    </row>
    <row r="1067" spans="1:13" x14ac:dyDescent="0.25">
      <c r="A1067" s="52">
        <v>45456.405925925923</v>
      </c>
      <c r="B1067" s="51" t="s">
        <v>4874</v>
      </c>
      <c r="C1067" s="51" t="s">
        <v>4875</v>
      </c>
      <c r="D1067" s="51" t="s">
        <v>5013</v>
      </c>
      <c r="E1067" s="51" t="s">
        <v>4876</v>
      </c>
      <c r="F1067" s="51" t="s">
        <v>5107</v>
      </c>
      <c r="G1067" s="51" t="s">
        <v>5108</v>
      </c>
      <c r="H1067" s="51" t="s">
        <v>5109</v>
      </c>
      <c r="I1067" s="8">
        <f t="shared" si="105"/>
        <v>45456.405925925923</v>
      </c>
      <c r="J1067" s="8">
        <f t="shared" si="109"/>
        <v>45456.405555555553</v>
      </c>
      <c r="K1067" s="6" t="str">
        <f t="shared" si="106"/>
        <v>0:00</v>
      </c>
      <c r="L1067" s="54" t="str">
        <f t="shared" si="107"/>
        <v>Ukončeno v den propuštění</v>
      </c>
      <c r="M1067" s="54" t="str">
        <f>IF(A1067-J1067&gt;TIME(0,240,0),"Více než  4 hodiny",VLOOKUP(K1067,Pásma!$H$4:$I$244,2))</f>
        <v>do 10 ti minut</v>
      </c>
    </row>
    <row r="1068" spans="1:13" x14ac:dyDescent="0.25">
      <c r="A1068" s="52">
        <v>45456.40797453704</v>
      </c>
      <c r="B1068" s="51" t="s">
        <v>4874</v>
      </c>
      <c r="C1068" s="51" t="s">
        <v>4875</v>
      </c>
      <c r="D1068" s="51" t="s">
        <v>5013</v>
      </c>
      <c r="E1068" s="51" t="s">
        <v>4876</v>
      </c>
      <c r="F1068" s="51" t="s">
        <v>5104</v>
      </c>
      <c r="G1068" s="51" t="s">
        <v>5105</v>
      </c>
      <c r="H1068" s="51" t="s">
        <v>5106</v>
      </c>
      <c r="I1068" s="8">
        <f t="shared" si="105"/>
        <v>45456.40797453704</v>
      </c>
      <c r="J1068" s="8">
        <f t="shared" si="109"/>
        <v>45456.405555555553</v>
      </c>
      <c r="K1068" s="6" t="str">
        <f t="shared" si="106"/>
        <v>0:03</v>
      </c>
      <c r="L1068" s="54" t="str">
        <f t="shared" si="107"/>
        <v>Ukončeno v den propuštění</v>
      </c>
      <c r="M1068" s="54" t="str">
        <f>IF(A1068-J1068&gt;TIME(0,240,0),"Více než  4 hodiny",VLOOKUP(K1068,Pásma!$H$4:$I$244,2))</f>
        <v>do 10 ti minut</v>
      </c>
    </row>
    <row r="1069" spans="1:13" x14ac:dyDescent="0.25">
      <c r="A1069" s="52">
        <v>45456.409050925926</v>
      </c>
      <c r="B1069" s="51" t="s">
        <v>4874</v>
      </c>
      <c r="C1069" s="51" t="s">
        <v>4875</v>
      </c>
      <c r="D1069" s="51" t="s">
        <v>5013</v>
      </c>
      <c r="E1069" s="51" t="s">
        <v>4876</v>
      </c>
      <c r="F1069" s="51" t="s">
        <v>5101</v>
      </c>
      <c r="G1069" s="51" t="s">
        <v>5102</v>
      </c>
      <c r="H1069" s="51" t="s">
        <v>5103</v>
      </c>
      <c r="I1069" s="8">
        <f t="shared" si="105"/>
        <v>45456.409050925926</v>
      </c>
      <c r="J1069" s="8">
        <f t="shared" si="109"/>
        <v>45456.407638888886</v>
      </c>
      <c r="K1069" s="6" t="str">
        <f t="shared" si="106"/>
        <v>0:02</v>
      </c>
      <c r="L1069" s="54" t="str">
        <f t="shared" si="107"/>
        <v>Ukončeno v den propuštění</v>
      </c>
      <c r="M1069" s="54" t="str">
        <f>IF(A1069-J1069&gt;TIME(0,240,0),"Více než  4 hodiny",VLOOKUP(K1069,Pásma!$H$4:$I$244,2))</f>
        <v>do 10 ti minut</v>
      </c>
    </row>
    <row r="1070" spans="1:13" x14ac:dyDescent="0.25">
      <c r="A1070" s="52">
        <v>45456.410312499997</v>
      </c>
      <c r="B1070" s="51" t="s">
        <v>4874</v>
      </c>
      <c r="C1070" s="51" t="s">
        <v>4875</v>
      </c>
      <c r="D1070" s="51" t="s">
        <v>5013</v>
      </c>
      <c r="E1070" s="51" t="s">
        <v>4876</v>
      </c>
      <c r="F1070" s="51" t="s">
        <v>5098</v>
      </c>
      <c r="G1070" s="51" t="s">
        <v>5099</v>
      </c>
      <c r="H1070" s="51" t="s">
        <v>5100</v>
      </c>
      <c r="I1070" s="8">
        <f t="shared" si="105"/>
        <v>45456.410312499997</v>
      </c>
      <c r="J1070" s="8">
        <f t="shared" si="109"/>
        <v>45456.40902777778</v>
      </c>
      <c r="K1070" s="6" t="str">
        <f t="shared" si="106"/>
        <v>0:01</v>
      </c>
      <c r="L1070" s="54" t="str">
        <f t="shared" si="107"/>
        <v>Ukončeno v den propuštění</v>
      </c>
      <c r="M1070" s="54" t="str">
        <f>IF(A1070-J1070&gt;TIME(0,240,0),"Více než  4 hodiny",VLOOKUP(K1070,Pásma!$H$4:$I$244,2))</f>
        <v>do 10 ti minut</v>
      </c>
    </row>
    <row r="1071" spans="1:13" x14ac:dyDescent="0.25">
      <c r="A1071" s="52">
        <v>45456.411805555559</v>
      </c>
      <c r="B1071" s="51" t="s">
        <v>4874</v>
      </c>
      <c r="C1071" s="51" t="s">
        <v>4875</v>
      </c>
      <c r="D1071" s="51" t="s">
        <v>5013</v>
      </c>
      <c r="E1071" s="51" t="s">
        <v>4876</v>
      </c>
      <c r="F1071" s="51" t="s">
        <v>5095</v>
      </c>
      <c r="G1071" s="51" t="s">
        <v>5096</v>
      </c>
      <c r="H1071" s="51" t="s">
        <v>5097</v>
      </c>
      <c r="I1071" s="8">
        <f t="shared" si="105"/>
        <v>45456.411805555559</v>
      </c>
      <c r="J1071" s="8">
        <f t="shared" si="109"/>
        <v>45456.409722222219</v>
      </c>
      <c r="K1071" s="6" t="str">
        <f t="shared" si="106"/>
        <v>0:03</v>
      </c>
      <c r="L1071" s="54" t="str">
        <f t="shared" si="107"/>
        <v>Ukončeno v den propuštění</v>
      </c>
      <c r="M1071" s="54" t="str">
        <f>IF(A1071-J1071&gt;TIME(0,240,0),"Více než  4 hodiny",VLOOKUP(K1071,Pásma!$H$4:$I$244,2))</f>
        <v>do 10 ti minut</v>
      </c>
    </row>
    <row r="1072" spans="1:13" x14ac:dyDescent="0.25">
      <c r="A1072" s="52">
        <v>45456.438483796293</v>
      </c>
      <c r="B1072" s="51" t="s">
        <v>5011</v>
      </c>
      <c r="C1072" s="51" t="s">
        <v>5039</v>
      </c>
      <c r="D1072" s="51" t="s">
        <v>5013</v>
      </c>
      <c r="E1072" s="51" t="s">
        <v>79</v>
      </c>
      <c r="F1072" s="51" t="s">
        <v>5092</v>
      </c>
      <c r="G1072" s="51" t="s">
        <v>5093</v>
      </c>
      <c r="H1072" s="51" t="s">
        <v>5094</v>
      </c>
      <c r="I1072" s="8">
        <f t="shared" si="105"/>
        <v>45456.438483796293</v>
      </c>
      <c r="J1072" s="8">
        <f t="shared" si="109"/>
        <v>45456.369444444441</v>
      </c>
      <c r="K1072" s="6" t="str">
        <f t="shared" si="106"/>
        <v>1:39</v>
      </c>
      <c r="L1072" s="54" t="str">
        <f t="shared" si="107"/>
        <v>Ukončeno v den propuštění</v>
      </c>
      <c r="M1072" s="54" t="str">
        <f>IF(A1072-J1072&gt;TIME(0,240,0),"Více než  4 hodiny",VLOOKUP(K1072,Pásma!$H$4:$I$244,2))</f>
        <v>90-100</v>
      </c>
    </row>
    <row r="1073" spans="1:13" x14ac:dyDescent="0.25">
      <c r="A1073" s="52">
        <v>45457.328981481478</v>
      </c>
      <c r="B1073" s="51" t="s">
        <v>5017</v>
      </c>
      <c r="C1073" s="51" t="s">
        <v>5166</v>
      </c>
      <c r="D1073" s="51" t="s">
        <v>5013</v>
      </c>
      <c r="E1073" s="51" t="s">
        <v>79</v>
      </c>
      <c r="F1073" s="51" t="s">
        <v>8845</v>
      </c>
      <c r="G1073" s="51" t="s">
        <v>8846</v>
      </c>
      <c r="H1073" s="51" t="s">
        <v>9040</v>
      </c>
      <c r="I1073" s="8">
        <f t="shared" si="105"/>
        <v>45457.328981481478</v>
      </c>
      <c r="J1073" s="8">
        <f>DATEVALUE(MID(H1073,49,8))+TIMEVALUE(_xlfn.CONCAT(MID(H1073,80,2),":",MID(H1073,82,2)))</f>
        <v>45457.328472222223</v>
      </c>
      <c r="K1073" s="6" t="str">
        <f t="shared" si="106"/>
        <v>0:00</v>
      </c>
      <c r="L1073" s="54" t="str">
        <f t="shared" si="107"/>
        <v>Ukončeno v den propuštění</v>
      </c>
      <c r="M1073" s="54" t="str">
        <f>IF(A1073-J1073&gt;TIME(0,240,0),"Více než  4 hodiny",VLOOKUP(K1073,Pásma!$H$4:$I$244,2))</f>
        <v>do 10 ti minut</v>
      </c>
    </row>
    <row r="1074" spans="1:13" x14ac:dyDescent="0.25">
      <c r="A1074" s="52">
        <v>45457.399675925924</v>
      </c>
      <c r="B1074" s="51" t="s">
        <v>5017</v>
      </c>
      <c r="C1074" s="51" t="s">
        <v>5018</v>
      </c>
      <c r="D1074" s="51" t="s">
        <v>5013</v>
      </c>
      <c r="E1074" s="51" t="s">
        <v>79</v>
      </c>
      <c r="F1074" s="51" t="s">
        <v>7816</v>
      </c>
      <c r="G1074" s="51" t="s">
        <v>7817</v>
      </c>
      <c r="H1074" s="51" t="s">
        <v>7818</v>
      </c>
      <c r="I1074" s="8">
        <f t="shared" si="105"/>
        <v>45457.399675925924</v>
      </c>
      <c r="J1074" s="8">
        <f>DATEVALUE(MID(H1074,63,8))+TIMEVALUE(_xlfn.CONCAT(MID(H1074,87,2),":",MID(H1074,89,2)))</f>
        <v>45457.398611111108</v>
      </c>
      <c r="K1074" s="6" t="str">
        <f t="shared" si="106"/>
        <v>0:01</v>
      </c>
      <c r="L1074" s="54" t="str">
        <f t="shared" si="107"/>
        <v>Ukončeno v den propuštění</v>
      </c>
      <c r="M1074" s="54" t="str">
        <f>IF(A1074-J1074&gt;TIME(0,240,0),"Více než  4 hodiny",VLOOKUP(K1074,Pásma!$H$4:$I$244,2))</f>
        <v>do 10 ti minut</v>
      </c>
    </row>
    <row r="1075" spans="1:13" x14ac:dyDescent="0.25">
      <c r="A1075" s="52">
        <v>45457.425462962965</v>
      </c>
      <c r="B1075" s="51" t="s">
        <v>4874</v>
      </c>
      <c r="C1075" s="51" t="s">
        <v>4875</v>
      </c>
      <c r="D1075" s="51" t="s">
        <v>5013</v>
      </c>
      <c r="E1075" s="51" t="s">
        <v>4876</v>
      </c>
      <c r="F1075" s="51" t="s">
        <v>5089</v>
      </c>
      <c r="G1075" s="51" t="s">
        <v>5090</v>
      </c>
      <c r="H1075" s="51" t="s">
        <v>5091</v>
      </c>
      <c r="I1075" s="8">
        <f t="shared" si="105"/>
        <v>45457.425462962965</v>
      </c>
      <c r="J1075" s="8">
        <f>DATEVALUE(MID(H1075,29,8))+TIMEVALUE(_xlfn.CONCAT(MID(H1075,64,2),":",MID(H1075,66,2)))</f>
        <v>45457.424305555556</v>
      </c>
      <c r="K1075" s="6" t="str">
        <f t="shared" si="106"/>
        <v>0:01</v>
      </c>
      <c r="L1075" s="54" t="str">
        <f t="shared" si="107"/>
        <v>Ukončeno v den propuštění</v>
      </c>
      <c r="M1075" s="54" t="str">
        <f>IF(A1075-J1075&gt;TIME(0,240,0),"Více než  4 hodiny",VLOOKUP(K1075,Pásma!$H$4:$I$244,2))</f>
        <v>do 10 ti minut</v>
      </c>
    </row>
    <row r="1076" spans="1:13" x14ac:dyDescent="0.25">
      <c r="A1076" s="52">
        <v>45457.426712962966</v>
      </c>
      <c r="B1076" s="51" t="s">
        <v>4874</v>
      </c>
      <c r="C1076" s="51" t="s">
        <v>4875</v>
      </c>
      <c r="D1076" s="51" t="s">
        <v>5013</v>
      </c>
      <c r="E1076" s="51" t="s">
        <v>4876</v>
      </c>
      <c r="F1076" s="51" t="s">
        <v>5086</v>
      </c>
      <c r="G1076" s="51" t="s">
        <v>5087</v>
      </c>
      <c r="H1076" s="51" t="s">
        <v>5088</v>
      </c>
      <c r="I1076" s="8">
        <f t="shared" si="105"/>
        <v>45457.426712962966</v>
      </c>
      <c r="J1076" s="8">
        <f>DATEVALUE(MID(H1076,29,8))+TIMEVALUE(_xlfn.CONCAT(MID(H1076,64,2),":",MID(H1076,66,2)))</f>
        <v>45457.425694444442</v>
      </c>
      <c r="K1076" s="6" t="str">
        <f t="shared" si="106"/>
        <v>0:01</v>
      </c>
      <c r="L1076" s="54" t="str">
        <f t="shared" si="107"/>
        <v>Ukončeno v den propuštění</v>
      </c>
      <c r="M1076" s="54" t="str">
        <f>IF(A1076-J1076&gt;TIME(0,240,0),"Více než  4 hodiny",VLOOKUP(K1076,Pásma!$H$4:$I$244,2))</f>
        <v>do 10 ti minut</v>
      </c>
    </row>
    <row r="1077" spans="1:13" x14ac:dyDescent="0.25">
      <c r="A1077" s="52">
        <v>45457.428032407406</v>
      </c>
      <c r="B1077" s="51" t="s">
        <v>4874</v>
      </c>
      <c r="C1077" s="51" t="s">
        <v>4875</v>
      </c>
      <c r="D1077" s="51" t="s">
        <v>5013</v>
      </c>
      <c r="E1077" s="51" t="s">
        <v>4876</v>
      </c>
      <c r="F1077" s="51" t="s">
        <v>5083</v>
      </c>
      <c r="G1077" s="51" t="s">
        <v>5084</v>
      </c>
      <c r="H1077" s="51" t="s">
        <v>5085</v>
      </c>
      <c r="I1077" s="8">
        <f t="shared" si="105"/>
        <v>45457.428032407406</v>
      </c>
      <c r="J1077" s="8">
        <f>DATEVALUE(MID(H1077,29,8))+TIMEVALUE(_xlfn.CONCAT(MID(H1077,64,2),":",MID(H1077,66,2)))</f>
        <v>45457.427083333336</v>
      </c>
      <c r="K1077" s="6" t="str">
        <f t="shared" si="106"/>
        <v>0:01</v>
      </c>
      <c r="L1077" s="54" t="str">
        <f t="shared" si="107"/>
        <v>Ukončeno v den propuštění</v>
      </c>
      <c r="M1077" s="54" t="str">
        <f>IF(A1077-J1077&gt;TIME(0,240,0),"Více než  4 hodiny",VLOOKUP(K1077,Pásma!$H$4:$I$244,2))</f>
        <v>do 10 ti minut</v>
      </c>
    </row>
    <row r="1078" spans="1:13" x14ac:dyDescent="0.25">
      <c r="A1078" s="52">
        <v>45457.42864583333</v>
      </c>
      <c r="B1078" s="51" t="s">
        <v>4874</v>
      </c>
      <c r="C1078" s="51" t="s">
        <v>4875</v>
      </c>
      <c r="D1078" s="51" t="s">
        <v>5013</v>
      </c>
      <c r="E1078" s="51" t="s">
        <v>4876</v>
      </c>
      <c r="F1078" s="51" t="s">
        <v>5080</v>
      </c>
      <c r="G1078" s="51" t="s">
        <v>5081</v>
      </c>
      <c r="H1078" s="51" t="s">
        <v>5082</v>
      </c>
      <c r="I1078" s="8">
        <f t="shared" si="105"/>
        <v>45457.42864583333</v>
      </c>
      <c r="J1078" s="8">
        <f>DATEVALUE(MID(H1078,29,8))+TIMEVALUE(_xlfn.CONCAT(MID(H1078,64,2),":",MID(H1078,66,2)))</f>
        <v>45457.427777777775</v>
      </c>
      <c r="K1078" s="6" t="str">
        <f t="shared" si="106"/>
        <v>0:01</v>
      </c>
      <c r="L1078" s="54" t="str">
        <f t="shared" si="107"/>
        <v>Ukončeno v den propuštění</v>
      </c>
      <c r="M1078" s="54" t="str">
        <f>IF(A1078-J1078&gt;TIME(0,240,0),"Více než  4 hodiny",VLOOKUP(K1078,Pásma!$H$4:$I$244,2))</f>
        <v>do 10 ti minut</v>
      </c>
    </row>
    <row r="1079" spans="1:13" x14ac:dyDescent="0.25">
      <c r="A1079" s="52">
        <v>45457.428993055553</v>
      </c>
      <c r="B1079" s="51" t="s">
        <v>4874</v>
      </c>
      <c r="C1079" s="51" t="s">
        <v>4875</v>
      </c>
      <c r="D1079" s="51" t="s">
        <v>5013</v>
      </c>
      <c r="E1079" s="51" t="s">
        <v>4876</v>
      </c>
      <c r="F1079" s="51" t="s">
        <v>5077</v>
      </c>
      <c r="G1079" s="51" t="s">
        <v>5078</v>
      </c>
      <c r="H1079" s="51" t="s">
        <v>5079</v>
      </c>
      <c r="I1079" s="8">
        <f t="shared" si="105"/>
        <v>45457.428993055553</v>
      </c>
      <c r="J1079" s="8">
        <f>DATEVALUE(MID(H1079,29,8))+TIMEVALUE(_xlfn.CONCAT(MID(H1079,64,2),":",MID(H1079,66,2)))</f>
        <v>45457.428472222222</v>
      </c>
      <c r="K1079" s="6" t="str">
        <f t="shared" si="106"/>
        <v>0:00</v>
      </c>
      <c r="L1079" s="54" t="str">
        <f t="shared" si="107"/>
        <v>Ukončeno v den propuštění</v>
      </c>
      <c r="M1079" s="54" t="str">
        <f>IF(A1079-J1079&gt;TIME(0,240,0),"Více než  4 hodiny",VLOOKUP(K1079,Pásma!$H$4:$I$244,2))</f>
        <v>do 10 ti minut</v>
      </c>
    </row>
    <row r="1080" spans="1:13" x14ac:dyDescent="0.25">
      <c r="A1080" s="52">
        <v>45457.593425925923</v>
      </c>
      <c r="B1080" s="51" t="s">
        <v>5017</v>
      </c>
      <c r="C1080" s="51" t="s">
        <v>5018</v>
      </c>
      <c r="D1080" s="51" t="s">
        <v>5013</v>
      </c>
      <c r="E1080" s="51" t="s">
        <v>79</v>
      </c>
      <c r="F1080" s="51" t="s">
        <v>5058</v>
      </c>
      <c r="G1080" s="51" t="s">
        <v>7814</v>
      </c>
      <c r="H1080" s="51" t="s">
        <v>7815</v>
      </c>
      <c r="I1080" s="8">
        <f t="shared" si="105"/>
        <v>45457.593425925923</v>
      </c>
      <c r="J1080" s="8">
        <f>DATEVALUE(MID(H1080,63,8))+TIMEVALUE(_xlfn.CONCAT(MID(H1080,87,2),":",MID(H1080,89,2)))</f>
        <v>45457.592361111114</v>
      </c>
      <c r="K1080" s="6" t="str">
        <f t="shared" si="106"/>
        <v>0:01</v>
      </c>
      <c r="L1080" s="54" t="str">
        <f t="shared" si="107"/>
        <v>Ukončeno v den propuštění</v>
      </c>
      <c r="M1080" s="54" t="str">
        <f>IF(A1080-J1080&gt;TIME(0,240,0),"Více než  4 hodiny",VLOOKUP(K1080,Pásma!$H$4:$I$244,2))</f>
        <v>do 10 ti minut</v>
      </c>
    </row>
    <row r="1081" spans="1:13" x14ac:dyDescent="0.25">
      <c r="A1081" s="52">
        <v>45457.644293981481</v>
      </c>
      <c r="B1081" s="51" t="s">
        <v>5011</v>
      </c>
      <c r="C1081" s="51" t="s">
        <v>5162</v>
      </c>
      <c r="D1081" s="51" t="s">
        <v>5013</v>
      </c>
      <c r="E1081" s="51" t="s">
        <v>79</v>
      </c>
      <c r="F1081" s="51" t="s">
        <v>5061</v>
      </c>
      <c r="G1081" s="51" t="s">
        <v>7812</v>
      </c>
      <c r="H1081" s="51" t="s">
        <v>7813</v>
      </c>
      <c r="I1081" s="8">
        <f t="shared" si="105"/>
        <v>45457.644293981481</v>
      </c>
      <c r="J1081" s="8">
        <f>DATEVALUE(MID(H1081,63,8))+TIMEVALUE(_xlfn.CONCAT(MID(H1081,87,2),":",MID(H1081,89,2)))</f>
        <v>45457.643750000003</v>
      </c>
      <c r="K1081" s="6" t="str">
        <f t="shared" si="106"/>
        <v>0:00</v>
      </c>
      <c r="L1081" s="54" t="str">
        <f t="shared" si="107"/>
        <v>Ukončeno v den propuštění</v>
      </c>
      <c r="M1081" s="54" t="str">
        <f>IF(A1081-J1081&gt;TIME(0,240,0),"Více než  4 hodiny",VLOOKUP(K1081,Pásma!$H$4:$I$244,2))</f>
        <v>do 10 ti minut</v>
      </c>
    </row>
    <row r="1082" spans="1:13" x14ac:dyDescent="0.25">
      <c r="A1082" s="52">
        <v>45458.372060185182</v>
      </c>
      <c r="B1082" s="51" t="s">
        <v>5017</v>
      </c>
      <c r="C1082" s="51" t="s">
        <v>5057</v>
      </c>
      <c r="D1082" s="51" t="s">
        <v>5013</v>
      </c>
      <c r="E1082" s="51" t="s">
        <v>79</v>
      </c>
      <c r="F1082" s="51" t="s">
        <v>5050</v>
      </c>
      <c r="G1082" s="51" t="s">
        <v>5051</v>
      </c>
      <c r="H1082" s="51" t="s">
        <v>5076</v>
      </c>
      <c r="I1082" s="8">
        <f t="shared" si="105"/>
        <v>45458.372060185182</v>
      </c>
      <c r="J1082" s="8">
        <f t="shared" ref="J1082:J1095" si="110">DATEVALUE(MID(H1082,29,8))+TIMEVALUE(_xlfn.CONCAT(MID(H1082,64,2),":",MID(H1082,66,2)))</f>
        <v>45458.371527777781</v>
      </c>
      <c r="K1082" s="6" t="str">
        <f t="shared" si="106"/>
        <v>0:00</v>
      </c>
      <c r="L1082" s="54" t="str">
        <f t="shared" si="107"/>
        <v>Ukončeno v den propuštění</v>
      </c>
      <c r="M1082" s="54" t="str">
        <f>IF(A1082-J1082&gt;TIME(0,240,0),"Více než  4 hodiny",VLOOKUP(K1082,Pásma!$H$4:$I$244,2))</f>
        <v>do 10 ti minut</v>
      </c>
    </row>
    <row r="1083" spans="1:13" x14ac:dyDescent="0.25">
      <c r="A1083" s="52">
        <v>45458.373032407406</v>
      </c>
      <c r="B1083" s="51" t="s">
        <v>5017</v>
      </c>
      <c r="C1083" s="51" t="s">
        <v>5057</v>
      </c>
      <c r="D1083" s="51" t="s">
        <v>5013</v>
      </c>
      <c r="E1083" s="51" t="s">
        <v>79</v>
      </c>
      <c r="F1083" s="51" t="s">
        <v>5073</v>
      </c>
      <c r="G1083" s="51" t="s">
        <v>5074</v>
      </c>
      <c r="H1083" s="51" t="s">
        <v>5075</v>
      </c>
      <c r="I1083" s="8">
        <f t="shared" si="105"/>
        <v>45458.373032407406</v>
      </c>
      <c r="J1083" s="8">
        <f t="shared" si="110"/>
        <v>45458.37222222222</v>
      </c>
      <c r="K1083" s="6" t="str">
        <f t="shared" si="106"/>
        <v>0:01</v>
      </c>
      <c r="L1083" s="54" t="str">
        <f t="shared" si="107"/>
        <v>Ukončeno v den propuštění</v>
      </c>
      <c r="M1083" s="54" t="str">
        <f>IF(A1083-J1083&gt;TIME(0,240,0),"Více než  4 hodiny",VLOOKUP(K1083,Pásma!$H$4:$I$244,2))</f>
        <v>do 10 ti minut</v>
      </c>
    </row>
    <row r="1084" spans="1:13" x14ac:dyDescent="0.25">
      <c r="A1084" s="52">
        <v>45458.373379629629</v>
      </c>
      <c r="B1084" s="51" t="s">
        <v>5017</v>
      </c>
      <c r="C1084" s="51" t="s">
        <v>5057</v>
      </c>
      <c r="D1084" s="51" t="s">
        <v>5013</v>
      </c>
      <c r="E1084" s="51" t="s">
        <v>79</v>
      </c>
      <c r="F1084" s="51" t="s">
        <v>5070</v>
      </c>
      <c r="G1084" s="51" t="s">
        <v>5071</v>
      </c>
      <c r="H1084" s="51" t="s">
        <v>5072</v>
      </c>
      <c r="I1084" s="8">
        <f t="shared" si="105"/>
        <v>45458.373379629629</v>
      </c>
      <c r="J1084" s="8">
        <f t="shared" si="110"/>
        <v>45458.372916666667</v>
      </c>
      <c r="K1084" s="6" t="str">
        <f t="shared" si="106"/>
        <v>0:00</v>
      </c>
      <c r="L1084" s="54" t="str">
        <f t="shared" si="107"/>
        <v>Ukončeno v den propuštění</v>
      </c>
      <c r="M1084" s="54" t="str">
        <f>IF(A1084-J1084&gt;TIME(0,240,0),"Více než  4 hodiny",VLOOKUP(K1084,Pásma!$H$4:$I$244,2))</f>
        <v>do 10 ti minut</v>
      </c>
    </row>
    <row r="1085" spans="1:13" x14ac:dyDescent="0.25">
      <c r="A1085" s="52">
        <v>45458.37363425926</v>
      </c>
      <c r="B1085" s="51" t="s">
        <v>5017</v>
      </c>
      <c r="C1085" s="51" t="s">
        <v>5057</v>
      </c>
      <c r="D1085" s="51" t="s">
        <v>5013</v>
      </c>
      <c r="E1085" s="51" t="s">
        <v>79</v>
      </c>
      <c r="F1085" s="51" t="s">
        <v>248</v>
      </c>
      <c r="G1085" s="51" t="s">
        <v>5068</v>
      </c>
      <c r="H1085" s="51" t="s">
        <v>5069</v>
      </c>
      <c r="I1085" s="8">
        <f t="shared" si="105"/>
        <v>45458.37363425926</v>
      </c>
      <c r="J1085" s="8">
        <f t="shared" si="110"/>
        <v>45458.372916666667</v>
      </c>
      <c r="K1085" s="6" t="str">
        <f t="shared" si="106"/>
        <v>0:01</v>
      </c>
      <c r="L1085" s="54" t="str">
        <f t="shared" si="107"/>
        <v>Ukončeno v den propuštění</v>
      </c>
      <c r="M1085" s="54" t="str">
        <f>IF(A1085-J1085&gt;TIME(0,240,0),"Více než  4 hodiny",VLOOKUP(K1085,Pásma!$H$4:$I$244,2))</f>
        <v>do 10 ti minut</v>
      </c>
    </row>
    <row r="1086" spans="1:13" x14ac:dyDescent="0.25">
      <c r="A1086" s="52">
        <v>45458.373807870368</v>
      </c>
      <c r="B1086" s="51" t="s">
        <v>5017</v>
      </c>
      <c r="C1086" s="51" t="s">
        <v>5057</v>
      </c>
      <c r="D1086" s="51" t="s">
        <v>5013</v>
      </c>
      <c r="E1086" s="51" t="s">
        <v>79</v>
      </c>
      <c r="F1086" s="51" t="s">
        <v>5066</v>
      </c>
      <c r="G1086" s="51" t="s">
        <v>5067</v>
      </c>
      <c r="H1086" s="51" t="s">
        <v>5065</v>
      </c>
      <c r="I1086" s="8">
        <f t="shared" si="105"/>
        <v>45458.373807870368</v>
      </c>
      <c r="J1086" s="8">
        <f t="shared" si="110"/>
        <v>45458.373611111114</v>
      </c>
      <c r="K1086" s="6" t="str">
        <f t="shared" si="106"/>
        <v>0:00</v>
      </c>
      <c r="L1086" s="54" t="str">
        <f t="shared" si="107"/>
        <v>Ukončeno v den propuštění</v>
      </c>
      <c r="M1086" s="54" t="str">
        <f>IF(A1086-J1086&gt;TIME(0,240,0),"Více než  4 hodiny",VLOOKUP(K1086,Pásma!$H$4:$I$244,2))</f>
        <v>do 10 ti minut</v>
      </c>
    </row>
    <row r="1087" spans="1:13" x14ac:dyDescent="0.25">
      <c r="A1087" s="52">
        <v>45458.374120370368</v>
      </c>
      <c r="B1087" s="51" t="s">
        <v>5017</v>
      </c>
      <c r="C1087" s="51" t="s">
        <v>5057</v>
      </c>
      <c r="D1087" s="51" t="s">
        <v>5013</v>
      </c>
      <c r="E1087" s="51" t="s">
        <v>79</v>
      </c>
      <c r="F1087" s="51" t="s">
        <v>5063</v>
      </c>
      <c r="G1087" s="51" t="s">
        <v>5064</v>
      </c>
      <c r="H1087" s="51" t="s">
        <v>5065</v>
      </c>
      <c r="I1087" s="8">
        <f t="shared" si="105"/>
        <v>45458.374120370368</v>
      </c>
      <c r="J1087" s="8">
        <f t="shared" si="110"/>
        <v>45458.373611111114</v>
      </c>
      <c r="K1087" s="6" t="str">
        <f t="shared" si="106"/>
        <v>0:00</v>
      </c>
      <c r="L1087" s="54" t="str">
        <f t="shared" si="107"/>
        <v>Ukončeno v den propuštění</v>
      </c>
      <c r="M1087" s="54" t="str">
        <f>IF(A1087-J1087&gt;TIME(0,240,0),"Více než  4 hodiny",VLOOKUP(K1087,Pásma!$H$4:$I$244,2))</f>
        <v>do 10 ti minut</v>
      </c>
    </row>
    <row r="1088" spans="1:13" x14ac:dyDescent="0.25">
      <c r="A1088" s="52">
        <v>45458.477256944447</v>
      </c>
      <c r="B1088" s="51" t="s">
        <v>5017</v>
      </c>
      <c r="C1088" s="51" t="s">
        <v>5057</v>
      </c>
      <c r="D1088" s="51" t="s">
        <v>5013</v>
      </c>
      <c r="E1088" s="51" t="s">
        <v>79</v>
      </c>
      <c r="F1088" s="51" t="s">
        <v>5061</v>
      </c>
      <c r="G1088" s="51" t="s">
        <v>5062</v>
      </c>
      <c r="H1088" s="51" t="s">
        <v>3657</v>
      </c>
      <c r="I1088" s="8">
        <f t="shared" si="105"/>
        <v>45458.477256944447</v>
      </c>
      <c r="J1088" s="8">
        <f t="shared" si="110"/>
        <v>45458.383333333331</v>
      </c>
      <c r="K1088" s="6" t="str">
        <f t="shared" si="106"/>
        <v>2:15</v>
      </c>
      <c r="L1088" s="54" t="str">
        <f t="shared" si="107"/>
        <v>Ukončeno v den propuštění</v>
      </c>
      <c r="M1088" s="54" t="str">
        <f>IF(A1088-J1088&gt;TIME(0,240,0),"Více než  4 hodiny",VLOOKUP(K1088,Pásma!$H$4:$I$244,2))</f>
        <v>130-140</v>
      </c>
    </row>
    <row r="1089" spans="1:13" x14ac:dyDescent="0.25">
      <c r="A1089" s="52">
        <v>45458.543217592596</v>
      </c>
      <c r="B1089" s="51" t="s">
        <v>5017</v>
      </c>
      <c r="C1089" s="51" t="s">
        <v>5057</v>
      </c>
      <c r="D1089" s="51" t="s">
        <v>5013</v>
      </c>
      <c r="E1089" s="51" t="s">
        <v>79</v>
      </c>
      <c r="F1089" s="51" t="s">
        <v>5058</v>
      </c>
      <c r="G1089" s="51" t="s">
        <v>5059</v>
      </c>
      <c r="H1089" s="51" t="s">
        <v>5060</v>
      </c>
      <c r="I1089" s="8">
        <f t="shared" si="105"/>
        <v>45458.543217592596</v>
      </c>
      <c r="J1089" s="8">
        <f t="shared" si="110"/>
        <v>45458.51458333333</v>
      </c>
      <c r="K1089" s="6" t="str">
        <f t="shared" si="106"/>
        <v>0:41</v>
      </c>
      <c r="L1089" s="54" t="str">
        <f t="shared" si="107"/>
        <v>Ukončeno v den propuštění</v>
      </c>
      <c r="M1089" s="54" t="str">
        <f>IF(A1089-J1089&gt;TIME(0,240,0),"Více než  4 hodiny",VLOOKUP(K1089,Pásma!$H$4:$I$244,2))</f>
        <v>40-50</v>
      </c>
    </row>
    <row r="1090" spans="1:13" x14ac:dyDescent="0.25">
      <c r="A1090" s="52">
        <v>45459.400243055556</v>
      </c>
      <c r="B1090" s="51" t="s">
        <v>5011</v>
      </c>
      <c r="C1090" s="51" t="s">
        <v>5039</v>
      </c>
      <c r="D1090" s="51" t="s">
        <v>5013</v>
      </c>
      <c r="E1090" s="51" t="s">
        <v>79</v>
      </c>
      <c r="F1090" s="51" t="s">
        <v>5054</v>
      </c>
      <c r="G1090" s="51" t="s">
        <v>5055</v>
      </c>
      <c r="H1090" s="51" t="s">
        <v>5056</v>
      </c>
      <c r="I1090" s="8">
        <f t="shared" ref="I1090:I1111" si="111">A1090</f>
        <v>45459.400243055556</v>
      </c>
      <c r="J1090" s="8">
        <f t="shared" si="110"/>
        <v>45459.4</v>
      </c>
      <c r="K1090" s="6" t="str">
        <f t="shared" ref="K1090:K1111" si="112">TEXT(A1090-J1090,"h:mm")</f>
        <v>0:00</v>
      </c>
      <c r="L1090" s="54" t="str">
        <f t="shared" si="107"/>
        <v>Ukončeno v den propuštění</v>
      </c>
      <c r="M1090" s="54" t="str">
        <f>IF(A1090-J1090&gt;TIME(0,240,0),"Více než  4 hodiny",VLOOKUP(K1090,Pásma!$H$4:$I$244,2))</f>
        <v>do 10 ti minut</v>
      </c>
    </row>
    <row r="1091" spans="1:13" x14ac:dyDescent="0.25">
      <c r="A1091" s="52">
        <v>45459.40047453704</v>
      </c>
      <c r="B1091" s="51" t="s">
        <v>5017</v>
      </c>
      <c r="C1091" s="51" t="s">
        <v>5049</v>
      </c>
      <c r="D1091" s="51" t="s">
        <v>5013</v>
      </c>
      <c r="E1091" s="51" t="s">
        <v>79</v>
      </c>
      <c r="F1091" s="51" t="s">
        <v>5052</v>
      </c>
      <c r="G1091" s="51" t="s">
        <v>5053</v>
      </c>
      <c r="H1091" s="51" t="s">
        <v>5048</v>
      </c>
      <c r="I1091" s="8">
        <f t="shared" si="111"/>
        <v>45459.40047453704</v>
      </c>
      <c r="J1091" s="8">
        <f t="shared" si="110"/>
        <v>45459.4</v>
      </c>
      <c r="K1091" s="6" t="str">
        <f t="shared" si="112"/>
        <v>0:00</v>
      </c>
      <c r="L1091" s="54" t="str">
        <f t="shared" ref="L1091:L1111" si="113">IF(DAY(I1091)&lt;&gt;DAY(J1091),"Ukončeno o den a více později","Ukončeno v den propuštění")</f>
        <v>Ukončeno v den propuštění</v>
      </c>
      <c r="M1091" s="54" t="str">
        <f>IF(A1091-J1091&gt;TIME(0,240,0),"Více než  4 hodiny",VLOOKUP(K1091,Pásma!$H$4:$I$244,2))</f>
        <v>do 10 ti minut</v>
      </c>
    </row>
    <row r="1092" spans="1:13" x14ac:dyDescent="0.25">
      <c r="A1092" s="52">
        <v>45459.400625000002</v>
      </c>
      <c r="B1092" s="51" t="s">
        <v>5017</v>
      </c>
      <c r="C1092" s="51" t="s">
        <v>5049</v>
      </c>
      <c r="D1092" s="51" t="s">
        <v>5013</v>
      </c>
      <c r="E1092" s="51" t="s">
        <v>79</v>
      </c>
      <c r="F1092" s="51" t="s">
        <v>5050</v>
      </c>
      <c r="G1092" s="51" t="s">
        <v>5051</v>
      </c>
      <c r="H1092" s="51" t="s">
        <v>5048</v>
      </c>
      <c r="I1092" s="8">
        <f t="shared" si="111"/>
        <v>45459.400625000002</v>
      </c>
      <c r="J1092" s="8">
        <f t="shared" si="110"/>
        <v>45459.4</v>
      </c>
      <c r="K1092" s="6" t="str">
        <f t="shared" si="112"/>
        <v>0:00</v>
      </c>
      <c r="L1092" s="54" t="str">
        <f t="shared" si="113"/>
        <v>Ukončeno v den propuštění</v>
      </c>
      <c r="M1092" s="54" t="str">
        <f>IF(A1092-J1092&gt;TIME(0,240,0),"Více než  4 hodiny",VLOOKUP(K1092,Pásma!$H$4:$I$244,2))</f>
        <v>do 10 ti minut</v>
      </c>
    </row>
    <row r="1093" spans="1:13" x14ac:dyDescent="0.25">
      <c r="A1093" s="52">
        <v>45459.400717592594</v>
      </c>
      <c r="B1093" s="51" t="s">
        <v>5011</v>
      </c>
      <c r="C1093" s="51" t="s">
        <v>5039</v>
      </c>
      <c r="D1093" s="51" t="s">
        <v>5013</v>
      </c>
      <c r="E1093" s="51" t="s">
        <v>79</v>
      </c>
      <c r="F1093" s="51" t="s">
        <v>5046</v>
      </c>
      <c r="G1093" s="51" t="s">
        <v>5047</v>
      </c>
      <c r="H1093" s="51" t="s">
        <v>5048</v>
      </c>
      <c r="I1093" s="8">
        <f t="shared" si="111"/>
        <v>45459.400717592594</v>
      </c>
      <c r="J1093" s="8">
        <f t="shared" si="110"/>
        <v>45459.4</v>
      </c>
      <c r="K1093" s="6" t="str">
        <f t="shared" si="112"/>
        <v>0:01</v>
      </c>
      <c r="L1093" s="54" t="str">
        <f t="shared" si="113"/>
        <v>Ukončeno v den propuštění</v>
      </c>
      <c r="M1093" s="54" t="str">
        <f>IF(A1093-J1093&gt;TIME(0,240,0),"Více než  4 hodiny",VLOOKUP(K1093,Pásma!$H$4:$I$244,2))</f>
        <v>do 10 ti minut</v>
      </c>
    </row>
    <row r="1094" spans="1:13" x14ac:dyDescent="0.25">
      <c r="A1094" s="52">
        <v>45459.401180555556</v>
      </c>
      <c r="B1094" s="51" t="s">
        <v>5011</v>
      </c>
      <c r="C1094" s="51" t="s">
        <v>5039</v>
      </c>
      <c r="D1094" s="51" t="s">
        <v>5013</v>
      </c>
      <c r="E1094" s="51" t="s">
        <v>79</v>
      </c>
      <c r="F1094" s="51" t="s">
        <v>5043</v>
      </c>
      <c r="G1094" s="51" t="s">
        <v>5044</v>
      </c>
      <c r="H1094" s="51" t="s">
        <v>5045</v>
      </c>
      <c r="I1094" s="8">
        <f t="shared" si="111"/>
        <v>45459.401180555556</v>
      </c>
      <c r="J1094" s="8">
        <f t="shared" si="110"/>
        <v>45459.400694444441</v>
      </c>
      <c r="K1094" s="6" t="str">
        <f t="shared" si="112"/>
        <v>0:00</v>
      </c>
      <c r="L1094" s="54" t="str">
        <f t="shared" si="113"/>
        <v>Ukončeno v den propuštění</v>
      </c>
      <c r="M1094" s="54" t="str">
        <f>IF(A1094-J1094&gt;TIME(0,240,0),"Více než  4 hodiny",VLOOKUP(K1094,Pásma!$H$4:$I$244,2))</f>
        <v>do 10 ti minut</v>
      </c>
    </row>
    <row r="1095" spans="1:13" x14ac:dyDescent="0.25">
      <c r="A1095" s="52">
        <v>45459.533136574071</v>
      </c>
      <c r="B1095" s="51" t="s">
        <v>5011</v>
      </c>
      <c r="C1095" s="51" t="s">
        <v>5039</v>
      </c>
      <c r="D1095" s="51" t="s">
        <v>5013</v>
      </c>
      <c r="E1095" s="51" t="s">
        <v>79</v>
      </c>
      <c r="F1095" s="51" t="s">
        <v>5040</v>
      </c>
      <c r="G1095" s="51" t="s">
        <v>5041</v>
      </c>
      <c r="H1095" s="51" t="s">
        <v>5042</v>
      </c>
      <c r="I1095" s="8">
        <f t="shared" si="111"/>
        <v>45459.533136574071</v>
      </c>
      <c r="J1095" s="8">
        <f t="shared" si="110"/>
        <v>45459.532638888886</v>
      </c>
      <c r="K1095" s="6" t="str">
        <f t="shared" si="112"/>
        <v>0:00</v>
      </c>
      <c r="L1095" s="54" t="str">
        <f t="shared" si="113"/>
        <v>Ukončeno v den propuštění</v>
      </c>
      <c r="M1095" s="54" t="str">
        <f>IF(A1095-J1095&gt;TIME(0,240,0),"Více než  4 hodiny",VLOOKUP(K1095,Pásma!$H$4:$I$244,2))</f>
        <v>do 10 ti minut</v>
      </c>
    </row>
    <row r="1096" spans="1:13" x14ac:dyDescent="0.25">
      <c r="A1096" s="52">
        <v>45460.323113425926</v>
      </c>
      <c r="B1096" s="51" t="s">
        <v>4874</v>
      </c>
      <c r="C1096" s="51" t="s">
        <v>4875</v>
      </c>
      <c r="D1096" s="51" t="s">
        <v>5013</v>
      </c>
      <c r="E1096" s="51" t="s">
        <v>4876</v>
      </c>
      <c r="F1096" s="51" t="s">
        <v>8842</v>
      </c>
      <c r="G1096" s="51" t="s">
        <v>8843</v>
      </c>
      <c r="H1096" s="51" t="s">
        <v>9039</v>
      </c>
      <c r="I1096" s="8">
        <f t="shared" si="111"/>
        <v>45460.323113425926</v>
      </c>
      <c r="J1096" s="8">
        <f>DATEVALUE(MID(H1096,49,8))+TIMEVALUE(_xlfn.CONCAT(MID(H1096,80,2),":",MID(H1096,82,2)))</f>
        <v>45460.322222222225</v>
      </c>
      <c r="K1096" s="6" t="str">
        <f t="shared" si="112"/>
        <v>0:01</v>
      </c>
      <c r="L1096" s="54" t="str">
        <f t="shared" si="113"/>
        <v>Ukončeno v den propuštění</v>
      </c>
      <c r="M1096" s="54" t="str">
        <f>IF(A1096-J1096&gt;TIME(0,240,0),"Více než  4 hodiny",VLOOKUP(K1096,Pásma!$H$4:$I$244,2))</f>
        <v>do 10 ti minut</v>
      </c>
    </row>
    <row r="1097" spans="1:13" x14ac:dyDescent="0.25">
      <c r="A1097" s="52">
        <v>45460.323321759257</v>
      </c>
      <c r="B1097" s="51" t="s">
        <v>4874</v>
      </c>
      <c r="C1097" s="51" t="s">
        <v>4875</v>
      </c>
      <c r="D1097" s="51" t="s">
        <v>5013</v>
      </c>
      <c r="E1097" s="51" t="s">
        <v>4876</v>
      </c>
      <c r="F1097" s="51" t="s">
        <v>8840</v>
      </c>
      <c r="G1097" s="51" t="s">
        <v>8841</v>
      </c>
      <c r="H1097" s="51" t="s">
        <v>9038</v>
      </c>
      <c r="I1097" s="8">
        <f t="shared" si="111"/>
        <v>45460.323321759257</v>
      </c>
      <c r="J1097" s="8">
        <f>DATEVALUE(MID(H1097,49,8))+TIMEVALUE(_xlfn.CONCAT(MID(H1097,80,2),":",MID(H1097,82,2)))</f>
        <v>45460.322916666664</v>
      </c>
      <c r="K1097" s="6" t="str">
        <f t="shared" si="112"/>
        <v>0:00</v>
      </c>
      <c r="L1097" s="54" t="str">
        <f t="shared" si="113"/>
        <v>Ukončeno v den propuštění</v>
      </c>
      <c r="M1097" s="54" t="str">
        <f>IF(A1097-J1097&gt;TIME(0,240,0),"Více než  4 hodiny",VLOOKUP(K1097,Pásma!$H$4:$I$244,2))</f>
        <v>do 10 ti minut</v>
      </c>
    </row>
    <row r="1098" spans="1:13" x14ac:dyDescent="0.25">
      <c r="A1098" s="52">
        <v>45460.432685185187</v>
      </c>
      <c r="B1098" s="51" t="s">
        <v>5028</v>
      </c>
      <c r="C1098" s="51" t="s">
        <v>5029</v>
      </c>
      <c r="D1098" s="51" t="s">
        <v>5013</v>
      </c>
      <c r="E1098" s="51" t="s">
        <v>79</v>
      </c>
      <c r="F1098" s="51" t="s">
        <v>5036</v>
      </c>
      <c r="G1098" s="51" t="s">
        <v>5037</v>
      </c>
      <c r="H1098" s="51" t="s">
        <v>5038</v>
      </c>
      <c r="I1098" s="8">
        <f t="shared" si="111"/>
        <v>45460.432685185187</v>
      </c>
      <c r="J1098" s="8">
        <f>DATEVALUE(MID(H1098,29,8))+TIMEVALUE(_xlfn.CONCAT(MID(H1098,64,2),":",MID(H1098,66,2)))</f>
        <v>45460.430555555555</v>
      </c>
      <c r="K1098" s="6" t="str">
        <f t="shared" si="112"/>
        <v>0:03</v>
      </c>
      <c r="L1098" s="54" t="str">
        <f t="shared" si="113"/>
        <v>Ukončeno v den propuštění</v>
      </c>
      <c r="M1098" s="54" t="str">
        <f>IF(A1098-J1098&gt;TIME(0,240,0),"Více než  4 hodiny",VLOOKUP(K1098,Pásma!$H$4:$I$244,2))</f>
        <v>do 10 ti minut</v>
      </c>
    </row>
    <row r="1099" spans="1:13" x14ac:dyDescent="0.25">
      <c r="A1099" s="52">
        <v>45460.442245370374</v>
      </c>
      <c r="B1099" s="51" t="s">
        <v>5017</v>
      </c>
      <c r="C1099" s="51" t="s">
        <v>4897</v>
      </c>
      <c r="D1099" s="51" t="s">
        <v>5013</v>
      </c>
      <c r="E1099" s="51" t="s">
        <v>10</v>
      </c>
      <c r="F1099" s="51" t="s">
        <v>5033</v>
      </c>
      <c r="G1099" s="51" t="s">
        <v>5034</v>
      </c>
      <c r="H1099" s="51" t="s">
        <v>5035</v>
      </c>
      <c r="I1099" s="8">
        <f t="shared" si="111"/>
        <v>45460.442245370374</v>
      </c>
      <c r="J1099" s="8">
        <f>DATEVALUE(MID(H1099,29,8))+TIMEVALUE(_xlfn.CONCAT(MID(H1099,64,2),":",MID(H1099,66,2)))</f>
        <v>45460.439583333333</v>
      </c>
      <c r="K1099" s="6" t="str">
        <f t="shared" si="112"/>
        <v>0:03</v>
      </c>
      <c r="L1099" s="54" t="str">
        <f t="shared" si="113"/>
        <v>Ukončeno v den propuštění</v>
      </c>
      <c r="M1099" s="54" t="str">
        <f>IF(A1099-J1099&gt;TIME(0,240,0),"Více než  4 hodiny",VLOOKUP(K1099,Pásma!$H$4:$I$244,2))</f>
        <v>do 10 ti minut</v>
      </c>
    </row>
    <row r="1100" spans="1:13" x14ac:dyDescent="0.25">
      <c r="A1100" s="52">
        <v>45460.444340277776</v>
      </c>
      <c r="B1100" s="51" t="s">
        <v>5028</v>
      </c>
      <c r="C1100" s="51" t="s">
        <v>5029</v>
      </c>
      <c r="D1100" s="51" t="s">
        <v>5013</v>
      </c>
      <c r="E1100" s="51" t="s">
        <v>79</v>
      </c>
      <c r="F1100" s="51" t="s">
        <v>5030</v>
      </c>
      <c r="G1100" s="51" t="s">
        <v>5031</v>
      </c>
      <c r="H1100" s="51" t="s">
        <v>5032</v>
      </c>
      <c r="I1100" s="8">
        <f t="shared" si="111"/>
        <v>45460.444340277776</v>
      </c>
      <c r="J1100" s="8">
        <f>DATEVALUE(MID(H1100,29,8))+TIMEVALUE(_xlfn.CONCAT(MID(H1100,64,2),":",MID(H1100,66,2)))</f>
        <v>45460.442361111112</v>
      </c>
      <c r="K1100" s="6" t="str">
        <f t="shared" si="112"/>
        <v>0:02</v>
      </c>
      <c r="L1100" s="54" t="str">
        <f t="shared" si="113"/>
        <v>Ukončeno v den propuštění</v>
      </c>
      <c r="M1100" s="54" t="str">
        <f>IF(A1100-J1100&gt;TIME(0,240,0),"Více než  4 hodiny",VLOOKUP(K1100,Pásma!$H$4:$I$244,2))</f>
        <v>do 10 ti minut</v>
      </c>
    </row>
    <row r="1101" spans="1:13" x14ac:dyDescent="0.25">
      <c r="A1101" s="52">
        <v>45460.657268518517</v>
      </c>
      <c r="B1101" s="51" t="s">
        <v>5017</v>
      </c>
      <c r="C1101" s="51" t="s">
        <v>4897</v>
      </c>
      <c r="D1101" s="51" t="s">
        <v>5013</v>
      </c>
      <c r="E1101" s="51" t="s">
        <v>10</v>
      </c>
      <c r="F1101" s="51" t="s">
        <v>5019</v>
      </c>
      <c r="G1101" s="51" t="s">
        <v>7810</v>
      </c>
      <c r="H1101" s="51" t="s">
        <v>7811</v>
      </c>
      <c r="I1101" s="8">
        <f t="shared" si="111"/>
        <v>45460.657268518517</v>
      </c>
      <c r="J1101" s="8">
        <f>DATEVALUE(MID(H1101,63,8))+TIMEVALUE(_xlfn.CONCAT(MID(H1101,87,2),":",MID(H1101,89,2)))</f>
        <v>45460.65625</v>
      </c>
      <c r="K1101" s="6" t="str">
        <f t="shared" si="112"/>
        <v>0:01</v>
      </c>
      <c r="L1101" s="54" t="str">
        <f t="shared" si="113"/>
        <v>Ukončeno v den propuštění</v>
      </c>
      <c r="M1101" s="54" t="str">
        <f>IF(A1101-J1101&gt;TIME(0,240,0),"Více než  4 hodiny",VLOOKUP(K1101,Pásma!$H$4:$I$244,2))</f>
        <v>do 10 ti minut</v>
      </c>
    </row>
    <row r="1102" spans="1:13" x14ac:dyDescent="0.25">
      <c r="A1102" s="52">
        <v>45461.342766203707</v>
      </c>
      <c r="B1102" s="51" t="s">
        <v>4941</v>
      </c>
      <c r="C1102" s="51" t="s">
        <v>8836</v>
      </c>
      <c r="D1102" s="51" t="s">
        <v>5013</v>
      </c>
      <c r="E1102" s="51" t="s">
        <v>79</v>
      </c>
      <c r="F1102" s="51" t="s">
        <v>8837</v>
      </c>
      <c r="G1102" s="51" t="s">
        <v>8838</v>
      </c>
      <c r="H1102" s="51" t="s">
        <v>9037</v>
      </c>
      <c r="I1102" s="8">
        <f t="shared" si="111"/>
        <v>45461.342766203707</v>
      </c>
      <c r="J1102" s="8">
        <f>DATEVALUE(MID(H1102,49,8))+TIMEVALUE(_xlfn.CONCAT(MID(H1102,80,2),":",MID(H1102,82,2)))</f>
        <v>45461.342361111114</v>
      </c>
      <c r="K1102" s="6" t="str">
        <f t="shared" si="112"/>
        <v>0:00</v>
      </c>
      <c r="L1102" s="54" t="str">
        <f t="shared" si="113"/>
        <v>Ukončeno v den propuštění</v>
      </c>
      <c r="M1102" s="54" t="str">
        <f>IF(A1102-J1102&gt;TIME(0,240,0),"Více než  4 hodiny",VLOOKUP(K1102,Pásma!$H$4:$I$244,2))</f>
        <v>do 10 ti minut</v>
      </c>
    </row>
    <row r="1103" spans="1:13" x14ac:dyDescent="0.25">
      <c r="A1103" s="52">
        <v>45461.436018518521</v>
      </c>
      <c r="B1103" s="51" t="s">
        <v>4874</v>
      </c>
      <c r="C1103" s="51" t="s">
        <v>4875</v>
      </c>
      <c r="D1103" s="51" t="s">
        <v>5013</v>
      </c>
      <c r="E1103" s="51" t="s">
        <v>4876</v>
      </c>
      <c r="F1103" s="51" t="s">
        <v>5025</v>
      </c>
      <c r="G1103" s="51" t="s">
        <v>5026</v>
      </c>
      <c r="H1103" s="51" t="s">
        <v>5027</v>
      </c>
      <c r="I1103" s="8">
        <f t="shared" si="111"/>
        <v>45461.436018518521</v>
      </c>
      <c r="J1103" s="8">
        <f>DATEVALUE(MID(H1103,29,8))+TIMEVALUE(_xlfn.CONCAT(MID(H1103,64,2),":",MID(H1103,66,2)))</f>
        <v>45461.43472222222</v>
      </c>
      <c r="K1103" s="6" t="str">
        <f t="shared" si="112"/>
        <v>0:01</v>
      </c>
      <c r="L1103" s="54" t="str">
        <f t="shared" si="113"/>
        <v>Ukončeno v den propuštění</v>
      </c>
      <c r="M1103" s="54" t="str">
        <f>IF(A1103-J1103&gt;TIME(0,240,0),"Více než  4 hodiny",VLOOKUP(K1103,Pásma!$H$4:$I$244,2))</f>
        <v>do 10 ti minut</v>
      </c>
    </row>
    <row r="1104" spans="1:13" x14ac:dyDescent="0.25">
      <c r="A1104" s="52">
        <v>45461.436956018515</v>
      </c>
      <c r="B1104" s="51" t="s">
        <v>4874</v>
      </c>
      <c r="C1104" s="51" t="s">
        <v>4875</v>
      </c>
      <c r="D1104" s="51" t="s">
        <v>5013</v>
      </c>
      <c r="E1104" s="51" t="s">
        <v>4876</v>
      </c>
      <c r="F1104" s="51" t="s">
        <v>5022</v>
      </c>
      <c r="G1104" s="51" t="s">
        <v>5023</v>
      </c>
      <c r="H1104" s="51" t="s">
        <v>5024</v>
      </c>
      <c r="I1104" s="8">
        <f t="shared" si="111"/>
        <v>45461.436956018515</v>
      </c>
      <c r="J1104" s="8">
        <f>DATEVALUE(MID(H1104,29,8))+TIMEVALUE(_xlfn.CONCAT(MID(H1104,64,2),":",MID(H1104,66,2)))</f>
        <v>45461.436111111114</v>
      </c>
      <c r="K1104" s="6" t="str">
        <f t="shared" si="112"/>
        <v>0:01</v>
      </c>
      <c r="L1104" s="54" t="str">
        <f t="shared" si="113"/>
        <v>Ukončeno v den propuštění</v>
      </c>
      <c r="M1104" s="54" t="str">
        <f>IF(A1104-J1104&gt;TIME(0,240,0),"Více než  4 hodiny",VLOOKUP(K1104,Pásma!$H$4:$I$244,2))</f>
        <v>do 10 ti minut</v>
      </c>
    </row>
    <row r="1105" spans="1:13" x14ac:dyDescent="0.25">
      <c r="A1105" s="52">
        <v>45461.479247685187</v>
      </c>
      <c r="B1105" s="51" t="s">
        <v>5017</v>
      </c>
      <c r="C1105" s="51" t="s">
        <v>5018</v>
      </c>
      <c r="D1105" s="51" t="s">
        <v>5013</v>
      </c>
      <c r="E1105" s="51" t="s">
        <v>79</v>
      </c>
      <c r="F1105" s="51" t="s">
        <v>7807</v>
      </c>
      <c r="G1105" s="51" t="s">
        <v>7808</v>
      </c>
      <c r="H1105" s="51" t="s">
        <v>7809</v>
      </c>
      <c r="I1105" s="8">
        <f t="shared" si="111"/>
        <v>45461.479247685187</v>
      </c>
      <c r="J1105" s="8">
        <f>DATEVALUE(MID(H1105,63,8))+TIMEVALUE(_xlfn.CONCAT(MID(H1105,87,2),":",MID(H1105,89,2)))</f>
        <v>45461.477777777778</v>
      </c>
      <c r="K1105" s="6" t="str">
        <f t="shared" si="112"/>
        <v>0:02</v>
      </c>
      <c r="L1105" s="54" t="str">
        <f t="shared" si="113"/>
        <v>Ukončeno v den propuštění</v>
      </c>
      <c r="M1105" s="54" t="str">
        <f>IF(A1105-J1105&gt;TIME(0,240,0),"Více než  4 hodiny",VLOOKUP(K1105,Pásma!$H$4:$I$244,2))</f>
        <v>do 10 ti minut</v>
      </c>
    </row>
    <row r="1106" spans="1:13" x14ac:dyDescent="0.25">
      <c r="A1106" s="52">
        <v>45461.516053240739</v>
      </c>
      <c r="B1106" s="51" t="s">
        <v>5017</v>
      </c>
      <c r="C1106" s="51" t="s">
        <v>5018</v>
      </c>
      <c r="D1106" s="51" t="s">
        <v>5013</v>
      </c>
      <c r="E1106" s="51" t="s">
        <v>79</v>
      </c>
      <c r="F1106" s="51" t="s">
        <v>5019</v>
      </c>
      <c r="G1106" s="51" t="s">
        <v>5020</v>
      </c>
      <c r="H1106" s="51" t="s">
        <v>5021</v>
      </c>
      <c r="I1106" s="8">
        <f t="shared" si="111"/>
        <v>45461.516053240739</v>
      </c>
      <c r="J1106" s="8">
        <f>DATEVALUE(MID(H1106,29,8))+TIMEVALUE(_xlfn.CONCAT(MID(H1106,64,2),":",MID(H1106,66,2)))</f>
        <v>45461.510416666664</v>
      </c>
      <c r="K1106" s="6" t="str">
        <f t="shared" si="112"/>
        <v>0:08</v>
      </c>
      <c r="L1106" s="54" t="str">
        <f t="shared" si="113"/>
        <v>Ukončeno v den propuštění</v>
      </c>
      <c r="M1106" s="54" t="str">
        <f>IF(A1106-J1106&gt;TIME(0,240,0),"Více než  4 hodiny",VLOOKUP(K1106,Pásma!$H$4:$I$244,2))</f>
        <v>do 10 ti minut</v>
      </c>
    </row>
    <row r="1107" spans="1:13" x14ac:dyDescent="0.25">
      <c r="A1107" s="52">
        <v>45461.528749999998</v>
      </c>
      <c r="B1107" s="51" t="s">
        <v>5011</v>
      </c>
      <c r="C1107" s="51" t="s">
        <v>5012</v>
      </c>
      <c r="D1107" s="51" t="s">
        <v>5013</v>
      </c>
      <c r="E1107" s="51" t="s">
        <v>79</v>
      </c>
      <c r="F1107" s="51" t="s">
        <v>5014</v>
      </c>
      <c r="G1107" s="51" t="s">
        <v>5015</v>
      </c>
      <c r="H1107" s="51" t="s">
        <v>5016</v>
      </c>
      <c r="I1107" s="8">
        <f t="shared" si="111"/>
        <v>45461.528749999998</v>
      </c>
      <c r="J1107" s="8">
        <f>DATEVALUE(MID(H1107,29,8))+TIMEVALUE(_xlfn.CONCAT(MID(H1107,64,2),":",MID(H1107,66,2)))</f>
        <v>45461.52847222222</v>
      </c>
      <c r="K1107" s="6" t="str">
        <f t="shared" si="112"/>
        <v>0:00</v>
      </c>
      <c r="L1107" s="54" t="str">
        <f t="shared" si="113"/>
        <v>Ukončeno v den propuštění</v>
      </c>
      <c r="M1107" s="54" t="str">
        <f>IF(A1107-J1107&gt;TIME(0,240,0),"Více než  4 hodiny",VLOOKUP(K1107,Pásma!$H$4:$I$244,2))</f>
        <v>do 10 ti minut</v>
      </c>
    </row>
    <row r="1108" spans="1:13" x14ac:dyDescent="0.25">
      <c r="A1108" s="52">
        <v>45461.70521990741</v>
      </c>
      <c r="B1108" s="51" t="s">
        <v>5011</v>
      </c>
      <c r="C1108" s="51" t="s">
        <v>5012</v>
      </c>
      <c r="D1108" s="51" t="s">
        <v>5013</v>
      </c>
      <c r="E1108" s="51" t="s">
        <v>79</v>
      </c>
      <c r="F1108" s="51" t="s">
        <v>7804</v>
      </c>
      <c r="G1108" s="51" t="s">
        <v>7805</v>
      </c>
      <c r="H1108" s="51" t="s">
        <v>7806</v>
      </c>
      <c r="I1108" s="8">
        <f t="shared" si="111"/>
        <v>45461.70521990741</v>
      </c>
      <c r="J1108" s="8">
        <f>DATEVALUE(MID(H1108,63,8))+TIMEVALUE(_xlfn.CONCAT(MID(H1108,87,2),":",MID(H1108,89,2)))</f>
        <v>45461.70416666667</v>
      </c>
      <c r="K1108" s="6" t="str">
        <f t="shared" si="112"/>
        <v>0:01</v>
      </c>
      <c r="L1108" s="54" t="str">
        <f t="shared" si="113"/>
        <v>Ukončeno v den propuštění</v>
      </c>
      <c r="M1108" s="54" t="str">
        <f>IF(A1108-J1108&gt;TIME(0,240,0),"Více než  4 hodiny",VLOOKUP(K1108,Pásma!$H$4:$I$244,2))</f>
        <v>do 10 ti minut</v>
      </c>
    </row>
    <row r="1109" spans="1:13" x14ac:dyDescent="0.25">
      <c r="A1109" s="52">
        <v>45462.378391203703</v>
      </c>
      <c r="B1109" s="51" t="s">
        <v>5017</v>
      </c>
      <c r="C1109" s="51" t="s">
        <v>5166</v>
      </c>
      <c r="D1109" s="51" t="s">
        <v>5013</v>
      </c>
      <c r="E1109" s="51" t="s">
        <v>79</v>
      </c>
      <c r="F1109" s="51" t="s">
        <v>9034</v>
      </c>
      <c r="G1109" s="51" t="s">
        <v>9035</v>
      </c>
      <c r="H1109" s="51" t="s">
        <v>9036</v>
      </c>
      <c r="I1109" s="8">
        <f t="shared" si="111"/>
        <v>45462.378391203703</v>
      </c>
      <c r="J1109" s="8">
        <f>DATEVALUE(MID(H1109,49,8))+TIMEVALUE(_xlfn.CONCAT(MID(H1109,80,2),":",MID(H1109,82,2)))</f>
        <v>45462.37777777778</v>
      </c>
      <c r="K1109" s="6" t="str">
        <f t="shared" si="112"/>
        <v>0:00</v>
      </c>
      <c r="L1109" s="54" t="str">
        <f t="shared" si="113"/>
        <v>Ukončeno v den propuštění</v>
      </c>
      <c r="M1109" s="54" t="str">
        <f>IF(A1109-J1109&gt;TIME(0,240,0),"Více než  4 hodiny",VLOOKUP(K1109,Pásma!$H$4:$I$244,2))</f>
        <v>do 10 ti minut</v>
      </c>
    </row>
    <row r="1110" spans="1:13" x14ac:dyDescent="0.25">
      <c r="A1110" s="52">
        <v>45463.30127314815</v>
      </c>
      <c r="B1110" s="51" t="s">
        <v>4874</v>
      </c>
      <c r="C1110" s="51" t="s">
        <v>4875</v>
      </c>
      <c r="D1110" s="51" t="s">
        <v>5013</v>
      </c>
      <c r="E1110" s="51" t="s">
        <v>4876</v>
      </c>
      <c r="F1110" s="51" t="s">
        <v>9031</v>
      </c>
      <c r="G1110" s="51" t="s">
        <v>9032</v>
      </c>
      <c r="H1110" s="51" t="s">
        <v>9033</v>
      </c>
      <c r="I1110" s="8">
        <f t="shared" si="111"/>
        <v>45463.30127314815</v>
      </c>
      <c r="J1110" s="8">
        <f>DATEVALUE(MID(H1110,49,8))+TIMEVALUE(_xlfn.CONCAT(MID(H1110,80,2),":",MID(H1110,82,2)))</f>
        <v>45463.300694444442</v>
      </c>
      <c r="K1110" s="6" t="str">
        <f t="shared" si="112"/>
        <v>0:00</v>
      </c>
      <c r="L1110" s="54" t="str">
        <f t="shared" si="113"/>
        <v>Ukončeno v den propuštění</v>
      </c>
      <c r="M1110" s="54" t="str">
        <f>IF(A1110-J1110&gt;TIME(0,240,0),"Více než  4 hodiny",VLOOKUP(K1110,Pásma!$H$4:$I$244,2))</f>
        <v>do 10 ti minut</v>
      </c>
    </row>
    <row r="1111" spans="1:13" x14ac:dyDescent="0.25">
      <c r="A1111" s="52">
        <v>45463.343310185184</v>
      </c>
      <c r="B1111" s="51" t="s">
        <v>4941</v>
      </c>
      <c r="C1111" s="51" t="s">
        <v>8836</v>
      </c>
      <c r="D1111" s="51" t="s">
        <v>5013</v>
      </c>
      <c r="E1111" s="51" t="s">
        <v>79</v>
      </c>
      <c r="F1111" s="51" t="s">
        <v>9028</v>
      </c>
      <c r="G1111" s="51" t="s">
        <v>9029</v>
      </c>
      <c r="H1111" s="51" t="s">
        <v>9030</v>
      </c>
      <c r="I1111" s="8">
        <f t="shared" si="111"/>
        <v>45463.343310185184</v>
      </c>
      <c r="J1111" s="8">
        <f>DATEVALUE(MID(H1111,49,8))+TIMEVALUE(_xlfn.CONCAT(MID(H1111,80,2),":",MID(H1111,82,2)))</f>
        <v>45463.343055555553</v>
      </c>
      <c r="K1111" s="6" t="str">
        <f t="shared" si="112"/>
        <v>0:00</v>
      </c>
      <c r="L1111" s="54" t="str">
        <f t="shared" si="113"/>
        <v>Ukončeno v den propuštění</v>
      </c>
      <c r="M1111" s="54" t="str">
        <f>IF(A1111-J1111&gt;TIME(0,240,0),"Více než  4 hodiny",VLOOKUP(K1111,Pásma!$H$4:$I$244,2))</f>
        <v>do 10 ti minut</v>
      </c>
    </row>
  </sheetData>
  <autoFilter ref="A1:L1111" xr:uid="{7267664B-8C56-4B0F-ABB6-BC964D5053DD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List1</vt:lpstr>
      <vt:lpstr>Pásma</vt:lpstr>
      <vt:lpstr>1CH-6JIP</vt:lpstr>
      <vt:lpstr>1CH-LU3</vt:lpstr>
      <vt:lpstr>1CH-LU8</vt:lpstr>
      <vt:lpstr>1CH-LU9</vt:lpstr>
      <vt:lpstr>2CH-L37a</vt:lpstr>
      <vt:lpstr>2CH-L37</vt:lpstr>
      <vt:lpstr>List1!Oblast_tisku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Káňa Jaroslav, Ing., MHA</cp:lastModifiedBy>
  <cp:lastPrinted>2024-06-21T10:40:13Z</cp:lastPrinted>
  <dcterms:created xsi:type="dcterms:W3CDTF">2024-06-19T06:31:36Z</dcterms:created>
  <dcterms:modified xsi:type="dcterms:W3CDTF">2024-06-21T12:04:11Z</dcterms:modified>
</cp:coreProperties>
</file>