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říjen\"/>
    </mc:Choice>
  </mc:AlternateContent>
  <xr:revisionPtr revIDLastSave="0" documentId="8_{C4E186B2-504A-458E-94EA-CD5FF2F56ED3}" xr6:coauthVersionLast="36" xr6:coauthVersionMax="36" xr10:uidLastSave="{00000000-0000-0000-0000-000000000000}"/>
  <bookViews>
    <workbookView xWindow="-120" yWindow="-120" windowWidth="29040" windowHeight="15840" xr2:uid="{8EC3D107-226A-4F92-B378-F5B0B7D3382E}"/>
  </bookViews>
  <sheets>
    <sheet name="Rehabilit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K5" i="1"/>
  <c r="O20" i="1"/>
  <c r="K21" i="1"/>
  <c r="B6" i="1"/>
  <c r="N21" i="1"/>
  <c r="N20" i="1"/>
  <c r="N11" i="1"/>
  <c r="L5" i="1"/>
  <c r="M5" i="1"/>
  <c r="M21" i="1"/>
  <c r="O21" i="1" s="1"/>
  <c r="O22" i="1" s="1"/>
  <c r="L21" i="1"/>
  <c r="L12" i="1"/>
  <c r="M12" i="1"/>
  <c r="K12" i="1"/>
  <c r="N12" i="1"/>
  <c r="N13" i="1" s="1"/>
  <c r="O4" i="1"/>
  <c r="N5" i="1"/>
  <c r="N4" i="1"/>
  <c r="O11" i="1"/>
  <c r="C22" i="1"/>
  <c r="C6" i="1"/>
  <c r="D6" i="1"/>
  <c r="E6" i="1"/>
  <c r="F6" i="1"/>
  <c r="G6" i="1"/>
  <c r="H6" i="1"/>
  <c r="I6" i="1"/>
  <c r="J6" i="1"/>
  <c r="J13" i="1"/>
  <c r="C13" i="1"/>
  <c r="D13" i="1"/>
  <c r="E13" i="1"/>
  <c r="F13" i="1"/>
  <c r="G13" i="1"/>
  <c r="H13" i="1"/>
  <c r="I13" i="1"/>
  <c r="B13" i="1"/>
  <c r="D22" i="1"/>
  <c r="E22" i="1"/>
  <c r="F22" i="1"/>
  <c r="G22" i="1"/>
  <c r="H22" i="1"/>
  <c r="I22" i="1"/>
  <c r="J22" i="1"/>
  <c r="N6" i="1" l="1"/>
  <c r="N22" i="1"/>
  <c r="O5" i="1"/>
  <c r="O6" i="1" s="1"/>
  <c r="O12" i="1" l="1"/>
  <c r="O13" i="1" s="1"/>
</calcChain>
</file>

<file path=xl/sharedStrings.xml><?xml version="1.0" encoding="utf-8"?>
<sst xmlns="http://schemas.openxmlformats.org/spreadsheetml/2006/main" count="62" uniqueCount="26">
  <si>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</si>
  <si>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</si>
  <si>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</si>
  <si>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</si>
  <si>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</si>
  <si>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</si>
  <si>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</si>
  <si>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</si>
  <si>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</si>
  <si>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</si>
  <si>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</si>
  <si>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</si>
  <si>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Rok 2023</t>
  </si>
  <si>
    <t>Rok 2024</t>
  </si>
  <si>
    <t>Celkem 1-9</t>
  </si>
  <si>
    <t>Hospitalizace</t>
  </si>
  <si>
    <t>CFM - Statistika lůžkový fond</t>
  </si>
  <si>
    <t>Celkem 1-12</t>
  </si>
  <si>
    <t>% ∆ 23/24</t>
  </si>
  <si>
    <t>Počet hosp. v tis.</t>
  </si>
  <si>
    <t>Počet ambulantních výkonů</t>
  </si>
  <si>
    <t>CFM - Reporting klinik</t>
  </si>
  <si>
    <t>Počet ambulantních návštěv</t>
  </si>
  <si>
    <t>Počet ambulantních návštěv RČ/den</t>
  </si>
  <si>
    <t>Oddělení v roce 2023 - 44, 45</t>
  </si>
  <si>
    <t>Oddělení v roce 2024 -  43, 44,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</si>
</sst>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;;;&quot;Leden&quot;"/>
    <numFmt numFmtId="165" formatCode=";;;&quot;Únor&quot;"/>
    <numFmt numFmtId="166" formatCode=";;;&quot;Březen&quot;"/>
    <numFmt numFmtId="167" formatCode=";;;&quot;Duben&quot;"/>
    <numFmt numFmtId="168" formatCode=";;;&quot;Květen&quot;"/>
    <numFmt numFmtId="169" formatCode=";;;&quot;Červen&quot;"/>
    <numFmt numFmtId="170" formatCode=";;;&quot;Červenec&quot;"/>
    <numFmt numFmtId="171" formatCode=";;;&quot;Srpen&quot;"/>
    <numFmt numFmtId="172" formatCode=";;;&quot;Září&quot;"/>
    <numFmt numFmtId="173" formatCode=";;;&quot;Říjen&quot;"/>
    <numFmt numFmtId="174" formatCode=";;;&quot;Listopad&quot;"/>
    <numFmt numFmtId="175" formatCode=";;;&quot;Prosinec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3" fontId="2" fillId="0" borderId="1">
      <alignment horizontal="right" vertical="center"/>
    </xf>
  </cellStyleXfs>
  <cellXfs count="28">
    <xf numFmtId="0" fontId="0" fillId="0" borderId="0" xfId="0"/>
    <xf numFmtId="0" fontId="3" fillId="0" borderId="0" xfId="0" applyFont="1"/>
    <xf numFmtId="164" fontId="3" fillId="0" borderId="0" xfId="2" applyNumberFormat="1" applyFont="1" applyAlignment="1">
      <alignment horizontal="center" vertical="center"/>
    </xf>
    <xf numFmtId="165" fontId="3" fillId="0" borderId="0" xfId="2" applyNumberFormat="1" applyFont="1" applyAlignment="1">
      <alignment horizontal="center" vertical="center"/>
    </xf>
    <xf numFmtId="166" fontId="3" fillId="0" borderId="0" xfId="2" applyNumberFormat="1" applyFont="1" applyAlignment="1">
      <alignment horizontal="center" vertical="center"/>
    </xf>
    <xf numFmtId="167" fontId="3" fillId="0" borderId="0" xfId="2" applyNumberFormat="1" applyFont="1" applyAlignment="1">
      <alignment horizontal="center" vertical="center"/>
    </xf>
    <xf numFmtId="168" fontId="3" fillId="0" borderId="0" xfId="2" applyNumberFormat="1" applyFont="1" applyAlignment="1">
      <alignment horizontal="center" vertical="center"/>
    </xf>
    <xf numFmtId="169" fontId="3" fillId="0" borderId="0" xfId="2" applyNumberFormat="1" applyFont="1" applyAlignment="1">
      <alignment horizontal="center" vertical="center"/>
    </xf>
    <xf numFmtId="170" fontId="3" fillId="0" borderId="0" xfId="2" applyNumberFormat="1" applyFont="1" applyAlignment="1">
      <alignment horizontal="center" vertical="center"/>
    </xf>
    <xf numFmtId="171" fontId="3" fillId="0" borderId="0" xfId="2" applyNumberFormat="1" applyFont="1" applyAlignment="1">
      <alignment horizontal="center" vertical="center"/>
    </xf>
    <xf numFmtId="172" fontId="3" fillId="0" borderId="0" xfId="2" applyNumberFormat="1" applyFont="1" applyAlignment="1">
      <alignment horizontal="center" vertical="center"/>
    </xf>
    <xf numFmtId="173" fontId="3" fillId="0" borderId="0" xfId="2" applyNumberFormat="1" applyFont="1" applyAlignment="1">
      <alignment horizontal="center" vertical="center"/>
    </xf>
    <xf numFmtId="174" fontId="3" fillId="0" borderId="0" xfId="2" applyNumberFormat="1" applyFont="1" applyAlignment="1">
      <alignment horizontal="center" vertical="center"/>
    </xf>
    <xf numFmtId="175" fontId="3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3" fillId="0" borderId="0" xfId="2" applyNumberFormat="1" applyFont="1"/>
    <xf numFmtId="3" fontId="3" fillId="0" borderId="0" xfId="0" applyNumberFormat="1" applyFont="1"/>
    <xf numFmtId="9" fontId="3" fillId="0" borderId="0" xfId="1" applyFont="1" applyBorder="1"/>
    <xf numFmtId="0" fontId="6" fillId="0" borderId="0" xfId="0" applyFont="1"/>
    <xf numFmtId="3" fontId="2" fillId="0" borderId="0" xfId="2" applyNumberFormat="1" applyAlignment="1">
      <alignment horizontal="right"/>
    </xf>
    <xf numFmtId="3" fontId="3" fillId="0" borderId="0" xfId="2" applyNumberFormat="1" applyFont="1" applyAlignment="1">
      <alignment horizontal="right"/>
    </xf>
    <xf numFmtId="3" fontId="2" fillId="0" borderId="0" xfId="3" applyBorder="1" applyProtection="1">
      <alignment horizontal="right" vertical="center"/>
      <protection locked="0"/>
    </xf>
    <xf numFmtId="10" fontId="3" fillId="2" borderId="0" xfId="1" applyNumberFormat="1" applyFont="1" applyFill="1" applyBorder="1"/>
    <xf numFmtId="0" fontId="6" fillId="2" borderId="0" xfId="0" applyFont="1" applyFill="1" applyAlignment="1">
      <alignment vertical="center"/>
    </xf>
    <xf numFmtId="0" fontId="4" fillId="0" borderId="0" xfId="0" applyFont="1"/>
    <xf numFmtId="3" fontId="5" fillId="0" borderId="0" xfId="3" applyFont="1" applyBorder="1" applyProtection="1">
      <alignment horizontal="right" vertical="center"/>
      <protection locked="0"/>
    </xf>
    <xf numFmtId="3" fontId="2" fillId="0" borderId="0" xfId="2" applyNumberFormat="1"/>
  </cellXfs>
  <cellStyles count="4">
    <cellStyle name="CFM Value" xfId="3" xr:uid="{BF4B87E5-AC3F-4B1D-9BAA-2C88EF3CABEE}"/>
    <cellStyle name="Normální" xfId="0" builtinId="0"/>
    <cellStyle name="Normální 2" xfId="2" xr:uid="{196678A1-E69D-4E1E-9861-08F5DCC18099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B085-1BC0-4420-98A5-89DC453B488B}">
  <dimension ref="A1:Q23"/>
  <sheetViews>
    <sheetView tabSelected="1" workbookViewId="0">
      <selection activeCell="G31" sqref="G31"/>
    </sheetView>
  </sheetViews>
  <sheetFormatPr defaultRowHeight="15" x14ac:dyDescent="0.25"/>
  <cols>
    <col min="1" max="1" width="39.140625" bestFit="1" customWidth="1"/>
    <col min="2" max="2" width="9.140625" style="1" customWidth="1"/>
    <col min="3" max="13" width="9.140625" style="1"/>
    <col min="14" max="15" width="12.140625" style="1" customWidth="1"/>
    <col min="16" max="16" width="9.140625" style="1"/>
  </cols>
  <sheetData>
    <row r="1" spans="1:17" ht="15.75" customHeight="1" x14ac:dyDescent="0.25">
      <c r="A1" s="24" t="s">
        <v>20</v>
      </c>
    </row>
    <row r="2" spans="1:17" x14ac:dyDescent="0.25">
      <c r="A2" s="1" t="s">
        <v>21</v>
      </c>
      <c r="P2" s="15"/>
    </row>
    <row r="3" spans="1:17" x14ac:dyDescent="0.25">
      <c r="A3" s="1" t="s">
        <v>20</v>
      </c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5</v>
      </c>
      <c r="H3" s="8" t="s">
        <v>6</v>
      </c>
      <c r="I3" s="9" t="s">
        <v>7</v>
      </c>
      <c r="J3" s="10" t="s">
        <v>8</v>
      </c>
      <c r="K3" s="11" t="s">
        <v>9</v>
      </c>
      <c r="L3" s="12" t="s">
        <v>10</v>
      </c>
      <c r="M3" s="13" t="s">
        <v>11</v>
      </c>
      <c r="N3" s="14" t="s">
        <v>14</v>
      </c>
      <c r="O3" s="14" t="s">
        <v>17</v>
      </c>
    </row>
    <row r="4" spans="1:17" ht="15.75" x14ac:dyDescent="0.25">
      <c r="A4" s="19" t="s">
        <v>12</v>
      </c>
      <c r="B4" s="22">
        <v>12969</v>
      </c>
      <c r="C4" s="22">
        <v>11437</v>
      </c>
      <c r="D4" s="22">
        <v>11811</v>
      </c>
      <c r="E4" s="22">
        <v>9806</v>
      </c>
      <c r="F4" s="22">
        <v>11223</v>
      </c>
      <c r="G4" s="22">
        <v>11659</v>
      </c>
      <c r="H4" s="22">
        <v>9206</v>
      </c>
      <c r="I4" s="22">
        <v>11087</v>
      </c>
      <c r="J4" s="22">
        <v>9586</v>
      </c>
      <c r="K4" s="22">
        <v>13842</v>
      </c>
      <c r="L4" s="22">
        <v>12359</v>
      </c>
      <c r="M4" s="22">
        <v>8583</v>
      </c>
      <c r="N4" s="17">
        <f>SUM(B4:J4)</f>
        <v>98784</v>
      </c>
      <c r="O4" s="17">
        <f>SUM(B4:M4)</f>
        <v>133568</v>
      </c>
    </row>
    <row r="5" spans="1:17" ht="15.75" x14ac:dyDescent="0.25">
      <c r="A5" s="19" t="s">
        <v>13</v>
      </c>
      <c r="B5" s="22">
        <v>12160</v>
      </c>
      <c r="C5" s="22">
        <v>13186</v>
      </c>
      <c r="D5" s="22">
        <v>12589</v>
      </c>
      <c r="E5" s="22">
        <v>14084</v>
      </c>
      <c r="F5" s="22">
        <v>13301</v>
      </c>
      <c r="G5" s="22">
        <v>12298</v>
      </c>
      <c r="H5" s="22">
        <v>12857</v>
      </c>
      <c r="I5" s="22">
        <v>10302</v>
      </c>
      <c r="J5" s="22">
        <v>12851</v>
      </c>
      <c r="K5" s="26">
        <f>K4*(1+K6)</f>
        <v>13842</v>
      </c>
      <c r="L5" s="26">
        <f t="shared" ref="L5:M5" si="0">L4*(1+L6)</f>
        <v>12359</v>
      </c>
      <c r="M5" s="26">
        <f t="shared" si="0"/>
        <v>8583</v>
      </c>
      <c r="N5" s="17">
        <f>SUM(B5:J5)</f>
        <v>113628</v>
      </c>
      <c r="O5" s="17">
        <f>SUM(B5:M5)</f>
        <v>148412</v>
      </c>
    </row>
    <row r="6" spans="1:17" x14ac:dyDescent="0.25">
      <c r="A6" s="25" t="s">
        <v>18</v>
      </c>
      <c r="B6" s="18">
        <f>(B5-B4)/B4</f>
        <v>-6.2379520394787571E-2</v>
      </c>
      <c r="C6" s="18">
        <f t="shared" ref="C6:J6" si="1">(C5-C4)/C4</f>
        <v>0.1529247180204599</v>
      </c>
      <c r="D6" s="18">
        <f t="shared" si="1"/>
        <v>6.5870798408263487E-2</v>
      </c>
      <c r="E6" s="18">
        <f t="shared" si="1"/>
        <v>0.4362635121354273</v>
      </c>
      <c r="F6" s="18">
        <f t="shared" si="1"/>
        <v>0.1851554842733672</v>
      </c>
      <c r="G6" s="18">
        <f t="shared" si="1"/>
        <v>5.4807444892357837E-2</v>
      </c>
      <c r="H6" s="18">
        <f t="shared" si="1"/>
        <v>0.39658918096893331</v>
      </c>
      <c r="I6" s="18">
        <f t="shared" si="1"/>
        <v>-7.0803643907278793E-2</v>
      </c>
      <c r="J6" s="18">
        <f t="shared" si="1"/>
        <v>0.34060087627790525</v>
      </c>
      <c r="K6" s="18">
        <v>0</v>
      </c>
      <c r="L6" s="18">
        <v>0</v>
      </c>
      <c r="M6" s="18">
        <v>0</v>
      </c>
      <c r="N6" s="23">
        <f>(N5-N4)/N4</f>
        <v>0.15026724975704567</v>
      </c>
      <c r="O6" s="23">
        <f>(O5-O4)/O4</f>
        <v>0.11113440344992813</v>
      </c>
    </row>
    <row r="7" spans="1:17" x14ac:dyDescent="0.25">
      <c r="A7" s="1"/>
    </row>
    <row r="8" spans="1:17" ht="15.75" x14ac:dyDescent="0.25">
      <c r="A8" s="24" t="s">
        <v>22</v>
      </c>
    </row>
    <row r="9" spans="1:17" x14ac:dyDescent="0.25">
      <c r="A9" s="1" t="s">
        <v>21</v>
      </c>
      <c r="Q9" s="1"/>
    </row>
    <row r="10" spans="1:17" x14ac:dyDescent="0.25">
      <c r="A10" s="1" t="s">
        <v>23</v>
      </c>
      <c r="B10" s="2" t="s">
        <v>0</v>
      </c>
      <c r="C10" s="3" t="s">
        <v>1</v>
      </c>
      <c r="D10" s="4" t="s">
        <v>2</v>
      </c>
      <c r="E10" s="5" t="s">
        <v>3</v>
      </c>
      <c r="F10" s="6" t="s">
        <v>4</v>
      </c>
      <c r="G10" s="7" t="s">
        <v>5</v>
      </c>
      <c r="H10" s="8" t="s">
        <v>6</v>
      </c>
      <c r="I10" s="9" t="s">
        <v>7</v>
      </c>
      <c r="J10" s="10" t="s">
        <v>8</v>
      </c>
      <c r="K10" s="11" t="s">
        <v>9</v>
      </c>
      <c r="L10" s="12" t="s">
        <v>10</v>
      </c>
      <c r="M10" s="13" t="s">
        <v>11</v>
      </c>
      <c r="N10" s="14" t="s">
        <v>14</v>
      </c>
      <c r="O10" s="14" t="s">
        <v>17</v>
      </c>
      <c r="Q10" s="1"/>
    </row>
    <row r="11" spans="1:17" ht="15.75" x14ac:dyDescent="0.25">
      <c r="A11" s="19" t="s">
        <v>12</v>
      </c>
      <c r="B11" s="16">
        <v>3066</v>
      </c>
      <c r="C11" s="16">
        <v>2741</v>
      </c>
      <c r="D11" s="16">
        <v>2868</v>
      </c>
      <c r="E11" s="16">
        <v>2421</v>
      </c>
      <c r="F11" s="16">
        <v>2742</v>
      </c>
      <c r="G11" s="16">
        <v>2991</v>
      </c>
      <c r="H11" s="16">
        <v>2330</v>
      </c>
      <c r="I11" s="16">
        <v>2795</v>
      </c>
      <c r="J11" s="16">
        <v>2446</v>
      </c>
      <c r="K11" s="16">
        <v>3502</v>
      </c>
      <c r="L11" s="16">
        <v>3139</v>
      </c>
      <c r="M11" s="16">
        <v>2131</v>
      </c>
      <c r="N11" s="17">
        <f>SUM(B11:J11)</f>
        <v>24400</v>
      </c>
      <c r="O11" s="17">
        <f>SUM(B11:M11)</f>
        <v>33172</v>
      </c>
    </row>
    <row r="12" spans="1:17" ht="15.75" x14ac:dyDescent="0.25">
      <c r="A12" s="19" t="s">
        <v>13</v>
      </c>
      <c r="B12" s="16">
        <v>3146</v>
      </c>
      <c r="C12" s="16">
        <v>3334</v>
      </c>
      <c r="D12" s="16">
        <v>3187</v>
      </c>
      <c r="E12" s="16">
        <v>3593</v>
      </c>
      <c r="F12" s="16">
        <v>3302</v>
      </c>
      <c r="G12" s="16">
        <v>3099</v>
      </c>
      <c r="H12" s="16">
        <v>3137</v>
      </c>
      <c r="I12" s="16">
        <v>2538</v>
      </c>
      <c r="J12" s="16">
        <v>3172</v>
      </c>
      <c r="K12" s="26">
        <f>K11*(1+K13)</f>
        <v>3502</v>
      </c>
      <c r="L12" s="26">
        <f t="shared" ref="L12:M12" si="2">L11*(1+L13)</f>
        <v>3139</v>
      </c>
      <c r="M12" s="26">
        <f t="shared" si="2"/>
        <v>2131</v>
      </c>
      <c r="N12" s="17">
        <f>SUM(B12:J12)</f>
        <v>28508</v>
      </c>
      <c r="O12" s="17">
        <f>SUM(B12:M12)</f>
        <v>37280</v>
      </c>
    </row>
    <row r="13" spans="1:17" x14ac:dyDescent="0.25">
      <c r="A13" s="25" t="s">
        <v>18</v>
      </c>
      <c r="B13" s="18">
        <f>(B12-B11)/B11</f>
        <v>2.6092628832354858E-2</v>
      </c>
      <c r="C13" s="18">
        <f t="shared" ref="C13:I13" si="3">(C12-C11)/C11</f>
        <v>0.21634439985406786</v>
      </c>
      <c r="D13" s="18">
        <f t="shared" si="3"/>
        <v>0.11122733612273361</v>
      </c>
      <c r="E13" s="18">
        <f t="shared" si="3"/>
        <v>0.48409748038000827</v>
      </c>
      <c r="F13" s="18">
        <f t="shared" si="3"/>
        <v>0.20423048869438365</v>
      </c>
      <c r="G13" s="18">
        <f t="shared" si="3"/>
        <v>3.6108324974924777E-2</v>
      </c>
      <c r="H13" s="18">
        <f t="shared" si="3"/>
        <v>0.3463519313304721</v>
      </c>
      <c r="I13" s="18">
        <f t="shared" si="3"/>
        <v>-9.1949910554561712E-2</v>
      </c>
      <c r="J13" s="18">
        <f>(J12-J11)/J11</f>
        <v>0.29681112019623873</v>
      </c>
      <c r="K13" s="18">
        <v>0</v>
      </c>
      <c r="L13" s="18">
        <v>0</v>
      </c>
      <c r="M13" s="18">
        <v>0</v>
      </c>
      <c r="N13" s="23">
        <f>(N12-N11)/N11</f>
        <v>0.16836065573770492</v>
      </c>
      <c r="O13" s="23">
        <f>(O12-O11)/O11</f>
        <v>0.12383938261184131</v>
      </c>
    </row>
    <row r="14" spans="1:17" x14ac:dyDescent="0.25">
      <c r="A14" s="1"/>
    </row>
    <row r="15" spans="1:17" ht="15.75" x14ac:dyDescent="0.25">
      <c r="A15" s="24" t="s">
        <v>15</v>
      </c>
    </row>
    <row r="16" spans="1:17" x14ac:dyDescent="0.25">
      <c r="A16" s="1" t="s">
        <v>16</v>
      </c>
    </row>
    <row r="17" spans="1:15" x14ac:dyDescent="0.25">
      <c r="A17" s="1" t="s">
        <v>24</v>
      </c>
    </row>
    <row r="18" spans="1:15" x14ac:dyDescent="0.25">
      <c r="A18" t="s">
        <v>25</v>
      </c>
    </row>
    <row r="19" spans="1:15" x14ac:dyDescent="0.25">
      <c r="A19" s="1" t="s">
        <v>19</v>
      </c>
      <c r="B19" s="2" t="s">
        <v>0</v>
      </c>
      <c r="C19" s="3" t="s">
        <v>1</v>
      </c>
      <c r="D19" s="4" t="s">
        <v>2</v>
      </c>
      <c r="E19" s="5" t="s">
        <v>3</v>
      </c>
      <c r="F19" s="6" t="s">
        <v>4</v>
      </c>
      <c r="G19" s="7" t="s">
        <v>5</v>
      </c>
      <c r="H19" s="8" t="s">
        <v>6</v>
      </c>
      <c r="I19" s="9" t="s">
        <v>7</v>
      </c>
      <c r="J19" s="10" t="s">
        <v>8</v>
      </c>
      <c r="K19" s="11" t="s">
        <v>9</v>
      </c>
      <c r="L19" s="12" t="s">
        <v>10</v>
      </c>
      <c r="M19" s="13" t="s">
        <v>11</v>
      </c>
      <c r="N19" s="14" t="s">
        <v>14</v>
      </c>
      <c r="O19" s="14" t="s">
        <v>17</v>
      </c>
    </row>
    <row r="20" spans="1:15" ht="15.75" x14ac:dyDescent="0.25">
      <c r="A20" s="19" t="s">
        <v>12</v>
      </c>
      <c r="B20" s="20">
        <v>82</v>
      </c>
      <c r="C20" s="21">
        <v>75</v>
      </c>
      <c r="D20" s="21">
        <v>87</v>
      </c>
      <c r="E20" s="21">
        <v>68</v>
      </c>
      <c r="F20" s="21">
        <v>84</v>
      </c>
      <c r="G20" s="21">
        <v>88</v>
      </c>
      <c r="H20" s="21">
        <v>76</v>
      </c>
      <c r="I20" s="21">
        <v>76</v>
      </c>
      <c r="J20" s="21">
        <v>91</v>
      </c>
      <c r="K20" s="27">
        <v>96</v>
      </c>
      <c r="L20" s="27">
        <v>88</v>
      </c>
      <c r="M20" s="27">
        <v>60</v>
      </c>
      <c r="N20" s="17">
        <f>SUM(B20:J20)</f>
        <v>727</v>
      </c>
      <c r="O20" s="17">
        <f>SUM(B20:M20)</f>
        <v>971</v>
      </c>
    </row>
    <row r="21" spans="1:15" ht="15.75" x14ac:dyDescent="0.25">
      <c r="A21" s="19" t="s">
        <v>13</v>
      </c>
      <c r="B21" s="16">
        <v>96</v>
      </c>
      <c r="C21" s="16">
        <v>114</v>
      </c>
      <c r="D21" s="16">
        <v>117</v>
      </c>
      <c r="E21" s="16">
        <v>109</v>
      </c>
      <c r="F21" s="16">
        <v>126</v>
      </c>
      <c r="G21" s="16">
        <v>99</v>
      </c>
      <c r="H21" s="16">
        <v>84</v>
      </c>
      <c r="I21" s="16">
        <v>104</v>
      </c>
      <c r="J21" s="16">
        <v>129</v>
      </c>
      <c r="K21" s="26">
        <f>K20*(1+K22)</f>
        <v>96</v>
      </c>
      <c r="L21" s="26">
        <f>L20*(1+L22)</f>
        <v>88</v>
      </c>
      <c r="M21" s="26">
        <f>M20*(1+M22)</f>
        <v>60</v>
      </c>
      <c r="N21" s="17">
        <f>SUM(B21:J21)</f>
        <v>978</v>
      </c>
      <c r="O21" s="17">
        <f>SUM(B21:M21)</f>
        <v>1222</v>
      </c>
    </row>
    <row r="22" spans="1:15" x14ac:dyDescent="0.25">
      <c r="A22" s="25" t="s">
        <v>18</v>
      </c>
      <c r="B22" s="18">
        <f>(B21-B20)/B20</f>
        <v>0.17073170731707318</v>
      </c>
      <c r="C22" s="18">
        <f t="shared" ref="C22:J22" si="4">(C21-C20)/C20</f>
        <v>0.52</v>
      </c>
      <c r="D22" s="18">
        <f t="shared" si="4"/>
        <v>0.34482758620689657</v>
      </c>
      <c r="E22" s="18">
        <f t="shared" si="4"/>
        <v>0.6029411764705882</v>
      </c>
      <c r="F22" s="18">
        <f t="shared" si="4"/>
        <v>0.5</v>
      </c>
      <c r="G22" s="18">
        <f t="shared" si="4"/>
        <v>0.125</v>
      </c>
      <c r="H22" s="18">
        <f t="shared" si="4"/>
        <v>0.10526315789473684</v>
      </c>
      <c r="I22" s="18">
        <f t="shared" si="4"/>
        <v>0.36842105263157893</v>
      </c>
      <c r="J22" s="18">
        <f t="shared" si="4"/>
        <v>0.4175824175824176</v>
      </c>
      <c r="K22" s="18">
        <v>0</v>
      </c>
      <c r="L22" s="18">
        <v>0</v>
      </c>
      <c r="M22" s="18">
        <v>0</v>
      </c>
      <c r="N22" s="23">
        <f>(N21-N20)/N20</f>
        <v>0.34525447042640989</v>
      </c>
      <c r="O22" s="23">
        <f>(O21-O20)/O20</f>
        <v>0.2584963954685891</v>
      </c>
    </row>
    <row r="23" spans="1:15" x14ac:dyDescent="0.25">
      <c r="A23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Rehabilitace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Káňa Jaroslav, Ing., MHA</cp:lastModifiedBy>
  <dcterms:created xsi:type="dcterms:W3CDTF">2024-10-21T08:38:38Z</dcterms:created>
  <dcterms:modified xsi:type="dcterms:W3CDTF">2024-10-23T12:29:29Z</dcterms:modified>
</cp:coreProperties>
</file>