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P:\PS\Controlling\Káňa\2024\2024 - květen\"/>
    </mc:Choice>
  </mc:AlternateContent>
  <xr:revisionPtr revIDLastSave="0" documentId="13_ncr:1_{0110D349-0170-43BE-A873-BBB2629CB81B}" xr6:coauthVersionLast="36" xr6:coauthVersionMax="36" xr10:uidLastSave="{00000000-0000-0000-0000-000000000000}"/>
  <bookViews>
    <workbookView xWindow="360" yWindow="360" windowWidth="24675" windowHeight="11535" activeTab="1" xr2:uid="{00000000-000D-0000-FFFF-FFFF00000000}"/>
  </bookViews>
  <sheets>
    <sheet name="KomVYKONsumar" sheetId="10" r:id="rId1"/>
    <sheet name="data gen01" sheetId="2" r:id="rId2"/>
    <sheet name="807 I_data " sheetId="9" r:id="rId3"/>
    <sheet name="807 II_data" sheetId="6" r:id="rId4"/>
    <sheet name="CIS odb 816 I " sheetId="1" r:id="rId5"/>
    <sheet name="CIS odb 816 II" sheetId="3" r:id="rId6"/>
    <sheet name="CIS odb 807_I" sheetId="7" r:id="rId7"/>
    <sheet name="CIS odb 807 II (823)" sheetId="5" r:id="rId8"/>
  </sheets>
  <calcPr calcId="0"/>
</workbook>
</file>

<file path=xl/calcChain.xml><?xml version="1.0" encoding="utf-8"?>
<calcChain xmlns="http://schemas.openxmlformats.org/spreadsheetml/2006/main">
  <c r="F14" i="2" l="1"/>
  <c r="D6" i="10" l="1"/>
  <c r="E6" i="10"/>
  <c r="F6" i="10"/>
  <c r="G6" i="10"/>
  <c r="H6" i="10"/>
  <c r="B4" i="10"/>
  <c r="D13" i="2"/>
  <c r="E16" i="9"/>
  <c r="D16" i="9"/>
  <c r="E14" i="2"/>
  <c r="C3" i="10"/>
  <c r="C14" i="2"/>
  <c r="D14" i="2"/>
  <c r="B3" i="10" s="1"/>
  <c r="H16" i="9" l="1"/>
  <c r="C4" i="10" s="1"/>
  <c r="G16" i="9"/>
  <c r="H16" i="6"/>
  <c r="C5" i="10" s="1"/>
  <c r="G16" i="6"/>
  <c r="E16" i="6"/>
  <c r="B5" i="10" s="1"/>
  <c r="B6" i="10" s="1"/>
  <c r="D16" i="6"/>
  <c r="C6" i="10" l="1"/>
</calcChain>
</file>

<file path=xl/sharedStrings.xml><?xml version="1.0" encoding="utf-8"?>
<sst xmlns="http://schemas.openxmlformats.org/spreadsheetml/2006/main" count="183" uniqueCount="95">
  <si>
    <t>Kód</t>
  </si>
  <si>
    <t>Odb.</t>
  </si>
  <si>
    <t>hb</t>
  </si>
  <si>
    <t>OME</t>
  </si>
  <si>
    <t>Body</t>
  </si>
  <si>
    <t>Název</t>
  </si>
  <si>
    <t>Platí od</t>
  </si>
  <si>
    <t>Platí do</t>
  </si>
  <si>
    <t>S</t>
  </si>
  <si>
    <t>IZOLACE A BANKING LIDSKÝCH NUKLEOVÝCH KYSELIN (DNA, RNA) Z VELKÉHO MNOŽSTVÍ PRIMÁRNÍHO VZORKU S VYSOKÝM VÝTĚŽKEM</t>
  </si>
  <si>
    <t>IN SILICO ANALÝZA DOSUD NEPOPSANÝCH VARIANT GENOMOVÉ DNA NEBO cDNA LIDSKÉHO GERMINÁLNÍHO GENOMU</t>
  </si>
  <si>
    <t>ANALÝZA VARIANT LIDSKÉHO GERMINÁLNÍHO GENOMU NA BIOČIPU</t>
  </si>
  <si>
    <t>ANALÝZA LIDSKÉHO GERMINÁLNÍHO GENOMU METODOU MLPA</t>
  </si>
  <si>
    <t>(VZP) KOMPLEXNÍ MOLEKULÁRNÍ ANALÝZA 3 (NGS &gt; 101 GENU)</t>
  </si>
  <si>
    <t>počet rok 2023</t>
  </si>
  <si>
    <t>body rok 2023</t>
  </si>
  <si>
    <t>ANALÝZA SEKVENCE LIDSKÉHO SOMATICKÉHO GENOMU TECHNOLOGIÍ SEKVENACE NOVÉ GENERACE (NGS)</t>
  </si>
  <si>
    <t>PŘÍMÁ SEKVENACE DNA LIDSKÉHO GERMINÁLNÍHO GENOMU</t>
  </si>
  <si>
    <t>STANOVENÍ ZNÁMÉ GENOVÉ VARIANTY LIDSKÉHO GERMINÁLNÍHO GENOMU</t>
  </si>
  <si>
    <t>ANALÝZA LIDSKÉHO SOMATICKÉHO GENOMU METODOU KVANTITATIVNÍ PCR V REÁLNÉM ČASE (QR-PCR)</t>
  </si>
  <si>
    <t>(VZP) MIKRODISEKCE BIOLOGICKÉHO MATERIÁLU</t>
  </si>
  <si>
    <t>TESTOVÁNÍ SOMATICKÝCH MUTACÍ Z NÁDOROVÉ TKÁNĚ METODOU SEKVENACE NOVÉ GENERACE (NGS)</t>
  </si>
  <si>
    <t>(VZP) DETEKCE SOMATICKÝCH MUTACÍ GENU BRCA1 A BRCA2 TECHNOLOGIÍ SEKVENACE NOVÉ GENERACE (NGS)</t>
  </si>
  <si>
    <t>(VZP) PREDIKTIVNÍ TESTOVÁNÍ U NSCLC - NGS DNA PANEL</t>
  </si>
  <si>
    <t>(VZP) PREDIKTIVNÍ TESTOVÁNÍ U NSCLC - NGS RNA PANEL</t>
  </si>
  <si>
    <t>(VZP) PREDIKTIVNÍ TESTOVÁNÍ U KARCINOMU PRSU - NGS DNA PANEL</t>
  </si>
  <si>
    <t>(VZP) PREDIKTIVNÍ TESTOVÁNÍ U KARCINOMU PRSU - NGS RNA PANEL</t>
  </si>
  <si>
    <t>(VZP) PREDIKTIVNÍ TESTOVÁNÍ U KOLOREKTÁLNÍHO KARCINOMU - NGS DNA PANEL</t>
  </si>
  <si>
    <t>(VZP) PREDIKTIVNÍ TESTOVÁNÍ U KOLOREKTÁLNÍHO KARCINOMU - NGS RNA PANEL</t>
  </si>
  <si>
    <t>(VZP) PREDIKTIVNÍ TESTOVÁNÍ U NÁDORU NEZNÁMÉHO PRIMÁRNÍHO ZDROJE A DALŠÍCH SOLIDNÍCH NÁDORU - NGS DNA PANEL</t>
  </si>
  <si>
    <t>(VZP) PREDIKTIVNÍ TESTOVÁNÍ U NÁDORU NEZNÁMÉHO PRIMÁRNÍHO ZDROJE A DALŠÍCH SOLIDNÍCH NÁDORU - NGS RNA PANEL</t>
  </si>
  <si>
    <t>KOD</t>
  </si>
  <si>
    <t>počet</t>
  </si>
  <si>
    <t>body</t>
  </si>
  <si>
    <t>87800</t>
  </si>
  <si>
    <t>87801</t>
  </si>
  <si>
    <t>87802</t>
  </si>
  <si>
    <t>87803</t>
  </si>
  <si>
    <t>87804</t>
  </si>
  <si>
    <t>87805</t>
  </si>
  <si>
    <t>87806</t>
  </si>
  <si>
    <t>87807</t>
  </si>
  <si>
    <t>87808</t>
  </si>
  <si>
    <t>Patologie -Ústav patologie a molekulární mediciny</t>
  </si>
  <si>
    <t>odb</t>
  </si>
  <si>
    <t>Název pracoviště</t>
  </si>
  <si>
    <t>FNM</t>
  </si>
  <si>
    <t>(VZP) EXPRESE HER2-IHC - IMUNOHISTOCHEMICKÉ VYŠETŘENÍ CERTIFIKOVANÝM KITEM PRO PREDIKTIVNÍ DIAGNOSTIKU</t>
  </si>
  <si>
    <t>(VZP) AMPLIFIKACE HER2-ISH - FLUORESCENČNÍ IN SITU HYBRIDIZACE LIDSKÉ DNA CERTIFIKOVANÝM KITEM PRO PREDIKTIVNÍ DIAGNOSTIKU</t>
  </si>
  <si>
    <t>(VZP) EXPRESE ALK-IHC - IMUNOHISTOCHEMICKÉ VYŠETŘENÍ PRO PREDIKTIVNÍ DIAGNOSTIKU</t>
  </si>
  <si>
    <t>(VZP) PŘESTAVBA ALK-ISH - FLUORESCENČNÍ IN SITU HYBRIDIZACE LIDSKÉ DNA CERTIFIKOVANÝM KITEM PRO PREDIKTIVNÍ DIAGNOSTIKU</t>
  </si>
  <si>
    <t>(VZP) MUTACE EGFR - PREDIKTIVNÍ DIAGNOSTIKA</t>
  </si>
  <si>
    <t>(VZP) MUTACE BRAF - PREDIKTIVNÍ DIAGNOSTIKA</t>
  </si>
  <si>
    <t>(VZP) MUTACE KRAS - PREDIKTIVNÍ DIAGNOSTIKA</t>
  </si>
  <si>
    <t>(VZP) MUTACE NRAS - PREDIKTIVNÍ DIAGNOSTIKA</t>
  </si>
  <si>
    <t>(VZP) EXPRESE PD-L1 - IMUNOHISTOCHEMICKÉ VYŠETŘENÍ PRO PREDIKTIVNÍ DIAGNOSTIKU, VČETNĚ MORFOMETRIE</t>
  </si>
  <si>
    <t>(VZP) EXPRESE ROS1-IHC - IMUNOHISTOCHEMICKÉ VYŠETŘENÍ PRO PREDIKTIVNÍ DIAGNOSTIKU</t>
  </si>
  <si>
    <t>(VZP) PŘESTAVBA ROS1-ISH - FLUORESCENČNÍ IN SITU HYBRIDIZACE LIDSKÉ DNA CERTIFIKOVANÝM KITEM PRO PREDIKTIVNÍ DIAGNOSTIKU</t>
  </si>
  <si>
    <t>Výkony prediktivní diagnostiky I</t>
  </si>
  <si>
    <t>Výkony prediktivní diagnostiky II</t>
  </si>
  <si>
    <t>99790</t>
  </si>
  <si>
    <t>99791</t>
  </si>
  <si>
    <t>99792</t>
  </si>
  <si>
    <t>99794</t>
  </si>
  <si>
    <t>99795</t>
  </si>
  <si>
    <t>99796</t>
  </si>
  <si>
    <t>99797</t>
  </si>
  <si>
    <t>99798</t>
  </si>
  <si>
    <t>99799</t>
  </si>
  <si>
    <t>99800</t>
  </si>
  <si>
    <t>KOD FNM</t>
  </si>
  <si>
    <t>SUMA</t>
  </si>
  <si>
    <t>94337</t>
  </si>
  <si>
    <t>94365</t>
  </si>
  <si>
    <t>94221</t>
  </si>
  <si>
    <t>94231</t>
  </si>
  <si>
    <t>94351</t>
  </si>
  <si>
    <t>Vyšetření genomu I</t>
  </si>
  <si>
    <t>Vyšetření genomu II</t>
  </si>
  <si>
    <t>KOD ZZ</t>
  </si>
  <si>
    <t>94225</t>
  </si>
  <si>
    <t>94331</t>
  </si>
  <si>
    <t>94984</t>
  </si>
  <si>
    <t>fnm</t>
  </si>
  <si>
    <t>hradec</t>
  </si>
  <si>
    <t>1J</t>
  </si>
  <si>
    <t>SADA 01</t>
  </si>
  <si>
    <t>SADA 02</t>
  </si>
  <si>
    <t>SADA 03</t>
  </si>
  <si>
    <t>FNM BODY</t>
  </si>
  <si>
    <t>text</t>
  </si>
  <si>
    <t>FNOL</t>
  </si>
  <si>
    <t>(VZP) HEREDITÁRNÍ NÁDOROVÉ SYNDROMY</t>
  </si>
  <si>
    <t>(VZP) KOMPLEXNÍ MOLEKULÁRNÍ ANALÝZA 1 (NGS MENŠÍ ROVNO 20 GENŮ)</t>
  </si>
  <si>
    <t>(VZP) KOMPLEXNÍ MOLEKULÁRNÍ ANALÝZA 2 (NGS 21 - 100 GENŮ)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</si>
</sst>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8" tint="0.79998168889431442"/>
        <bgColor rgb="FFC0C0C0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auto="1"/>
      </right>
      <top/>
      <bottom style="thin">
        <color rgb="FFD0D7E5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rgb="FF999999"/>
      </left>
      <right/>
      <top style="thin">
        <color indexed="65"/>
      </top>
      <bottom/>
      <diagonal/>
    </border>
    <border>
      <left/>
      <right style="thin">
        <color rgb="FF999999"/>
      </right>
      <top style="thin">
        <color indexed="65"/>
      </top>
      <bottom/>
      <diagonal/>
    </border>
  </borders>
  <cellStyleXfs count="2">
    <xf numFmtId="0" fontId="0" fillId="0" borderId="0"/>
    <xf numFmtId="0" fontId="6" fillId="0" borderId="0"/>
  </cellStyleXfs>
  <cellXfs count="91">
    <xf numFmtId="0" fontId="0" fillId="0" borderId="0" xfId="0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3" fontId="0" fillId="0" borderId="3" xfId="0" applyNumberFormat="1" applyBorder="1"/>
    <xf numFmtId="14" fontId="0" fillId="0" borderId="3" xfId="0" applyNumberFormat="1" applyBorder="1"/>
    <xf numFmtId="14" fontId="0" fillId="0" borderId="4" xfId="0" applyNumberFormat="1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3" fontId="0" fillId="0" borderId="6" xfId="0" applyNumberFormat="1" applyBorder="1"/>
    <xf numFmtId="14" fontId="0" fillId="0" borderId="6" xfId="0" applyNumberFormat="1" applyBorder="1"/>
    <xf numFmtId="14" fontId="0" fillId="0" borderId="7" xfId="0" applyNumberFormat="1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9" xfId="0" applyBorder="1"/>
    <xf numFmtId="3" fontId="0" fillId="0" borderId="9" xfId="0" applyNumberFormat="1" applyBorder="1"/>
    <xf numFmtId="14" fontId="0" fillId="0" borderId="9" xfId="0" applyNumberFormat="1" applyBorder="1"/>
    <xf numFmtId="14" fontId="0" fillId="0" borderId="10" xfId="0" applyNumberFormat="1" applyBorder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0" fillId="0" borderId="12" xfId="0" applyBorder="1"/>
    <xf numFmtId="0" fontId="0" fillId="0" borderId="12" xfId="0" applyBorder="1" applyAlignment="1">
      <alignment horizontal="center"/>
    </xf>
    <xf numFmtId="0" fontId="3" fillId="0" borderId="0" xfId="0" applyFont="1"/>
    <xf numFmtId="0" fontId="1" fillId="3" borderId="1" xfId="0" applyFont="1" applyFill="1" applyBorder="1" applyAlignment="1">
      <alignment horizontal="center"/>
    </xf>
    <xf numFmtId="0" fontId="4" fillId="7" borderId="11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vertical="center" wrapText="1"/>
    </xf>
    <xf numFmtId="0" fontId="5" fillId="0" borderId="9" xfId="0" applyFont="1" applyFill="1" applyBorder="1" applyAlignment="1" applyProtection="1">
      <alignment vertical="center" wrapText="1"/>
    </xf>
    <xf numFmtId="0" fontId="0" fillId="0" borderId="11" xfId="0" applyBorder="1"/>
    <xf numFmtId="0" fontId="2" fillId="3" borderId="11" xfId="0" applyFont="1" applyFill="1" applyBorder="1"/>
    <xf numFmtId="0" fontId="4" fillId="8" borderId="11" xfId="0" applyFont="1" applyFill="1" applyBorder="1" applyAlignment="1" applyProtection="1">
      <alignment horizontal="center" vertical="center"/>
    </xf>
    <xf numFmtId="0" fontId="1" fillId="3" borderId="11" xfId="0" applyFont="1" applyFill="1" applyBorder="1" applyAlignment="1">
      <alignment horizontal="center"/>
    </xf>
    <xf numFmtId="0" fontId="0" fillId="4" borderId="0" xfId="0" applyFill="1"/>
    <xf numFmtId="3" fontId="0" fillId="0" borderId="12" xfId="0" applyNumberFormat="1" applyBorder="1"/>
    <xf numFmtId="3" fontId="5" fillId="0" borderId="6" xfId="0" applyNumberFormat="1" applyFont="1" applyFill="1" applyBorder="1" applyAlignment="1" applyProtection="1">
      <alignment horizontal="right" vertical="center" wrapText="1"/>
    </xf>
    <xf numFmtId="3" fontId="5" fillId="0" borderId="9" xfId="0" applyNumberFormat="1" applyFont="1" applyFill="1" applyBorder="1" applyAlignment="1" applyProtection="1">
      <alignment horizontal="right" vertical="center" wrapText="1"/>
    </xf>
    <xf numFmtId="0" fontId="1" fillId="3" borderId="0" xfId="0" applyFont="1" applyFill="1"/>
    <xf numFmtId="3" fontId="4" fillId="3" borderId="16" xfId="0" applyNumberFormat="1" applyFont="1" applyFill="1" applyBorder="1" applyAlignment="1" applyProtection="1">
      <alignment horizontal="right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>
      <alignment horizontal="center"/>
    </xf>
    <xf numFmtId="0" fontId="4" fillId="7" borderId="15" xfId="0" applyFont="1" applyFill="1" applyBorder="1" applyAlignment="1" applyProtection="1">
      <alignment horizontal="center" vertical="center"/>
    </xf>
    <xf numFmtId="0" fontId="4" fillId="7" borderId="13" xfId="0" applyFont="1" applyFill="1" applyBorder="1" applyAlignment="1" applyProtection="1">
      <alignment horizontal="center" vertical="center"/>
    </xf>
    <xf numFmtId="3" fontId="1" fillId="3" borderId="0" xfId="0" applyNumberFormat="1" applyFont="1" applyFill="1" applyAlignment="1">
      <alignment horizontal="center"/>
    </xf>
    <xf numFmtId="0" fontId="4" fillId="7" borderId="14" xfId="0" applyFont="1" applyFill="1" applyBorder="1" applyAlignment="1" applyProtection="1">
      <alignment horizontal="left" vertical="top"/>
    </xf>
    <xf numFmtId="0" fontId="0" fillId="6" borderId="2" xfId="0" applyFill="1" applyBorder="1"/>
    <xf numFmtId="0" fontId="0" fillId="6" borderId="3" xfId="0" applyFill="1" applyBorder="1" applyAlignment="1">
      <alignment horizontal="center"/>
    </xf>
    <xf numFmtId="0" fontId="0" fillId="6" borderId="5" xfId="0" applyFill="1" applyBorder="1"/>
    <xf numFmtId="0" fontId="0" fillId="6" borderId="6" xfId="0" applyFill="1" applyBorder="1" applyAlignment="1">
      <alignment horizontal="center"/>
    </xf>
    <xf numFmtId="3" fontId="0" fillId="6" borderId="12" xfId="0" applyNumberFormat="1" applyFill="1" applyBorder="1" applyAlignment="1">
      <alignment horizontal="center"/>
    </xf>
    <xf numFmtId="3" fontId="0" fillId="6" borderId="6" xfId="0" applyNumberFormat="1" applyFill="1" applyBorder="1" applyAlignment="1">
      <alignment horizontal="center"/>
    </xf>
    <xf numFmtId="3" fontId="0" fillId="6" borderId="9" xfId="0" applyNumberFormat="1" applyFill="1" applyBorder="1" applyAlignment="1">
      <alignment horizontal="center"/>
    </xf>
    <xf numFmtId="0" fontId="1" fillId="9" borderId="11" xfId="0" applyFont="1" applyFill="1" applyBorder="1"/>
    <xf numFmtId="0" fontId="1" fillId="9" borderId="11" xfId="0" applyFont="1" applyFill="1" applyBorder="1" applyAlignment="1">
      <alignment horizontal="center"/>
    </xf>
    <xf numFmtId="3" fontId="1" fillId="9" borderId="11" xfId="0" applyNumberFormat="1" applyFont="1" applyFill="1" applyBorder="1" applyAlignment="1">
      <alignment horizontal="center"/>
    </xf>
    <xf numFmtId="0" fontId="0" fillId="5" borderId="0" xfId="0" applyFill="1"/>
    <xf numFmtId="0" fontId="1" fillId="5" borderId="1" xfId="0" applyFont="1" applyFill="1" applyBorder="1" applyAlignment="1"/>
    <xf numFmtId="0" fontId="1" fillId="4" borderId="1" xfId="0" applyFont="1" applyFill="1" applyBorder="1" applyAlignment="1"/>
    <xf numFmtId="0" fontId="0" fillId="6" borderId="9" xfId="0" applyFill="1" applyBorder="1"/>
    <xf numFmtId="0" fontId="0" fillId="6" borderId="6" xfId="0" applyFill="1" applyBorder="1"/>
    <xf numFmtId="3" fontId="0" fillId="6" borderId="6" xfId="0" applyNumberFormat="1" applyFill="1" applyBorder="1"/>
    <xf numFmtId="3" fontId="0" fillId="6" borderId="9" xfId="0" applyNumberFormat="1" applyFill="1" applyBorder="1"/>
    <xf numFmtId="0" fontId="0" fillId="6" borderId="5" xfId="0" applyFill="1" applyBorder="1" applyAlignment="1">
      <alignment horizontal="left"/>
    </xf>
    <xf numFmtId="0" fontId="0" fillId="0" borderId="17" xfId="0" applyBorder="1"/>
    <xf numFmtId="0" fontId="0" fillId="0" borderId="7" xfId="0" applyBorder="1"/>
    <xf numFmtId="0" fontId="0" fillId="0" borderId="10" xfId="0" applyBorder="1"/>
    <xf numFmtId="0" fontId="0" fillId="6" borderId="11" xfId="0" applyFill="1" applyBorder="1"/>
    <xf numFmtId="0" fontId="0" fillId="6" borderId="11" xfId="0" applyFill="1" applyBorder="1" applyAlignment="1">
      <alignment horizontal="center"/>
    </xf>
    <xf numFmtId="3" fontId="0" fillId="6" borderId="11" xfId="0" applyNumberFormat="1" applyFill="1" applyBorder="1" applyAlignment="1">
      <alignment horizontal="center"/>
    </xf>
    <xf numFmtId="0" fontId="0" fillId="6" borderId="0" xfId="0" applyFill="1"/>
    <xf numFmtId="0" fontId="0" fillId="6" borderId="1" xfId="0" applyFill="1" applyBorder="1" applyAlignment="1">
      <alignment horizontal="center"/>
    </xf>
    <xf numFmtId="3" fontId="0" fillId="6" borderId="0" xfId="0" applyNumberFormat="1" applyFill="1"/>
    <xf numFmtId="0" fontId="0" fillId="0" borderId="18" xfId="0" applyBorder="1"/>
    <xf numFmtId="0" fontId="0" fillId="0" borderId="0" xfId="0" applyFill="1"/>
    <xf numFmtId="0" fontId="0" fillId="0" borderId="0" xfId="0" applyFill="1" applyBorder="1"/>
    <xf numFmtId="3" fontId="0" fillId="0" borderId="0" xfId="0" applyNumberFormat="1" applyFill="1" applyBorder="1"/>
    <xf numFmtId="3" fontId="0" fillId="0" borderId="19" xfId="0" applyNumberFormat="1" applyBorder="1"/>
    <xf numFmtId="3" fontId="0" fillId="0" borderId="20" xfId="0" applyNumberFormat="1" applyBorder="1"/>
    <xf numFmtId="0" fontId="0" fillId="4" borderId="1" xfId="0" applyFill="1" applyBorder="1" applyAlignment="1">
      <alignment horizontal="center"/>
    </xf>
    <xf numFmtId="3" fontId="0" fillId="4" borderId="0" xfId="0" applyNumberFormat="1" applyFill="1"/>
    <xf numFmtId="0" fontId="0" fillId="5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4" fillId="7" borderId="14" xfId="0" applyFont="1" applyFill="1" applyBorder="1" applyAlignment="1" applyProtection="1">
      <alignment horizontal="center" vertical="center"/>
    </xf>
    <xf numFmtId="0" fontId="4" fillId="7" borderId="15" xfId="0" applyFont="1" applyFill="1" applyBorder="1" applyAlignment="1" applyProtection="1">
      <alignment horizontal="center" vertical="center"/>
    </xf>
    <xf numFmtId="0" fontId="4" fillId="7" borderId="13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3" fontId="0" fillId="0" borderId="11" xfId="0" applyNumberFormat="1" applyBorder="1"/>
    <xf numFmtId="14" fontId="0" fillId="0" borderId="11" xfId="0" applyNumberFormat="1" applyBorder="1"/>
    <xf numFmtId="0" fontId="0" fillId="4" borderId="11" xfId="0" applyFill="1" applyBorder="1"/>
  </cellXfs>
  <cellStyles count="2">
    <cellStyle name="Normální" xfId="0" builtinId="0"/>
    <cellStyle name="Normální 2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0</xdr:rowOff>
    </xdr:from>
    <xdr:to>
      <xdr:col>15</xdr:col>
      <xdr:colOff>295275</xdr:colOff>
      <xdr:row>11</xdr:row>
      <xdr:rowOff>66675</xdr:rowOff>
    </xdr:to>
    <xdr:pic>
      <xdr:nvPicPr>
        <xdr:cNvPr id="2" name="Obrázek 1" descr="image001">
          <a:extLst>
            <a:ext uri="{FF2B5EF4-FFF2-40B4-BE49-F238E27FC236}">
              <a16:creationId xmlns:a16="http://schemas.microsoft.com/office/drawing/2014/main" id="{0536DD80-6E40-4766-93D9-0F62FC998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704850"/>
          <a:ext cx="33432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6"/>
  <sheetViews>
    <sheetView workbookViewId="0">
      <selection activeCell="B15" sqref="B15"/>
    </sheetView>
  </sheetViews>
  <sheetFormatPr defaultRowHeight="15" x14ac:dyDescent="0.25"/>
  <cols>
    <col min="2" max="2" width="10.85546875" bestFit="1" customWidth="1"/>
    <col min="3" max="3" width="9.85546875" bestFit="1" customWidth="1"/>
    <col min="9" max="9" width="9.140625" style="74"/>
  </cols>
  <sheetData>
    <row r="2" spans="1:9" x14ac:dyDescent="0.25">
      <c r="A2" s="70" t="s">
        <v>90</v>
      </c>
      <c r="B2" s="70" t="s">
        <v>89</v>
      </c>
      <c r="C2" s="78" t="s">
        <v>91</v>
      </c>
      <c r="D2" s="70"/>
      <c r="E2" s="70"/>
      <c r="F2" s="70"/>
      <c r="G2" s="70"/>
      <c r="H2" s="70"/>
    </row>
    <row r="3" spans="1:9" x14ac:dyDescent="0.25">
      <c r="A3" s="72" t="s">
        <v>86</v>
      </c>
      <c r="B3" s="33">
        <f>'data gen01'!D14</f>
        <v>170086816</v>
      </c>
      <c r="C3" s="33">
        <f>'data gen01'!F14</f>
        <v>44642502</v>
      </c>
      <c r="D3" s="21"/>
      <c r="E3" s="21"/>
      <c r="F3" s="21"/>
      <c r="G3" s="21"/>
      <c r="H3" s="63"/>
    </row>
    <row r="4" spans="1:9" x14ac:dyDescent="0.25">
      <c r="A4" s="7" t="s">
        <v>87</v>
      </c>
      <c r="B4" s="10">
        <f>'807 I_data '!E16</f>
        <v>5656678</v>
      </c>
      <c r="C4" s="10">
        <f>'807 I_data '!H16</f>
        <v>13091246</v>
      </c>
      <c r="D4" s="9"/>
      <c r="E4" s="9"/>
      <c r="F4" s="9"/>
      <c r="G4" s="9"/>
      <c r="H4" s="64"/>
    </row>
    <row r="5" spans="1:9" x14ac:dyDescent="0.25">
      <c r="A5" s="13" t="s">
        <v>88</v>
      </c>
      <c r="B5" s="16">
        <f>'807 II_data'!E16</f>
        <v>11678842</v>
      </c>
      <c r="C5" s="16">
        <f>'807 II_data'!H16</f>
        <v>14548810</v>
      </c>
      <c r="D5" s="15"/>
      <c r="E5" s="15"/>
      <c r="F5" s="15"/>
      <c r="G5" s="15"/>
      <c r="H5" s="65"/>
    </row>
    <row r="6" spans="1:9" s="73" customFormat="1" x14ac:dyDescent="0.25">
      <c r="A6" s="69" t="s">
        <v>71</v>
      </c>
      <c r="B6" s="71">
        <f>SUM(B3:B5)</f>
        <v>187422336</v>
      </c>
      <c r="C6" s="79">
        <f t="shared" ref="C6:H6" si="0">SUM(C3:C5)</f>
        <v>72282558</v>
      </c>
      <c r="D6" s="71">
        <f t="shared" si="0"/>
        <v>0</v>
      </c>
      <c r="E6" s="71">
        <f t="shared" si="0"/>
        <v>0</v>
      </c>
      <c r="F6" s="71">
        <f t="shared" si="0"/>
        <v>0</v>
      </c>
      <c r="G6" s="71">
        <f t="shared" si="0"/>
        <v>0</v>
      </c>
      <c r="H6" s="71">
        <f t="shared" si="0"/>
        <v>0</v>
      </c>
      <c r="I6" s="75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F17"/>
  <sheetViews>
    <sheetView tabSelected="1" workbookViewId="0">
      <selection activeCell="M15" sqref="M15"/>
    </sheetView>
  </sheetViews>
  <sheetFormatPr defaultRowHeight="15" x14ac:dyDescent="0.25"/>
  <cols>
    <col min="2" max="2" width="5.28515625" bestFit="1" customWidth="1"/>
    <col min="3" max="3" width="18.85546875" customWidth="1"/>
    <col min="4" max="4" width="16.5703125" customWidth="1"/>
    <col min="5" max="5" width="13.85546875" bestFit="1" customWidth="1"/>
    <col min="6" max="6" width="13.28515625" bestFit="1" customWidth="1"/>
  </cols>
  <sheetData>
    <row r="1" spans="1:6" x14ac:dyDescent="0.25">
      <c r="B1" s="81" t="s">
        <v>77</v>
      </c>
      <c r="C1" s="81"/>
      <c r="D1" s="81"/>
      <c r="E1" s="81"/>
      <c r="F1" s="81"/>
    </row>
    <row r="3" spans="1:6" ht="25.5" customHeight="1" x14ac:dyDescent="0.25">
      <c r="A3" s="20"/>
      <c r="B3" s="20"/>
      <c r="C3" s="80" t="s">
        <v>46</v>
      </c>
      <c r="D3" s="80"/>
      <c r="E3" s="82" t="s">
        <v>91</v>
      </c>
      <c r="F3" s="82"/>
    </row>
    <row r="4" spans="1:6" x14ac:dyDescent="0.25">
      <c r="A4" s="19" t="s">
        <v>0</v>
      </c>
      <c r="B4" s="19" t="s">
        <v>1</v>
      </c>
      <c r="C4" s="19" t="s">
        <v>14</v>
      </c>
      <c r="D4" s="19" t="s">
        <v>15</v>
      </c>
      <c r="E4" s="19" t="s">
        <v>14</v>
      </c>
      <c r="F4" s="19" t="s">
        <v>15</v>
      </c>
    </row>
    <row r="5" spans="1:6" x14ac:dyDescent="0.25">
      <c r="A5" s="45" t="s">
        <v>74</v>
      </c>
      <c r="B5" s="46"/>
      <c r="C5" s="49">
        <v>4234</v>
      </c>
      <c r="D5" s="49">
        <v>10445278</v>
      </c>
      <c r="E5" s="49">
        <v>655</v>
      </c>
      <c r="F5" s="49">
        <v>1615885</v>
      </c>
    </row>
    <row r="6" spans="1:6" x14ac:dyDescent="0.25">
      <c r="A6" s="47" t="s">
        <v>80</v>
      </c>
      <c r="B6" s="48"/>
      <c r="C6" s="50">
        <v>6541</v>
      </c>
      <c r="D6" s="50">
        <v>7901486</v>
      </c>
      <c r="E6" s="50">
        <v>6334</v>
      </c>
      <c r="F6" s="50">
        <v>7651052</v>
      </c>
    </row>
    <row r="7" spans="1:6" x14ac:dyDescent="0.25">
      <c r="A7" s="62">
        <v>94227</v>
      </c>
      <c r="B7" s="48"/>
      <c r="C7" s="50"/>
      <c r="D7" s="50"/>
      <c r="E7" s="50">
        <v>3</v>
      </c>
      <c r="F7" s="50">
        <v>1899</v>
      </c>
    </row>
    <row r="8" spans="1:6" x14ac:dyDescent="0.25">
      <c r="A8" s="47" t="s">
        <v>75</v>
      </c>
      <c r="B8" s="48"/>
      <c r="C8" s="50">
        <v>545</v>
      </c>
      <c r="D8" s="50">
        <v>22647358</v>
      </c>
      <c r="E8" s="50">
        <v>254</v>
      </c>
      <c r="F8" s="50">
        <v>10553839</v>
      </c>
    </row>
    <row r="9" spans="1:6" x14ac:dyDescent="0.25">
      <c r="A9" s="47" t="s">
        <v>81</v>
      </c>
      <c r="B9" s="48"/>
      <c r="C9" s="50">
        <v>1026</v>
      </c>
      <c r="D9" s="50">
        <v>8070516</v>
      </c>
      <c r="E9" s="50">
        <v>163</v>
      </c>
      <c r="F9" s="50">
        <v>1282158</v>
      </c>
    </row>
    <row r="10" spans="1:6" x14ac:dyDescent="0.25">
      <c r="A10" s="45" t="s">
        <v>72</v>
      </c>
      <c r="B10" s="46"/>
      <c r="C10" s="50">
        <v>2793</v>
      </c>
      <c r="D10" s="50">
        <v>25134090</v>
      </c>
      <c r="E10" s="50">
        <v>984</v>
      </c>
      <c r="F10" s="50">
        <v>8854977</v>
      </c>
    </row>
    <row r="11" spans="1:6" x14ac:dyDescent="0.25">
      <c r="A11" s="47" t="s">
        <v>76</v>
      </c>
      <c r="B11" s="48"/>
      <c r="C11" s="50">
        <v>1654</v>
      </c>
      <c r="D11" s="50">
        <v>2861420</v>
      </c>
      <c r="E11" s="50">
        <v>354</v>
      </c>
      <c r="F11" s="50">
        <v>612420</v>
      </c>
    </row>
    <row r="12" spans="1:6" x14ac:dyDescent="0.25">
      <c r="A12" s="47" t="s">
        <v>73</v>
      </c>
      <c r="B12" s="48"/>
      <c r="C12" s="50">
        <v>203</v>
      </c>
      <c r="D12" s="50">
        <v>7441168</v>
      </c>
      <c r="E12" s="50">
        <v>362</v>
      </c>
      <c r="F12" s="50">
        <v>13269472</v>
      </c>
    </row>
    <row r="13" spans="1:6" x14ac:dyDescent="0.25">
      <c r="A13" s="47" t="s">
        <v>82</v>
      </c>
      <c r="B13" s="48"/>
      <c r="C13" s="51">
        <v>1425</v>
      </c>
      <c r="D13" s="51">
        <f>C13*C17</f>
        <v>85585500</v>
      </c>
      <c r="E13" s="51">
        <v>14</v>
      </c>
      <c r="F13" s="51">
        <v>800800</v>
      </c>
    </row>
    <row r="14" spans="1:6" x14ac:dyDescent="0.25">
      <c r="A14" s="52" t="s">
        <v>71</v>
      </c>
      <c r="B14" s="53"/>
      <c r="C14" s="54">
        <f>SUM(C5:C13)</f>
        <v>18421</v>
      </c>
      <c r="D14" s="54">
        <f>SUM(D5:D13)</f>
        <v>170086816</v>
      </c>
      <c r="E14" s="54">
        <f>SUM(E5:E13)</f>
        <v>9123</v>
      </c>
      <c r="F14" s="54">
        <f>SUM(F5:F13)</f>
        <v>44642502</v>
      </c>
    </row>
    <row r="16" spans="1:6" x14ac:dyDescent="0.25">
      <c r="A16" s="23"/>
    </row>
    <row r="17" spans="1:3" x14ac:dyDescent="0.25">
      <c r="A17" s="66" t="s">
        <v>82</v>
      </c>
      <c r="B17" s="67" t="s">
        <v>85</v>
      </c>
      <c r="C17" s="68">
        <v>60060</v>
      </c>
    </row>
  </sheetData>
  <mergeCells count="3">
    <mergeCell ref="C3:D3"/>
    <mergeCell ref="B1:F1"/>
    <mergeCell ref="E3:F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J20"/>
  <sheetViews>
    <sheetView workbookViewId="0">
      <selection activeCell="G4" sqref="G4"/>
    </sheetView>
  </sheetViews>
  <sheetFormatPr defaultRowHeight="15" x14ac:dyDescent="0.25"/>
  <cols>
    <col min="5" max="5" width="9.85546875" bestFit="1" customWidth="1"/>
    <col min="8" max="8" width="9.85546875" bestFit="1" customWidth="1"/>
  </cols>
  <sheetData>
    <row r="1" spans="1:10" x14ac:dyDescent="0.25">
      <c r="B1" s="23" t="s">
        <v>59</v>
      </c>
    </row>
    <row r="3" spans="1:10" x14ac:dyDescent="0.25">
      <c r="A3" s="32"/>
      <c r="B3" s="32"/>
      <c r="C3" s="55"/>
      <c r="D3" s="56" t="s">
        <v>46</v>
      </c>
      <c r="E3" s="56"/>
      <c r="F3" s="32"/>
      <c r="G3" s="57" t="s">
        <v>91</v>
      </c>
      <c r="H3" s="57"/>
    </row>
    <row r="4" spans="1:10" x14ac:dyDescent="0.25">
      <c r="A4" s="31" t="s">
        <v>0</v>
      </c>
      <c r="B4" s="31" t="s">
        <v>1</v>
      </c>
      <c r="C4" s="30" t="s">
        <v>70</v>
      </c>
      <c r="D4" s="30" t="s">
        <v>32</v>
      </c>
      <c r="E4" s="30" t="s">
        <v>33</v>
      </c>
      <c r="F4" s="30" t="s">
        <v>79</v>
      </c>
      <c r="G4" s="30" t="s">
        <v>32</v>
      </c>
      <c r="H4" s="30" t="s">
        <v>33</v>
      </c>
    </row>
    <row r="5" spans="1:10" x14ac:dyDescent="0.25">
      <c r="A5" s="7">
        <v>99790</v>
      </c>
      <c r="B5" s="8">
        <v>807</v>
      </c>
      <c r="C5" s="63" t="s">
        <v>60</v>
      </c>
      <c r="D5" s="22">
        <v>211</v>
      </c>
      <c r="E5" s="33">
        <v>459769</v>
      </c>
      <c r="F5" s="21"/>
      <c r="G5" s="76">
        <v>799</v>
      </c>
      <c r="H5" s="77">
        <v>1741021</v>
      </c>
      <c r="J5" t="s">
        <v>60</v>
      </c>
    </row>
    <row r="6" spans="1:10" x14ac:dyDescent="0.25">
      <c r="A6" s="7">
        <v>99791</v>
      </c>
      <c r="B6" s="8">
        <v>807</v>
      </c>
      <c r="C6" s="64" t="s">
        <v>61</v>
      </c>
      <c r="D6" s="38">
        <v>70</v>
      </c>
      <c r="E6" s="34">
        <v>895510</v>
      </c>
      <c r="F6" s="26"/>
      <c r="G6" s="76">
        <v>331</v>
      </c>
      <c r="H6" s="77">
        <v>4234483</v>
      </c>
      <c r="J6" t="s">
        <v>61</v>
      </c>
    </row>
    <row r="7" spans="1:10" x14ac:dyDescent="0.25">
      <c r="A7" s="7">
        <v>99792</v>
      </c>
      <c r="B7" s="8">
        <v>807</v>
      </c>
      <c r="C7" s="64" t="s">
        <v>62</v>
      </c>
      <c r="D7" s="38">
        <v>84</v>
      </c>
      <c r="E7" s="34">
        <v>88452</v>
      </c>
      <c r="F7" s="26"/>
      <c r="G7" s="76">
        <v>166</v>
      </c>
      <c r="H7" s="77">
        <v>174798</v>
      </c>
      <c r="J7" t="s">
        <v>62</v>
      </c>
    </row>
    <row r="8" spans="1:10" x14ac:dyDescent="0.25">
      <c r="A8" s="7">
        <v>99793</v>
      </c>
      <c r="B8" s="8">
        <v>807</v>
      </c>
      <c r="C8" s="64"/>
      <c r="D8" s="38">
        <v>116</v>
      </c>
      <c r="E8" s="34">
        <v>876496</v>
      </c>
      <c r="F8" s="26"/>
      <c r="G8" s="76">
        <v>21</v>
      </c>
      <c r="H8" s="77">
        <v>268653</v>
      </c>
    </row>
    <row r="9" spans="1:10" x14ac:dyDescent="0.25">
      <c r="A9" s="7">
        <v>99794</v>
      </c>
      <c r="B9" s="8">
        <v>807</v>
      </c>
      <c r="C9" s="64" t="s">
        <v>63</v>
      </c>
      <c r="D9" s="38">
        <v>102</v>
      </c>
      <c r="E9" s="34">
        <v>770712</v>
      </c>
      <c r="F9" s="26"/>
      <c r="G9" s="76">
        <v>203</v>
      </c>
      <c r="H9" s="77">
        <v>1533868</v>
      </c>
      <c r="J9" t="s">
        <v>63</v>
      </c>
    </row>
    <row r="10" spans="1:10" x14ac:dyDescent="0.25">
      <c r="A10" s="7">
        <v>99795</v>
      </c>
      <c r="B10" s="8">
        <v>807</v>
      </c>
      <c r="C10" s="64" t="s">
        <v>64</v>
      </c>
      <c r="D10" s="38">
        <v>90</v>
      </c>
      <c r="E10" s="34">
        <v>680040</v>
      </c>
      <c r="F10" s="26"/>
      <c r="G10" s="76">
        <v>183</v>
      </c>
      <c r="H10" s="77">
        <v>1382748</v>
      </c>
      <c r="J10" t="s">
        <v>64</v>
      </c>
    </row>
    <row r="11" spans="1:10" x14ac:dyDescent="0.25">
      <c r="A11" s="7">
        <v>99796</v>
      </c>
      <c r="B11" s="8">
        <v>807</v>
      </c>
      <c r="C11" s="64" t="s">
        <v>65</v>
      </c>
      <c r="D11" s="38">
        <v>88</v>
      </c>
      <c r="E11" s="34">
        <v>664928</v>
      </c>
      <c r="F11" s="26"/>
      <c r="G11" s="76">
        <v>122</v>
      </c>
      <c r="H11" s="77">
        <v>921832</v>
      </c>
      <c r="J11" t="s">
        <v>65</v>
      </c>
    </row>
    <row r="12" spans="1:10" x14ac:dyDescent="0.25">
      <c r="A12" s="7">
        <v>99797</v>
      </c>
      <c r="B12" s="8">
        <v>807</v>
      </c>
      <c r="C12" s="64" t="s">
        <v>66</v>
      </c>
      <c r="D12" s="38">
        <v>237</v>
      </c>
      <c r="E12" s="34">
        <v>758163</v>
      </c>
      <c r="F12" s="26"/>
      <c r="G12" s="76">
        <v>155</v>
      </c>
      <c r="H12" s="77">
        <v>1171180</v>
      </c>
      <c r="J12" t="s">
        <v>66</v>
      </c>
    </row>
    <row r="13" spans="1:10" x14ac:dyDescent="0.25">
      <c r="A13" s="7">
        <v>99798</v>
      </c>
      <c r="B13" s="8">
        <v>807</v>
      </c>
      <c r="C13" s="64" t="s">
        <v>67</v>
      </c>
      <c r="D13" s="38">
        <v>87</v>
      </c>
      <c r="E13" s="34">
        <v>91611</v>
      </c>
      <c r="F13" s="26"/>
      <c r="G13" s="76">
        <v>434</v>
      </c>
      <c r="H13" s="77">
        <v>1388366</v>
      </c>
      <c r="J13" t="s">
        <v>67</v>
      </c>
    </row>
    <row r="14" spans="1:10" x14ac:dyDescent="0.25">
      <c r="A14" s="7">
        <v>99799</v>
      </c>
      <c r="B14" s="8">
        <v>807</v>
      </c>
      <c r="C14" s="64" t="s">
        <v>68</v>
      </c>
      <c r="D14" s="38">
        <v>14</v>
      </c>
      <c r="E14" s="34">
        <v>179102</v>
      </c>
      <c r="F14" s="26"/>
      <c r="G14" s="76">
        <v>139</v>
      </c>
      <c r="H14" s="77">
        <v>146367</v>
      </c>
      <c r="J14" t="s">
        <v>68</v>
      </c>
    </row>
    <row r="15" spans="1:10" x14ac:dyDescent="0.25">
      <c r="A15" s="13">
        <v>99800</v>
      </c>
      <c r="B15" s="14">
        <v>807</v>
      </c>
      <c r="C15" s="65" t="s">
        <v>69</v>
      </c>
      <c r="D15" s="39">
        <v>15</v>
      </c>
      <c r="E15" s="35">
        <v>191895</v>
      </c>
      <c r="F15" s="27"/>
      <c r="G15" s="76">
        <v>10</v>
      </c>
      <c r="H15" s="77">
        <v>127930</v>
      </c>
      <c r="J15" t="s">
        <v>69</v>
      </c>
    </row>
    <row r="16" spans="1:10" x14ac:dyDescent="0.25">
      <c r="A16" s="36"/>
      <c r="B16" s="36"/>
      <c r="C16" s="36"/>
      <c r="D16" s="43">
        <f>SUM(D5:D15)</f>
        <v>1114</v>
      </c>
      <c r="E16" s="37">
        <f>SUM(E5:E15)</f>
        <v>5656678</v>
      </c>
      <c r="F16" s="36"/>
      <c r="G16" s="43">
        <f>SUM(G5:G15)</f>
        <v>2563</v>
      </c>
      <c r="H16" s="37">
        <f>SUM(H5:H15)</f>
        <v>13091246</v>
      </c>
    </row>
    <row r="18" spans="1:5" x14ac:dyDescent="0.25">
      <c r="A18" s="44" t="s">
        <v>45</v>
      </c>
      <c r="B18" s="41"/>
      <c r="C18" s="41"/>
      <c r="D18" s="41"/>
      <c r="E18" s="42"/>
    </row>
    <row r="19" spans="1:5" x14ac:dyDescent="0.25">
      <c r="A19" s="29" t="s">
        <v>43</v>
      </c>
      <c r="B19" s="29"/>
      <c r="C19" s="29"/>
      <c r="D19" s="29"/>
      <c r="E19" s="29"/>
    </row>
    <row r="20" spans="1:5" x14ac:dyDescent="0.25">
      <c r="A20" s="25" t="s">
        <v>44</v>
      </c>
      <c r="B20" s="28">
        <v>807</v>
      </c>
      <c r="C20" s="28"/>
      <c r="D20" s="28"/>
      <c r="E20" s="28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1:H20"/>
  <sheetViews>
    <sheetView workbookViewId="0">
      <selection activeCell="G14" sqref="G14:H14"/>
    </sheetView>
  </sheetViews>
  <sheetFormatPr defaultRowHeight="15" x14ac:dyDescent="0.25"/>
  <cols>
    <col min="5" max="5" width="9.85546875" bestFit="1" customWidth="1"/>
    <col min="8" max="8" width="9.85546875" bestFit="1" customWidth="1"/>
  </cols>
  <sheetData>
    <row r="1" spans="1:8" x14ac:dyDescent="0.25">
      <c r="B1" s="23" t="s">
        <v>58</v>
      </c>
    </row>
    <row r="3" spans="1:8" x14ac:dyDescent="0.25">
      <c r="A3" s="32"/>
      <c r="B3" s="32"/>
      <c r="C3" s="55"/>
      <c r="D3" s="56" t="s">
        <v>46</v>
      </c>
      <c r="E3" s="56"/>
      <c r="F3" s="86" t="s">
        <v>91</v>
      </c>
      <c r="G3" s="86"/>
      <c r="H3" s="86"/>
    </row>
    <row r="4" spans="1:8" x14ac:dyDescent="0.25">
      <c r="A4" s="31" t="s">
        <v>0</v>
      </c>
      <c r="B4" s="31" t="s">
        <v>1</v>
      </c>
      <c r="C4" s="30" t="s">
        <v>70</v>
      </c>
      <c r="D4" s="30" t="s">
        <v>32</v>
      </c>
      <c r="E4" s="30" t="s">
        <v>33</v>
      </c>
      <c r="F4" s="30" t="s">
        <v>31</v>
      </c>
      <c r="G4" s="30" t="s">
        <v>32</v>
      </c>
      <c r="H4" s="30" t="s">
        <v>33</v>
      </c>
    </row>
    <row r="5" spans="1:8" x14ac:dyDescent="0.25">
      <c r="A5" s="7">
        <v>87697</v>
      </c>
      <c r="B5" s="8">
        <v>823</v>
      </c>
      <c r="C5" s="21"/>
      <c r="D5" s="22"/>
      <c r="E5" s="33"/>
      <c r="F5" s="21"/>
      <c r="G5" s="22">
        <v>19</v>
      </c>
      <c r="H5" s="33">
        <v>65626</v>
      </c>
    </row>
    <row r="6" spans="1:8" x14ac:dyDescent="0.25">
      <c r="A6" s="7">
        <v>87701</v>
      </c>
      <c r="B6" s="8">
        <v>807</v>
      </c>
      <c r="C6" s="26"/>
      <c r="D6" s="38"/>
      <c r="E6" s="34"/>
      <c r="F6" s="26"/>
      <c r="G6" s="38"/>
      <c r="H6" s="34"/>
    </row>
    <row r="7" spans="1:8" x14ac:dyDescent="0.25">
      <c r="A7" s="7">
        <v>87800</v>
      </c>
      <c r="B7" s="8">
        <v>807</v>
      </c>
      <c r="C7" s="26" t="s">
        <v>34</v>
      </c>
      <c r="D7" s="38">
        <v>26</v>
      </c>
      <c r="E7" s="34">
        <v>922948</v>
      </c>
      <c r="F7" s="26"/>
      <c r="G7" s="38">
        <v>24</v>
      </c>
      <c r="H7" s="34">
        <v>851952</v>
      </c>
    </row>
    <row r="8" spans="1:8" x14ac:dyDescent="0.25">
      <c r="A8" s="7">
        <v>87801</v>
      </c>
      <c r="B8" s="8">
        <v>807</v>
      </c>
      <c r="C8" s="26" t="s">
        <v>35</v>
      </c>
      <c r="D8" s="38">
        <v>59</v>
      </c>
      <c r="E8" s="34">
        <v>2094382</v>
      </c>
      <c r="F8" s="26"/>
      <c r="G8" s="38">
        <v>87</v>
      </c>
      <c r="H8" s="34">
        <v>3088326</v>
      </c>
    </row>
    <row r="9" spans="1:8" x14ac:dyDescent="0.25">
      <c r="A9" s="7">
        <v>87802</v>
      </c>
      <c r="B9" s="8">
        <v>807</v>
      </c>
      <c r="C9" s="26" t="s">
        <v>36</v>
      </c>
      <c r="D9" s="38">
        <v>62</v>
      </c>
      <c r="E9" s="34">
        <v>2200876</v>
      </c>
      <c r="F9" s="26"/>
      <c r="G9" s="38">
        <v>70</v>
      </c>
      <c r="H9" s="34">
        <v>2484860</v>
      </c>
    </row>
    <row r="10" spans="1:8" x14ac:dyDescent="0.25">
      <c r="A10" s="7">
        <v>87803</v>
      </c>
      <c r="B10" s="8">
        <v>807</v>
      </c>
      <c r="C10" s="26" t="s">
        <v>37</v>
      </c>
      <c r="D10" s="38">
        <v>2</v>
      </c>
      <c r="E10" s="34">
        <v>70996</v>
      </c>
      <c r="F10" s="26"/>
      <c r="G10" s="38">
        <v>11</v>
      </c>
      <c r="H10" s="34">
        <v>390478</v>
      </c>
    </row>
    <row r="11" spans="1:8" x14ac:dyDescent="0.25">
      <c r="A11" s="7">
        <v>87804</v>
      </c>
      <c r="B11" s="8">
        <v>807</v>
      </c>
      <c r="C11" s="26" t="s">
        <v>38</v>
      </c>
      <c r="D11" s="38">
        <v>3</v>
      </c>
      <c r="E11" s="34">
        <v>106494</v>
      </c>
      <c r="F11" s="26"/>
      <c r="G11" s="38">
        <v>7</v>
      </c>
      <c r="H11" s="34">
        <v>248486</v>
      </c>
    </row>
    <row r="12" spans="1:8" x14ac:dyDescent="0.25">
      <c r="A12" s="7">
        <v>87805</v>
      </c>
      <c r="B12" s="8">
        <v>807</v>
      </c>
      <c r="C12" s="26" t="s">
        <v>39</v>
      </c>
      <c r="D12" s="38">
        <v>5</v>
      </c>
      <c r="E12" s="34">
        <v>177490</v>
      </c>
      <c r="F12" s="26"/>
      <c r="G12" s="38">
        <v>22</v>
      </c>
      <c r="H12" s="34">
        <v>780956</v>
      </c>
    </row>
    <row r="13" spans="1:8" x14ac:dyDescent="0.25">
      <c r="A13" s="7">
        <v>87806</v>
      </c>
      <c r="B13" s="8">
        <v>807</v>
      </c>
      <c r="C13" s="26" t="s">
        <v>40</v>
      </c>
      <c r="D13" s="38">
        <v>5</v>
      </c>
      <c r="E13" s="34">
        <v>177490</v>
      </c>
      <c r="F13" s="26"/>
      <c r="G13" s="38">
        <v>14</v>
      </c>
      <c r="H13" s="34">
        <v>496972</v>
      </c>
    </row>
    <row r="14" spans="1:8" x14ac:dyDescent="0.25">
      <c r="A14" s="7">
        <v>87807</v>
      </c>
      <c r="B14" s="8">
        <v>807</v>
      </c>
      <c r="C14" s="26" t="s">
        <v>41</v>
      </c>
      <c r="D14" s="38">
        <v>78</v>
      </c>
      <c r="E14" s="34">
        <v>2768844</v>
      </c>
      <c r="F14" s="26"/>
      <c r="G14" s="38">
        <v>106</v>
      </c>
      <c r="H14" s="34">
        <v>3762788</v>
      </c>
    </row>
    <row r="15" spans="1:8" x14ac:dyDescent="0.25">
      <c r="A15" s="13">
        <v>87808</v>
      </c>
      <c r="B15" s="14">
        <v>807</v>
      </c>
      <c r="C15" s="27" t="s">
        <v>42</v>
      </c>
      <c r="D15" s="39">
        <v>89</v>
      </c>
      <c r="E15" s="35">
        <v>3159322</v>
      </c>
      <c r="F15" s="27"/>
      <c r="G15" s="39">
        <v>67</v>
      </c>
      <c r="H15" s="35">
        <v>2378366</v>
      </c>
    </row>
    <row r="16" spans="1:8" x14ac:dyDescent="0.25">
      <c r="A16" s="36"/>
      <c r="B16" s="36"/>
      <c r="C16" s="36"/>
      <c r="D16" s="40">
        <f>SUM(D5:D15)</f>
        <v>329</v>
      </c>
      <c r="E16" s="37">
        <f>SUM(E5:E15)</f>
        <v>11678842</v>
      </c>
      <c r="F16" s="36"/>
      <c r="G16" s="40">
        <f>SUM(G5:G15)</f>
        <v>427</v>
      </c>
      <c r="H16" s="37">
        <f>SUM(H5:H15)</f>
        <v>14548810</v>
      </c>
    </row>
    <row r="18" spans="1:5" x14ac:dyDescent="0.25">
      <c r="A18" s="83" t="s">
        <v>45</v>
      </c>
      <c r="B18" s="84"/>
      <c r="C18" s="84"/>
      <c r="D18" s="84"/>
      <c r="E18" s="85"/>
    </row>
    <row r="19" spans="1:5" x14ac:dyDescent="0.25">
      <c r="A19" s="29" t="s">
        <v>43</v>
      </c>
      <c r="B19" s="29"/>
      <c r="C19" s="29"/>
      <c r="D19" s="29"/>
      <c r="E19" s="29"/>
    </row>
    <row r="20" spans="1:5" x14ac:dyDescent="0.25">
      <c r="A20" s="25" t="s">
        <v>44</v>
      </c>
      <c r="B20" s="28">
        <v>807</v>
      </c>
      <c r="C20" s="28"/>
      <c r="D20" s="28"/>
      <c r="E20" s="28"/>
    </row>
  </sheetData>
  <mergeCells count="2">
    <mergeCell ref="A18:E18"/>
    <mergeCell ref="F3:H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workbookViewId="0">
      <selection activeCell="F18" sqref="F18"/>
    </sheetView>
  </sheetViews>
  <sheetFormatPr defaultRowHeight="15" x14ac:dyDescent="0.25"/>
  <cols>
    <col min="1" max="1" width="6" bestFit="1" customWidth="1"/>
    <col min="2" max="2" width="5.28515625" bestFit="1" customWidth="1"/>
    <col min="4" max="4" width="5.28515625" bestFit="1" customWidth="1"/>
    <col min="6" max="6" width="121.28515625" bestFit="1" customWidth="1"/>
    <col min="7" max="7" width="10" customWidth="1"/>
    <col min="8" max="8" width="10.140625" bestFit="1" customWidth="1"/>
  </cols>
  <sheetData>
    <row r="1" spans="1:8" x14ac:dyDescent="0.25">
      <c r="B1" s="81" t="s">
        <v>77</v>
      </c>
      <c r="C1" s="81"/>
      <c r="D1" s="81"/>
      <c r="E1" s="81"/>
      <c r="F1" s="81"/>
    </row>
    <row r="2" spans="1:8" x14ac:dyDescent="0.25">
      <c r="A2" t="s">
        <v>83</v>
      </c>
    </row>
    <row r="3" spans="1:8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9" t="s">
        <v>5</v>
      </c>
      <c r="G3" s="19" t="s">
        <v>6</v>
      </c>
      <c r="H3" s="19" t="s">
        <v>7</v>
      </c>
    </row>
    <row r="4" spans="1:8" x14ac:dyDescent="0.25">
      <c r="A4" s="1">
        <v>94225</v>
      </c>
      <c r="B4" s="2">
        <v>816</v>
      </c>
      <c r="C4" s="2">
        <v>0.91</v>
      </c>
      <c r="D4" s="3" t="s">
        <v>8</v>
      </c>
      <c r="E4" s="4">
        <v>1292</v>
      </c>
      <c r="F4" s="3" t="s">
        <v>9</v>
      </c>
      <c r="G4" s="5">
        <v>40544</v>
      </c>
      <c r="H4" s="6">
        <v>402133</v>
      </c>
    </row>
    <row r="5" spans="1:8" x14ac:dyDescent="0.25">
      <c r="A5" s="7">
        <v>94227</v>
      </c>
      <c r="B5" s="8">
        <v>816</v>
      </c>
      <c r="C5" s="8">
        <v>0.91</v>
      </c>
      <c r="D5" s="9" t="s">
        <v>8</v>
      </c>
      <c r="E5" s="10">
        <v>692</v>
      </c>
      <c r="F5" s="9" t="s">
        <v>10</v>
      </c>
      <c r="G5" s="11">
        <v>40544</v>
      </c>
      <c r="H5" s="12">
        <v>402133</v>
      </c>
    </row>
    <row r="6" spans="1:8" x14ac:dyDescent="0.25">
      <c r="A6" s="7">
        <v>94231</v>
      </c>
      <c r="B6" s="8">
        <v>816</v>
      </c>
      <c r="C6" s="8">
        <v>0.91</v>
      </c>
      <c r="D6" s="9" t="s">
        <v>8</v>
      </c>
      <c r="E6" s="10">
        <v>43070</v>
      </c>
      <c r="F6" s="9" t="s">
        <v>11</v>
      </c>
      <c r="G6" s="11">
        <v>40544</v>
      </c>
      <c r="H6" s="12">
        <v>402133</v>
      </c>
    </row>
    <row r="7" spans="1:8" x14ac:dyDescent="0.25">
      <c r="A7" s="7">
        <v>94331</v>
      </c>
      <c r="B7" s="8">
        <v>816</v>
      </c>
      <c r="C7" s="8">
        <v>0.91</v>
      </c>
      <c r="D7" s="9" t="s">
        <v>8</v>
      </c>
      <c r="E7" s="10">
        <v>8229</v>
      </c>
      <c r="F7" s="9" t="s">
        <v>12</v>
      </c>
      <c r="G7" s="11">
        <v>40544</v>
      </c>
      <c r="H7" s="12">
        <v>402133</v>
      </c>
    </row>
    <row r="8" spans="1:8" x14ac:dyDescent="0.25">
      <c r="A8" s="13">
        <v>94984</v>
      </c>
      <c r="B8" s="14">
        <v>816</v>
      </c>
      <c r="C8" s="14">
        <v>0.91</v>
      </c>
      <c r="D8" s="15"/>
      <c r="E8" s="16"/>
      <c r="F8" s="58" t="s">
        <v>13</v>
      </c>
      <c r="G8" s="17">
        <v>43101</v>
      </c>
      <c r="H8" s="18">
        <v>402133</v>
      </c>
    </row>
    <row r="11" spans="1:8" x14ac:dyDescent="0.25">
      <c r="A11" s="28">
        <v>94981</v>
      </c>
      <c r="B11" s="87">
        <v>816</v>
      </c>
      <c r="C11" s="87">
        <v>0.91</v>
      </c>
      <c r="D11" s="28"/>
      <c r="E11" s="88"/>
      <c r="F11" s="90" t="s">
        <v>92</v>
      </c>
      <c r="G11" s="89">
        <v>43101</v>
      </c>
      <c r="H11" s="89">
        <v>402133</v>
      </c>
    </row>
    <row r="12" spans="1:8" x14ac:dyDescent="0.25">
      <c r="A12" s="28">
        <v>94982</v>
      </c>
      <c r="B12" s="87">
        <v>816</v>
      </c>
      <c r="C12" s="87">
        <v>0.91</v>
      </c>
      <c r="D12" s="28"/>
      <c r="E12" s="88"/>
      <c r="F12" s="90" t="s">
        <v>93</v>
      </c>
      <c r="G12" s="89">
        <v>43101</v>
      </c>
      <c r="H12" s="89">
        <v>402133</v>
      </c>
    </row>
    <row r="13" spans="1:8" x14ac:dyDescent="0.25">
      <c r="A13" s="28">
        <v>94983</v>
      </c>
      <c r="B13" s="87">
        <v>816</v>
      </c>
      <c r="C13" s="87">
        <v>0.91</v>
      </c>
      <c r="D13" s="28"/>
      <c r="E13" s="88"/>
      <c r="F13" s="90" t="s">
        <v>94</v>
      </c>
      <c r="G13" s="89">
        <v>43101</v>
      </c>
      <c r="H13" s="89">
        <v>402133</v>
      </c>
    </row>
  </sheetData>
  <mergeCells count="1">
    <mergeCell ref="B1:F1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G8"/>
  <sheetViews>
    <sheetView workbookViewId="0">
      <selection activeCell="A3" sqref="A3"/>
    </sheetView>
  </sheetViews>
  <sheetFormatPr defaultRowHeight="15" x14ac:dyDescent="0.25"/>
  <cols>
    <col min="5" max="5" width="96.5703125" bestFit="1" customWidth="1"/>
    <col min="7" max="7" width="10.140625" bestFit="1" customWidth="1"/>
  </cols>
  <sheetData>
    <row r="1" spans="1:7" x14ac:dyDescent="0.25">
      <c r="B1" s="81" t="s">
        <v>78</v>
      </c>
      <c r="C1" s="81"/>
      <c r="D1" s="81"/>
      <c r="E1" s="81"/>
      <c r="F1" s="81"/>
    </row>
    <row r="2" spans="1:7" x14ac:dyDescent="0.25">
      <c r="A2" t="s">
        <v>84</v>
      </c>
    </row>
    <row r="3" spans="1:7" x14ac:dyDescent="0.25">
      <c r="A3" s="24" t="s">
        <v>0</v>
      </c>
      <c r="B3" s="24" t="s">
        <v>1</v>
      </c>
      <c r="C3" s="24" t="s">
        <v>3</v>
      </c>
      <c r="D3" s="24" t="s">
        <v>4</v>
      </c>
      <c r="E3" s="24" t="s">
        <v>5</v>
      </c>
      <c r="F3" s="24" t="s">
        <v>6</v>
      </c>
      <c r="G3" s="24" t="s">
        <v>7</v>
      </c>
    </row>
    <row r="4" spans="1:7" x14ac:dyDescent="0.25">
      <c r="A4" s="1">
        <v>94221</v>
      </c>
      <c r="B4" s="2">
        <v>816</v>
      </c>
      <c r="C4" s="2" t="s">
        <v>8</v>
      </c>
      <c r="D4" s="3">
        <v>2526</v>
      </c>
      <c r="E4" s="4" t="s">
        <v>17</v>
      </c>
      <c r="F4" s="5">
        <v>40544</v>
      </c>
      <c r="G4" s="5">
        <v>402133</v>
      </c>
    </row>
    <row r="5" spans="1:7" x14ac:dyDescent="0.25">
      <c r="A5" s="7">
        <v>94231</v>
      </c>
      <c r="B5" s="8">
        <v>816</v>
      </c>
      <c r="C5" s="8" t="s">
        <v>8</v>
      </c>
      <c r="D5" s="9">
        <v>43070</v>
      </c>
      <c r="E5" s="10" t="s">
        <v>11</v>
      </c>
      <c r="F5" s="11">
        <v>40544</v>
      </c>
      <c r="G5" s="11">
        <v>402133</v>
      </c>
    </row>
    <row r="6" spans="1:7" x14ac:dyDescent="0.25">
      <c r="A6" s="7">
        <v>94337</v>
      </c>
      <c r="B6" s="8">
        <v>816</v>
      </c>
      <c r="C6" s="8" t="s">
        <v>8</v>
      </c>
      <c r="D6" s="9">
        <v>9159</v>
      </c>
      <c r="E6" s="10" t="s">
        <v>19</v>
      </c>
      <c r="F6" s="11">
        <v>40544</v>
      </c>
      <c r="G6" s="11">
        <v>402133</v>
      </c>
    </row>
    <row r="7" spans="1:7" x14ac:dyDescent="0.25">
      <c r="A7" s="7">
        <v>94351</v>
      </c>
      <c r="B7" s="8">
        <v>816</v>
      </c>
      <c r="C7" s="8" t="s">
        <v>8</v>
      </c>
      <c r="D7" s="9">
        <v>1814</v>
      </c>
      <c r="E7" s="10" t="s">
        <v>18</v>
      </c>
      <c r="F7" s="11">
        <v>40544</v>
      </c>
      <c r="G7" s="11">
        <v>402133</v>
      </c>
    </row>
    <row r="8" spans="1:7" x14ac:dyDescent="0.25">
      <c r="A8" s="13">
        <v>94365</v>
      </c>
      <c r="B8" s="14">
        <v>816</v>
      </c>
      <c r="C8" s="14" t="s">
        <v>8</v>
      </c>
      <c r="D8" s="15">
        <v>37617</v>
      </c>
      <c r="E8" s="16" t="s">
        <v>16</v>
      </c>
      <c r="F8" s="17">
        <v>43466</v>
      </c>
      <c r="G8" s="17">
        <v>402133</v>
      </c>
    </row>
  </sheetData>
  <sortState ref="A4:G8">
    <sortCondition ref="A4"/>
  </sortState>
  <mergeCells count="1">
    <mergeCell ref="B1:F1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39997558519241921"/>
  </sheetPr>
  <dimension ref="A1:G14"/>
  <sheetViews>
    <sheetView workbookViewId="0">
      <selection activeCell="E35" sqref="E35"/>
    </sheetView>
  </sheetViews>
  <sheetFormatPr defaultRowHeight="15" x14ac:dyDescent="0.25"/>
  <cols>
    <col min="5" max="5" width="96.5703125" bestFit="1" customWidth="1"/>
    <col min="7" max="7" width="10.140625" bestFit="1" customWidth="1"/>
  </cols>
  <sheetData>
    <row r="1" spans="1:7" x14ac:dyDescent="0.25">
      <c r="B1" s="23" t="s">
        <v>59</v>
      </c>
    </row>
    <row r="3" spans="1:7" x14ac:dyDescent="0.25">
      <c r="A3" s="24" t="s">
        <v>0</v>
      </c>
      <c r="B3" s="24" t="s">
        <v>1</v>
      </c>
      <c r="C3" s="24" t="s">
        <v>3</v>
      </c>
      <c r="D3" s="24" t="s">
        <v>4</v>
      </c>
      <c r="E3" s="24" t="s">
        <v>5</v>
      </c>
      <c r="F3" s="24" t="s">
        <v>6</v>
      </c>
      <c r="G3" s="24" t="s">
        <v>7</v>
      </c>
    </row>
    <row r="4" spans="1:7" x14ac:dyDescent="0.25">
      <c r="A4" s="7">
        <v>99790</v>
      </c>
      <c r="B4" s="8">
        <v>807</v>
      </c>
      <c r="C4" s="8" t="s">
        <v>8</v>
      </c>
      <c r="D4" s="10">
        <v>2179</v>
      </c>
      <c r="E4" s="60" t="s">
        <v>47</v>
      </c>
      <c r="F4" s="11">
        <v>42064</v>
      </c>
      <c r="G4" s="11">
        <v>402133</v>
      </c>
    </row>
    <row r="5" spans="1:7" x14ac:dyDescent="0.25">
      <c r="A5" s="7">
        <v>99791</v>
      </c>
      <c r="B5" s="8">
        <v>807</v>
      </c>
      <c r="C5" s="8" t="s">
        <v>8</v>
      </c>
      <c r="D5" s="10">
        <v>12793</v>
      </c>
      <c r="E5" s="60" t="s">
        <v>48</v>
      </c>
      <c r="F5" s="11">
        <v>42064</v>
      </c>
      <c r="G5" s="11">
        <v>402133</v>
      </c>
    </row>
    <row r="6" spans="1:7" x14ac:dyDescent="0.25">
      <c r="A6" s="7">
        <v>99792</v>
      </c>
      <c r="B6" s="8">
        <v>807</v>
      </c>
      <c r="C6" s="8" t="s">
        <v>8</v>
      </c>
      <c r="D6" s="10">
        <v>1053</v>
      </c>
      <c r="E6" s="59" t="s">
        <v>49</v>
      </c>
      <c r="F6" s="11">
        <v>42064</v>
      </c>
      <c r="G6" s="11">
        <v>402133</v>
      </c>
    </row>
    <row r="7" spans="1:7" x14ac:dyDescent="0.25">
      <c r="A7" s="7">
        <v>99793</v>
      </c>
      <c r="B7" s="8">
        <v>807</v>
      </c>
      <c r="C7" s="8" t="s">
        <v>8</v>
      </c>
      <c r="D7" s="10">
        <v>12793</v>
      </c>
      <c r="E7" s="60" t="s">
        <v>50</v>
      </c>
      <c r="F7" s="11">
        <v>42064</v>
      </c>
      <c r="G7" s="11">
        <v>402133</v>
      </c>
    </row>
    <row r="8" spans="1:7" x14ac:dyDescent="0.25">
      <c r="A8" s="7">
        <v>99794</v>
      </c>
      <c r="B8" s="8">
        <v>807</v>
      </c>
      <c r="C8" s="8" t="s">
        <v>8</v>
      </c>
      <c r="D8" s="10">
        <v>7556</v>
      </c>
      <c r="E8" s="60" t="s">
        <v>51</v>
      </c>
      <c r="F8" s="11">
        <v>42064</v>
      </c>
      <c r="G8" s="11">
        <v>402133</v>
      </c>
    </row>
    <row r="9" spans="1:7" x14ac:dyDescent="0.25">
      <c r="A9" s="7">
        <v>99795</v>
      </c>
      <c r="B9" s="8">
        <v>807</v>
      </c>
      <c r="C9" s="8" t="s">
        <v>8</v>
      </c>
      <c r="D9" s="10">
        <v>7556</v>
      </c>
      <c r="E9" s="59" t="s">
        <v>52</v>
      </c>
      <c r="F9" s="11">
        <v>42064</v>
      </c>
      <c r="G9" s="11">
        <v>402133</v>
      </c>
    </row>
    <row r="10" spans="1:7" x14ac:dyDescent="0.25">
      <c r="A10" s="7">
        <v>99796</v>
      </c>
      <c r="B10" s="8">
        <v>807</v>
      </c>
      <c r="C10" s="8" t="s">
        <v>8</v>
      </c>
      <c r="D10" s="10">
        <v>7556</v>
      </c>
      <c r="E10" s="59" t="s">
        <v>53</v>
      </c>
      <c r="F10" s="11">
        <v>42064</v>
      </c>
      <c r="G10" s="11">
        <v>402133</v>
      </c>
    </row>
    <row r="11" spans="1:7" x14ac:dyDescent="0.25">
      <c r="A11" s="7">
        <v>99797</v>
      </c>
      <c r="B11" s="8">
        <v>807</v>
      </c>
      <c r="C11" s="8" t="s">
        <v>8</v>
      </c>
      <c r="D11" s="10">
        <v>7556</v>
      </c>
      <c r="E11" s="59" t="s">
        <v>54</v>
      </c>
      <c r="F11" s="11">
        <v>42064</v>
      </c>
      <c r="G11" s="11">
        <v>402133</v>
      </c>
    </row>
    <row r="12" spans="1:7" x14ac:dyDescent="0.25">
      <c r="A12" s="7">
        <v>99798</v>
      </c>
      <c r="B12" s="8">
        <v>807</v>
      </c>
      <c r="C12" s="8" t="s">
        <v>8</v>
      </c>
      <c r="D12" s="10">
        <v>3199</v>
      </c>
      <c r="E12" s="59" t="s">
        <v>55</v>
      </c>
      <c r="F12" s="11">
        <v>44197</v>
      </c>
      <c r="G12" s="11">
        <v>402133</v>
      </c>
    </row>
    <row r="13" spans="1:7" x14ac:dyDescent="0.25">
      <c r="A13" s="7">
        <v>99799</v>
      </c>
      <c r="B13" s="8">
        <v>807</v>
      </c>
      <c r="C13" s="8" t="s">
        <v>8</v>
      </c>
      <c r="D13" s="10">
        <v>1053</v>
      </c>
      <c r="E13" s="59" t="s">
        <v>56</v>
      </c>
      <c r="F13" s="11">
        <v>43983</v>
      </c>
      <c r="G13" s="11">
        <v>402133</v>
      </c>
    </row>
    <row r="14" spans="1:7" x14ac:dyDescent="0.25">
      <c r="A14" s="13">
        <v>99800</v>
      </c>
      <c r="B14" s="14">
        <v>807</v>
      </c>
      <c r="C14" s="14" t="s">
        <v>8</v>
      </c>
      <c r="D14" s="16">
        <v>12793</v>
      </c>
      <c r="E14" s="58" t="s">
        <v>57</v>
      </c>
      <c r="F14" s="17">
        <v>43983</v>
      </c>
      <c r="G14" s="17">
        <v>402133</v>
      </c>
    </row>
  </sheetData>
  <sortState ref="A4:G25">
    <sortCondition ref="A4"/>
  </sortState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39997558519241921"/>
  </sheetPr>
  <dimension ref="A1:G14"/>
  <sheetViews>
    <sheetView workbookViewId="0">
      <selection activeCell="E4" sqref="E4"/>
    </sheetView>
  </sheetViews>
  <sheetFormatPr defaultRowHeight="15" x14ac:dyDescent="0.25"/>
  <cols>
    <col min="5" max="5" width="96.5703125" bestFit="1" customWidth="1"/>
    <col min="7" max="7" width="10.140625" bestFit="1" customWidth="1"/>
  </cols>
  <sheetData>
    <row r="1" spans="1:7" x14ac:dyDescent="0.25">
      <c r="B1" s="23" t="s">
        <v>58</v>
      </c>
    </row>
    <row r="3" spans="1:7" x14ac:dyDescent="0.25">
      <c r="A3" s="24" t="s">
        <v>0</v>
      </c>
      <c r="B3" s="24" t="s">
        <v>1</v>
      </c>
      <c r="C3" s="24" t="s">
        <v>3</v>
      </c>
      <c r="D3" s="24" t="s">
        <v>4</v>
      </c>
      <c r="E3" s="24" t="s">
        <v>5</v>
      </c>
      <c r="F3" s="24" t="s">
        <v>6</v>
      </c>
      <c r="G3" s="24" t="s">
        <v>7</v>
      </c>
    </row>
    <row r="4" spans="1:7" x14ac:dyDescent="0.25">
      <c r="A4" s="7">
        <v>87697</v>
      </c>
      <c r="B4" s="8">
        <v>823</v>
      </c>
      <c r="C4" s="8"/>
      <c r="D4" s="9">
        <v>3518</v>
      </c>
      <c r="E4" s="60" t="s">
        <v>20</v>
      </c>
      <c r="F4" s="11">
        <v>39814</v>
      </c>
      <c r="G4" s="11">
        <v>402133</v>
      </c>
    </row>
    <row r="5" spans="1:7" x14ac:dyDescent="0.25">
      <c r="A5" s="7">
        <v>87701</v>
      </c>
      <c r="B5" s="8">
        <v>823</v>
      </c>
      <c r="C5" s="8" t="s">
        <v>8</v>
      </c>
      <c r="D5" s="9">
        <v>37428</v>
      </c>
      <c r="E5" s="10" t="s">
        <v>21</v>
      </c>
      <c r="F5" s="11">
        <v>44927</v>
      </c>
      <c r="G5" s="11">
        <v>402133</v>
      </c>
    </row>
    <row r="6" spans="1:7" x14ac:dyDescent="0.25">
      <c r="A6" s="7">
        <v>87800</v>
      </c>
      <c r="B6" s="8">
        <v>807</v>
      </c>
      <c r="C6" s="8"/>
      <c r="D6" s="9">
        <v>35498</v>
      </c>
      <c r="E6" s="59" t="s">
        <v>22</v>
      </c>
      <c r="F6" s="11">
        <v>43344</v>
      </c>
      <c r="G6" s="11">
        <v>402133</v>
      </c>
    </row>
    <row r="7" spans="1:7" x14ac:dyDescent="0.25">
      <c r="A7" s="7">
        <v>87801</v>
      </c>
      <c r="B7" s="8">
        <v>807</v>
      </c>
      <c r="C7" s="8" t="s">
        <v>8</v>
      </c>
      <c r="D7" s="9">
        <v>35498</v>
      </c>
      <c r="E7" s="60" t="s">
        <v>23</v>
      </c>
      <c r="F7" s="11">
        <v>44256</v>
      </c>
      <c r="G7" s="11">
        <v>402133</v>
      </c>
    </row>
    <row r="8" spans="1:7" x14ac:dyDescent="0.25">
      <c r="A8" s="7">
        <v>87802</v>
      </c>
      <c r="B8" s="8">
        <v>807</v>
      </c>
      <c r="C8" s="8" t="s">
        <v>8</v>
      </c>
      <c r="D8" s="9">
        <v>35498</v>
      </c>
      <c r="E8" s="60" t="s">
        <v>24</v>
      </c>
      <c r="F8" s="11">
        <v>44256</v>
      </c>
      <c r="G8" s="11">
        <v>402133</v>
      </c>
    </row>
    <row r="9" spans="1:7" x14ac:dyDescent="0.25">
      <c r="A9" s="7">
        <v>87803</v>
      </c>
      <c r="B9" s="8">
        <v>807</v>
      </c>
      <c r="C9" s="8" t="s">
        <v>8</v>
      </c>
      <c r="D9" s="9">
        <v>35498</v>
      </c>
      <c r="E9" s="59" t="s">
        <v>25</v>
      </c>
      <c r="F9" s="11">
        <v>44256</v>
      </c>
      <c r="G9" s="11">
        <v>402133</v>
      </c>
    </row>
    <row r="10" spans="1:7" x14ac:dyDescent="0.25">
      <c r="A10" s="7">
        <v>87804</v>
      </c>
      <c r="B10" s="8">
        <v>807</v>
      </c>
      <c r="C10" s="8" t="s">
        <v>8</v>
      </c>
      <c r="D10" s="9">
        <v>35498</v>
      </c>
      <c r="E10" s="60" t="s">
        <v>26</v>
      </c>
      <c r="F10" s="11">
        <v>44256</v>
      </c>
      <c r="G10" s="11">
        <v>402133</v>
      </c>
    </row>
    <row r="11" spans="1:7" x14ac:dyDescent="0.25">
      <c r="A11" s="7">
        <v>87805</v>
      </c>
      <c r="B11" s="8">
        <v>807</v>
      </c>
      <c r="C11" s="8" t="s">
        <v>8</v>
      </c>
      <c r="D11" s="9">
        <v>35498</v>
      </c>
      <c r="E11" s="60" t="s">
        <v>27</v>
      </c>
      <c r="F11" s="11">
        <v>44256</v>
      </c>
      <c r="G11" s="11">
        <v>402133</v>
      </c>
    </row>
    <row r="12" spans="1:7" x14ac:dyDescent="0.25">
      <c r="A12" s="7">
        <v>87806</v>
      </c>
      <c r="B12" s="8">
        <v>807</v>
      </c>
      <c r="C12" s="8" t="s">
        <v>8</v>
      </c>
      <c r="D12" s="9">
        <v>35498</v>
      </c>
      <c r="E12" s="59" t="s">
        <v>28</v>
      </c>
      <c r="F12" s="11">
        <v>44256</v>
      </c>
      <c r="G12" s="11">
        <v>402133</v>
      </c>
    </row>
    <row r="13" spans="1:7" x14ac:dyDescent="0.25">
      <c r="A13" s="7">
        <v>87807</v>
      </c>
      <c r="B13" s="8">
        <v>807</v>
      </c>
      <c r="C13" s="8" t="s">
        <v>8</v>
      </c>
      <c r="D13" s="9">
        <v>35498</v>
      </c>
      <c r="E13" s="60" t="s">
        <v>29</v>
      </c>
      <c r="F13" s="11">
        <v>44256</v>
      </c>
      <c r="G13" s="11">
        <v>402133</v>
      </c>
    </row>
    <row r="14" spans="1:7" x14ac:dyDescent="0.25">
      <c r="A14" s="13">
        <v>87808</v>
      </c>
      <c r="B14" s="14">
        <v>807</v>
      </c>
      <c r="C14" s="14" t="s">
        <v>8</v>
      </c>
      <c r="D14" s="15">
        <v>35498</v>
      </c>
      <c r="E14" s="61" t="s">
        <v>30</v>
      </c>
      <c r="F14" s="17">
        <v>44256</v>
      </c>
      <c r="G14" s="17">
        <v>402133</v>
      </c>
    </row>
  </sheetData>
  <sortState ref="A4:G24">
    <sortCondition ref="A4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KomVYKONsumar</vt:lpstr>
      <vt:lpstr>data gen01</vt:lpstr>
      <vt:lpstr>807 I_data </vt:lpstr>
      <vt:lpstr>807 II_data</vt:lpstr>
      <vt:lpstr>CIS odb 816 I </vt:lpstr>
      <vt:lpstr>CIS odb 816 II</vt:lpstr>
      <vt:lpstr>CIS odb 807_I</vt:lpstr>
      <vt:lpstr>CIS odb 807 II (823)</vt:lpstr>
    </vt:vector>
  </TitlesOfParts>
  <Company>FN Motol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koudelkova48168</dc:creator>
  <cp:lastModifiedBy>Káňa Jaroslav, Ing., MHA</cp:lastModifiedBy>
  <dcterms:created xsi:type="dcterms:W3CDTF">2024-05-06T11:25:42Z</dcterms:created>
  <dcterms:modified xsi:type="dcterms:W3CDTF">2024-05-22T13:56:22Z</dcterms:modified>
</cp:coreProperties>
</file>