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P:\PS\Controlling\Káňa\2025\2025 - duben\"/>
    </mc:Choice>
  </mc:AlternateContent>
  <xr:revisionPtr revIDLastSave="0" documentId="8_{A77B6EF8-BD1D-4939-9210-F4912552B8F2}" xr6:coauthVersionLast="36" xr6:coauthVersionMax="36" xr10:uidLastSave="{00000000-0000-0000-0000-000000000000}"/>
  <bookViews>
    <workbookView xWindow="0" yWindow="0" windowWidth="28800" windowHeight="11625" xr2:uid="{101D430C-F515-46A6-8B87-F070569E72DA}"/>
  </bookViews>
  <sheets>
    <sheet name="List1" sheetId="1" r:id="rId1"/>
  </sheets>
  <definedNames>
    <definedName name="_xlnm._FilterDatabase" localSheetId="0" hidden="1">List1!$A$1:$Y$10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1" l="1"/>
  <c r="W3" i="1"/>
  <c r="W4" i="1"/>
  <c r="W5" i="1"/>
  <c r="W6" i="1"/>
  <c r="W7" i="1"/>
  <c r="W8" i="1"/>
  <c r="W9" i="1"/>
  <c r="W10" i="1"/>
  <c r="S2" i="1"/>
  <c r="T2" i="1"/>
  <c r="U2" i="1"/>
  <c r="S3" i="1"/>
  <c r="T3" i="1"/>
  <c r="U3" i="1"/>
  <c r="S4" i="1"/>
  <c r="T4" i="1"/>
  <c r="U4" i="1"/>
  <c r="S5" i="1"/>
  <c r="T5" i="1"/>
  <c r="U5" i="1"/>
  <c r="S6" i="1"/>
  <c r="T6" i="1"/>
  <c r="U6" i="1"/>
  <c r="S7" i="1"/>
  <c r="T7" i="1"/>
  <c r="U7" i="1"/>
  <c r="S8" i="1"/>
  <c r="T8" i="1"/>
  <c r="U8" i="1"/>
  <c r="S9" i="1"/>
  <c r="T9" i="1"/>
  <c r="U9" i="1"/>
  <c r="S10" i="1"/>
  <c r="T10" i="1"/>
  <c r="V10" i="1" s="1"/>
  <c r="U10" i="1"/>
  <c r="K2" i="1"/>
  <c r="X2" i="1" s="1"/>
  <c r="K3" i="1"/>
  <c r="X3" i="1" s="1"/>
  <c r="K4" i="1"/>
  <c r="X4" i="1" s="1"/>
  <c r="K5" i="1"/>
  <c r="X5" i="1" s="1"/>
  <c r="K6" i="1"/>
  <c r="X6" i="1" s="1"/>
  <c r="K7" i="1"/>
  <c r="X7" i="1" s="1"/>
  <c r="K8" i="1"/>
  <c r="X8" i="1" s="1"/>
  <c r="K9" i="1"/>
  <c r="X9" i="1" s="1"/>
  <c r="K10" i="1"/>
  <c r="X10" i="1" s="1"/>
  <c r="V2" i="1" l="1"/>
  <c r="V8" i="1"/>
  <c r="V5" i="1"/>
  <c r="V3" i="1"/>
  <c r="V4" i="1"/>
  <c r="V7" i="1"/>
  <c r="V9" i="1"/>
  <c r="V6" i="1"/>
</calcChain>
</file>

<file path=xl/sharedStrings.xml><?xml version="1.0" encoding="utf-8"?>
<sst xmlns="http://schemas.openxmlformats.org/spreadsheetml/2006/main" count="79" uniqueCount="47">
  <si>
    <t>ROK</t>
  </si>
  <si>
    <t>RN</t>
  </si>
  <si>
    <t>ICO</t>
  </si>
  <si>
    <t>PCZ</t>
  </si>
  <si>
    <t>Název ZZ</t>
  </si>
  <si>
    <t>kod</t>
  </si>
  <si>
    <t>kategorie1</t>
  </si>
  <si>
    <t>Finanční prostředky celkem (oddíl B, sl.1)</t>
  </si>
  <si>
    <t>plat za práci přesčas (oddíl B, sl.6)</t>
  </si>
  <si>
    <t>odměna za pracovní pohotovost (oddíl B, sl.7)</t>
  </si>
  <si>
    <t>finanční prostředky bez odměn za přesčas a pohotovost (oddíl B, sl.1-sl.6-sl.7)</t>
  </si>
  <si>
    <t>Prostředky na odměny z DPP / DPČ celkem (oddíl C, sl.12)</t>
  </si>
  <si>
    <t>Náklady na pracovní neschopnost (oddíl C, sl.3)</t>
  </si>
  <si>
    <t>počet hodin práce přesčas (oddíl C, sl.6)</t>
  </si>
  <si>
    <t>Počet hodin pracovní pohotovosti (oddíl C, sl.7)</t>
  </si>
  <si>
    <t>Počet odpracovaných hodin na dohody (oddíl C, sl.13)</t>
  </si>
  <si>
    <t>Průměrný přepočtený počet zaměstnanců celkem (oddíl A, sl.10)</t>
  </si>
  <si>
    <t>Odhad ročního pracovního fondu</t>
  </si>
  <si>
    <t>dohody (přepočet oddíl C, sl.13)</t>
  </si>
  <si>
    <t>přesčas (přepočet oddíl C, sl.6)</t>
  </si>
  <si>
    <t>pohotovost (přepočet oddíl c, sl. 7)</t>
  </si>
  <si>
    <t>odhad minimálního počtu systemizovaných míst</t>
  </si>
  <si>
    <t>průměrná odměna celkem</t>
  </si>
  <si>
    <t>průměrná odměna bez odměn za přesčas a pohotovost</t>
  </si>
  <si>
    <t>průměrná odměna dle evidence RN</t>
  </si>
  <si>
    <t>000</t>
  </si>
  <si>
    <t>ON01</t>
  </si>
  <si>
    <t>Lékaři a zubní lékaři</t>
  </si>
  <si>
    <t>ON02</t>
  </si>
  <si>
    <t>Farmaceuti</t>
  </si>
  <si>
    <t>ON03</t>
  </si>
  <si>
    <t>Všeobecné sestry a porodní asistentky</t>
  </si>
  <si>
    <t>ON04</t>
  </si>
  <si>
    <t>Ostatní ZPBD</t>
  </si>
  <si>
    <t>ON05</t>
  </si>
  <si>
    <t>ZPSZ</t>
  </si>
  <si>
    <t>ON06</t>
  </si>
  <si>
    <t>ZPOD</t>
  </si>
  <si>
    <t>ON07</t>
  </si>
  <si>
    <t>JOP</t>
  </si>
  <si>
    <t>ON08</t>
  </si>
  <si>
    <t>THP</t>
  </si>
  <si>
    <t>ON09</t>
  </si>
  <si>
    <t>Dělníci</t>
  </si>
  <si>
    <t>NEM40</t>
  </si>
  <si>
    <t>00098892</t>
  </si>
  <si>
    <t>Fakultní nemocnice Olomouc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</si>
</sst>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7">
    <font>
      <sz val="11"/>
      <color theme="1"/>
      <name val="Aptos Narrow"/>
      <family val="2"/>
      <charset val="238"/>
      <scheme val="minor"/>
    </font>
    <font>
      <b/>
      <sz val="8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  <font>
      <b/>
      <sz val="8"/>
      <color rgb="FF0070C0"/>
      <name val="Calibri"/>
      <family val="2"/>
      <charset val="238"/>
    </font>
    <font>
      <sz val="8"/>
      <color rgb="FF0070C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" xfId="0" applyFont="1" applyFill="1" applyBorder="1"/>
    <xf numFmtId="0" fontId="2" fillId="0" borderId="5" xfId="0" applyFont="1" applyBorder="1"/>
    <xf numFmtId="0" fontId="3" fillId="0" borderId="5" xfId="0" applyFont="1" applyBorder="1"/>
    <xf numFmtId="164" fontId="4" fillId="0" borderId="5" xfId="0" applyNumberFormat="1" applyFont="1" applyBorder="1"/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5" xfId="0" applyNumberFormat="1" applyFont="1" applyBorder="1"/>
    <xf numFmtId="164" fontId="3" fillId="0" borderId="0" xfId="0" applyNumberFormat="1" applyFont="1"/>
    <xf numFmtId="165" fontId="5" fillId="0" borderId="2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/>
    <xf numFmtId="165" fontId="6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15131-6178-4201-A111-9D7FA8471DB2}">
  <dimension ref="A1:Y10"/>
  <sheetViews>
    <sheetView tabSelected="1" topLeftCell="G1" workbookViewId="0">
      <selection activeCell="Y2" sqref="Y2:Y10"/>
    </sheetView>
  </sheetViews>
  <sheetFormatPr defaultColWidth="8.875" defaultRowHeight="11.25"/>
  <cols>
    <col min="1" max="1" width="4.75" style="10" customWidth="1"/>
    <col min="2" max="2" width="5.375" style="10" bestFit="1" customWidth="1"/>
    <col min="3" max="3" width="7" style="10" bestFit="1" customWidth="1"/>
    <col min="4" max="4" width="3.125" style="10" bestFit="1" customWidth="1"/>
    <col min="5" max="5" width="33.625" style="10" bestFit="1" customWidth="1"/>
    <col min="6" max="6" width="4.375" style="10" bestFit="1" customWidth="1"/>
    <col min="7" max="7" width="24.375" style="10" bestFit="1" customWidth="1"/>
    <col min="8" max="8" width="13.375" style="12" bestFit="1" customWidth="1"/>
    <col min="9" max="9" width="12.625" style="12" bestFit="1" customWidth="1"/>
    <col min="10" max="10" width="13.125" style="12" bestFit="1" customWidth="1"/>
    <col min="11" max="11" width="20.375" style="12" customWidth="1"/>
    <col min="12" max="12" width="13.875" style="10" customWidth="1"/>
    <col min="13" max="13" width="10" style="10" bestFit="1" customWidth="1"/>
    <col min="14" max="14" width="11.625" style="10" bestFit="1" customWidth="1"/>
    <col min="15" max="15" width="11.875" style="10" bestFit="1" customWidth="1"/>
    <col min="16" max="16" width="10.875" style="10" bestFit="1" customWidth="1"/>
    <col min="17" max="17" width="14.375" style="15" bestFit="1" customWidth="1"/>
    <col min="18" max="18" width="7.5" style="10" bestFit="1" customWidth="1"/>
    <col min="19" max="19" width="8.625" style="15" bestFit="1" customWidth="1"/>
    <col min="20" max="20" width="8" style="15" bestFit="1" customWidth="1"/>
    <col min="21" max="21" width="8.125" style="15" bestFit="1" customWidth="1"/>
    <col min="22" max="22" width="14" style="15" bestFit="1" customWidth="1"/>
    <col min="23" max="23" width="11.125" style="10" bestFit="1" customWidth="1"/>
    <col min="24" max="24" width="9" style="10" bestFit="1" customWidth="1"/>
    <col min="25" max="16384" width="8.875" style="10"/>
  </cols>
  <sheetData>
    <row r="1" spans="1:25" s="9" customFormat="1" ht="57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13" t="s">
        <v>16</v>
      </c>
      <c r="R1" s="4" t="s">
        <v>17</v>
      </c>
      <c r="S1" s="13" t="s">
        <v>18</v>
      </c>
      <c r="T1" s="13" t="s">
        <v>19</v>
      </c>
      <c r="U1" s="13" t="s">
        <v>20</v>
      </c>
      <c r="V1" s="17" t="s">
        <v>21</v>
      </c>
      <c r="W1" s="18" t="s">
        <v>22</v>
      </c>
      <c r="X1" s="16" t="s">
        <v>23</v>
      </c>
      <c r="Y1" s="19" t="s">
        <v>24</v>
      </c>
    </row>
    <row r="2" spans="1:25">
      <c r="A2" s="5">
        <v>2024</v>
      </c>
      <c r="B2" s="6" t="s">
        <v>44</v>
      </c>
      <c r="C2" s="7" t="s">
        <v>45</v>
      </c>
      <c r="D2" s="6" t="s">
        <v>25</v>
      </c>
      <c r="E2" s="7" t="s">
        <v>46</v>
      </c>
      <c r="F2" s="6" t="s">
        <v>26</v>
      </c>
      <c r="G2" s="7" t="s">
        <v>27</v>
      </c>
      <c r="H2" s="8">
        <v>1201211150</v>
      </c>
      <c r="I2" s="8">
        <v>132256969</v>
      </c>
      <c r="J2" s="8">
        <v>17028867</v>
      </c>
      <c r="K2" s="8">
        <f t="shared" ref="K2:K10" si="0">H2-I2-J2</f>
        <v>1051925314</v>
      </c>
      <c r="L2" s="8">
        <v>24154121</v>
      </c>
      <c r="M2" s="8">
        <v>2949628</v>
      </c>
      <c r="N2" s="8">
        <v>172563.8</v>
      </c>
      <c r="O2" s="8">
        <v>127090.75</v>
      </c>
      <c r="P2" s="8">
        <v>36098.11</v>
      </c>
      <c r="Q2" s="14">
        <v>766.18000000000006</v>
      </c>
      <c r="R2" s="11">
        <v>2016</v>
      </c>
      <c r="S2" s="14">
        <f t="shared" ref="S2:S10" si="1">P2/R2</f>
        <v>17.905808531746032</v>
      </c>
      <c r="T2" s="14">
        <f t="shared" ref="T2:T10" si="2">N2/R2</f>
        <v>85.597123015873009</v>
      </c>
      <c r="U2" s="14">
        <f t="shared" ref="U2:U10" si="3">O2/R2</f>
        <v>63.041046626984127</v>
      </c>
      <c r="V2" s="14">
        <f t="shared" ref="V2:V10" si="4">Q2+S2+T2</f>
        <v>869.68293154761909</v>
      </c>
      <c r="W2" s="11">
        <f t="shared" ref="W2:W10" si="5">H2/Q2/12</f>
        <v>130649.36329148068</v>
      </c>
      <c r="X2" s="11">
        <f t="shared" ref="X2:Y10" si="6">K2/Q2/12</f>
        <v>114412.33500395903</v>
      </c>
      <c r="Y2" s="20">
        <v>114412.33500395903</v>
      </c>
    </row>
    <row r="3" spans="1:25">
      <c r="A3" s="5">
        <v>2024</v>
      </c>
      <c r="B3" s="6" t="s">
        <v>44</v>
      </c>
      <c r="C3" s="7" t="s">
        <v>45</v>
      </c>
      <c r="D3" s="6" t="s">
        <v>25</v>
      </c>
      <c r="E3" s="7" t="s">
        <v>46</v>
      </c>
      <c r="F3" s="6" t="s">
        <v>28</v>
      </c>
      <c r="G3" s="7" t="s">
        <v>29</v>
      </c>
      <c r="H3" s="8">
        <v>34278945</v>
      </c>
      <c r="I3" s="8">
        <v>501258</v>
      </c>
      <c r="J3" s="8">
        <v>14322</v>
      </c>
      <c r="K3" s="8">
        <f t="shared" si="0"/>
        <v>33763365</v>
      </c>
      <c r="L3" s="8">
        <v>408780</v>
      </c>
      <c r="M3" s="8">
        <v>168432</v>
      </c>
      <c r="N3" s="8">
        <v>926.05</v>
      </c>
      <c r="O3" s="8">
        <v>130</v>
      </c>
      <c r="P3" s="8">
        <v>942.5</v>
      </c>
      <c r="Q3" s="14">
        <v>35.619999999999997</v>
      </c>
      <c r="R3" s="11">
        <v>2016</v>
      </c>
      <c r="S3" s="14">
        <f t="shared" si="1"/>
        <v>0.46750992063492064</v>
      </c>
      <c r="T3" s="14">
        <f t="shared" si="2"/>
        <v>0.45935019841269836</v>
      </c>
      <c r="U3" s="14">
        <f t="shared" si="3"/>
        <v>6.4484126984126991E-2</v>
      </c>
      <c r="V3" s="14">
        <f t="shared" si="4"/>
        <v>36.546860119047615</v>
      </c>
      <c r="W3" s="11">
        <f t="shared" si="5"/>
        <v>80195.92223469961</v>
      </c>
      <c r="X3" s="11">
        <f t="shared" si="6"/>
        <v>78989.717855137569</v>
      </c>
      <c r="Y3" s="20">
        <v>78989.717855137569</v>
      </c>
    </row>
    <row r="4" spans="1:25">
      <c r="A4" s="5">
        <v>2024</v>
      </c>
      <c r="B4" s="6" t="s">
        <v>44</v>
      </c>
      <c r="C4" s="7" t="s">
        <v>45</v>
      </c>
      <c r="D4" s="6" t="s">
        <v>25</v>
      </c>
      <c r="E4" s="7" t="s">
        <v>46</v>
      </c>
      <c r="F4" s="6" t="s">
        <v>30</v>
      </c>
      <c r="G4" s="7" t="s">
        <v>31</v>
      </c>
      <c r="H4" s="8">
        <v>1174761865</v>
      </c>
      <c r="I4" s="8">
        <v>40207359</v>
      </c>
      <c r="J4" s="8">
        <v>4782081</v>
      </c>
      <c r="K4" s="8">
        <f t="shared" si="0"/>
        <v>1129772425</v>
      </c>
      <c r="L4" s="8">
        <v>2498091</v>
      </c>
      <c r="M4" s="8">
        <v>6952884</v>
      </c>
      <c r="N4" s="8">
        <v>86673.38</v>
      </c>
      <c r="O4" s="8">
        <v>68152.639999999999</v>
      </c>
      <c r="P4" s="8">
        <v>10148</v>
      </c>
      <c r="Q4" s="14">
        <v>1541.68</v>
      </c>
      <c r="R4" s="11">
        <v>1890</v>
      </c>
      <c r="S4" s="14">
        <f t="shared" si="1"/>
        <v>5.3693121693121695</v>
      </c>
      <c r="T4" s="14">
        <f t="shared" si="2"/>
        <v>45.858931216931218</v>
      </c>
      <c r="U4" s="14">
        <f t="shared" si="3"/>
        <v>36.059597883597881</v>
      </c>
      <c r="V4" s="14">
        <f t="shared" si="4"/>
        <v>1592.9082433862436</v>
      </c>
      <c r="W4" s="11">
        <f t="shared" si="5"/>
        <v>63500.092161365086</v>
      </c>
      <c r="X4" s="11">
        <f t="shared" si="6"/>
        <v>61068.251571878296</v>
      </c>
      <c r="Y4" s="20">
        <v>61068.251571878296</v>
      </c>
    </row>
    <row r="5" spans="1:25">
      <c r="A5" s="5">
        <v>2024</v>
      </c>
      <c r="B5" s="6" t="s">
        <v>44</v>
      </c>
      <c r="C5" s="7" t="s">
        <v>45</v>
      </c>
      <c r="D5" s="6" t="s">
        <v>25</v>
      </c>
      <c r="E5" s="7" t="s">
        <v>46</v>
      </c>
      <c r="F5" s="6" t="s">
        <v>32</v>
      </c>
      <c r="G5" s="7" t="s">
        <v>33</v>
      </c>
      <c r="H5" s="8">
        <v>347588601</v>
      </c>
      <c r="I5" s="8">
        <v>16723474</v>
      </c>
      <c r="J5" s="8">
        <v>3573227</v>
      </c>
      <c r="K5" s="8">
        <f t="shared" si="0"/>
        <v>327291900</v>
      </c>
      <c r="L5" s="8">
        <v>4322037</v>
      </c>
      <c r="M5" s="8">
        <v>3102778</v>
      </c>
      <c r="N5" s="8">
        <v>41879.85</v>
      </c>
      <c r="O5" s="8">
        <v>57830.5</v>
      </c>
      <c r="P5" s="8">
        <v>20908.059999999998</v>
      </c>
      <c r="Q5" s="14">
        <v>541.69000000000005</v>
      </c>
      <c r="R5" s="11">
        <v>1890</v>
      </c>
      <c r="S5" s="14">
        <f t="shared" si="1"/>
        <v>11.062465608465608</v>
      </c>
      <c r="T5" s="14">
        <f t="shared" si="2"/>
        <v>22.158650793650793</v>
      </c>
      <c r="U5" s="14">
        <f t="shared" si="3"/>
        <v>30.598148148148148</v>
      </c>
      <c r="V5" s="14">
        <f t="shared" si="4"/>
        <v>574.91111640211648</v>
      </c>
      <c r="W5" s="11">
        <f t="shared" si="5"/>
        <v>53472.865938082658</v>
      </c>
      <c r="X5" s="11">
        <f t="shared" si="6"/>
        <v>50350.431058354407</v>
      </c>
      <c r="Y5" s="20">
        <v>50350.431058354407</v>
      </c>
    </row>
    <row r="6" spans="1:25">
      <c r="A6" s="5">
        <v>2024</v>
      </c>
      <c r="B6" s="6" t="s">
        <v>44</v>
      </c>
      <c r="C6" s="7" t="s">
        <v>45</v>
      </c>
      <c r="D6" s="6" t="s">
        <v>25</v>
      </c>
      <c r="E6" s="7" t="s">
        <v>46</v>
      </c>
      <c r="F6" s="6" t="s">
        <v>34</v>
      </c>
      <c r="G6" s="7" t="s">
        <v>35</v>
      </c>
      <c r="H6" s="8">
        <v>161688468</v>
      </c>
      <c r="I6" s="8">
        <v>5628887</v>
      </c>
      <c r="J6" s="8">
        <v>1668427</v>
      </c>
      <c r="K6" s="8">
        <f t="shared" si="0"/>
        <v>154391154</v>
      </c>
      <c r="L6" s="8">
        <v>956112</v>
      </c>
      <c r="M6" s="8">
        <v>1098729</v>
      </c>
      <c r="N6" s="8">
        <v>10636.15</v>
      </c>
      <c r="O6" s="8">
        <v>21303.5</v>
      </c>
      <c r="P6" s="8">
        <v>3007.4</v>
      </c>
      <c r="Q6" s="14">
        <v>201.02999999999997</v>
      </c>
      <c r="R6" s="11">
        <v>1890</v>
      </c>
      <c r="S6" s="14">
        <f t="shared" si="1"/>
        <v>1.5912169312169313</v>
      </c>
      <c r="T6" s="14">
        <f t="shared" si="2"/>
        <v>5.6275925925925927</v>
      </c>
      <c r="U6" s="14">
        <f t="shared" si="3"/>
        <v>11.271693121693122</v>
      </c>
      <c r="V6" s="14">
        <f t="shared" si="4"/>
        <v>208.24880952380951</v>
      </c>
      <c r="W6" s="11">
        <f t="shared" si="5"/>
        <v>67025.01616674129</v>
      </c>
      <c r="X6" s="11">
        <f t="shared" si="6"/>
        <v>64000.047256628372</v>
      </c>
      <c r="Y6" s="20">
        <v>64000.047256628372</v>
      </c>
    </row>
    <row r="7" spans="1:25">
      <c r="A7" s="5">
        <v>2024</v>
      </c>
      <c r="B7" s="6" t="s">
        <v>44</v>
      </c>
      <c r="C7" s="7" t="s">
        <v>45</v>
      </c>
      <c r="D7" s="6" t="s">
        <v>25</v>
      </c>
      <c r="E7" s="7" t="s">
        <v>46</v>
      </c>
      <c r="F7" s="6" t="s">
        <v>36</v>
      </c>
      <c r="G7" s="7" t="s">
        <v>37</v>
      </c>
      <c r="H7" s="8">
        <v>235074566</v>
      </c>
      <c r="I7" s="8">
        <v>11656781</v>
      </c>
      <c r="J7" s="8">
        <v>317318</v>
      </c>
      <c r="K7" s="8">
        <f t="shared" si="0"/>
        <v>223100467</v>
      </c>
      <c r="L7" s="8">
        <v>4870060</v>
      </c>
      <c r="M7" s="8">
        <v>2770290</v>
      </c>
      <c r="N7" s="8">
        <v>39424.5</v>
      </c>
      <c r="O7" s="8">
        <v>6745.58</v>
      </c>
      <c r="P7" s="8">
        <v>26184.09</v>
      </c>
      <c r="Q7" s="14">
        <v>516.85</v>
      </c>
      <c r="R7" s="11">
        <v>1890</v>
      </c>
      <c r="S7" s="14">
        <f t="shared" si="1"/>
        <v>13.854015873015873</v>
      </c>
      <c r="T7" s="14">
        <f t="shared" si="2"/>
        <v>20.859523809523811</v>
      </c>
      <c r="U7" s="14">
        <f t="shared" si="3"/>
        <v>3.5690899470899469</v>
      </c>
      <c r="V7" s="14">
        <f t="shared" si="4"/>
        <v>551.56353968253973</v>
      </c>
      <c r="W7" s="11">
        <f t="shared" si="5"/>
        <v>37901.80355357776</v>
      </c>
      <c r="X7" s="11">
        <f t="shared" si="6"/>
        <v>35971.182322401728</v>
      </c>
      <c r="Y7" s="20">
        <v>35971.182322401728</v>
      </c>
    </row>
    <row r="8" spans="1:25">
      <c r="A8" s="5">
        <v>2024</v>
      </c>
      <c r="B8" s="6" t="s">
        <v>44</v>
      </c>
      <c r="C8" s="7" t="s">
        <v>45</v>
      </c>
      <c r="D8" s="6" t="s">
        <v>25</v>
      </c>
      <c r="E8" s="7" t="s">
        <v>46</v>
      </c>
      <c r="F8" s="6" t="s">
        <v>38</v>
      </c>
      <c r="G8" s="7" t="s">
        <v>39</v>
      </c>
      <c r="H8" s="8">
        <v>857181</v>
      </c>
      <c r="I8" s="8">
        <v>0</v>
      </c>
      <c r="J8" s="8">
        <v>0</v>
      </c>
      <c r="K8" s="8">
        <f t="shared" si="0"/>
        <v>857181</v>
      </c>
      <c r="L8" s="8">
        <v>1410805</v>
      </c>
      <c r="M8" s="8">
        <v>830</v>
      </c>
      <c r="N8" s="8">
        <v>0</v>
      </c>
      <c r="O8" s="8">
        <v>0</v>
      </c>
      <c r="P8" s="8">
        <v>4211.5</v>
      </c>
      <c r="Q8" s="14">
        <v>1.38</v>
      </c>
      <c r="R8" s="11">
        <v>1890</v>
      </c>
      <c r="S8" s="14">
        <f t="shared" si="1"/>
        <v>2.2283068783068782</v>
      </c>
      <c r="T8" s="14">
        <f t="shared" si="2"/>
        <v>0</v>
      </c>
      <c r="U8" s="14">
        <f t="shared" si="3"/>
        <v>0</v>
      </c>
      <c r="V8" s="14">
        <f t="shared" si="4"/>
        <v>3.6083068783068781</v>
      </c>
      <c r="W8" s="11">
        <f t="shared" si="5"/>
        <v>51762.137681159424</v>
      </c>
      <c r="X8" s="11">
        <f t="shared" si="6"/>
        <v>51762.137681159424</v>
      </c>
      <c r="Y8" s="20">
        <v>51762.137681159424</v>
      </c>
    </row>
    <row r="9" spans="1:25">
      <c r="A9" s="5">
        <v>2024</v>
      </c>
      <c r="B9" s="6" t="s">
        <v>44</v>
      </c>
      <c r="C9" s="7" t="s">
        <v>45</v>
      </c>
      <c r="D9" s="6" t="s">
        <v>25</v>
      </c>
      <c r="E9" s="7" t="s">
        <v>46</v>
      </c>
      <c r="F9" s="6" t="s">
        <v>40</v>
      </c>
      <c r="G9" s="7" t="s">
        <v>41</v>
      </c>
      <c r="H9" s="8">
        <v>289905452</v>
      </c>
      <c r="I9" s="8">
        <v>2511698</v>
      </c>
      <c r="J9" s="8">
        <v>3270095</v>
      </c>
      <c r="K9" s="8">
        <f t="shared" si="0"/>
        <v>284123659</v>
      </c>
      <c r="L9" s="8">
        <v>10449150</v>
      </c>
      <c r="M9" s="8">
        <v>1514819</v>
      </c>
      <c r="N9" s="8">
        <v>6467.56</v>
      </c>
      <c r="O9" s="8">
        <v>25942</v>
      </c>
      <c r="P9" s="8">
        <v>32406.2</v>
      </c>
      <c r="Q9" s="14">
        <v>461.04</v>
      </c>
      <c r="R9" s="11">
        <v>2016</v>
      </c>
      <c r="S9" s="14">
        <f t="shared" si="1"/>
        <v>16.074503968253968</v>
      </c>
      <c r="T9" s="14">
        <f t="shared" si="2"/>
        <v>3.2081150793650797</v>
      </c>
      <c r="U9" s="14">
        <f t="shared" si="3"/>
        <v>12.868055555555555</v>
      </c>
      <c r="V9" s="14">
        <f t="shared" si="4"/>
        <v>480.32261904761907</v>
      </c>
      <c r="W9" s="11">
        <f t="shared" si="5"/>
        <v>52400.632627682346</v>
      </c>
      <c r="X9" s="11">
        <f t="shared" si="6"/>
        <v>51355.569111863035</v>
      </c>
      <c r="Y9" s="20">
        <v>51355.569111863035</v>
      </c>
    </row>
    <row r="10" spans="1:25">
      <c r="A10" s="5">
        <v>2024</v>
      </c>
      <c r="B10" s="6" t="s">
        <v>44</v>
      </c>
      <c r="C10" s="7" t="s">
        <v>45</v>
      </c>
      <c r="D10" s="6" t="s">
        <v>25</v>
      </c>
      <c r="E10" s="7" t="s">
        <v>46</v>
      </c>
      <c r="F10" s="6" t="s">
        <v>42</v>
      </c>
      <c r="G10" s="7" t="s">
        <v>43</v>
      </c>
      <c r="H10" s="8">
        <v>72879151</v>
      </c>
      <c r="I10" s="8">
        <v>3699212</v>
      </c>
      <c r="J10" s="8">
        <v>632607</v>
      </c>
      <c r="K10" s="8">
        <f t="shared" si="0"/>
        <v>68547332</v>
      </c>
      <c r="L10" s="8">
        <v>1062078</v>
      </c>
      <c r="M10" s="8">
        <v>893898</v>
      </c>
      <c r="N10" s="8">
        <v>13598.47</v>
      </c>
      <c r="O10" s="8">
        <v>13827.02</v>
      </c>
      <c r="P10" s="8">
        <v>7615</v>
      </c>
      <c r="Q10" s="14">
        <v>177.59</v>
      </c>
      <c r="R10" s="11">
        <v>2016</v>
      </c>
      <c r="S10" s="14">
        <f t="shared" si="1"/>
        <v>3.777281746031746</v>
      </c>
      <c r="T10" s="14">
        <f t="shared" si="2"/>
        <v>6.7452728174603171</v>
      </c>
      <c r="U10" s="14">
        <f t="shared" si="3"/>
        <v>6.8586408730158732</v>
      </c>
      <c r="V10" s="14">
        <f t="shared" si="4"/>
        <v>188.11255456349207</v>
      </c>
      <c r="W10" s="11">
        <f t="shared" si="5"/>
        <v>34198.223905249921</v>
      </c>
      <c r="X10" s="11">
        <f t="shared" si="6"/>
        <v>32165.536723163841</v>
      </c>
      <c r="Y10" s="20">
        <v>32165.536723163841</v>
      </c>
    </row>
  </sheetData>
  <autoFilter ref="A1:Y10" xr:uid="{97815131-6178-4201-A111-9D7FA8471DB2}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48c03e-679a-477e-9286-edf298c5bb9f">
      <Terms xmlns="http://schemas.microsoft.com/office/infopath/2007/PartnerControls"/>
    </lcf76f155ced4ddcb4097134ff3c332f>
    <TaxCatchAll xmlns="87abb935-8c2a-4b8c-9c88-db14b989e5c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D7CE98C43ACD4A967653818E5E4D5B" ma:contentTypeVersion="13" ma:contentTypeDescription="Vytvoří nový dokument" ma:contentTypeScope="" ma:versionID="15821f15ca725065c726234dce4ea4bd">
  <xsd:schema xmlns:xsd="http://www.w3.org/2001/XMLSchema" xmlns:xs="http://www.w3.org/2001/XMLSchema" xmlns:p="http://schemas.microsoft.com/office/2006/metadata/properties" xmlns:ns2="2948c03e-679a-477e-9286-edf298c5bb9f" xmlns:ns3="87abb935-8c2a-4b8c-9c88-db14b989e5c4" targetNamespace="http://schemas.microsoft.com/office/2006/metadata/properties" ma:root="true" ma:fieldsID="a0c9d3db7aff8666c1b2daa0db92db9d" ns2:_="" ns3:_="">
    <xsd:import namespace="2948c03e-679a-477e-9286-edf298c5bb9f"/>
    <xsd:import namespace="87abb935-8c2a-4b8c-9c88-db14b989e5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8c03e-679a-477e-9286-edf298c5b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63d20a35-149b-4608-81b4-e7fcde6378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bb935-8c2a-4b8c-9c88-db14b989e5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d160622-23be-4b1b-a3f0-378c36fc4ca1}" ma:internalName="TaxCatchAll" ma:showField="CatchAllData" ma:web="87abb935-8c2a-4b8c-9c88-db14b989e5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1B62F7-888A-4925-AEFD-19A8C7524CBA}">
  <ds:schemaRefs>
    <ds:schemaRef ds:uri="2948c03e-679a-477e-9286-edf298c5bb9f"/>
    <ds:schemaRef ds:uri="http://purl.org/dc/terms/"/>
    <ds:schemaRef ds:uri="87abb935-8c2a-4b8c-9c88-db14b989e5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1CCC18-2FB8-4B6F-A413-CF4580139E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48c03e-679a-477e-9286-edf298c5bb9f"/>
    <ds:schemaRef ds:uri="87abb935-8c2a-4b8c-9c88-db14b989e5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1AC0D0-711B-4CF8-B52E-B8A42A9238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MZCR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Bartůňková Markéta Ing.</dc:creator>
  <cp:keywords/>
  <dc:description/>
  <cp:lastModifiedBy>Káňa Jaroslav, Ing., MHA</cp:lastModifiedBy>
  <cp:revision/>
  <dcterms:created xsi:type="dcterms:W3CDTF">2025-04-03T21:28:30Z</dcterms:created>
  <dcterms:modified xsi:type="dcterms:W3CDTF">2025-04-09T07:26:44Z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0x010100BED7CE98C43ACD4A967653818E5E4D5B</vt:lpwstr>
  </property>
  <property fmtid="{D5CDD505-2E9C-101B-9397-08002B2CF9AE}" pid="3" name="MediaServiceImageTags">
    <vt:lpwstr/>
  </property>
</Properties>
</file>