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květen\"/>
    </mc:Choice>
  </mc:AlternateContent>
  <xr:revisionPtr revIDLastSave="0" documentId="13_ncr:1_{570CDF0A-6620-4793-8CAC-8B4A4D19615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data CSP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/>
  <c r="J17" i="1"/>
  <c r="K106" i="1" l="1"/>
  <c r="K125" i="1" s="1"/>
  <c r="K127" i="1" s="1"/>
  <c r="J106" i="1" l="1"/>
  <c r="N106" i="1" l="1"/>
  <c r="M106" i="1"/>
  <c r="L106" i="1"/>
  <c r="I106" i="1"/>
  <c r="H106" i="1"/>
  <c r="G106" i="1"/>
  <c r="F106" i="1"/>
  <c r="E106" i="1"/>
  <c r="D106" i="1"/>
  <c r="C106" i="1"/>
  <c r="O24" i="1"/>
  <c r="O23" i="1"/>
  <c r="O22" i="1"/>
  <c r="O21" i="1"/>
  <c r="O20" i="1"/>
  <c r="O19" i="1"/>
  <c r="O18" i="1"/>
  <c r="O17" i="1"/>
  <c r="O105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16" i="1"/>
  <c r="O15" i="1"/>
  <c r="O14" i="1"/>
  <c r="O13" i="1"/>
  <c r="O12" i="1"/>
  <c r="O11" i="1"/>
  <c r="O10" i="1"/>
  <c r="O9" i="1"/>
  <c r="O8" i="1"/>
  <c r="O7" i="1"/>
  <c r="O6" i="1"/>
  <c r="N118" i="1"/>
  <c r="M118" i="1"/>
  <c r="L118" i="1"/>
  <c r="K118" i="1"/>
  <c r="K129" i="1" s="1"/>
  <c r="J118" i="1"/>
  <c r="I118" i="1"/>
  <c r="H118" i="1"/>
  <c r="G118" i="1"/>
  <c r="F118" i="1"/>
  <c r="E118" i="1"/>
  <c r="D118" i="1"/>
  <c r="C118" i="1"/>
  <c r="O106" i="1" l="1"/>
</calcChain>
</file>

<file path=xl/sharedStrings.xml><?xml version="1.0" encoding="utf-8"?>
<sst xmlns="http://schemas.openxmlformats.org/spreadsheetml/2006/main" count="152" uniqueCount="130">
  <si>
    <t>Dg. skupina</t>
  </si>
  <si>
    <t>Celkem</t>
  </si>
  <si>
    <t>Leden</t>
  </si>
  <si>
    <t>Prosinec</t>
  </si>
  <si>
    <t>(01-03)</t>
  </si>
  <si>
    <t>(01-04)</t>
  </si>
  <si>
    <t>CAR-T</t>
  </si>
  <si>
    <t>AST</t>
  </si>
  <si>
    <t>Darzalex</t>
  </si>
  <si>
    <t>BEC</t>
  </si>
  <si>
    <t>Calquence</t>
  </si>
  <si>
    <t>CF</t>
  </si>
  <si>
    <t>Venclyxto</t>
  </si>
  <si>
    <t>CRO</t>
  </si>
  <si>
    <t>Imbruvica</t>
  </si>
  <si>
    <t>CUL</t>
  </si>
  <si>
    <t>Kyprolis</t>
  </si>
  <si>
    <t>CVO</t>
  </si>
  <si>
    <t>Sarclisa</t>
  </si>
  <si>
    <t>DUL</t>
  </si>
  <si>
    <t>Jakavi</t>
  </si>
  <si>
    <t>EPI</t>
  </si>
  <si>
    <t>GIS</t>
  </si>
  <si>
    <t>HEM</t>
  </si>
  <si>
    <t>HEP</t>
  </si>
  <si>
    <t>HPT</t>
  </si>
  <si>
    <t>HYL</t>
  </si>
  <si>
    <t>IPF</t>
  </si>
  <si>
    <t>JA</t>
  </si>
  <si>
    <t>JTP</t>
  </si>
  <si>
    <t>KAR</t>
  </si>
  <si>
    <t>MEL</t>
  </si>
  <si>
    <t>MIG</t>
  </si>
  <si>
    <t>NAK</t>
  </si>
  <si>
    <t>NEF</t>
  </si>
  <si>
    <t>NET</t>
  </si>
  <si>
    <t>NF</t>
  </si>
  <si>
    <t>NHC</t>
  </si>
  <si>
    <t>NHK</t>
  </si>
  <si>
    <t>NKO</t>
  </si>
  <si>
    <t>NLE</t>
  </si>
  <si>
    <t>NOV</t>
  </si>
  <si>
    <t>NPA</t>
  </si>
  <si>
    <t>NPL</t>
  </si>
  <si>
    <t>NPR</t>
  </si>
  <si>
    <t>NSZ</t>
  </si>
  <si>
    <t>NUR</t>
  </si>
  <si>
    <t>NZA</t>
  </si>
  <si>
    <t>ODM</t>
  </si>
  <si>
    <t>OFT</t>
  </si>
  <si>
    <t>ORL</t>
  </si>
  <si>
    <t>OSA</t>
  </si>
  <si>
    <t>PAR</t>
  </si>
  <si>
    <t>PD</t>
  </si>
  <si>
    <t>PNE</t>
  </si>
  <si>
    <t>POL</t>
  </si>
  <si>
    <t>PSO</t>
  </si>
  <si>
    <t>RA</t>
  </si>
  <si>
    <t>RLP</t>
  </si>
  <si>
    <t>RS</t>
  </si>
  <si>
    <t>SAR</t>
  </si>
  <si>
    <t>SKS</t>
  </si>
  <si>
    <t>SLE</t>
  </si>
  <si>
    <t>SMA</t>
  </si>
  <si>
    <t>SYK</t>
  </si>
  <si>
    <t>SYN</t>
  </si>
  <si>
    <t>SYP</t>
  </si>
  <si>
    <t>VIR</t>
  </si>
  <si>
    <t>XLH</t>
  </si>
  <si>
    <t>ZNP</t>
  </si>
  <si>
    <t>Předpoklad 2025</t>
  </si>
  <si>
    <t>Překročení oproti ÚV</t>
  </si>
  <si>
    <t>% nárůst 2025- 2024</t>
  </si>
  <si>
    <t>Poskytovatel:</t>
  </si>
  <si>
    <t>Celkem paušální</t>
  </si>
  <si>
    <t xml:space="preserve">CELKEM VÝKONOVÉ </t>
  </si>
  <si>
    <t>celkem překročení limitu ZP</t>
  </si>
  <si>
    <t>HAE</t>
  </si>
  <si>
    <t>ATC M09AX09</t>
  </si>
  <si>
    <t>x</t>
  </si>
  <si>
    <t>HON bez CAR-T</t>
  </si>
  <si>
    <t>NUK</t>
  </si>
  <si>
    <t>ostatní LP dle ÚV 2025, příloha č. 1, bod 2.2.2, písm. q (mimo CART, uvedeno výše)</t>
  </si>
  <si>
    <t>PAH</t>
  </si>
  <si>
    <t>DUO</t>
  </si>
  <si>
    <t>AIO</t>
  </si>
  <si>
    <t>ADCETR</t>
  </si>
  <si>
    <t>AYVAKY</t>
  </si>
  <si>
    <t>AZACIT</t>
  </si>
  <si>
    <t>BENDAM</t>
  </si>
  <si>
    <t>BLINCY</t>
  </si>
  <si>
    <t>BORTEZ</t>
  </si>
  <si>
    <t>BRUKIN</t>
  </si>
  <si>
    <t>COLUMV</t>
  </si>
  <si>
    <t>DASATI</t>
  </si>
  <si>
    <t>DOPTEL</t>
  </si>
  <si>
    <t>EMPLIC</t>
  </si>
  <si>
    <t>GAZYVA</t>
  </si>
  <si>
    <t>ICLUSI</t>
  </si>
  <si>
    <t>IMATIN</t>
  </si>
  <si>
    <t>IMNOVI</t>
  </si>
  <si>
    <t>INREBI</t>
  </si>
  <si>
    <t>LENALI</t>
  </si>
  <si>
    <t>LIVTEN</t>
  </si>
  <si>
    <t>MOZOBI</t>
  </si>
  <si>
    <t>MYLOTA</t>
  </si>
  <si>
    <t>NPLATE</t>
  </si>
  <si>
    <t>ONUREG</t>
  </si>
  <si>
    <t>OPDIVO</t>
  </si>
  <si>
    <t>POLIVY</t>
  </si>
  <si>
    <t>POTELI</t>
  </si>
  <si>
    <t>PREVYM</t>
  </si>
  <si>
    <t>REBLOZ</t>
  </si>
  <si>
    <t>REVLIM</t>
  </si>
  <si>
    <t>REVOLA</t>
  </si>
  <si>
    <t>RIXATH</t>
  </si>
  <si>
    <t>RYDAPT</t>
  </si>
  <si>
    <t>SPRYCE</t>
  </si>
  <si>
    <t>TASIGN</t>
  </si>
  <si>
    <t>TECVAY</t>
  </si>
  <si>
    <t>THALID</t>
  </si>
  <si>
    <t>TRISEN</t>
  </si>
  <si>
    <t>XOSPAT</t>
  </si>
  <si>
    <t>ZYDELI</t>
  </si>
  <si>
    <t>AKR</t>
  </si>
  <si>
    <t>CMV</t>
  </si>
  <si>
    <t>§16</t>
  </si>
  <si>
    <t>má býr ř.105</t>
  </si>
  <si>
    <t>ř.105</t>
  </si>
  <si>
    <t xml:space="preserve">YESCAR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</si>
</sst>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0" fillId="0" borderId="3" xfId="0" applyBorder="1"/>
    <xf numFmtId="0" fontId="0" fillId="6" borderId="3" xfId="0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0" borderId="2" xfId="0" applyBorder="1"/>
    <xf numFmtId="0" fontId="0" fillId="6" borderId="2" xfId="0" applyFill="1" applyBorder="1"/>
    <xf numFmtId="0" fontId="2" fillId="0" borderId="9" xfId="0" applyFont="1" applyBorder="1" applyAlignment="1">
      <alignment horizontal="center"/>
    </xf>
    <xf numFmtId="0" fontId="0" fillId="0" borderId="12" xfId="0" applyBorder="1"/>
    <xf numFmtId="3" fontId="2" fillId="0" borderId="13" xfId="0" applyNumberFormat="1" applyFont="1" applyBorder="1" applyAlignment="1">
      <alignment horizontal="center"/>
    </xf>
    <xf numFmtId="0" fontId="0" fillId="0" borderId="14" xfId="0" applyBorder="1"/>
    <xf numFmtId="3" fontId="2" fillId="6" borderId="13" xfId="0" applyNumberFormat="1" applyFont="1" applyFill="1" applyBorder="1" applyAlignment="1">
      <alignment horizontal="center"/>
    </xf>
    <xf numFmtId="3" fontId="3" fillId="6" borderId="13" xfId="0" applyNumberFormat="1" applyFont="1" applyFill="1" applyBorder="1" applyAlignment="1">
      <alignment horizontal="center"/>
    </xf>
    <xf numFmtId="0" fontId="0" fillId="6" borderId="14" xfId="0" applyFill="1" applyBorder="1"/>
    <xf numFmtId="0" fontId="4" fillId="0" borderId="0" xfId="0" applyFont="1" applyAlignment="1">
      <alignment horizontal="left"/>
    </xf>
    <xf numFmtId="3" fontId="2" fillId="0" borderId="15" xfId="0" applyNumberFormat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 vertical="center"/>
    </xf>
    <xf numFmtId="0" fontId="2" fillId="2" borderId="23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/>
    </xf>
    <xf numFmtId="0" fontId="2" fillId="4" borderId="30" xfId="0" applyFont="1" applyFill="1" applyBorder="1"/>
    <xf numFmtId="0" fontId="2" fillId="4" borderId="31" xfId="0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0" fontId="2" fillId="4" borderId="34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7" borderId="35" xfId="0" applyFont="1" applyFill="1" applyBorder="1"/>
    <xf numFmtId="0" fontId="2" fillId="4" borderId="27" xfId="0" applyFont="1" applyFill="1" applyBorder="1" applyAlignment="1">
      <alignment horizontal="center" vertical="center" wrapText="1"/>
    </xf>
    <xf numFmtId="3" fontId="7" fillId="0" borderId="37" xfId="0" applyNumberFormat="1" applyFont="1" applyBorder="1"/>
    <xf numFmtId="0" fontId="0" fillId="0" borderId="2" xfId="0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3" fontId="2" fillId="0" borderId="45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3" fontId="2" fillId="0" borderId="9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46" xfId="0" applyBorder="1"/>
    <xf numFmtId="0" fontId="0" fillId="0" borderId="47" xfId="0" applyBorder="1"/>
    <xf numFmtId="0" fontId="2" fillId="7" borderId="48" xfId="0" applyFont="1" applyFill="1" applyBorder="1"/>
    <xf numFmtId="3" fontId="2" fillId="0" borderId="0" xfId="0" applyNumberFormat="1" applyFont="1"/>
    <xf numFmtId="3" fontId="0" fillId="0" borderId="49" xfId="0" applyNumberFormat="1" applyBorder="1"/>
    <xf numFmtId="3" fontId="0" fillId="0" borderId="50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7" xfId="0" applyNumberFormat="1" applyBorder="1"/>
    <xf numFmtId="3" fontId="0" fillId="0" borderId="1" xfId="0" applyNumberFormat="1" applyBorder="1"/>
    <xf numFmtId="3" fontId="0" fillId="6" borderId="7" xfId="0" applyNumberFormat="1" applyFill="1" applyBorder="1"/>
    <xf numFmtId="3" fontId="0" fillId="6" borderId="1" xfId="0" applyNumberFormat="1" applyFill="1" applyBorder="1"/>
    <xf numFmtId="3" fontId="0" fillId="0" borderId="40" xfId="0" applyNumberFormat="1" applyBorder="1"/>
    <xf numFmtId="3" fontId="2" fillId="4" borderId="30" xfId="0" applyNumberFormat="1" applyFont="1" applyFill="1" applyBorder="1"/>
    <xf numFmtId="3" fontId="2" fillId="4" borderId="31" xfId="0" applyNumberFormat="1" applyFont="1" applyFill="1" applyBorder="1"/>
    <xf numFmtId="3" fontId="0" fillId="0" borderId="0" xfId="0" applyNumberFormat="1"/>
    <xf numFmtId="0" fontId="4" fillId="2" borderId="4" xfId="1" applyFont="1" applyBorder="1" applyAlignment="1">
      <alignment horizontal="center"/>
    </xf>
    <xf numFmtId="0" fontId="4" fillId="2" borderId="5" xfId="1" applyFont="1" applyBorder="1" applyAlignment="1">
      <alignment horizontal="center"/>
    </xf>
    <xf numFmtId="0" fontId="4" fillId="2" borderId="6" xfId="1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/>
    <xf numFmtId="0" fontId="4" fillId="4" borderId="9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3" fontId="2" fillId="6" borderId="7" xfId="0" applyNumberFormat="1" applyFont="1" applyFill="1" applyBorder="1"/>
    <xf numFmtId="3" fontId="2" fillId="6" borderId="1" xfId="0" applyNumberFormat="1" applyFont="1" applyFill="1" applyBorder="1"/>
    <xf numFmtId="3" fontId="8" fillId="0" borderId="0" xfId="0" applyNumberFormat="1" applyFont="1"/>
    <xf numFmtId="0" fontId="0" fillId="0" borderId="0" xfId="0" applyFill="1"/>
  </cellXfs>
  <cellStyles count="2">
    <cellStyle name="20 % – Zvýraznění 6" xfId="1" builtinId="5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5"/>
  <sheetViews>
    <sheetView tabSelected="1" zoomScaleNormal="100" workbookViewId="0">
      <pane ySplit="5" topLeftCell="A6" activePane="bottomLeft" state="frozen"/>
      <selection pane="bottomLeft" activeCell="B62" sqref="B62"/>
    </sheetView>
  </sheetViews>
  <sheetFormatPr defaultRowHeight="15" x14ac:dyDescent="0.25"/>
  <cols>
    <col min="1" max="1" width="2.140625" style="98" customWidth="1"/>
    <col min="2" max="2" width="26.5703125" style="1" customWidth="1"/>
    <col min="3" max="8" width="16.5703125" customWidth="1"/>
    <col min="9" max="9" width="13.85546875" customWidth="1"/>
    <col min="10" max="12" width="16.5703125" customWidth="1"/>
    <col min="13" max="14" width="15.140625" customWidth="1"/>
    <col min="15" max="15" width="23" customWidth="1"/>
  </cols>
  <sheetData>
    <row r="2" spans="2:16" ht="21" x14ac:dyDescent="0.35">
      <c r="B2" s="19" t="s">
        <v>73</v>
      </c>
    </row>
    <row r="3" spans="2:16" ht="15.75" thickBot="1" x14ac:dyDescent="0.3"/>
    <row r="4" spans="2:16" ht="21" x14ac:dyDescent="0.35">
      <c r="B4" s="12"/>
      <c r="C4" s="86">
        <v>2023</v>
      </c>
      <c r="D4" s="87"/>
      <c r="E4" s="88"/>
      <c r="F4" s="89">
        <v>2024</v>
      </c>
      <c r="G4" s="90"/>
      <c r="H4" s="90"/>
      <c r="I4" s="91"/>
      <c r="J4" s="92">
        <v>2025</v>
      </c>
      <c r="K4" s="93"/>
      <c r="L4" s="93"/>
      <c r="M4" s="93"/>
      <c r="N4" s="94"/>
      <c r="O4" s="13"/>
    </row>
    <row r="5" spans="2:16" ht="28.5" customHeight="1" thickBot="1" x14ac:dyDescent="0.3">
      <c r="B5" s="27" t="s">
        <v>0</v>
      </c>
      <c r="C5" s="28" t="s">
        <v>2</v>
      </c>
      <c r="D5" s="29" t="s">
        <v>3</v>
      </c>
      <c r="E5" s="30" t="s">
        <v>1</v>
      </c>
      <c r="F5" s="31" t="s">
        <v>2</v>
      </c>
      <c r="G5" s="32" t="s">
        <v>3</v>
      </c>
      <c r="H5" s="32" t="s">
        <v>1</v>
      </c>
      <c r="I5" s="33" t="s">
        <v>71</v>
      </c>
      <c r="J5" s="34" t="s">
        <v>2</v>
      </c>
      <c r="K5" s="35" t="s">
        <v>4</v>
      </c>
      <c r="L5" s="35" t="s">
        <v>5</v>
      </c>
      <c r="M5" s="51" t="s">
        <v>70</v>
      </c>
      <c r="N5" s="36" t="s">
        <v>71</v>
      </c>
      <c r="O5" s="37" t="s">
        <v>72</v>
      </c>
    </row>
    <row r="6" spans="2:16" ht="15.75" thickTop="1" x14ac:dyDescent="0.25">
      <c r="B6" s="20" t="s">
        <v>6</v>
      </c>
      <c r="C6" s="21"/>
      <c r="D6" s="22"/>
      <c r="E6" s="23"/>
      <c r="F6" s="24"/>
      <c r="G6" s="22"/>
      <c r="H6" s="73"/>
      <c r="I6" s="25"/>
      <c r="J6" s="76">
        <v>0</v>
      </c>
      <c r="K6" s="76">
        <v>6157681</v>
      </c>
      <c r="L6" s="76">
        <v>6157681</v>
      </c>
      <c r="M6" s="25"/>
      <c r="N6" s="23"/>
      <c r="O6" s="26" t="str">
        <f>IFERROR(M6/H6,"")</f>
        <v/>
      </c>
      <c r="P6" t="s">
        <v>127</v>
      </c>
    </row>
    <row r="7" spans="2:16" x14ac:dyDescent="0.25">
      <c r="B7" s="14" t="s">
        <v>7</v>
      </c>
      <c r="C7" s="6"/>
      <c r="D7" s="2"/>
      <c r="E7" s="7"/>
      <c r="F7" s="4"/>
      <c r="G7" s="2"/>
      <c r="H7" s="2"/>
      <c r="I7" s="10"/>
      <c r="J7" s="76">
        <v>3886234.3700000024</v>
      </c>
      <c r="K7" s="77">
        <v>10331968</v>
      </c>
      <c r="L7" s="79">
        <v>14528613.230000021</v>
      </c>
      <c r="M7" s="10"/>
      <c r="N7" s="7"/>
      <c r="O7" s="15" t="str">
        <f t="shared" ref="O7:O24" si="0">IFERROR(M7/H7,"")</f>
        <v/>
      </c>
    </row>
    <row r="8" spans="2:16" x14ac:dyDescent="0.25">
      <c r="B8" s="14" t="s">
        <v>9</v>
      </c>
      <c r="C8" s="6"/>
      <c r="D8" s="2"/>
      <c r="E8" s="7"/>
      <c r="F8" s="4"/>
      <c r="G8" s="2"/>
      <c r="H8" s="2"/>
      <c r="I8" s="10"/>
      <c r="J8" s="78">
        <v>2791650.4100000015</v>
      </c>
      <c r="K8" s="79">
        <v>7439499.200000003</v>
      </c>
      <c r="L8" s="79">
        <v>8776768.1699999999</v>
      </c>
      <c r="M8" s="10"/>
      <c r="N8" s="7"/>
      <c r="O8" s="15" t="str">
        <f t="shared" si="0"/>
        <v/>
      </c>
    </row>
    <row r="9" spans="2:16" x14ac:dyDescent="0.25">
      <c r="B9" s="14" t="s">
        <v>13</v>
      </c>
      <c r="C9" s="6"/>
      <c r="D9" s="2"/>
      <c r="E9" s="7"/>
      <c r="F9" s="4"/>
      <c r="G9" s="2"/>
      <c r="H9" s="2"/>
      <c r="I9" s="10"/>
      <c r="J9" s="78">
        <v>4665265</v>
      </c>
      <c r="K9" s="79">
        <v>13872895.25999997</v>
      </c>
      <c r="L9" s="79">
        <v>18230574.450000342</v>
      </c>
      <c r="M9" s="10"/>
      <c r="N9" s="7"/>
      <c r="O9" s="15" t="str">
        <f t="shared" si="0"/>
        <v/>
      </c>
    </row>
    <row r="10" spans="2:16" x14ac:dyDescent="0.25">
      <c r="B10" s="14" t="s">
        <v>15</v>
      </c>
      <c r="C10" s="6"/>
      <c r="D10" s="2"/>
      <c r="E10" s="7"/>
      <c r="F10" s="4"/>
      <c r="G10" s="2"/>
      <c r="H10" s="2"/>
      <c r="I10" s="10"/>
      <c r="J10" s="78">
        <v>3162768</v>
      </c>
      <c r="K10" s="79">
        <v>8889426.7599999961</v>
      </c>
      <c r="L10" s="79">
        <v>11159755.470000064</v>
      </c>
      <c r="M10" s="10"/>
      <c r="N10" s="7"/>
      <c r="O10" s="15" t="str">
        <f t="shared" si="0"/>
        <v/>
      </c>
    </row>
    <row r="11" spans="2:16" x14ac:dyDescent="0.25">
      <c r="B11" s="14" t="s">
        <v>17</v>
      </c>
      <c r="C11" s="6"/>
      <c r="D11" s="2"/>
      <c r="E11" s="7"/>
      <c r="F11" s="4"/>
      <c r="G11" s="2"/>
      <c r="H11" s="2"/>
      <c r="I11" s="10"/>
      <c r="J11" s="78">
        <v>719160.7700000006</v>
      </c>
      <c r="K11" s="79">
        <v>2321544.7600000016</v>
      </c>
      <c r="L11" s="79">
        <v>2939239.649999992</v>
      </c>
      <c r="M11" s="10"/>
      <c r="N11" s="7"/>
      <c r="O11" s="15" t="str">
        <f t="shared" si="0"/>
        <v/>
      </c>
    </row>
    <row r="12" spans="2:16" x14ac:dyDescent="0.25">
      <c r="B12" s="14" t="s">
        <v>19</v>
      </c>
      <c r="C12" s="6"/>
      <c r="D12" s="2"/>
      <c r="E12" s="7"/>
      <c r="F12" s="4"/>
      <c r="G12" s="2"/>
      <c r="H12" s="2"/>
      <c r="I12" s="10"/>
      <c r="J12" s="78">
        <v>120464.96000000001</v>
      </c>
      <c r="K12" s="79">
        <v>451743.60000000003</v>
      </c>
      <c r="L12" s="79">
        <v>557150.43999999994</v>
      </c>
      <c r="M12" s="10"/>
      <c r="N12" s="7"/>
      <c r="O12" s="15" t="str">
        <f t="shared" si="0"/>
        <v/>
      </c>
    </row>
    <row r="13" spans="2:16" x14ac:dyDescent="0.25">
      <c r="B13" s="14" t="s">
        <v>21</v>
      </c>
      <c r="C13" s="6"/>
      <c r="D13" s="2"/>
      <c r="E13" s="7"/>
      <c r="F13" s="4"/>
      <c r="G13" s="2"/>
      <c r="H13" s="2"/>
      <c r="I13" s="10"/>
      <c r="J13" s="78">
        <v>0</v>
      </c>
      <c r="K13" s="79">
        <v>0</v>
      </c>
      <c r="L13" s="79">
        <v>0</v>
      </c>
      <c r="M13" s="10"/>
      <c r="N13" s="7"/>
      <c r="O13" s="15" t="str">
        <f t="shared" si="0"/>
        <v/>
      </c>
    </row>
    <row r="14" spans="2:16" x14ac:dyDescent="0.25">
      <c r="B14" s="14" t="s">
        <v>22</v>
      </c>
      <c r="C14" s="6"/>
      <c r="D14" s="2"/>
      <c r="E14" s="7"/>
      <c r="F14" s="4"/>
      <c r="G14" s="2"/>
      <c r="H14" s="2"/>
      <c r="I14" s="10"/>
      <c r="J14" s="78">
        <v>442430.03000000014</v>
      </c>
      <c r="K14" s="79">
        <v>968912.68000000017</v>
      </c>
      <c r="L14" s="79">
        <v>1158610.0600000008</v>
      </c>
      <c r="M14" s="10"/>
      <c r="N14" s="7"/>
      <c r="O14" s="15" t="str">
        <f t="shared" si="0"/>
        <v/>
      </c>
    </row>
    <row r="15" spans="2:16" x14ac:dyDescent="0.25">
      <c r="B15" s="14" t="s">
        <v>23</v>
      </c>
      <c r="C15" s="6"/>
      <c r="D15" s="2"/>
      <c r="E15" s="7"/>
      <c r="F15" s="4"/>
      <c r="G15" s="2"/>
      <c r="H15" s="2"/>
      <c r="I15" s="10"/>
      <c r="J15" s="78">
        <v>511559</v>
      </c>
      <c r="K15" s="79">
        <v>1169278.0799999998</v>
      </c>
      <c r="L15" s="79">
        <v>1510317.5199999991</v>
      </c>
      <c r="M15" s="10"/>
      <c r="N15" s="7"/>
      <c r="O15" s="15" t="str">
        <f t="shared" si="0"/>
        <v/>
      </c>
    </row>
    <row r="16" spans="2:16" x14ac:dyDescent="0.25">
      <c r="B16" s="14" t="s">
        <v>24</v>
      </c>
      <c r="C16" s="6"/>
      <c r="D16" s="2"/>
      <c r="E16" s="7"/>
      <c r="F16" s="4"/>
      <c r="G16" s="2"/>
      <c r="H16" s="2"/>
      <c r="I16" s="10"/>
      <c r="J16" s="78">
        <v>873172</v>
      </c>
      <c r="K16" s="79">
        <v>2523612.1800000002</v>
      </c>
      <c r="L16" s="79">
        <v>3829076.86</v>
      </c>
      <c r="M16" s="10"/>
      <c r="N16" s="7"/>
      <c r="O16" s="15" t="str">
        <f t="shared" si="0"/>
        <v/>
      </c>
    </row>
    <row r="17" spans="2:15" x14ac:dyDescent="0.25">
      <c r="B17" s="16" t="s">
        <v>80</v>
      </c>
      <c r="C17" s="8"/>
      <c r="D17" s="3"/>
      <c r="E17" s="9"/>
      <c r="F17" s="5"/>
      <c r="G17" s="3"/>
      <c r="H17" s="3"/>
      <c r="I17" s="11"/>
      <c r="J17" s="95">
        <f>SUM(J18:J63)</f>
        <v>36320711.510000013</v>
      </c>
      <c r="K17" s="96">
        <f t="shared" ref="K17:L17" si="1">SUM(K18:K63)</f>
        <v>101238442.56999996</v>
      </c>
      <c r="L17" s="96">
        <f t="shared" si="1"/>
        <v>131819783.98999988</v>
      </c>
      <c r="M17" s="11"/>
      <c r="N17" s="9"/>
      <c r="O17" s="15" t="str">
        <f t="shared" si="0"/>
        <v/>
      </c>
    </row>
    <row r="18" spans="2:15" x14ac:dyDescent="0.25">
      <c r="B18" s="17" t="s">
        <v>8</v>
      </c>
      <c r="C18" s="8"/>
      <c r="D18" s="3"/>
      <c r="E18" s="9"/>
      <c r="F18" s="5"/>
      <c r="G18" s="3"/>
      <c r="H18" s="3"/>
      <c r="I18" s="11"/>
      <c r="J18" s="80">
        <v>5640722.4000000097</v>
      </c>
      <c r="K18" s="81">
        <v>15879859.799999926</v>
      </c>
      <c r="L18" s="81">
        <v>20662211.399999872</v>
      </c>
      <c r="M18" s="11"/>
      <c r="N18" s="9"/>
      <c r="O18" s="18" t="str">
        <f t="shared" si="0"/>
        <v/>
      </c>
    </row>
    <row r="19" spans="2:15" x14ac:dyDescent="0.25">
      <c r="B19" s="17" t="s">
        <v>10</v>
      </c>
      <c r="C19" s="8"/>
      <c r="D19" s="3"/>
      <c r="E19" s="9"/>
      <c r="F19" s="5"/>
      <c r="G19" s="3"/>
      <c r="H19" s="3"/>
      <c r="I19" s="11"/>
      <c r="J19" s="80">
        <v>1869157.0699999998</v>
      </c>
      <c r="K19" s="81">
        <v>6974875.1399999969</v>
      </c>
      <c r="L19" s="81">
        <v>9587102.9899999984</v>
      </c>
      <c r="M19" s="11"/>
      <c r="N19" s="9"/>
      <c r="O19" s="18" t="str">
        <f t="shared" si="0"/>
        <v/>
      </c>
    </row>
    <row r="20" spans="2:15" x14ac:dyDescent="0.25">
      <c r="B20" s="17" t="s">
        <v>12</v>
      </c>
      <c r="C20" s="8"/>
      <c r="D20" s="3"/>
      <c r="E20" s="9"/>
      <c r="F20" s="5"/>
      <c r="G20" s="3"/>
      <c r="H20" s="3"/>
      <c r="I20" s="11"/>
      <c r="J20" s="80">
        <v>2939883.0199999991</v>
      </c>
      <c r="K20" s="81">
        <v>8532135.9300000053</v>
      </c>
      <c r="L20" s="81">
        <v>10536736.680000009</v>
      </c>
      <c r="M20" s="11"/>
      <c r="N20" s="9"/>
      <c r="O20" s="18" t="str">
        <f t="shared" si="0"/>
        <v/>
      </c>
    </row>
    <row r="21" spans="2:15" x14ac:dyDescent="0.25">
      <c r="B21" s="17" t="s">
        <v>14</v>
      </c>
      <c r="C21" s="8"/>
      <c r="D21" s="3"/>
      <c r="E21" s="9"/>
      <c r="F21" s="5"/>
      <c r="G21" s="3"/>
      <c r="H21" s="3"/>
      <c r="I21" s="11"/>
      <c r="J21" s="80">
        <v>4809245.21</v>
      </c>
      <c r="K21" s="81">
        <v>10675832.359999999</v>
      </c>
      <c r="L21" s="81">
        <v>14973943.500000002</v>
      </c>
      <c r="M21" s="11"/>
      <c r="N21" s="9"/>
      <c r="O21" s="18" t="str">
        <f t="shared" si="0"/>
        <v/>
      </c>
    </row>
    <row r="22" spans="2:15" x14ac:dyDescent="0.25">
      <c r="B22" s="17" t="s">
        <v>16</v>
      </c>
      <c r="C22" s="8"/>
      <c r="D22" s="3"/>
      <c r="E22" s="9"/>
      <c r="F22" s="5"/>
      <c r="G22" s="3"/>
      <c r="H22" s="3"/>
      <c r="I22" s="11"/>
      <c r="J22" s="80">
        <v>1415702.4000000006</v>
      </c>
      <c r="K22" s="81">
        <v>3348368.8199999994</v>
      </c>
      <c r="L22" s="81">
        <v>4345012.3199999975</v>
      </c>
      <c r="M22" s="11"/>
      <c r="N22" s="9"/>
      <c r="O22" s="18" t="str">
        <f t="shared" si="0"/>
        <v/>
      </c>
    </row>
    <row r="23" spans="2:15" x14ac:dyDescent="0.25">
      <c r="B23" s="17" t="s">
        <v>18</v>
      </c>
      <c r="C23" s="8"/>
      <c r="D23" s="3"/>
      <c r="E23" s="9"/>
      <c r="F23" s="5"/>
      <c r="G23" s="3"/>
      <c r="H23" s="3"/>
      <c r="I23" s="11"/>
      <c r="J23" s="80">
        <v>506276.54999999987</v>
      </c>
      <c r="K23" s="81">
        <v>3050546.5299999993</v>
      </c>
      <c r="L23" s="81">
        <v>4438665.8399999989</v>
      </c>
      <c r="M23" s="11"/>
      <c r="N23" s="9"/>
      <c r="O23" s="18" t="str">
        <f t="shared" si="0"/>
        <v/>
      </c>
    </row>
    <row r="24" spans="2:15" x14ac:dyDescent="0.25">
      <c r="B24" s="17" t="s">
        <v>20</v>
      </c>
      <c r="C24" s="8"/>
      <c r="D24" s="3"/>
      <c r="E24" s="9"/>
      <c r="F24" s="5"/>
      <c r="G24" s="3"/>
      <c r="H24" s="3"/>
      <c r="I24" s="11"/>
      <c r="J24" s="80">
        <v>1119709.1300000004</v>
      </c>
      <c r="K24" s="81">
        <v>2476932.3499999992</v>
      </c>
      <c r="L24" s="81">
        <v>3707902.2500000009</v>
      </c>
      <c r="M24" s="11"/>
      <c r="N24" s="9"/>
      <c r="O24" s="18" t="str">
        <f t="shared" si="0"/>
        <v/>
      </c>
    </row>
    <row r="25" spans="2:15" x14ac:dyDescent="0.25">
      <c r="B25" s="17" t="s">
        <v>86</v>
      </c>
      <c r="C25" s="8"/>
      <c r="D25" s="3"/>
      <c r="E25" s="9"/>
      <c r="F25" s="5"/>
      <c r="G25" s="3"/>
      <c r="H25" s="3"/>
      <c r="I25" s="11"/>
      <c r="J25" s="80">
        <v>519522.98</v>
      </c>
      <c r="K25" s="81">
        <v>1772490.17</v>
      </c>
      <c r="L25" s="81">
        <v>2029195.64</v>
      </c>
      <c r="M25" s="11"/>
      <c r="N25" s="9"/>
      <c r="O25" s="18"/>
    </row>
    <row r="26" spans="2:15" x14ac:dyDescent="0.25">
      <c r="B26" s="17" t="s">
        <v>87</v>
      </c>
      <c r="C26" s="8"/>
      <c r="D26" s="3"/>
      <c r="E26" s="9"/>
      <c r="F26" s="5"/>
      <c r="G26" s="3"/>
      <c r="H26" s="3"/>
      <c r="I26" s="11"/>
      <c r="J26" s="80">
        <v>0</v>
      </c>
      <c r="K26" s="81">
        <v>0</v>
      </c>
      <c r="L26" s="81">
        <v>282582</v>
      </c>
      <c r="M26" s="11"/>
      <c r="N26" s="9"/>
      <c r="O26" s="18"/>
    </row>
    <row r="27" spans="2:15" x14ac:dyDescent="0.25">
      <c r="B27" s="17" t="s">
        <v>88</v>
      </c>
      <c r="C27" s="8"/>
      <c r="D27" s="3"/>
      <c r="E27" s="9"/>
      <c r="F27" s="5"/>
      <c r="G27" s="3"/>
      <c r="H27" s="3"/>
      <c r="I27" s="11"/>
      <c r="J27" s="80">
        <v>451579.86</v>
      </c>
      <c r="K27" s="81">
        <v>1259981.7099999995</v>
      </c>
      <c r="L27" s="81">
        <v>1649924.5099999993</v>
      </c>
      <c r="M27" s="11"/>
      <c r="N27" s="9"/>
      <c r="O27" s="18"/>
    </row>
    <row r="28" spans="2:15" x14ac:dyDescent="0.25">
      <c r="B28" s="17" t="s">
        <v>89</v>
      </c>
      <c r="C28" s="8"/>
      <c r="D28" s="3"/>
      <c r="E28" s="9"/>
      <c r="F28" s="5"/>
      <c r="G28" s="3"/>
      <c r="H28" s="3"/>
      <c r="I28" s="11"/>
      <c r="J28" s="80">
        <v>26155.999999999996</v>
      </c>
      <c r="K28" s="81">
        <v>123256.78</v>
      </c>
      <c r="L28" s="81">
        <v>153874.12</v>
      </c>
      <c r="M28" s="11"/>
      <c r="N28" s="9"/>
      <c r="O28" s="18"/>
    </row>
    <row r="29" spans="2:15" x14ac:dyDescent="0.25">
      <c r="B29" s="17" t="s">
        <v>90</v>
      </c>
      <c r="C29" s="8"/>
      <c r="D29" s="3"/>
      <c r="E29" s="9"/>
      <c r="F29" s="5"/>
      <c r="G29" s="3"/>
      <c r="H29" s="3"/>
      <c r="I29" s="11"/>
      <c r="J29" s="80">
        <v>171229.91999999998</v>
      </c>
      <c r="K29" s="81">
        <v>1057532.8</v>
      </c>
      <c r="L29" s="81">
        <v>1659862.58</v>
      </c>
      <c r="M29" s="11"/>
      <c r="N29" s="9"/>
      <c r="O29" s="18"/>
    </row>
    <row r="30" spans="2:15" x14ac:dyDescent="0.25">
      <c r="B30" s="17" t="s">
        <v>91</v>
      </c>
      <c r="C30" s="8"/>
      <c r="D30" s="3"/>
      <c r="E30" s="9"/>
      <c r="F30" s="5"/>
      <c r="G30" s="3"/>
      <c r="H30" s="3"/>
      <c r="I30" s="11"/>
      <c r="J30" s="80">
        <v>145560.10999999996</v>
      </c>
      <c r="K30" s="81">
        <v>403051.49999999994</v>
      </c>
      <c r="L30" s="81">
        <v>514082.81999999995</v>
      </c>
      <c r="M30" s="11"/>
      <c r="N30" s="9"/>
      <c r="O30" s="18"/>
    </row>
    <row r="31" spans="2:15" x14ac:dyDescent="0.25">
      <c r="B31" s="17" t="s">
        <v>92</v>
      </c>
      <c r="C31" s="8"/>
      <c r="D31" s="3"/>
      <c r="E31" s="9"/>
      <c r="F31" s="5"/>
      <c r="G31" s="3"/>
      <c r="H31" s="3"/>
      <c r="I31" s="11"/>
      <c r="J31" s="80">
        <v>1367740.1400000001</v>
      </c>
      <c r="K31" s="81">
        <v>4039336.6100000003</v>
      </c>
      <c r="L31" s="81">
        <v>5438744.3200000003</v>
      </c>
      <c r="M31" s="11"/>
      <c r="N31" s="9"/>
      <c r="O31" s="18"/>
    </row>
    <row r="32" spans="2:15" x14ac:dyDescent="0.25">
      <c r="B32" s="17" t="s">
        <v>93</v>
      </c>
      <c r="C32" s="8"/>
      <c r="D32" s="3"/>
      <c r="E32" s="9"/>
      <c r="F32" s="5"/>
      <c r="G32" s="3"/>
      <c r="H32" s="3"/>
      <c r="I32" s="11"/>
      <c r="J32" s="80">
        <v>1533270.36</v>
      </c>
      <c r="K32" s="81">
        <v>2810995.66</v>
      </c>
      <c r="L32" s="81">
        <v>4088720.96</v>
      </c>
      <c r="M32" s="11"/>
      <c r="N32" s="9"/>
      <c r="O32" s="18"/>
    </row>
    <row r="33" spans="2:15" x14ac:dyDescent="0.25">
      <c r="B33" s="17" t="s">
        <v>94</v>
      </c>
      <c r="C33" s="8"/>
      <c r="D33" s="3"/>
      <c r="E33" s="9"/>
      <c r="F33" s="5"/>
      <c r="G33" s="3"/>
      <c r="H33" s="3"/>
      <c r="I33" s="11"/>
      <c r="J33" s="80">
        <v>335678.07</v>
      </c>
      <c r="K33" s="81">
        <v>967875.22</v>
      </c>
      <c r="L33" s="81">
        <v>1190027.21</v>
      </c>
      <c r="M33" s="11"/>
      <c r="N33" s="9"/>
      <c r="O33" s="18"/>
    </row>
    <row r="34" spans="2:15" x14ac:dyDescent="0.25">
      <c r="B34" s="17" t="s">
        <v>95</v>
      </c>
      <c r="C34" s="8"/>
      <c r="D34" s="3"/>
      <c r="E34" s="9"/>
      <c r="F34" s="5"/>
      <c r="G34" s="3"/>
      <c r="H34" s="3"/>
      <c r="I34" s="11"/>
      <c r="J34" s="80">
        <v>457118.01</v>
      </c>
      <c r="K34" s="81">
        <v>1051371.42</v>
      </c>
      <c r="L34" s="81">
        <v>1234218.6299999999</v>
      </c>
      <c r="M34" s="11"/>
      <c r="N34" s="9"/>
      <c r="O34" s="18"/>
    </row>
    <row r="35" spans="2:15" x14ac:dyDescent="0.25">
      <c r="B35" s="17" t="s">
        <v>96</v>
      </c>
      <c r="C35" s="8"/>
      <c r="D35" s="3"/>
      <c r="E35" s="9"/>
      <c r="F35" s="5"/>
      <c r="G35" s="3"/>
      <c r="H35" s="3"/>
      <c r="I35" s="11"/>
      <c r="J35" s="80">
        <v>77553.240000000005</v>
      </c>
      <c r="K35" s="81">
        <v>155106.48000000001</v>
      </c>
      <c r="L35" s="81">
        <v>155106.48000000001</v>
      </c>
      <c r="M35" s="11"/>
      <c r="N35" s="9"/>
      <c r="O35" s="18"/>
    </row>
    <row r="36" spans="2:15" x14ac:dyDescent="0.25">
      <c r="B36" s="17" t="s">
        <v>97</v>
      </c>
      <c r="C36" s="8"/>
      <c r="D36" s="3"/>
      <c r="E36" s="9"/>
      <c r="F36" s="5"/>
      <c r="G36" s="3"/>
      <c r="H36" s="3"/>
      <c r="I36" s="11"/>
      <c r="J36" s="80">
        <v>713018.90000000014</v>
      </c>
      <c r="K36" s="81">
        <v>2333516.4100000006</v>
      </c>
      <c r="L36" s="81">
        <v>2852075.6100000008</v>
      </c>
      <c r="M36" s="11"/>
      <c r="N36" s="9"/>
      <c r="O36" s="18"/>
    </row>
    <row r="37" spans="2:15" x14ac:dyDescent="0.25">
      <c r="B37" s="17" t="s">
        <v>98</v>
      </c>
      <c r="C37" s="8"/>
      <c r="D37" s="3"/>
      <c r="E37" s="9"/>
      <c r="F37" s="5"/>
      <c r="G37" s="3"/>
      <c r="H37" s="3"/>
      <c r="I37" s="11"/>
      <c r="J37" s="80">
        <v>947841.56</v>
      </c>
      <c r="K37" s="81">
        <v>1421762.34</v>
      </c>
      <c r="L37" s="81">
        <v>1737709.53</v>
      </c>
      <c r="M37" s="11"/>
      <c r="N37" s="9"/>
      <c r="O37" s="18"/>
    </row>
    <row r="38" spans="2:15" x14ac:dyDescent="0.25">
      <c r="B38" s="17" t="s">
        <v>99</v>
      </c>
      <c r="C38" s="8"/>
      <c r="D38" s="3"/>
      <c r="E38" s="9"/>
      <c r="F38" s="5"/>
      <c r="G38" s="3"/>
      <c r="H38" s="3"/>
      <c r="I38" s="11"/>
      <c r="J38" s="80">
        <v>164370.62</v>
      </c>
      <c r="K38" s="81">
        <v>460028.16000000003</v>
      </c>
      <c r="L38" s="81">
        <v>629641.24</v>
      </c>
      <c r="M38" s="11"/>
      <c r="N38" s="9"/>
      <c r="O38" s="18"/>
    </row>
    <row r="39" spans="2:15" x14ac:dyDescent="0.25">
      <c r="B39" s="17" t="s">
        <v>100</v>
      </c>
      <c r="C39" s="8"/>
      <c r="D39" s="3"/>
      <c r="E39" s="9"/>
      <c r="F39" s="5"/>
      <c r="G39" s="3"/>
      <c r="H39" s="3"/>
      <c r="I39" s="11"/>
      <c r="J39" s="80">
        <v>420127.2</v>
      </c>
      <c r="K39" s="81">
        <v>1470445.2000000002</v>
      </c>
      <c r="L39" s="81">
        <v>1890572.4000000001</v>
      </c>
      <c r="M39" s="11"/>
      <c r="N39" s="9"/>
      <c r="O39" s="18"/>
    </row>
    <row r="40" spans="2:15" x14ac:dyDescent="0.25">
      <c r="B40" s="17" t="s">
        <v>101</v>
      </c>
      <c r="C40" s="8"/>
      <c r="D40" s="3"/>
      <c r="E40" s="9"/>
      <c r="F40" s="5"/>
      <c r="G40" s="3"/>
      <c r="H40" s="3"/>
      <c r="I40" s="11"/>
      <c r="J40" s="80">
        <v>50726.78</v>
      </c>
      <c r="K40" s="81">
        <v>152180.34</v>
      </c>
      <c r="L40" s="81">
        <v>152180.34</v>
      </c>
      <c r="M40" s="11"/>
      <c r="N40" s="9"/>
      <c r="O40" s="18"/>
    </row>
    <row r="41" spans="2:15" x14ac:dyDescent="0.25">
      <c r="B41" s="17" t="s">
        <v>102</v>
      </c>
      <c r="C41" s="8"/>
      <c r="D41" s="3"/>
      <c r="E41" s="9"/>
      <c r="F41" s="5"/>
      <c r="G41" s="3"/>
      <c r="H41" s="3"/>
      <c r="I41" s="11"/>
      <c r="J41" s="80">
        <v>550465.61</v>
      </c>
      <c r="K41" s="81">
        <v>1389169.2499999998</v>
      </c>
      <c r="L41" s="81">
        <v>1857768.5799999996</v>
      </c>
      <c r="M41" s="11"/>
      <c r="N41" s="9"/>
      <c r="O41" s="18"/>
    </row>
    <row r="42" spans="2:15" x14ac:dyDescent="0.25">
      <c r="B42" s="17" t="s">
        <v>103</v>
      </c>
      <c r="C42" s="8"/>
      <c r="D42" s="3"/>
      <c r="E42" s="9"/>
      <c r="F42" s="5"/>
      <c r="G42" s="3"/>
      <c r="H42" s="3"/>
      <c r="I42" s="11"/>
      <c r="J42" s="80">
        <v>0</v>
      </c>
      <c r="K42" s="81">
        <v>774728.33</v>
      </c>
      <c r="L42" s="81">
        <v>774728.33</v>
      </c>
      <c r="M42" s="11"/>
      <c r="N42" s="9"/>
      <c r="O42" s="18"/>
    </row>
    <row r="43" spans="2:15" x14ac:dyDescent="0.25">
      <c r="B43" s="17" t="s">
        <v>104</v>
      </c>
      <c r="C43" s="8"/>
      <c r="D43" s="3"/>
      <c r="E43" s="9"/>
      <c r="F43" s="5"/>
      <c r="G43" s="3"/>
      <c r="H43" s="3"/>
      <c r="I43" s="11"/>
      <c r="J43" s="80">
        <v>148654.29999999999</v>
      </c>
      <c r="K43" s="81">
        <v>148654.29999999999</v>
      </c>
      <c r="L43" s="81">
        <v>148654.29999999999</v>
      </c>
      <c r="M43" s="11"/>
      <c r="N43" s="9"/>
      <c r="O43" s="18"/>
    </row>
    <row r="44" spans="2:15" x14ac:dyDescent="0.25">
      <c r="B44" s="17" t="s">
        <v>105</v>
      </c>
      <c r="C44" s="8"/>
      <c r="D44" s="3"/>
      <c r="E44" s="9"/>
      <c r="F44" s="5"/>
      <c r="G44" s="3"/>
      <c r="H44" s="3"/>
      <c r="I44" s="11"/>
      <c r="J44" s="80">
        <v>0</v>
      </c>
      <c r="K44" s="81">
        <v>489269.39999999997</v>
      </c>
      <c r="L44" s="81">
        <v>489269.39999999997</v>
      </c>
      <c r="M44" s="11"/>
      <c r="N44" s="9"/>
      <c r="O44" s="18"/>
    </row>
    <row r="45" spans="2:15" x14ac:dyDescent="0.25">
      <c r="B45" s="17" t="s">
        <v>106</v>
      </c>
      <c r="C45" s="8"/>
      <c r="D45" s="3"/>
      <c r="E45" s="9"/>
      <c r="F45" s="5"/>
      <c r="G45" s="3"/>
      <c r="H45" s="3"/>
      <c r="I45" s="11"/>
      <c r="J45" s="80">
        <v>726952.24000000011</v>
      </c>
      <c r="K45" s="81">
        <v>2401538.6500000004</v>
      </c>
      <c r="L45" s="81">
        <v>2907808.9600000004</v>
      </c>
      <c r="M45" s="11"/>
      <c r="N45" s="9"/>
      <c r="O45" s="18"/>
    </row>
    <row r="46" spans="2:15" x14ac:dyDescent="0.25">
      <c r="B46" s="17" t="s">
        <v>107</v>
      </c>
      <c r="C46" s="8"/>
      <c r="D46" s="3"/>
      <c r="E46" s="9"/>
      <c r="F46" s="5"/>
      <c r="G46" s="3"/>
      <c r="H46" s="3"/>
      <c r="I46" s="11"/>
      <c r="J46" s="80">
        <v>244764.14</v>
      </c>
      <c r="K46" s="81">
        <v>489528.28</v>
      </c>
      <c r="L46" s="81">
        <v>489528.28</v>
      </c>
      <c r="M46" s="11"/>
      <c r="N46" s="9"/>
      <c r="O46" s="18"/>
    </row>
    <row r="47" spans="2:15" x14ac:dyDescent="0.25">
      <c r="B47" s="17" t="s">
        <v>108</v>
      </c>
      <c r="C47" s="8"/>
      <c r="D47" s="3"/>
      <c r="E47" s="9"/>
      <c r="F47" s="5"/>
      <c r="G47" s="3"/>
      <c r="H47" s="3"/>
      <c r="I47" s="11"/>
      <c r="J47" s="80">
        <v>79201.84</v>
      </c>
      <c r="K47" s="81">
        <v>356368.62</v>
      </c>
      <c r="L47" s="81">
        <v>494952.01</v>
      </c>
      <c r="M47" s="11"/>
      <c r="N47" s="9"/>
      <c r="O47" s="18"/>
    </row>
    <row r="48" spans="2:15" x14ac:dyDescent="0.25">
      <c r="B48" s="17" t="s">
        <v>109</v>
      </c>
      <c r="C48" s="8"/>
      <c r="D48" s="3"/>
      <c r="E48" s="9"/>
      <c r="F48" s="5"/>
      <c r="G48" s="3"/>
      <c r="H48" s="3"/>
      <c r="I48" s="11"/>
      <c r="J48" s="80">
        <v>766487.26</v>
      </c>
      <c r="K48" s="81">
        <v>1011422.43</v>
      </c>
      <c r="L48" s="81">
        <v>1130475.4200000002</v>
      </c>
      <c r="M48" s="11"/>
      <c r="N48" s="9"/>
      <c r="O48" s="18"/>
    </row>
    <row r="49" spans="2:16" x14ac:dyDescent="0.25">
      <c r="B49" s="17" t="s">
        <v>110</v>
      </c>
      <c r="C49" s="8"/>
      <c r="D49" s="3"/>
      <c r="E49" s="9"/>
      <c r="F49" s="5"/>
      <c r="G49" s="3"/>
      <c r="H49" s="3"/>
      <c r="I49" s="11"/>
      <c r="J49" s="80">
        <v>400778.65</v>
      </c>
      <c r="K49" s="81">
        <v>768706.59000000008</v>
      </c>
      <c r="L49" s="81">
        <v>768706.59000000008</v>
      </c>
      <c r="M49" s="11"/>
      <c r="N49" s="9"/>
      <c r="O49" s="18"/>
    </row>
    <row r="50" spans="2:16" x14ac:dyDescent="0.25">
      <c r="B50" s="17" t="s">
        <v>111</v>
      </c>
      <c r="C50" s="8"/>
      <c r="D50" s="3"/>
      <c r="E50" s="9"/>
      <c r="F50" s="5"/>
      <c r="G50" s="3"/>
      <c r="H50" s="3"/>
      <c r="I50" s="11"/>
      <c r="J50" s="80">
        <v>120950.39999999991</v>
      </c>
      <c r="K50" s="81">
        <v>335637.24999999988</v>
      </c>
      <c r="L50" s="81">
        <v>391072.80999999988</v>
      </c>
      <c r="M50" s="11"/>
      <c r="N50" s="9"/>
      <c r="O50" s="18"/>
    </row>
    <row r="51" spans="2:16" x14ac:dyDescent="0.25">
      <c r="B51" s="17" t="s">
        <v>112</v>
      </c>
      <c r="C51" s="8"/>
      <c r="D51" s="3"/>
      <c r="E51" s="9"/>
      <c r="F51" s="5"/>
      <c r="G51" s="3"/>
      <c r="H51" s="3"/>
      <c r="I51" s="11"/>
      <c r="J51" s="80">
        <v>1018534.23</v>
      </c>
      <c r="K51" s="81">
        <v>2835218.1</v>
      </c>
      <c r="L51" s="81">
        <v>3579760.67</v>
      </c>
      <c r="M51" s="11"/>
      <c r="N51" s="9"/>
      <c r="O51" s="18"/>
    </row>
    <row r="52" spans="2:16" x14ac:dyDescent="0.25">
      <c r="B52" s="17" t="s">
        <v>113</v>
      </c>
      <c r="C52" s="8"/>
      <c r="D52" s="3"/>
      <c r="E52" s="9"/>
      <c r="F52" s="5"/>
      <c r="G52" s="3"/>
      <c r="H52" s="3"/>
      <c r="I52" s="11"/>
      <c r="J52" s="80">
        <v>1247040.02</v>
      </c>
      <c r="K52" s="81">
        <v>3542745.7800000003</v>
      </c>
      <c r="L52" s="81">
        <v>3658983.9800000004</v>
      </c>
      <c r="M52" s="11"/>
      <c r="N52" s="9"/>
      <c r="O52" s="18"/>
    </row>
    <row r="53" spans="2:16" x14ac:dyDescent="0.25">
      <c r="B53" s="17" t="s">
        <v>114</v>
      </c>
      <c r="C53" s="8"/>
      <c r="D53" s="3"/>
      <c r="E53" s="9"/>
      <c r="F53" s="5"/>
      <c r="G53" s="3"/>
      <c r="H53" s="3"/>
      <c r="I53" s="11"/>
      <c r="J53" s="80">
        <v>466995.46000000008</v>
      </c>
      <c r="K53" s="81">
        <v>1790163.98</v>
      </c>
      <c r="L53" s="81">
        <v>2494183.1</v>
      </c>
      <c r="M53" s="11"/>
      <c r="N53" s="9"/>
      <c r="O53" s="18"/>
    </row>
    <row r="54" spans="2:16" x14ac:dyDescent="0.25">
      <c r="B54" s="17" t="s">
        <v>115</v>
      </c>
      <c r="C54" s="8"/>
      <c r="D54" s="3"/>
      <c r="E54" s="9"/>
      <c r="F54" s="5"/>
      <c r="G54" s="3"/>
      <c r="H54" s="3"/>
      <c r="I54" s="11"/>
      <c r="J54" s="80">
        <v>2701788.7199999969</v>
      </c>
      <c r="K54" s="81">
        <v>6554125.3499999959</v>
      </c>
      <c r="L54" s="81">
        <v>8147940.139999995</v>
      </c>
      <c r="M54" s="11"/>
      <c r="N54" s="9"/>
      <c r="O54" s="18"/>
    </row>
    <row r="55" spans="2:16" x14ac:dyDescent="0.25">
      <c r="B55" s="17" t="s">
        <v>116</v>
      </c>
      <c r="C55" s="8"/>
      <c r="D55" s="3"/>
      <c r="E55" s="9"/>
      <c r="F55" s="5"/>
      <c r="G55" s="3"/>
      <c r="H55" s="3"/>
      <c r="I55" s="11"/>
      <c r="J55" s="80">
        <v>147264.81</v>
      </c>
      <c r="K55" s="81">
        <v>294529.62</v>
      </c>
      <c r="L55" s="81">
        <v>294529.62</v>
      </c>
      <c r="M55" s="11"/>
      <c r="N55" s="9"/>
      <c r="O55" s="18"/>
    </row>
    <row r="56" spans="2:16" x14ac:dyDescent="0.25">
      <c r="B56" s="17" t="s">
        <v>117</v>
      </c>
      <c r="C56" s="8"/>
      <c r="D56" s="3"/>
      <c r="E56" s="9"/>
      <c r="F56" s="5"/>
      <c r="G56" s="3"/>
      <c r="H56" s="3"/>
      <c r="I56" s="11"/>
      <c r="J56" s="80">
        <v>71784.42</v>
      </c>
      <c r="K56" s="81">
        <v>155532.90999999997</v>
      </c>
      <c r="L56" s="81">
        <v>167496.97999999998</v>
      </c>
      <c r="M56" s="11"/>
      <c r="N56" s="9"/>
      <c r="O56" s="18"/>
    </row>
    <row r="57" spans="2:16" x14ac:dyDescent="0.25">
      <c r="B57" s="17" t="s">
        <v>118</v>
      </c>
      <c r="C57" s="8"/>
      <c r="D57" s="3"/>
      <c r="E57" s="9"/>
      <c r="F57" s="5"/>
      <c r="G57" s="3"/>
      <c r="H57" s="3"/>
      <c r="I57" s="11"/>
      <c r="J57" s="80">
        <v>1028179.17</v>
      </c>
      <c r="K57" s="81">
        <v>2556696.1799999997</v>
      </c>
      <c r="L57" s="81">
        <v>3103028.82</v>
      </c>
      <c r="M57" s="11"/>
      <c r="N57" s="9"/>
      <c r="O57" s="18"/>
    </row>
    <row r="58" spans="2:16" x14ac:dyDescent="0.25">
      <c r="B58" s="17" t="s">
        <v>119</v>
      </c>
      <c r="C58" s="8"/>
      <c r="D58" s="3"/>
      <c r="E58" s="9"/>
      <c r="F58" s="5"/>
      <c r="G58" s="3"/>
      <c r="H58" s="3"/>
      <c r="I58" s="11"/>
      <c r="J58" s="80">
        <v>481310.72000000003</v>
      </c>
      <c r="K58" s="81">
        <v>2548186.73</v>
      </c>
      <c r="L58" s="81">
        <v>3648169.12</v>
      </c>
      <c r="M58" s="11"/>
      <c r="N58" s="9"/>
      <c r="O58" s="18"/>
    </row>
    <row r="59" spans="2:16" x14ac:dyDescent="0.25">
      <c r="B59" s="17" t="s">
        <v>120</v>
      </c>
      <c r="C59" s="8"/>
      <c r="D59" s="3"/>
      <c r="E59" s="9"/>
      <c r="F59" s="5"/>
      <c r="G59" s="3"/>
      <c r="H59" s="3"/>
      <c r="I59" s="11"/>
      <c r="J59" s="80">
        <v>38919.08</v>
      </c>
      <c r="K59" s="81">
        <v>175653.02</v>
      </c>
      <c r="L59" s="81">
        <v>214805.13999999998</v>
      </c>
      <c r="M59" s="11"/>
      <c r="N59" s="9"/>
      <c r="O59" s="18"/>
    </row>
    <row r="60" spans="2:16" x14ac:dyDescent="0.25">
      <c r="B60" s="17" t="s">
        <v>121</v>
      </c>
      <c r="C60" s="8"/>
      <c r="D60" s="3"/>
      <c r="E60" s="9"/>
      <c r="F60" s="5"/>
      <c r="G60" s="3"/>
      <c r="H60" s="3"/>
      <c r="I60" s="11"/>
      <c r="J60" s="80">
        <v>83444.350000000006</v>
      </c>
      <c r="K60" s="81">
        <v>235161.35</v>
      </c>
      <c r="L60" s="81">
        <v>235161.35</v>
      </c>
      <c r="M60" s="11"/>
      <c r="N60" s="9"/>
      <c r="O60" s="18"/>
    </row>
    <row r="61" spans="2:16" x14ac:dyDescent="0.25">
      <c r="B61" s="17" t="s">
        <v>122</v>
      </c>
      <c r="C61" s="8"/>
      <c r="D61" s="3"/>
      <c r="E61" s="9"/>
      <c r="F61" s="5"/>
      <c r="G61" s="3"/>
      <c r="H61" s="3"/>
      <c r="I61" s="11"/>
      <c r="J61" s="80">
        <v>0</v>
      </c>
      <c r="K61" s="81">
        <v>787435.32</v>
      </c>
      <c r="L61" s="81">
        <v>1574870.64</v>
      </c>
      <c r="M61" s="11"/>
      <c r="N61" s="9"/>
      <c r="O61" s="18"/>
    </row>
    <row r="62" spans="2:16" x14ac:dyDescent="0.25">
      <c r="B62" s="17" t="s">
        <v>129</v>
      </c>
      <c r="C62" s="8"/>
      <c r="D62" s="3"/>
      <c r="E62" s="9"/>
      <c r="F62" s="5"/>
      <c r="G62" s="3"/>
      <c r="H62" s="3"/>
      <c r="I62" s="11"/>
      <c r="J62" s="80"/>
      <c r="K62" s="81"/>
      <c r="L62" s="81"/>
      <c r="M62" s="11"/>
      <c r="N62" s="9"/>
      <c r="O62" s="18"/>
      <c r="P62" t="s">
        <v>128</v>
      </c>
    </row>
    <row r="63" spans="2:16" x14ac:dyDescent="0.25">
      <c r="B63" s="17" t="s">
        <v>123</v>
      </c>
      <c r="C63" s="8"/>
      <c r="D63" s="3"/>
      <c r="E63" s="9"/>
      <c r="F63" s="5"/>
      <c r="G63" s="3"/>
      <c r="H63" s="3"/>
      <c r="I63" s="11"/>
      <c r="J63" s="80">
        <v>315006.56</v>
      </c>
      <c r="K63" s="81">
        <v>1180489.3999999999</v>
      </c>
      <c r="L63" s="81">
        <v>1337796.3799999999</v>
      </c>
      <c r="M63" s="11"/>
      <c r="N63" s="9"/>
      <c r="O63" s="18"/>
    </row>
    <row r="64" spans="2:16" x14ac:dyDescent="0.25">
      <c r="B64" s="14" t="s">
        <v>25</v>
      </c>
      <c r="C64" s="6"/>
      <c r="D64" s="2"/>
      <c r="E64" s="7"/>
      <c r="F64" s="4"/>
      <c r="G64" s="2"/>
      <c r="H64" s="2"/>
      <c r="I64" s="10"/>
      <c r="J64" s="78">
        <v>0</v>
      </c>
      <c r="K64" s="79">
        <v>0</v>
      </c>
      <c r="L64" s="79">
        <v>0</v>
      </c>
      <c r="M64" s="10"/>
      <c r="N64" s="7"/>
      <c r="O64" s="15" t="str">
        <f t="shared" ref="O64:O106" si="2">IFERROR(M64/H64,"")</f>
        <v/>
      </c>
    </row>
    <row r="65" spans="2:15" x14ac:dyDescent="0.25">
      <c r="B65" s="14" t="s">
        <v>26</v>
      </c>
      <c r="C65" s="6"/>
      <c r="D65" s="2"/>
      <c r="E65" s="7"/>
      <c r="F65" s="4"/>
      <c r="G65" s="2"/>
      <c r="H65" s="2"/>
      <c r="I65" s="10"/>
      <c r="J65" s="78">
        <v>2461861.600000001</v>
      </c>
      <c r="K65" s="79">
        <v>7761685.0400000028</v>
      </c>
      <c r="L65" s="79">
        <v>10300157.630000001</v>
      </c>
      <c r="M65" s="10"/>
      <c r="N65" s="7"/>
      <c r="O65" s="15" t="str">
        <f t="shared" si="2"/>
        <v/>
      </c>
    </row>
    <row r="66" spans="2:15" x14ac:dyDescent="0.25">
      <c r="B66" s="14" t="s">
        <v>27</v>
      </c>
      <c r="C66" s="6"/>
      <c r="D66" s="2"/>
      <c r="E66" s="7"/>
      <c r="F66" s="4"/>
      <c r="G66" s="2"/>
      <c r="H66" s="2"/>
      <c r="I66" s="10"/>
      <c r="J66" s="78">
        <v>2512153.6800000002</v>
      </c>
      <c r="K66" s="79">
        <v>6269771.0099999998</v>
      </c>
      <c r="L66" s="79">
        <v>8689769.3099999949</v>
      </c>
      <c r="M66" s="10"/>
      <c r="N66" s="7"/>
      <c r="O66" s="15" t="str">
        <f t="shared" si="2"/>
        <v/>
      </c>
    </row>
    <row r="67" spans="2:15" x14ac:dyDescent="0.25">
      <c r="B67" s="14" t="s">
        <v>28</v>
      </c>
      <c r="C67" s="6"/>
      <c r="D67" s="2"/>
      <c r="E67" s="7"/>
      <c r="F67" s="4"/>
      <c r="G67" s="2"/>
      <c r="H67" s="2"/>
      <c r="I67" s="10"/>
      <c r="J67" s="78">
        <v>0</v>
      </c>
      <c r="K67" s="79">
        <v>0</v>
      </c>
      <c r="L67" s="79">
        <v>0</v>
      </c>
      <c r="M67" s="10"/>
      <c r="N67" s="7"/>
      <c r="O67" s="15" t="str">
        <f t="shared" si="2"/>
        <v/>
      </c>
    </row>
    <row r="68" spans="2:15" x14ac:dyDescent="0.25">
      <c r="B68" s="14" t="s">
        <v>29</v>
      </c>
      <c r="C68" s="6"/>
      <c r="D68" s="2"/>
      <c r="E68" s="7"/>
      <c r="F68" s="4"/>
      <c r="G68" s="2"/>
      <c r="H68" s="2"/>
      <c r="I68" s="10"/>
      <c r="J68" s="78">
        <v>0</v>
      </c>
      <c r="K68" s="79">
        <v>0</v>
      </c>
      <c r="L68" s="79">
        <v>0</v>
      </c>
      <c r="M68" s="10"/>
      <c r="N68" s="7"/>
      <c r="O68" s="15" t="str">
        <f t="shared" si="2"/>
        <v/>
      </c>
    </row>
    <row r="69" spans="2:15" x14ac:dyDescent="0.25">
      <c r="B69" s="14" t="s">
        <v>30</v>
      </c>
      <c r="C69" s="6"/>
      <c r="D69" s="2"/>
      <c r="E69" s="7"/>
      <c r="F69" s="4"/>
      <c r="G69" s="2"/>
      <c r="H69" s="2"/>
      <c r="I69" s="10"/>
      <c r="J69" s="78">
        <v>10219340.4</v>
      </c>
      <c r="K69" s="79">
        <v>20388993.359999999</v>
      </c>
      <c r="L69" s="79">
        <v>31805628.479999986</v>
      </c>
      <c r="M69" s="10"/>
      <c r="N69" s="7"/>
      <c r="O69" s="15" t="str">
        <f t="shared" si="2"/>
        <v/>
      </c>
    </row>
    <row r="70" spans="2:15" x14ac:dyDescent="0.25">
      <c r="B70" s="14" t="s">
        <v>31</v>
      </c>
      <c r="C70" s="6"/>
      <c r="D70" s="2"/>
      <c r="E70" s="7"/>
      <c r="F70" s="4"/>
      <c r="G70" s="2"/>
      <c r="H70" s="2"/>
      <c r="I70" s="10"/>
      <c r="J70" s="78">
        <v>7189277.4899999974</v>
      </c>
      <c r="K70" s="79">
        <v>20556674.539999995</v>
      </c>
      <c r="L70" s="79">
        <v>25899874.869999997</v>
      </c>
      <c r="M70" s="10"/>
      <c r="N70" s="7"/>
      <c r="O70" s="15" t="str">
        <f t="shared" si="2"/>
        <v/>
      </c>
    </row>
    <row r="71" spans="2:15" x14ac:dyDescent="0.25">
      <c r="B71" s="14" t="s">
        <v>32</v>
      </c>
      <c r="C71" s="6"/>
      <c r="D71" s="2"/>
      <c r="E71" s="7"/>
      <c r="F71" s="4"/>
      <c r="G71" s="2"/>
      <c r="H71" s="2"/>
      <c r="I71" s="10"/>
      <c r="J71" s="78">
        <v>2288097.5999999982</v>
      </c>
      <c r="K71" s="79">
        <v>5873126.3599999985</v>
      </c>
      <c r="L71" s="79">
        <v>7355082.4899999518</v>
      </c>
      <c r="M71" s="10"/>
      <c r="N71" s="7"/>
      <c r="O71" s="15" t="str">
        <f t="shared" si="2"/>
        <v/>
      </c>
    </row>
    <row r="72" spans="2:15" x14ac:dyDescent="0.25">
      <c r="B72" s="14" t="s">
        <v>33</v>
      </c>
      <c r="C72" s="6"/>
      <c r="D72" s="2"/>
      <c r="E72" s="7"/>
      <c r="F72" s="4"/>
      <c r="G72" s="2"/>
      <c r="H72" s="2"/>
      <c r="I72" s="10"/>
      <c r="J72" s="78">
        <v>0</v>
      </c>
      <c r="K72" s="79">
        <v>0</v>
      </c>
      <c r="L72" s="79">
        <v>0</v>
      </c>
      <c r="M72" s="10"/>
      <c r="N72" s="7"/>
      <c r="O72" s="15" t="str">
        <f t="shared" si="2"/>
        <v/>
      </c>
    </row>
    <row r="73" spans="2:15" x14ac:dyDescent="0.25">
      <c r="B73" s="14" t="s">
        <v>34</v>
      </c>
      <c r="C73" s="6"/>
      <c r="D73" s="2"/>
      <c r="E73" s="7"/>
      <c r="F73" s="4"/>
      <c r="G73" s="2"/>
      <c r="H73" s="2"/>
      <c r="I73" s="10"/>
      <c r="J73" s="78">
        <v>245353.27999999997</v>
      </c>
      <c r="K73" s="74">
        <v>605286.79</v>
      </c>
      <c r="L73" s="79">
        <v>715868.55000000016</v>
      </c>
      <c r="M73" s="10"/>
      <c r="N73" s="7"/>
      <c r="O73" s="15" t="str">
        <f t="shared" si="2"/>
        <v/>
      </c>
    </row>
    <row r="74" spans="2:15" x14ac:dyDescent="0.25">
      <c r="B74" s="14" t="s">
        <v>35</v>
      </c>
      <c r="C74" s="6"/>
      <c r="D74" s="2"/>
      <c r="E74" s="7"/>
      <c r="F74" s="4"/>
      <c r="G74" s="2"/>
      <c r="H74" s="2"/>
      <c r="I74" s="10"/>
      <c r="J74" s="78">
        <v>0</v>
      </c>
      <c r="K74" s="79">
        <v>0</v>
      </c>
      <c r="L74" s="79"/>
      <c r="M74" s="10"/>
      <c r="N74" s="7"/>
      <c r="O74" s="15" t="str">
        <f t="shared" si="2"/>
        <v/>
      </c>
    </row>
    <row r="75" spans="2:15" x14ac:dyDescent="0.25">
      <c r="B75" s="14" t="s">
        <v>36</v>
      </c>
      <c r="C75" s="6"/>
      <c r="D75" s="2"/>
      <c r="E75" s="7"/>
      <c r="F75" s="4"/>
      <c r="G75" s="2"/>
      <c r="H75" s="2"/>
      <c r="I75" s="10"/>
      <c r="J75" s="78">
        <v>0</v>
      </c>
      <c r="K75" s="79">
        <v>0</v>
      </c>
      <c r="L75" s="79"/>
      <c r="M75" s="10"/>
      <c r="N75" s="7"/>
      <c r="O75" s="15" t="str">
        <f t="shared" si="2"/>
        <v/>
      </c>
    </row>
    <row r="76" spans="2:15" x14ac:dyDescent="0.25">
      <c r="B76" s="14" t="s">
        <v>37</v>
      </c>
      <c r="C76" s="6"/>
      <c r="D76" s="2"/>
      <c r="E76" s="7"/>
      <c r="F76" s="4"/>
      <c r="G76" s="2"/>
      <c r="H76" s="2"/>
      <c r="I76" s="10"/>
      <c r="J76" s="78">
        <v>362415.84</v>
      </c>
      <c r="K76" s="79">
        <v>857687.70000000007</v>
      </c>
      <c r="L76" s="79">
        <v>1025937.5600000002</v>
      </c>
      <c r="M76" s="10"/>
      <c r="N76" s="7"/>
      <c r="O76" s="15" t="str">
        <f t="shared" si="2"/>
        <v/>
      </c>
    </row>
    <row r="77" spans="2:15" x14ac:dyDescent="0.25">
      <c r="B77" s="14" t="s">
        <v>38</v>
      </c>
      <c r="C77" s="6"/>
      <c r="D77" s="2"/>
      <c r="E77" s="7"/>
      <c r="F77" s="4"/>
      <c r="G77" s="2"/>
      <c r="H77" s="2"/>
      <c r="I77" s="10"/>
      <c r="J77" s="78">
        <v>1838410.0800000003</v>
      </c>
      <c r="K77" s="75">
        <v>4151519.7600000002</v>
      </c>
      <c r="L77" s="79">
        <v>5091325.8499999959</v>
      </c>
      <c r="M77" s="10"/>
      <c r="N77" s="7"/>
      <c r="O77" s="15" t="str">
        <f t="shared" si="2"/>
        <v/>
      </c>
    </row>
    <row r="78" spans="2:15" x14ac:dyDescent="0.25">
      <c r="B78" s="14" t="s">
        <v>39</v>
      </c>
      <c r="C78" s="6"/>
      <c r="D78" s="2"/>
      <c r="E78" s="7"/>
      <c r="F78" s="4"/>
      <c r="G78" s="2"/>
      <c r="H78" s="2"/>
      <c r="I78" s="10"/>
      <c r="J78" s="78">
        <v>4391022.7499999981</v>
      </c>
      <c r="K78" s="79">
        <v>12003072.049999997</v>
      </c>
      <c r="L78" s="79">
        <v>15671481.980000013</v>
      </c>
      <c r="M78" s="10"/>
      <c r="N78" s="7"/>
      <c r="O78" s="15" t="str">
        <f t="shared" si="2"/>
        <v/>
      </c>
    </row>
    <row r="79" spans="2:15" x14ac:dyDescent="0.25">
      <c r="B79" s="14" t="s">
        <v>40</v>
      </c>
      <c r="C79" s="6"/>
      <c r="D79" s="2"/>
      <c r="E79" s="7"/>
      <c r="F79" s="4"/>
      <c r="G79" s="2"/>
      <c r="H79" s="2"/>
      <c r="I79" s="10"/>
      <c r="J79" s="78">
        <v>7203312.799999997</v>
      </c>
      <c r="K79" s="79">
        <v>20360046.909999993</v>
      </c>
      <c r="L79" s="79">
        <v>26332160.799999978</v>
      </c>
      <c r="M79" s="10"/>
      <c r="N79" s="7"/>
      <c r="O79" s="15" t="str">
        <f t="shared" si="2"/>
        <v/>
      </c>
    </row>
    <row r="80" spans="2:15" x14ac:dyDescent="0.25">
      <c r="B80" s="14" t="s">
        <v>41</v>
      </c>
      <c r="C80" s="6"/>
      <c r="D80" s="2"/>
      <c r="E80" s="7"/>
      <c r="F80" s="4"/>
      <c r="G80" s="2"/>
      <c r="H80" s="2"/>
      <c r="I80" s="10"/>
      <c r="J80" s="78">
        <v>2077136.5800000008</v>
      </c>
      <c r="K80" s="79">
        <v>6209639.370000001</v>
      </c>
      <c r="L80" s="79">
        <v>8701207.8499999978</v>
      </c>
      <c r="M80" s="10"/>
      <c r="N80" s="7"/>
      <c r="O80" s="15" t="str">
        <f t="shared" si="2"/>
        <v/>
      </c>
    </row>
    <row r="81" spans="2:15" x14ac:dyDescent="0.25">
      <c r="B81" s="14" t="s">
        <v>42</v>
      </c>
      <c r="C81" s="6"/>
      <c r="D81" s="2"/>
      <c r="E81" s="7"/>
      <c r="F81" s="4"/>
      <c r="G81" s="2"/>
      <c r="H81" s="2"/>
      <c r="I81" s="10"/>
      <c r="J81" s="78">
        <v>250259.94999999987</v>
      </c>
      <c r="K81" s="79">
        <v>782097.48999999976</v>
      </c>
      <c r="L81" s="79">
        <v>955364.87999999989</v>
      </c>
      <c r="M81" s="10"/>
      <c r="N81" s="7"/>
      <c r="O81" s="15" t="str">
        <f t="shared" si="2"/>
        <v/>
      </c>
    </row>
    <row r="82" spans="2:15" x14ac:dyDescent="0.25">
      <c r="B82" s="14" t="s">
        <v>43</v>
      </c>
      <c r="C82" s="6"/>
      <c r="D82" s="2"/>
      <c r="E82" s="7"/>
      <c r="F82" s="4"/>
      <c r="G82" s="2"/>
      <c r="H82" s="2"/>
      <c r="I82" s="10"/>
      <c r="J82" s="78">
        <v>17245755.170000002</v>
      </c>
      <c r="K82" s="79">
        <v>45231341.059999987</v>
      </c>
      <c r="L82" s="79">
        <v>58240063.200000219</v>
      </c>
      <c r="M82" s="10"/>
      <c r="N82" s="7"/>
      <c r="O82" s="15" t="str">
        <f t="shared" si="2"/>
        <v/>
      </c>
    </row>
    <row r="83" spans="2:15" x14ac:dyDescent="0.25">
      <c r="B83" s="14" t="s">
        <v>44</v>
      </c>
      <c r="C83" s="6"/>
      <c r="D83" s="2"/>
      <c r="E83" s="7"/>
      <c r="F83" s="4"/>
      <c r="G83" s="2"/>
      <c r="H83" s="2"/>
      <c r="I83" s="10"/>
      <c r="J83" s="78">
        <v>15778079.699999986</v>
      </c>
      <c r="K83" s="79">
        <v>42228080.519999951</v>
      </c>
      <c r="L83" s="79">
        <v>54284725.679999746</v>
      </c>
      <c r="M83" s="10"/>
      <c r="N83" s="7"/>
      <c r="O83" s="15" t="str">
        <f t="shared" si="2"/>
        <v/>
      </c>
    </row>
    <row r="84" spans="2:15" x14ac:dyDescent="0.25">
      <c r="B84" s="14" t="s">
        <v>45</v>
      </c>
      <c r="C84" s="6"/>
      <c r="D84" s="2"/>
      <c r="E84" s="7"/>
      <c r="F84" s="4"/>
      <c r="G84" s="2"/>
      <c r="H84" s="2"/>
      <c r="I84" s="10"/>
      <c r="J84" s="78">
        <v>1339024.3300000005</v>
      </c>
      <c r="K84" s="79">
        <v>2816612.4500000007</v>
      </c>
      <c r="L84" s="79">
        <v>3647112.4099999992</v>
      </c>
      <c r="M84" s="10"/>
      <c r="N84" s="7"/>
      <c r="O84" s="15" t="str">
        <f t="shared" si="2"/>
        <v/>
      </c>
    </row>
    <row r="85" spans="2:15" x14ac:dyDescent="0.25">
      <c r="B85" s="14" t="s">
        <v>81</v>
      </c>
      <c r="C85" s="6"/>
      <c r="D85" s="2"/>
      <c r="E85" s="7"/>
      <c r="F85" s="4"/>
      <c r="G85" s="2"/>
      <c r="H85" s="2"/>
      <c r="I85" s="10"/>
      <c r="J85" s="78">
        <v>2742391.06</v>
      </c>
      <c r="K85" s="79">
        <v>5023855.84</v>
      </c>
      <c r="L85" s="79">
        <v>6164426.9999999991</v>
      </c>
      <c r="M85" s="10"/>
      <c r="N85" s="7"/>
      <c r="O85" s="15"/>
    </row>
    <row r="86" spans="2:15" x14ac:dyDescent="0.25">
      <c r="B86" s="14" t="s">
        <v>46</v>
      </c>
      <c r="C86" s="6"/>
      <c r="D86" s="2"/>
      <c r="E86" s="7"/>
      <c r="F86" s="4"/>
      <c r="G86" s="2"/>
      <c r="H86" s="2"/>
      <c r="I86" s="10"/>
      <c r="J86" s="78">
        <v>3245228.0800000005</v>
      </c>
      <c r="K86" s="79">
        <v>8852381.6900000013</v>
      </c>
      <c r="L86" s="79">
        <v>12729409.479999984</v>
      </c>
      <c r="M86" s="10"/>
      <c r="N86" s="7"/>
      <c r="O86" s="15" t="str">
        <f t="shared" si="2"/>
        <v/>
      </c>
    </row>
    <row r="87" spans="2:15" x14ac:dyDescent="0.25">
      <c r="B87" s="14" t="s">
        <v>47</v>
      </c>
      <c r="C87" s="6"/>
      <c r="D87" s="2"/>
      <c r="E87" s="7"/>
      <c r="F87" s="4"/>
      <c r="G87" s="2"/>
      <c r="H87" s="2"/>
      <c r="I87" s="10"/>
      <c r="J87" s="78">
        <v>1834673.4600000007</v>
      </c>
      <c r="K87" s="79">
        <v>6206609.1100000013</v>
      </c>
      <c r="L87" s="79">
        <v>7887500.3699999852</v>
      </c>
      <c r="M87" s="10"/>
      <c r="N87" s="7"/>
      <c r="O87" s="15" t="str">
        <f t="shared" si="2"/>
        <v/>
      </c>
    </row>
    <row r="88" spans="2:15" x14ac:dyDescent="0.25">
      <c r="B88" s="14" t="s">
        <v>48</v>
      </c>
      <c r="C88" s="6"/>
      <c r="D88" s="2"/>
      <c r="E88" s="7"/>
      <c r="F88" s="4"/>
      <c r="G88" s="2"/>
      <c r="H88" s="2"/>
      <c r="I88" s="10"/>
      <c r="J88" s="78">
        <v>953773.79000000027</v>
      </c>
      <c r="K88" s="79">
        <v>2493696.6100000008</v>
      </c>
      <c r="L88" s="79">
        <v>3166124.1799999964</v>
      </c>
      <c r="M88" s="10"/>
      <c r="N88" s="7"/>
      <c r="O88" s="15" t="str">
        <f t="shared" si="2"/>
        <v/>
      </c>
    </row>
    <row r="89" spans="2:15" x14ac:dyDescent="0.25">
      <c r="B89" s="14" t="s">
        <v>49</v>
      </c>
      <c r="C89" s="6"/>
      <c r="D89" s="2"/>
      <c r="E89" s="7"/>
      <c r="F89" s="4"/>
      <c r="G89" s="2"/>
      <c r="H89" s="2"/>
      <c r="I89" s="10"/>
      <c r="J89" s="78">
        <v>3541116</v>
      </c>
      <c r="K89" s="79">
        <v>9568952.2399999965</v>
      </c>
      <c r="L89" s="79">
        <v>12172143.149999846</v>
      </c>
      <c r="M89" s="10"/>
      <c r="N89" s="7"/>
      <c r="O89" s="15" t="str">
        <f t="shared" si="2"/>
        <v/>
      </c>
    </row>
    <row r="90" spans="2:15" x14ac:dyDescent="0.25">
      <c r="B90" s="14" t="s">
        <v>50</v>
      </c>
      <c r="C90" s="6"/>
      <c r="D90" s="2"/>
      <c r="E90" s="7"/>
      <c r="F90" s="4"/>
      <c r="G90" s="2"/>
      <c r="H90" s="2"/>
      <c r="I90" s="10"/>
      <c r="J90" s="78">
        <v>529213</v>
      </c>
      <c r="K90" s="79">
        <v>846741</v>
      </c>
      <c r="L90" s="79">
        <v>846740.6399999999</v>
      </c>
      <c r="M90" s="10"/>
      <c r="N90" s="7"/>
      <c r="O90" s="15" t="str">
        <f t="shared" si="2"/>
        <v/>
      </c>
    </row>
    <row r="91" spans="2:15" x14ac:dyDescent="0.25">
      <c r="B91" s="14" t="s">
        <v>51</v>
      </c>
      <c r="C91" s="6"/>
      <c r="D91" s="2"/>
      <c r="E91" s="7"/>
      <c r="F91" s="4"/>
      <c r="G91" s="2"/>
      <c r="H91" s="2"/>
      <c r="I91" s="10"/>
      <c r="J91" s="78">
        <v>69007</v>
      </c>
      <c r="K91" s="79">
        <v>69007</v>
      </c>
      <c r="L91" s="79">
        <v>69006.59</v>
      </c>
      <c r="M91" s="10"/>
      <c r="N91" s="7"/>
      <c r="O91" s="15" t="str">
        <f t="shared" si="2"/>
        <v/>
      </c>
    </row>
    <row r="92" spans="2:15" x14ac:dyDescent="0.25">
      <c r="B92" s="14" t="s">
        <v>52</v>
      </c>
      <c r="C92" s="6"/>
      <c r="D92" s="2"/>
      <c r="E92" s="7"/>
      <c r="F92" s="4"/>
      <c r="G92" s="2"/>
      <c r="H92" s="2"/>
      <c r="I92" s="10"/>
      <c r="J92" s="78">
        <v>1346034</v>
      </c>
      <c r="K92" s="79">
        <v>3691189.7500000005</v>
      </c>
      <c r="L92" s="79">
        <v>4395608.6700000009</v>
      </c>
      <c r="M92" s="10"/>
      <c r="N92" s="7"/>
      <c r="O92" s="15" t="str">
        <f t="shared" si="2"/>
        <v/>
      </c>
    </row>
    <row r="93" spans="2:15" x14ac:dyDescent="0.25">
      <c r="B93" s="14" t="s">
        <v>53</v>
      </c>
      <c r="C93" s="6"/>
      <c r="D93" s="2"/>
      <c r="E93" s="7"/>
      <c r="F93" s="4"/>
      <c r="G93" s="2"/>
      <c r="H93" s="2"/>
      <c r="I93" s="10"/>
      <c r="J93" s="78">
        <v>0</v>
      </c>
      <c r="K93" s="79">
        <v>0</v>
      </c>
      <c r="L93" s="79">
        <v>0</v>
      </c>
      <c r="M93" s="10"/>
      <c r="N93" s="7"/>
      <c r="O93" s="15" t="str">
        <f t="shared" si="2"/>
        <v/>
      </c>
    </row>
    <row r="94" spans="2:15" x14ac:dyDescent="0.25">
      <c r="B94" s="14" t="s">
        <v>54</v>
      </c>
      <c r="C94" s="6"/>
      <c r="D94" s="2"/>
      <c r="E94" s="7"/>
      <c r="F94" s="4"/>
      <c r="G94" s="2"/>
      <c r="H94" s="2"/>
      <c r="I94" s="10"/>
      <c r="J94" s="78">
        <v>648231.68000000005</v>
      </c>
      <c r="K94" s="79">
        <v>3199065.59</v>
      </c>
      <c r="L94" s="79">
        <v>4108273.7299999986</v>
      </c>
      <c r="M94" s="10"/>
      <c r="N94" s="7"/>
      <c r="O94" s="15" t="str">
        <f t="shared" si="2"/>
        <v/>
      </c>
    </row>
    <row r="95" spans="2:15" x14ac:dyDescent="0.25">
      <c r="B95" s="14" t="s">
        <v>55</v>
      </c>
      <c r="C95" s="6"/>
      <c r="D95" s="2"/>
      <c r="E95" s="7"/>
      <c r="F95" s="4"/>
      <c r="G95" s="2"/>
      <c r="H95" s="2"/>
      <c r="I95" s="10"/>
      <c r="J95" s="78">
        <v>227136</v>
      </c>
      <c r="K95" s="79">
        <v>312312</v>
      </c>
      <c r="L95" s="79">
        <v>549082.35</v>
      </c>
      <c r="M95" s="10"/>
      <c r="N95" s="7"/>
      <c r="O95" s="15" t="str">
        <f t="shared" si="2"/>
        <v/>
      </c>
    </row>
    <row r="96" spans="2:15" x14ac:dyDescent="0.25">
      <c r="B96" s="14" t="s">
        <v>56</v>
      </c>
      <c r="C96" s="6"/>
      <c r="D96" s="2"/>
      <c r="E96" s="7"/>
      <c r="F96" s="4"/>
      <c r="G96" s="2"/>
      <c r="H96" s="2"/>
      <c r="I96" s="10"/>
      <c r="J96" s="78">
        <v>11116980</v>
      </c>
      <c r="K96" s="79">
        <v>24890222.440000016</v>
      </c>
      <c r="L96" s="79">
        <v>34693303.559999853</v>
      </c>
      <c r="M96" s="10"/>
      <c r="N96" s="7"/>
      <c r="O96" s="15" t="str">
        <f t="shared" si="2"/>
        <v/>
      </c>
    </row>
    <row r="97" spans="2:15" x14ac:dyDescent="0.25">
      <c r="B97" s="14" t="s">
        <v>57</v>
      </c>
      <c r="C97" s="6"/>
      <c r="D97" s="2"/>
      <c r="E97" s="7"/>
      <c r="F97" s="4"/>
      <c r="G97" s="2"/>
      <c r="H97" s="2"/>
      <c r="I97" s="10"/>
      <c r="J97" s="78">
        <v>6775847</v>
      </c>
      <c r="K97" s="79">
        <v>17749791.770000007</v>
      </c>
      <c r="L97" s="79">
        <v>27026110.849999875</v>
      </c>
      <c r="M97" s="10"/>
      <c r="N97" s="7"/>
      <c r="O97" s="15" t="str">
        <f t="shared" si="2"/>
        <v/>
      </c>
    </row>
    <row r="98" spans="2:15" x14ac:dyDescent="0.25">
      <c r="B98" s="14" t="s">
        <v>58</v>
      </c>
      <c r="C98" s="6"/>
      <c r="D98" s="2"/>
      <c r="E98" s="7"/>
      <c r="F98" s="4"/>
      <c r="G98" s="2"/>
      <c r="H98" s="2"/>
      <c r="I98" s="10"/>
      <c r="J98" s="78">
        <v>0</v>
      </c>
      <c r="K98" s="79">
        <v>0</v>
      </c>
      <c r="L98" s="79">
        <v>0</v>
      </c>
      <c r="M98" s="10"/>
      <c r="N98" s="7"/>
      <c r="O98" s="15" t="str">
        <f t="shared" si="2"/>
        <v/>
      </c>
    </row>
    <row r="99" spans="2:15" x14ac:dyDescent="0.25">
      <c r="B99" s="14" t="s">
        <v>59</v>
      </c>
      <c r="C99" s="6"/>
      <c r="D99" s="2"/>
      <c r="E99" s="7"/>
      <c r="F99" s="4"/>
      <c r="G99" s="2"/>
      <c r="H99" s="2"/>
      <c r="I99" s="10"/>
      <c r="J99" s="78">
        <v>33443326</v>
      </c>
      <c r="K99" s="79">
        <v>72678356.539999917</v>
      </c>
      <c r="L99" s="79">
        <v>91241426.299999908</v>
      </c>
      <c r="M99" s="10"/>
      <c r="N99" s="7"/>
      <c r="O99" s="15" t="str">
        <f t="shared" si="2"/>
        <v/>
      </c>
    </row>
    <row r="100" spans="2:15" x14ac:dyDescent="0.25">
      <c r="B100" s="14" t="s">
        <v>60</v>
      </c>
      <c r="C100" s="6"/>
      <c r="D100" s="2"/>
      <c r="E100" s="7"/>
      <c r="F100" s="4"/>
      <c r="G100" s="2"/>
      <c r="H100" s="2"/>
      <c r="I100" s="10"/>
      <c r="J100" s="78">
        <v>0</v>
      </c>
      <c r="K100" s="79">
        <v>0</v>
      </c>
      <c r="L100" s="79">
        <v>0</v>
      </c>
      <c r="M100" s="10"/>
      <c r="N100" s="7"/>
      <c r="O100" s="15" t="str">
        <f t="shared" si="2"/>
        <v/>
      </c>
    </row>
    <row r="101" spans="2:15" x14ac:dyDescent="0.25">
      <c r="B101" s="14" t="s">
        <v>61</v>
      </c>
      <c r="C101" s="6"/>
      <c r="D101" s="2"/>
      <c r="E101" s="7"/>
      <c r="F101" s="4"/>
      <c r="G101" s="2"/>
      <c r="H101" s="2"/>
      <c r="I101" s="10"/>
      <c r="J101" s="78">
        <v>476778</v>
      </c>
      <c r="K101" s="79">
        <v>1191945</v>
      </c>
      <c r="L101" s="79">
        <v>1430334</v>
      </c>
      <c r="M101" s="10"/>
      <c r="N101" s="7"/>
      <c r="O101" s="15" t="str">
        <f t="shared" si="2"/>
        <v/>
      </c>
    </row>
    <row r="102" spans="2:15" x14ac:dyDescent="0.25">
      <c r="B102" s="14" t="s">
        <v>62</v>
      </c>
      <c r="C102" s="6"/>
      <c r="D102" s="2"/>
      <c r="E102" s="7"/>
      <c r="F102" s="4"/>
      <c r="G102" s="2"/>
      <c r="H102" s="2"/>
      <c r="I102" s="10"/>
      <c r="J102" s="78">
        <v>294543.08999999997</v>
      </c>
      <c r="K102" s="79">
        <v>959453.67999999993</v>
      </c>
      <c r="L102" s="79">
        <v>1169377.6200000003</v>
      </c>
      <c r="M102" s="10"/>
      <c r="N102" s="7"/>
      <c r="O102" s="15" t="str">
        <f t="shared" si="2"/>
        <v/>
      </c>
    </row>
    <row r="103" spans="2:15" x14ac:dyDescent="0.25">
      <c r="B103" s="14" t="s">
        <v>68</v>
      </c>
      <c r="C103" s="6"/>
      <c r="D103" s="2"/>
      <c r="E103" s="7"/>
      <c r="F103" s="4"/>
      <c r="G103" s="2"/>
      <c r="H103" s="2"/>
      <c r="I103" s="10"/>
      <c r="J103" s="78">
        <v>627874.14</v>
      </c>
      <c r="K103" s="79">
        <v>1465039.6600000001</v>
      </c>
      <c r="L103" s="79">
        <v>1674331.04</v>
      </c>
      <c r="M103" s="10"/>
      <c r="N103" s="7"/>
      <c r="O103" s="15" t="str">
        <f t="shared" si="2"/>
        <v/>
      </c>
    </row>
    <row r="104" spans="2:15" x14ac:dyDescent="0.25">
      <c r="B104" s="54" t="s">
        <v>69</v>
      </c>
      <c r="C104" s="55"/>
      <c r="D104" s="56"/>
      <c r="E104" s="57"/>
      <c r="F104" s="58"/>
      <c r="G104" s="56"/>
      <c r="H104" s="56"/>
      <c r="I104" s="59"/>
      <c r="J104" s="78">
        <v>7302602.5300000058</v>
      </c>
      <c r="K104" s="82">
        <v>19219195.790000018</v>
      </c>
      <c r="L104" s="82">
        <v>25615194.909999967</v>
      </c>
      <c r="M104" s="59"/>
      <c r="N104" s="57"/>
      <c r="O104" s="60"/>
    </row>
    <row r="105" spans="2:15" ht="60.75" thickBot="1" x14ac:dyDescent="0.3">
      <c r="B105" s="61" t="s">
        <v>82</v>
      </c>
      <c r="C105" s="44"/>
      <c r="D105" s="45"/>
      <c r="E105" s="46"/>
      <c r="F105" s="47"/>
      <c r="G105" s="45"/>
      <c r="H105" s="45"/>
      <c r="I105" s="48"/>
      <c r="J105" s="80">
        <v>7439990</v>
      </c>
      <c r="K105" s="81">
        <v>7439990</v>
      </c>
      <c r="L105" s="81">
        <v>7439990</v>
      </c>
      <c r="M105" s="48"/>
      <c r="N105" s="46"/>
      <c r="O105" s="49" t="str">
        <f t="shared" si="2"/>
        <v/>
      </c>
    </row>
    <row r="106" spans="2:15" ht="16.5" thickTop="1" thickBot="1" x14ac:dyDescent="0.3">
      <c r="B106" s="38" t="s">
        <v>74</v>
      </c>
      <c r="C106" s="39">
        <f>SUM(C64:C105)+SUM(C6:C17)</f>
        <v>0</v>
      </c>
      <c r="D106" s="40">
        <f>SUM(D64:D105)+SUM(D6:D17)</f>
        <v>0</v>
      </c>
      <c r="E106" s="41">
        <f>SUM(E64:E105)+SUM(E6:E17)</f>
        <v>0</v>
      </c>
      <c r="F106" s="42">
        <f>SUM(F64:F105)+SUM(F6:F17)</f>
        <v>0</v>
      </c>
      <c r="G106" s="40">
        <f>SUM(G64:G105)+SUM(G6:G17)</f>
        <v>0</v>
      </c>
      <c r="H106" s="40">
        <f>SUM(H64:H105)+SUM(H6:H17)</f>
        <v>0</v>
      </c>
      <c r="I106" s="43">
        <f>SUM(I64:I105)+SUM(I6:I17)</f>
        <v>0</v>
      </c>
      <c r="J106" s="83">
        <f>SUM(J64:J105)+SUM(J6:J17)</f>
        <v>211509662.13</v>
      </c>
      <c r="K106" s="84">
        <f>SUM(K64:K105)+SUM(K6:K17)</f>
        <v>537318444.20999992</v>
      </c>
      <c r="L106" s="84">
        <f>SUM(L64:L105)+SUM(L6:L17)</f>
        <v>701761716.81999969</v>
      </c>
      <c r="M106" s="43">
        <f>SUM(M64:M105)+SUM(M6:M17)</f>
        <v>0</v>
      </c>
      <c r="N106" s="43">
        <f>SUM(N64:N105)+SUM(N6:N17)</f>
        <v>0</v>
      </c>
      <c r="O106" s="50" t="str">
        <f t="shared" si="2"/>
        <v/>
      </c>
    </row>
    <row r="107" spans="2:15" ht="15.75" thickBot="1" x14ac:dyDescent="0.3"/>
    <row r="108" spans="2:15" ht="20.25" thickTop="1" thickBot="1" x14ac:dyDescent="0.35">
      <c r="B108" s="62" t="s">
        <v>76</v>
      </c>
      <c r="I108" s="52"/>
      <c r="N108" s="52"/>
    </row>
    <row r="109" spans="2:15" ht="16.5" thickTop="1" thickBot="1" x14ac:dyDescent="0.3"/>
    <row r="110" spans="2:15" x14ac:dyDescent="0.25">
      <c r="B110" s="63" t="s">
        <v>11</v>
      </c>
      <c r="C110" s="64"/>
      <c r="D110" s="65"/>
      <c r="E110" s="66"/>
      <c r="F110" s="67"/>
      <c r="G110" s="65"/>
      <c r="H110" s="65"/>
      <c r="I110" s="68" t="s">
        <v>79</v>
      </c>
      <c r="J110" s="64">
        <v>0</v>
      </c>
      <c r="K110" s="65">
        <v>0</v>
      </c>
      <c r="L110" s="65"/>
      <c r="M110" s="69"/>
      <c r="N110" s="68" t="s">
        <v>79</v>
      </c>
      <c r="O110" s="70"/>
    </row>
    <row r="111" spans="2:15" x14ac:dyDescent="0.25">
      <c r="B111" s="14" t="s">
        <v>77</v>
      </c>
      <c r="C111" s="6"/>
      <c r="D111" s="2"/>
      <c r="E111" s="7"/>
      <c r="F111" s="4"/>
      <c r="G111" s="2"/>
      <c r="H111" s="2"/>
      <c r="I111" s="53" t="s">
        <v>79</v>
      </c>
      <c r="J111" s="6">
        <v>0</v>
      </c>
      <c r="K111" s="2">
        <v>0</v>
      </c>
      <c r="L111" s="2"/>
      <c r="M111" s="10"/>
      <c r="N111" s="53" t="s">
        <v>79</v>
      </c>
      <c r="O111" s="71"/>
    </row>
    <row r="112" spans="2:15" x14ac:dyDescent="0.25">
      <c r="B112" s="14" t="s">
        <v>63</v>
      </c>
      <c r="C112" s="6"/>
      <c r="D112" s="2"/>
      <c r="E112" s="7"/>
      <c r="F112" s="4"/>
      <c r="G112" s="2"/>
      <c r="H112" s="2"/>
      <c r="I112" s="53" t="s">
        <v>79</v>
      </c>
      <c r="J112" s="78">
        <v>0</v>
      </c>
      <c r="K112" s="79">
        <v>0</v>
      </c>
      <c r="L112" s="79"/>
      <c r="M112" s="10"/>
      <c r="N112" s="53" t="s">
        <v>79</v>
      </c>
      <c r="O112" s="71"/>
    </row>
    <row r="113" spans="2:15" x14ac:dyDescent="0.25">
      <c r="B113" s="14" t="s">
        <v>64</v>
      </c>
      <c r="C113" s="6"/>
      <c r="D113" s="2"/>
      <c r="E113" s="7"/>
      <c r="F113" s="4"/>
      <c r="G113" s="2"/>
      <c r="H113" s="2"/>
      <c r="I113" s="53" t="s">
        <v>79</v>
      </c>
      <c r="J113" s="78">
        <v>0</v>
      </c>
      <c r="K113" s="79">
        <v>0</v>
      </c>
      <c r="L113" s="79"/>
      <c r="M113" s="10"/>
      <c r="N113" s="53" t="s">
        <v>79</v>
      </c>
      <c r="O113" s="71"/>
    </row>
    <row r="114" spans="2:15" x14ac:dyDescent="0.25">
      <c r="B114" s="14" t="s">
        <v>65</v>
      </c>
      <c r="C114" s="6"/>
      <c r="D114" s="2"/>
      <c r="E114" s="7"/>
      <c r="F114" s="4"/>
      <c r="G114" s="2"/>
      <c r="H114" s="2"/>
      <c r="I114" s="53" t="s">
        <v>79</v>
      </c>
      <c r="J114" s="78">
        <v>932870.85999999975</v>
      </c>
      <c r="K114" s="79">
        <v>2294627.8199999994</v>
      </c>
      <c r="L114" s="79">
        <v>2294627.8200000008</v>
      </c>
      <c r="M114" s="10"/>
      <c r="N114" s="53" t="s">
        <v>79</v>
      </c>
      <c r="O114" s="71"/>
    </row>
    <row r="115" spans="2:15" x14ac:dyDescent="0.25">
      <c r="B115" s="14" t="s">
        <v>66</v>
      </c>
      <c r="C115" s="6"/>
      <c r="D115" s="2"/>
      <c r="E115" s="7"/>
      <c r="F115" s="4"/>
      <c r="G115" s="2"/>
      <c r="H115" s="2"/>
      <c r="I115" s="53" t="s">
        <v>79</v>
      </c>
      <c r="J115" s="78">
        <v>61122.19</v>
      </c>
      <c r="K115" s="79">
        <v>146899.41</v>
      </c>
      <c r="L115" s="79">
        <v>146899.40999999997</v>
      </c>
      <c r="M115" s="10"/>
      <c r="N115" s="53" t="s">
        <v>79</v>
      </c>
      <c r="O115" s="71"/>
    </row>
    <row r="116" spans="2:15" x14ac:dyDescent="0.25">
      <c r="B116" s="14" t="s">
        <v>67</v>
      </c>
      <c r="C116" s="6"/>
      <c r="D116" s="2"/>
      <c r="E116" s="7"/>
      <c r="F116" s="4"/>
      <c r="G116" s="2"/>
      <c r="H116" s="2"/>
      <c r="I116" s="53" t="s">
        <v>79</v>
      </c>
      <c r="J116" s="78">
        <v>308080.03000000003</v>
      </c>
      <c r="K116" s="79">
        <v>484005.32000000007</v>
      </c>
      <c r="L116" s="79">
        <v>684299.7</v>
      </c>
      <c r="M116" s="10"/>
      <c r="N116" s="53" t="s">
        <v>79</v>
      </c>
      <c r="O116" s="71"/>
    </row>
    <row r="117" spans="2:15" x14ac:dyDescent="0.25">
      <c r="B117" s="14" t="s">
        <v>78</v>
      </c>
      <c r="C117" s="6"/>
      <c r="D117" s="2"/>
      <c r="E117" s="7"/>
      <c r="F117" s="4"/>
      <c r="G117" s="2"/>
      <c r="H117" s="2"/>
      <c r="I117" s="53" t="s">
        <v>79</v>
      </c>
      <c r="J117" s="78"/>
      <c r="K117" s="79"/>
      <c r="L117" s="79"/>
      <c r="M117" s="10"/>
      <c r="N117" s="53" t="s">
        <v>79</v>
      </c>
      <c r="O117" s="71"/>
    </row>
    <row r="118" spans="2:15" ht="15.75" thickBot="1" x14ac:dyDescent="0.3">
      <c r="B118" s="38" t="s">
        <v>75</v>
      </c>
      <c r="C118" s="39">
        <f>SUM(C110:C117)</f>
        <v>0</v>
      </c>
      <c r="D118" s="40">
        <f t="shared" ref="D118:N118" si="3">SUM(D110:D117)</f>
        <v>0</v>
      </c>
      <c r="E118" s="41">
        <f t="shared" si="3"/>
        <v>0</v>
      </c>
      <c r="F118" s="42">
        <f t="shared" si="3"/>
        <v>0</v>
      </c>
      <c r="G118" s="40">
        <f t="shared" si="3"/>
        <v>0</v>
      </c>
      <c r="H118" s="40">
        <f t="shared" si="3"/>
        <v>0</v>
      </c>
      <c r="I118" s="43">
        <f t="shared" si="3"/>
        <v>0</v>
      </c>
      <c r="J118" s="83">
        <f t="shared" si="3"/>
        <v>1302073.0799999998</v>
      </c>
      <c r="K118" s="84">
        <f t="shared" si="3"/>
        <v>2925532.55</v>
      </c>
      <c r="L118" s="84">
        <f t="shared" si="3"/>
        <v>3125826.9300000006</v>
      </c>
      <c r="M118" s="43">
        <f t="shared" si="3"/>
        <v>0</v>
      </c>
      <c r="N118" s="43">
        <f t="shared" si="3"/>
        <v>0</v>
      </c>
      <c r="O118" s="72"/>
    </row>
    <row r="119" spans="2:15" x14ac:dyDescent="0.25">
      <c r="J119" s="85"/>
      <c r="K119" s="85"/>
      <c r="L119" s="85"/>
    </row>
    <row r="120" spans="2:15" x14ac:dyDescent="0.25">
      <c r="B120" s="14" t="s">
        <v>125</v>
      </c>
      <c r="C120" s="6"/>
      <c r="D120" s="2"/>
      <c r="E120" s="7"/>
      <c r="F120" s="4"/>
      <c r="G120" s="2"/>
      <c r="H120" s="2"/>
      <c r="I120" s="53"/>
      <c r="J120" s="78">
        <v>193682.08</v>
      </c>
      <c r="K120" s="79">
        <v>193682.08</v>
      </c>
      <c r="L120" s="79">
        <v>193682.08</v>
      </c>
      <c r="M120" s="10"/>
      <c r="N120" s="53"/>
      <c r="O120" s="71"/>
    </row>
    <row r="121" spans="2:15" x14ac:dyDescent="0.25">
      <c r="B121" s="14" t="s">
        <v>124</v>
      </c>
      <c r="C121" s="6"/>
      <c r="D121" s="2"/>
      <c r="E121" s="7"/>
      <c r="F121" s="4"/>
      <c r="G121" s="2"/>
      <c r="H121" s="2"/>
      <c r="I121" s="53"/>
      <c r="J121" s="78">
        <v>468836.41000000003</v>
      </c>
      <c r="K121" s="79">
        <v>1347636.5</v>
      </c>
      <c r="L121" s="79">
        <v>1813050.63</v>
      </c>
      <c r="M121" s="10"/>
      <c r="N121" s="53"/>
      <c r="O121" s="71"/>
    </row>
    <row r="122" spans="2:15" x14ac:dyDescent="0.25">
      <c r="B122" s="14" t="s">
        <v>85</v>
      </c>
      <c r="C122" s="6"/>
      <c r="D122" s="2"/>
      <c r="E122" s="7"/>
      <c r="F122" s="4"/>
      <c r="G122" s="2"/>
      <c r="H122" s="2"/>
      <c r="I122" s="53"/>
      <c r="J122" s="78"/>
      <c r="K122" s="79"/>
      <c r="L122" s="79"/>
      <c r="M122" s="10"/>
      <c r="N122" s="53"/>
      <c r="O122" s="71"/>
    </row>
    <row r="123" spans="2:15" x14ac:dyDescent="0.25">
      <c r="B123" s="14" t="s">
        <v>84</v>
      </c>
      <c r="C123" s="6"/>
      <c r="D123" s="2"/>
      <c r="E123" s="7"/>
      <c r="F123" s="4"/>
      <c r="G123" s="2"/>
      <c r="H123" s="2"/>
      <c r="I123" s="53"/>
      <c r="J123" s="78">
        <v>1029073.3200000002</v>
      </c>
      <c r="K123" s="79">
        <v>2936920.9099999997</v>
      </c>
      <c r="L123" s="79">
        <v>4274078.3699999992</v>
      </c>
      <c r="M123" s="10"/>
      <c r="N123" s="53"/>
      <c r="O123" s="71"/>
    </row>
    <row r="124" spans="2:15" x14ac:dyDescent="0.25">
      <c r="B124" s="14" t="s">
        <v>83</v>
      </c>
      <c r="C124" s="6"/>
      <c r="D124" s="2"/>
      <c r="E124" s="7"/>
      <c r="F124" s="4"/>
      <c r="G124" s="2"/>
      <c r="H124" s="2"/>
      <c r="I124" s="53" t="s">
        <v>79</v>
      </c>
      <c r="J124" s="78">
        <v>13855658.329999996</v>
      </c>
      <c r="K124" s="79">
        <v>29579749.370000012</v>
      </c>
      <c r="L124" s="79">
        <v>43366421.749999963</v>
      </c>
      <c r="M124" s="10"/>
      <c r="N124" s="53" t="s">
        <v>79</v>
      </c>
      <c r="O124" s="71"/>
    </row>
    <row r="125" spans="2:15" x14ac:dyDescent="0.25">
      <c r="J125" s="85"/>
      <c r="K125" s="85">
        <f>K106+K118+K124+K123+K122+K121+K120</f>
        <v>574301965.61999989</v>
      </c>
      <c r="L125" s="85"/>
    </row>
    <row r="126" spans="2:15" x14ac:dyDescent="0.25">
      <c r="J126" s="85" t="s">
        <v>126</v>
      </c>
      <c r="K126" s="75">
        <v>75688734.189999998</v>
      </c>
      <c r="L126" s="85"/>
    </row>
    <row r="127" spans="2:15" x14ac:dyDescent="0.25">
      <c r="J127" s="85"/>
      <c r="K127" s="85">
        <f>SUM(K125:K126)</f>
        <v>649990699.80999994</v>
      </c>
      <c r="L127" s="85"/>
    </row>
    <row r="128" spans="2:15" x14ac:dyDescent="0.25">
      <c r="J128" s="85"/>
      <c r="K128" s="85">
        <v>649990699</v>
      </c>
      <c r="L128" s="85"/>
    </row>
    <row r="129" spans="10:12" x14ac:dyDescent="0.25">
      <c r="J129" s="85"/>
      <c r="K129" s="97">
        <f>K128-K127</f>
        <v>-0.80999994277954102</v>
      </c>
      <c r="L129" s="85"/>
    </row>
    <row r="130" spans="10:12" x14ac:dyDescent="0.25">
      <c r="J130" s="85"/>
      <c r="K130" s="85"/>
      <c r="L130" s="85"/>
    </row>
    <row r="131" spans="10:12" x14ac:dyDescent="0.25">
      <c r="J131" s="85"/>
      <c r="K131" s="85"/>
      <c r="L131" s="85"/>
    </row>
    <row r="132" spans="10:12" x14ac:dyDescent="0.25">
      <c r="J132" s="85"/>
      <c r="K132" s="85"/>
      <c r="L132" s="85"/>
    </row>
    <row r="133" spans="10:12" x14ac:dyDescent="0.25">
      <c r="J133" s="85"/>
      <c r="K133" s="85"/>
      <c r="L133" s="85"/>
    </row>
    <row r="134" spans="10:12" x14ac:dyDescent="0.25">
      <c r="J134" s="85"/>
      <c r="K134" s="85"/>
      <c r="L134" s="85"/>
    </row>
    <row r="135" spans="10:12" x14ac:dyDescent="0.25">
      <c r="J135" s="85"/>
      <c r="K135" s="85"/>
      <c r="L135" s="85"/>
    </row>
    <row r="136" spans="10:12" x14ac:dyDescent="0.25">
      <c r="J136" s="85"/>
      <c r="K136" s="85"/>
      <c r="L136" s="85"/>
    </row>
    <row r="137" spans="10:12" x14ac:dyDescent="0.25">
      <c r="J137" s="85"/>
      <c r="K137" s="85"/>
      <c r="L137" s="85"/>
    </row>
    <row r="138" spans="10:12" x14ac:dyDescent="0.25">
      <c r="J138" s="85"/>
      <c r="K138" s="85"/>
      <c r="L138" s="85"/>
    </row>
    <row r="139" spans="10:12" x14ac:dyDescent="0.25">
      <c r="J139" s="85"/>
      <c r="K139" s="85"/>
      <c r="L139" s="85"/>
    </row>
    <row r="140" spans="10:12" x14ac:dyDescent="0.25">
      <c r="J140" s="85"/>
      <c r="K140" s="85"/>
      <c r="L140" s="85"/>
    </row>
    <row r="141" spans="10:12" x14ac:dyDescent="0.25">
      <c r="J141" s="85"/>
      <c r="K141" s="85"/>
      <c r="L141" s="85"/>
    </row>
    <row r="142" spans="10:12" x14ac:dyDescent="0.25">
      <c r="J142" s="85"/>
      <c r="K142" s="85"/>
      <c r="L142" s="85"/>
    </row>
    <row r="143" spans="10:12" x14ac:dyDescent="0.25">
      <c r="J143" s="85"/>
      <c r="K143" s="85"/>
      <c r="L143" s="85"/>
    </row>
    <row r="144" spans="10:12" x14ac:dyDescent="0.25">
      <c r="J144" s="85"/>
      <c r="K144" s="85"/>
      <c r="L144" s="85"/>
    </row>
    <row r="145" spans="10:12" x14ac:dyDescent="0.25">
      <c r="J145" s="85"/>
      <c r="K145" s="85"/>
      <c r="L145" s="85"/>
    </row>
    <row r="146" spans="10:12" x14ac:dyDescent="0.25">
      <c r="J146" s="85"/>
      <c r="K146" s="85"/>
      <c r="L146" s="85"/>
    </row>
    <row r="147" spans="10:12" x14ac:dyDescent="0.25">
      <c r="J147" s="85"/>
      <c r="K147" s="85"/>
      <c r="L147" s="85"/>
    </row>
    <row r="148" spans="10:12" x14ac:dyDescent="0.25">
      <c r="J148" s="85"/>
      <c r="K148" s="85"/>
      <c r="L148" s="85"/>
    </row>
    <row r="149" spans="10:12" x14ac:dyDescent="0.25">
      <c r="J149" s="85"/>
      <c r="K149" s="85"/>
      <c r="L149" s="85"/>
    </row>
    <row r="150" spans="10:12" x14ac:dyDescent="0.25">
      <c r="J150" s="85"/>
      <c r="K150" s="85"/>
      <c r="L150" s="85"/>
    </row>
    <row r="151" spans="10:12" x14ac:dyDescent="0.25">
      <c r="J151" s="85"/>
      <c r="K151" s="85"/>
      <c r="L151" s="85"/>
    </row>
    <row r="152" spans="10:12" x14ac:dyDescent="0.25">
      <c r="J152" s="85"/>
      <c r="K152" s="85"/>
      <c r="L152" s="85"/>
    </row>
    <row r="153" spans="10:12" x14ac:dyDescent="0.25">
      <c r="J153" s="85"/>
      <c r="K153" s="85"/>
      <c r="L153" s="85"/>
    </row>
    <row r="154" spans="10:12" x14ac:dyDescent="0.25">
      <c r="J154" s="85"/>
      <c r="K154" s="85"/>
      <c r="L154" s="85"/>
    </row>
    <row r="155" spans="10:12" x14ac:dyDescent="0.25">
      <c r="J155" s="85"/>
      <c r="K155" s="85"/>
      <c r="L155" s="85"/>
    </row>
  </sheetData>
  <mergeCells count="3">
    <mergeCell ref="C4:E4"/>
    <mergeCell ref="F4:I4"/>
    <mergeCell ref="J4:N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 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Slivečka Michal</dc:creator>
  <cp:lastModifiedBy>Káňa Jaroslav, Ing., MHA</cp:lastModifiedBy>
  <dcterms:created xsi:type="dcterms:W3CDTF">2025-05-14T13:23:10Z</dcterms:created>
  <dcterms:modified xsi:type="dcterms:W3CDTF">2025-05-16T12:21:45Z</dcterms:modified>
</cp:coreProperties>
</file>