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97688620-118F-4A35-A7D4-262336CB1A16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<sst xmlns="http://schemas.openxmlformats.org/spreadsheetml/2006/main" count="210" uniqueCount="82">
  <si>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</si>
  <si>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</si>
  <si>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</si>
  <si>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</si>
  <si>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</si>
  <si>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</si>
  <si>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</si>
  <si>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</si>
  <si>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</si>
  <si>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</si>
  <si>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</si>
  <si>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</si>
  <si>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</si>
  <si>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</si>
  <si>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</si>
  <si>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</si>
  <si>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</si>
  <si>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</si>
  <si>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</si>
  <si>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</si>
  <si>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</si>
  <si>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</si>
  <si>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</si>
  <si>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</si>
  <si>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</si>
  <si>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</si>
  <si>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</si>
  <si>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</si>
  <si>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</si>
  <si>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</si>
  <si>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</si>
  <si>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</si>
  <si>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</si>
  <si>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</si>
  <si>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</si>
  <si>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</si>
  <si>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</si>
  <si>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23:00-00:00</t>
  </si>
  <si>
    <t>15:00-15:30</t>
  </si>
  <si>
    <t>15:00-16:00</t>
  </si>
  <si>
    <t>14:30-15:00</t>
  </si>
  <si>
    <t>16:00-17:00</t>
  </si>
  <si>
    <t>01:00-02:00</t>
  </si>
  <si>
    <t>Pocet</t>
  </si>
  <si>
    <t>Prichod</t>
  </si>
  <si>
    <t>Odchod</t>
  </si>
  <si>
    <t>06:00-06:30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</si>
  <si>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</si>
  <si>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</si>
  <si>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</si>
  <si>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</si>
  <si>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</si>
  <si>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</si>
  <si>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</si>
  <si>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</si>
  <si>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</si>
  <si>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</si>
  <si>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</si>
  <si>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</si>
  <si>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</si>
  <si>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</si>
  <si>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</si>
  <si>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</si>
  <si>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</si>
  <si>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</si>
  <si>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</si>
  <si>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</si>
  <si>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</si>
  <si>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</si>
  <si>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</si>
  <si>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</si>
  <si>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</si>
  <si>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</si>
  <si>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</si>
  <si>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</si>
  <si>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</si>
  <si>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</si>
  <si>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ALG</t>
  </si>
  <si>
    <t>6012 : ALG  Ambulance</t>
  </si>
  <si>
    <t>7403 : ALG - MUDr. Račanský</t>
  </si>
  <si>
    <t>7426 : ALG - MUDr. Peprníková</t>
  </si>
  <si>
    <t>7460 : ALG - MUDr. Henklová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</si>
</sst>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[TAB_cekarna_ALG.xlsx]DataGraf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ALG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9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9"/>
                <c:pt idx="0">
                  <c:v>7</c:v>
                </c:pt>
                <c:pt idx="1">
                  <c:v>181</c:v>
                </c:pt>
                <c:pt idx="2">
                  <c:v>1386</c:v>
                </c:pt>
                <c:pt idx="3">
                  <c:v>2156</c:v>
                </c:pt>
                <c:pt idx="4">
                  <c:v>2057</c:v>
                </c:pt>
                <c:pt idx="5">
                  <c:v>2047</c:v>
                </c:pt>
                <c:pt idx="6">
                  <c:v>1924</c:v>
                </c:pt>
                <c:pt idx="7">
                  <c:v>1918</c:v>
                </c:pt>
                <c:pt idx="8">
                  <c:v>1671</c:v>
                </c:pt>
                <c:pt idx="9">
                  <c:v>1521</c:v>
                </c:pt>
                <c:pt idx="10">
                  <c:v>925</c:v>
                </c:pt>
                <c:pt idx="11">
                  <c:v>191</c:v>
                </c:pt>
                <c:pt idx="12">
                  <c:v>95</c:v>
                </c:pt>
                <c:pt idx="13">
                  <c:v>808</c:v>
                </c:pt>
                <c:pt idx="14">
                  <c:v>1722</c:v>
                </c:pt>
                <c:pt idx="15">
                  <c:v>1029</c:v>
                </c:pt>
                <c:pt idx="16">
                  <c:v>385</c:v>
                </c:pt>
                <c:pt idx="17">
                  <c:v>228</c:v>
                </c:pt>
                <c:pt idx="1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9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9"/>
                <c:pt idx="0">
                  <c:v>1</c:v>
                </c:pt>
                <c:pt idx="1">
                  <c:v>91</c:v>
                </c:pt>
                <c:pt idx="2">
                  <c:v>270</c:v>
                </c:pt>
                <c:pt idx="3">
                  <c:v>886</c:v>
                </c:pt>
                <c:pt idx="4">
                  <c:v>1677</c:v>
                </c:pt>
                <c:pt idx="5">
                  <c:v>1661</c:v>
                </c:pt>
                <c:pt idx="6">
                  <c:v>1840</c:v>
                </c:pt>
                <c:pt idx="7">
                  <c:v>1849</c:v>
                </c:pt>
                <c:pt idx="8">
                  <c:v>1893</c:v>
                </c:pt>
                <c:pt idx="9">
                  <c:v>1752</c:v>
                </c:pt>
                <c:pt idx="10">
                  <c:v>1670</c:v>
                </c:pt>
                <c:pt idx="11">
                  <c:v>1435</c:v>
                </c:pt>
                <c:pt idx="12">
                  <c:v>628</c:v>
                </c:pt>
                <c:pt idx="13">
                  <c:v>254</c:v>
                </c:pt>
                <c:pt idx="14">
                  <c:v>731</c:v>
                </c:pt>
                <c:pt idx="15">
                  <c:v>1448</c:v>
                </c:pt>
                <c:pt idx="16">
                  <c:v>1231</c:v>
                </c:pt>
                <c:pt idx="17">
                  <c:v>766</c:v>
                </c:pt>
                <c:pt idx="18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[TAB_cekarna_ALG.xlsx]Data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ALG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0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0"/>
                <c:pt idx="0">
                  <c:v>188</c:v>
                </c:pt>
                <c:pt idx="1">
                  <c:v>3542</c:v>
                </c:pt>
                <c:pt idx="2">
                  <c:v>4104</c:v>
                </c:pt>
                <c:pt idx="3">
                  <c:v>3842</c:v>
                </c:pt>
                <c:pt idx="4">
                  <c:v>3192</c:v>
                </c:pt>
                <c:pt idx="5">
                  <c:v>1116</c:v>
                </c:pt>
                <c:pt idx="6">
                  <c:v>903</c:v>
                </c:pt>
                <c:pt idx="7">
                  <c:v>2751</c:v>
                </c:pt>
                <c:pt idx="8">
                  <c:v>614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0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0"/>
                <c:pt idx="0">
                  <c:v>92</c:v>
                </c:pt>
                <c:pt idx="1">
                  <c:v>1156</c:v>
                </c:pt>
                <c:pt idx="2">
                  <c:v>3338</c:v>
                </c:pt>
                <c:pt idx="3">
                  <c:v>3689</c:v>
                </c:pt>
                <c:pt idx="4">
                  <c:v>3645</c:v>
                </c:pt>
                <c:pt idx="5">
                  <c:v>3105</c:v>
                </c:pt>
                <c:pt idx="6">
                  <c:v>882</c:v>
                </c:pt>
                <c:pt idx="7">
                  <c:v>2179</c:v>
                </c:pt>
                <c:pt idx="8">
                  <c:v>1998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[TAB_cekarna_ALG.xlsx]Data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ALG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5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5"/>
                <c:pt idx="0">
                  <c:v>4343</c:v>
                </c:pt>
                <c:pt idx="1">
                  <c:v>4730</c:v>
                </c:pt>
                <c:pt idx="2">
                  <c:v>4123</c:v>
                </c:pt>
                <c:pt idx="3">
                  <c:v>3584</c:v>
                </c:pt>
                <c:pt idx="4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82349537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Pátek"/>
        <s v="Pondělí"/>
        <s v="Středa"/>
        <s v="Úterý"/>
        <m/>
        <s v="Sobota" u="1"/>
        <s v="Neděle" u="1"/>
      </sharedItems>
    </cacheField>
    <cacheField name="Pocet" numFmtId="0">
      <sharedItems containsString="0" containsBlank="1" containsNumber="1" containsInteger="1" minValue="1" maxValue="4727"/>
    </cacheField>
    <cacheField name="Ambulance" numFmtId="0">
      <sharedItems containsBlank="1" count="25">
        <s v="6012 : ALG  Ambulance"/>
        <s v="7403 : ALG - MUDr. Račanský"/>
        <s v="7426 : ALG - MUDr. Peprníková"/>
        <s v="7460 : ALG - MUDr. Henklová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82349537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m/>
        <s v="02:00-03:00" u="1"/>
        <s v="17:00-18:00" u="1"/>
        <s v="20:00-21:00" u="1"/>
        <s v="03:00-04:00" u="1"/>
        <s v="00:00-01:00" u="1"/>
        <s v="18:00-19:00" u="1"/>
        <s v="21:00-22:00" u="1"/>
        <s v="04:00-05:00" u="1"/>
        <s v="01:00-02:00" u="1"/>
        <s v="16:00-17:00" u="1"/>
        <s v="19:00-20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4104"/>
    </cacheField>
    <cacheField name="Odchod" numFmtId="0">
      <sharedItems containsString="0" containsBlank="1" containsNumber="1" containsInteger="1" minValue="1" maxValue="3689"/>
    </cacheField>
    <cacheField name="Ambulance" numFmtId="0">
      <sharedItems containsBlank="1" count="20">
        <s v="6012 : ALG  Ambulance"/>
        <s v="7403 : ALG - MUDr. Račanský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823611108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m/>
        <s v="20:30-21:00" u="1"/>
        <s v="03:30-04:00" u="1"/>
        <s v="00:30-01:00" u="1"/>
        <s v="21:00-21:30" u="1"/>
        <s v="04:00-04:30" u="1"/>
        <s v="01:00-01:30" u="1"/>
        <s v="18:30-19:00" u="1"/>
        <s v="15:30-16:00" u="1"/>
        <s v="19:00-19:30" u="1"/>
        <s v="16:00-16:30" u="1"/>
        <s v="21:30-22:00" u="1"/>
        <s v="04:30-05:00" u="1"/>
        <s v="01:30-02:00" u="1"/>
        <s v="22:00-22:30" u="1"/>
        <s v="05:00-05:30" u="1"/>
        <s v="02:00-02:30" u="1"/>
        <s v="16:30-17:00" u="1"/>
        <s v="19:30-20:00" u="1"/>
        <s v="17:00-17:30" u="1"/>
        <s v="22:30-23:00" u="1"/>
        <s v="23:30-00:00" u="1"/>
        <s v="05:30-06:00" u="1"/>
        <s v="02:30-03:00" u="1"/>
        <s v="23:00-23:30" u="1"/>
        <s v="20:00-20:30" u="1"/>
        <s v="03:00-03:30" u="1"/>
        <s v="00:00-00:30" u="1"/>
        <s v="17:30-18:00" u="1"/>
        <s v="18:00-18:30" u="1"/>
      </sharedItems>
    </cacheField>
    <cacheField name="Prichod" numFmtId="0">
      <sharedItems containsString="0" containsBlank="1" containsNumber="1" containsInteger="1" minValue="7" maxValue="2156"/>
    </cacheField>
    <cacheField name="Odchod" numFmtId="0">
      <sharedItems containsString="0" containsBlank="1" containsNumber="1" containsInteger="1" minValue="1" maxValue="1893"/>
    </cacheField>
    <cacheField name="Ambulance" numFmtId="0">
      <sharedItems containsBlank="1" count="19">
        <s v="6012 : ALG 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3584"/>
    <x v="0"/>
  </r>
  <r>
    <x v="1"/>
    <n v="3165"/>
    <x v="0"/>
  </r>
  <r>
    <x v="2"/>
    <n v="4343"/>
    <x v="0"/>
  </r>
  <r>
    <x v="3"/>
    <n v="4123"/>
    <x v="0"/>
  </r>
  <r>
    <x v="4"/>
    <n v="4727"/>
    <x v="0"/>
  </r>
  <r>
    <x v="4"/>
    <n v="1"/>
    <x v="1"/>
  </r>
  <r>
    <x v="4"/>
    <n v="1"/>
    <x v="2"/>
  </r>
  <r>
    <x v="4"/>
    <n v="1"/>
    <x v="3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88"/>
    <n v="92"/>
    <x v="0"/>
  </r>
  <r>
    <x v="1"/>
    <n v="3542"/>
    <n v="1156"/>
    <x v="0"/>
  </r>
  <r>
    <x v="2"/>
    <n v="4104"/>
    <n v="3338"/>
    <x v="0"/>
  </r>
  <r>
    <x v="3"/>
    <n v="3842"/>
    <n v="3689"/>
    <x v="0"/>
  </r>
  <r>
    <x v="4"/>
    <n v="3192"/>
    <n v="3645"/>
    <x v="0"/>
  </r>
  <r>
    <x v="5"/>
    <n v="1116"/>
    <n v="3105"/>
    <x v="0"/>
  </r>
  <r>
    <x v="6"/>
    <n v="903"/>
    <n v="882"/>
    <x v="0"/>
  </r>
  <r>
    <x v="7"/>
    <n v="2751"/>
    <n v="2179"/>
    <x v="0"/>
  </r>
  <r>
    <x v="8"/>
    <n v="613"/>
    <n v="1997"/>
    <x v="0"/>
  </r>
  <r>
    <x v="8"/>
    <n v="1"/>
    <n v="1"/>
    <x v="1"/>
  </r>
  <r>
    <x v="9"/>
    <n v="33"/>
    <n v="200"/>
    <x v="0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7"/>
    <n v="1"/>
    <x v="0"/>
  </r>
  <r>
    <x v="1"/>
    <n v="181"/>
    <n v="91"/>
    <x v="0"/>
  </r>
  <r>
    <x v="2"/>
    <n v="1386"/>
    <n v="270"/>
    <x v="0"/>
  </r>
  <r>
    <x v="3"/>
    <n v="2156"/>
    <n v="886"/>
    <x v="0"/>
  </r>
  <r>
    <x v="4"/>
    <n v="2057"/>
    <n v="1677"/>
    <x v="0"/>
  </r>
  <r>
    <x v="5"/>
    <n v="2047"/>
    <n v="1661"/>
    <x v="0"/>
  </r>
  <r>
    <x v="6"/>
    <n v="1924"/>
    <n v="1840"/>
    <x v="0"/>
  </r>
  <r>
    <x v="7"/>
    <n v="1918"/>
    <n v="1849"/>
    <x v="0"/>
  </r>
  <r>
    <x v="8"/>
    <n v="1671"/>
    <n v="1893"/>
    <x v="0"/>
  </r>
  <r>
    <x v="9"/>
    <n v="1521"/>
    <n v="1752"/>
    <x v="0"/>
  </r>
  <r>
    <x v="10"/>
    <n v="925"/>
    <n v="1670"/>
    <x v="0"/>
  </r>
  <r>
    <x v="11"/>
    <n v="191"/>
    <n v="1435"/>
    <x v="0"/>
  </r>
  <r>
    <x v="12"/>
    <n v="95"/>
    <n v="628"/>
    <x v="0"/>
  </r>
  <r>
    <x v="13"/>
    <n v="808"/>
    <n v="254"/>
    <x v="0"/>
  </r>
  <r>
    <x v="14"/>
    <n v="1722"/>
    <n v="731"/>
    <x v="0"/>
  </r>
  <r>
    <x v="15"/>
    <n v="1029"/>
    <n v="1448"/>
    <x v="0"/>
  </r>
  <r>
    <x v="16"/>
    <n v="385"/>
    <n v="1231"/>
    <x v="0"/>
  </r>
  <r>
    <x v="17"/>
    <n v="228"/>
    <n v="766"/>
    <x v="0"/>
  </r>
  <r>
    <x v="18"/>
    <n v="33"/>
    <n v="186"/>
    <x v="0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  <r>
    <x v="19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3" firstHeaderRow="0" firstDataRow="1" firstDataCol="1" rowPageCount="1" colPageCount="1"/>
  <pivotFields count="4">
    <pivotField axis="axisRow" showAll="0">
      <items count="50">
        <item m="1" x="46"/>
        <item m="1" x="22"/>
        <item m="1" x="25"/>
        <item m="1" x="32"/>
        <item m="1" x="35"/>
        <item m="1" x="42"/>
        <item m="1" x="45"/>
        <item m="1" x="21"/>
        <item m="1" x="24"/>
        <item m="1" x="31"/>
        <item m="1" x="34"/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27"/>
        <item m="1" x="29"/>
        <item m="1" x="36"/>
        <item m="1" x="38"/>
        <item m="1" x="47"/>
        <item m="1" x="48"/>
        <item m="1" x="26"/>
        <item m="1" x="28"/>
        <item m="1" x="37"/>
        <item m="1" x="44"/>
        <item m="1" x="20"/>
        <item m="1" x="23"/>
        <item m="1" x="30"/>
        <item m="1" x="33"/>
        <item m="1" x="39"/>
        <item m="1" x="43"/>
        <item m="1" x="40"/>
        <item h="1" x="19"/>
        <item t="default"/>
      </items>
    </pivotField>
    <pivotField dataField="1" showAll="0"/>
    <pivotField dataField="1" showAll="0"/>
    <pivotField axis="axisPage" multipleItemSelectionAllowed="1" showAll="0">
      <items count="20">
        <item m="1" x="3"/>
        <item m="1" x="13"/>
        <item m="1" x="2"/>
        <item m="1" x="7"/>
        <item m="1" x="15"/>
        <item m="1" x="14"/>
        <item m="1" x="16"/>
        <item m="1" x="12"/>
        <item m="1" x="5"/>
        <item m="1" x="17"/>
        <item m="1" x="6"/>
        <item m="1" x="8"/>
        <item m="1" x="18"/>
        <item m="1" x="10"/>
        <item m="1" x="4"/>
        <item m="1" x="11"/>
        <item m="1" x="9"/>
        <item x="1"/>
        <item x="0"/>
        <item t="default"/>
      </items>
    </pivotField>
  </pivotFields>
  <rowFields count="1">
    <field x="0"/>
  </rowFields>
  <rowItems count="20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4" firstHeaderRow="0" firstDataRow="1" firstDataCol="1" rowPageCount="1" colPageCount="1"/>
  <pivotFields count="4">
    <pivotField axis="axisRow" showAll="0">
      <items count="26">
        <item m="1" x="15"/>
        <item m="1" x="19"/>
        <item m="1" x="11"/>
        <item m="1" x="14"/>
        <item m="1" x="18"/>
        <item m="1" x="24"/>
        <item x="0"/>
        <item x="1"/>
        <item x="2"/>
        <item x="3"/>
        <item x="4"/>
        <item x="5"/>
        <item x="6"/>
        <item x="7"/>
        <item x="8"/>
        <item x="9"/>
        <item m="1" x="20"/>
        <item m="1" x="12"/>
        <item m="1" x="16"/>
        <item m="1" x="21"/>
        <item m="1" x="13"/>
        <item m="1" x="17"/>
        <item m="1" x="22"/>
        <item m="1" x="23"/>
        <item h="1" x="10"/>
        <item t="default"/>
      </items>
    </pivotField>
    <pivotField dataField="1" showAll="0"/>
    <pivotField dataField="1" showAll="0"/>
    <pivotField axis="axisPage" showAll="0">
      <items count="21">
        <item m="1" x="4"/>
        <item m="1" x="14"/>
        <item m="1" x="3"/>
        <item m="1" x="8"/>
        <item m="1" x="16"/>
        <item m="1" x="15"/>
        <item m="1" x="17"/>
        <item m="1" x="13"/>
        <item m="1" x="6"/>
        <item m="1" x="18"/>
        <item m="1" x="7"/>
        <item m="1" x="9"/>
        <item m="1" x="19"/>
        <item m="1" x="11"/>
        <item m="1" x="5"/>
        <item m="1" x="12"/>
        <item m="1" x="10"/>
        <item x="2"/>
        <item x="0"/>
        <item x="1"/>
        <item t="default"/>
      </items>
    </pivotField>
  </pivotFields>
  <rowFields count="1">
    <field x="0"/>
  </rowFields>
  <rowItems count="11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9" firstHeaderRow="1" firstDataRow="1" firstDataCol="1" rowPageCount="1" colPageCount="1"/>
  <pivotFields count="3">
    <pivotField axis="axisRow" showAll="0">
      <items count="9">
        <item x="2"/>
        <item x="4"/>
        <item x="3"/>
        <item x="0"/>
        <item x="1"/>
        <item m="1" x="6"/>
        <item m="1" x="7"/>
        <item h="1" x="5"/>
        <item t="default"/>
      </items>
    </pivotField>
    <pivotField dataField="1" showAll="0"/>
    <pivotField axis="axisPage" showAll="0">
      <items count="26">
        <item m="1" x="8"/>
        <item m="1" x="6"/>
        <item m="1" x="11"/>
        <item m="1" x="7"/>
        <item m="1" x="19"/>
        <item m="1" x="5"/>
        <item m="1" x="13"/>
        <item m="1" x="21"/>
        <item m="1" x="20"/>
        <item m="1" x="22"/>
        <item m="1" x="18"/>
        <item m="1" x="10"/>
        <item m="1" x="23"/>
        <item m="1" x="12"/>
        <item m="1" x="14"/>
        <item m="1" x="24"/>
        <item m="1" x="16"/>
        <item m="1" x="9"/>
        <item m="1" x="17"/>
        <item m="1" x="15"/>
        <item x="4"/>
        <item x="0"/>
        <item x="1"/>
        <item x="2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77</v>
      </c>
    </row>
    <row r="3" spans="1:3" ht="18.75" x14ac:dyDescent="0.25">
      <c r="A3" s="9" t="s">
        <v>73</v>
      </c>
      <c r="C3" t="str">
        <f>CONCATENATE(B2," - ",A3)</f>
        <v>ALG - Počet pacientů za rok 2022 (po 30 minutách)</v>
      </c>
    </row>
    <row r="4" spans="1:3" ht="18.75" x14ac:dyDescent="0.25">
      <c r="A4" s="9" t="s">
        <v>74</v>
      </c>
      <c r="C4" t="str">
        <f>CONCATENATE(B2," - ",A4)</f>
        <v>ALG - Počet pacientů za rok 2022 (po 60 minutách)</v>
      </c>
    </row>
    <row r="5" spans="1:3" ht="18.75" x14ac:dyDescent="0.25">
      <c r="A5" s="9" t="s">
        <v>75</v>
      </c>
      <c r="C5" t="str">
        <f>CONCATENATE(B2," - ",A5)</f>
        <v>ALG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13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58</v>
      </c>
      <c r="B1" s="10" t="s">
        <v>43</v>
      </c>
      <c r="C1" s="10" t="s">
        <v>67</v>
      </c>
    </row>
    <row r="2" spans="1:12" x14ac:dyDescent="0.25">
      <c r="A2" s="11" t="s">
        <v>7</v>
      </c>
      <c r="B2" s="12">
        <v>251</v>
      </c>
      <c r="C2" t="s">
        <v>78</v>
      </c>
      <c r="L2">
        <f>MAX(B2:B112)</f>
        <v>251</v>
      </c>
    </row>
    <row r="3" spans="1:12" x14ac:dyDescent="0.25">
      <c r="A3" s="11" t="s">
        <v>7</v>
      </c>
      <c r="B3" s="12">
        <v>1</v>
      </c>
      <c r="C3" t="s">
        <v>79</v>
      </c>
    </row>
    <row r="4" spans="1:12" x14ac:dyDescent="0.25">
      <c r="A4" s="11" t="s">
        <v>7</v>
      </c>
      <c r="B4" s="12">
        <v>1</v>
      </c>
      <c r="C4" t="s">
        <v>80</v>
      </c>
    </row>
    <row r="5" spans="1:12" x14ac:dyDescent="0.25">
      <c r="A5" s="11" t="s">
        <v>7</v>
      </c>
      <c r="B5" s="12">
        <v>1</v>
      </c>
      <c r="C5" t="s">
        <v>81</v>
      </c>
    </row>
    <row r="6" spans="1:12" x14ac:dyDescent="0.25">
      <c r="A6" s="11" t="s">
        <v>16</v>
      </c>
      <c r="B6" s="12">
        <v>51</v>
      </c>
      <c r="C6" t="s">
        <v>78</v>
      </c>
    </row>
    <row r="7" spans="1:12" x14ac:dyDescent="0.25">
      <c r="A7" s="11" t="s">
        <v>12</v>
      </c>
      <c r="B7" s="12">
        <v>50</v>
      </c>
      <c r="C7" t="s">
        <v>78</v>
      </c>
    </row>
    <row r="8" spans="1:12" x14ac:dyDescent="0.25">
      <c r="A8" t="s">
        <v>6</v>
      </c>
      <c r="B8">
        <v>49</v>
      </c>
      <c r="C8" t="s">
        <v>78</v>
      </c>
    </row>
    <row r="9" spans="1:12" x14ac:dyDescent="0.25">
      <c r="A9" t="s">
        <v>17</v>
      </c>
      <c r="B9">
        <v>50</v>
      </c>
      <c r="C9" t="s">
        <v>78</v>
      </c>
    </row>
    <row r="10" spans="1:12" x14ac:dyDescent="0.25">
      <c r="A10" t="s">
        <v>24</v>
      </c>
      <c r="B10">
        <v>51</v>
      </c>
      <c r="C10" t="s">
        <v>78</v>
      </c>
    </row>
    <row r="11" spans="1:12" x14ac:dyDescent="0.25">
      <c r="A11" t="s">
        <v>24</v>
      </c>
      <c r="B11">
        <v>1</v>
      </c>
      <c r="C11" t="s">
        <v>79</v>
      </c>
    </row>
    <row r="12" spans="1:12" x14ac:dyDescent="0.25">
      <c r="A12" t="s">
        <v>24</v>
      </c>
      <c r="B12">
        <v>1</v>
      </c>
      <c r="C12" t="s">
        <v>80</v>
      </c>
    </row>
    <row r="13" spans="1:12" x14ac:dyDescent="0.25">
      <c r="A13" t="s">
        <v>24</v>
      </c>
      <c r="B13">
        <v>1</v>
      </c>
      <c r="C13" t="s">
        <v>81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9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58</v>
      </c>
      <c r="B1" s="13" t="s">
        <v>43</v>
      </c>
      <c r="C1" s="23" t="s">
        <v>67</v>
      </c>
      <c r="D1" s="27"/>
      <c r="E1" s="27"/>
      <c r="F1" s="27"/>
      <c r="G1" s="27"/>
      <c r="H1" s="27"/>
      <c r="I1" s="27"/>
      <c r="J1" s="27"/>
      <c r="L1" s="13" t="s">
        <v>58</v>
      </c>
      <c r="M1" s="13" t="s">
        <v>60</v>
      </c>
      <c r="N1" s="17" t="s">
        <v>61</v>
      </c>
      <c r="O1" s="16" t="s">
        <v>59</v>
      </c>
      <c r="P1" s="16" t="s">
        <v>62</v>
      </c>
    </row>
    <row r="2" spans="1:16" x14ac:dyDescent="0.25">
      <c r="A2" s="14" t="s">
        <v>16</v>
      </c>
      <c r="B2" s="15">
        <v>3584</v>
      </c>
      <c r="C2" s="24" t="s">
        <v>78</v>
      </c>
      <c r="D2" s="24"/>
      <c r="E2" s="24"/>
      <c r="F2" s="24"/>
      <c r="G2" s="24"/>
      <c r="H2" s="24"/>
      <c r="I2" s="24"/>
      <c r="J2" s="24"/>
      <c r="L2" s="14" t="s">
        <v>63</v>
      </c>
      <c r="M2" s="15">
        <f>VLOOKUP(L2,A:B,2,FALSE)</f>
        <v>4343</v>
      </c>
      <c r="N2">
        <f>VLOOKUP(L2,PocetDnu!A:B,2,FALSE)</f>
        <v>49</v>
      </c>
      <c r="O2" s="18">
        <f>M2/N2</f>
        <v>88.632653061224488</v>
      </c>
      <c r="P2" s="18">
        <f>AVERAGE($O$2:$O$6)</f>
        <v>79.470687474990001</v>
      </c>
    </row>
    <row r="3" spans="1:16" x14ac:dyDescent="0.25">
      <c r="A3" s="14" t="s">
        <v>12</v>
      </c>
      <c r="B3" s="15">
        <v>3165</v>
      </c>
      <c r="C3" s="24" t="s">
        <v>78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4727</v>
      </c>
      <c r="N3">
        <f>VLOOKUP(L3,PocetDnu!A:B,2,FALSE)</f>
        <v>51</v>
      </c>
      <c r="O3" s="18">
        <f t="shared" ref="O3:O6" si="1">M3/N3</f>
        <v>92.686274509803923</v>
      </c>
      <c r="P3" s="18">
        <f t="shared" ref="P3:P6" si="2">AVERAGE($O$2:$O$6)</f>
        <v>79.470687474990001</v>
      </c>
    </row>
    <row r="4" spans="1:16" x14ac:dyDescent="0.25">
      <c r="A4" s="14" t="s">
        <v>6</v>
      </c>
      <c r="B4" s="15">
        <v>4343</v>
      </c>
      <c r="C4" s="24" t="s">
        <v>78</v>
      </c>
      <c r="D4" s="24"/>
      <c r="E4" s="24"/>
      <c r="F4" s="24"/>
      <c r="G4" s="24"/>
      <c r="H4" s="24"/>
      <c r="I4" s="24"/>
      <c r="J4" s="24"/>
      <c r="L4" s="14" t="s">
        <v>64</v>
      </c>
      <c r="M4" s="15">
        <f t="shared" si="0"/>
        <v>4123</v>
      </c>
      <c r="N4">
        <f>VLOOKUP(L4,PocetDnu!A:B,2,FALSE)</f>
        <v>50</v>
      </c>
      <c r="O4" s="18">
        <f t="shared" si="1"/>
        <v>82.46</v>
      </c>
      <c r="P4" s="18">
        <f t="shared" si="2"/>
        <v>79.470687474990001</v>
      </c>
    </row>
    <row r="5" spans="1:16" x14ac:dyDescent="0.25">
      <c r="A5" s="14" t="s">
        <v>17</v>
      </c>
      <c r="B5" s="15">
        <v>4123</v>
      </c>
      <c r="C5" s="24" t="s">
        <v>78</v>
      </c>
      <c r="D5" s="24"/>
      <c r="E5" s="24"/>
      <c r="F5" s="24"/>
      <c r="G5" s="24"/>
      <c r="H5" s="24"/>
      <c r="I5" s="24"/>
      <c r="J5" s="24"/>
      <c r="L5" s="14" t="s">
        <v>65</v>
      </c>
      <c r="M5" s="15">
        <f t="shared" si="0"/>
        <v>3584</v>
      </c>
      <c r="N5">
        <f>VLOOKUP(L5,PocetDnu!A:B,2,FALSE)</f>
        <v>51</v>
      </c>
      <c r="O5" s="18">
        <f t="shared" si="1"/>
        <v>70.274509803921575</v>
      </c>
      <c r="P5" s="18">
        <f t="shared" si="2"/>
        <v>79.470687474990001</v>
      </c>
    </row>
    <row r="6" spans="1:16" x14ac:dyDescent="0.25">
      <c r="A6" s="14" t="s">
        <v>24</v>
      </c>
      <c r="B6" s="15">
        <v>4727</v>
      </c>
      <c r="C6" s="24" t="s">
        <v>78</v>
      </c>
      <c r="D6" s="24"/>
      <c r="E6" s="24"/>
      <c r="F6" s="24"/>
      <c r="G6" s="24"/>
      <c r="H6" s="24"/>
      <c r="I6" s="24"/>
      <c r="J6" s="24"/>
      <c r="L6" s="14" t="s">
        <v>66</v>
      </c>
      <c r="M6" s="15">
        <f t="shared" si="0"/>
        <v>3165</v>
      </c>
      <c r="N6">
        <f>VLOOKUP(L6,PocetDnu!A:B,2,FALSE)</f>
        <v>50</v>
      </c>
      <c r="O6" s="18">
        <f t="shared" si="1"/>
        <v>63.3</v>
      </c>
      <c r="P6" s="18">
        <f t="shared" si="2"/>
        <v>79.470687474990001</v>
      </c>
    </row>
    <row r="7" spans="1:16" x14ac:dyDescent="0.25">
      <c r="A7" s="28" t="s">
        <v>24</v>
      </c>
      <c r="B7" s="29">
        <v>1</v>
      </c>
      <c r="C7" s="30" t="s">
        <v>79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24</v>
      </c>
      <c r="B8">
        <v>1</v>
      </c>
      <c r="C8" t="s">
        <v>80</v>
      </c>
    </row>
    <row r="9" spans="1:16" x14ac:dyDescent="0.25">
      <c r="A9" t="s">
        <v>24</v>
      </c>
      <c r="B9">
        <v>1</v>
      </c>
      <c r="C9" t="s">
        <v>81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49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44</v>
      </c>
      <c r="C1" s="1" t="s">
        <v>45</v>
      </c>
      <c r="D1" s="19" t="s">
        <v>67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46</v>
      </c>
      <c r="B2" s="3">
        <v>7</v>
      </c>
      <c r="C2" s="3">
        <v>1</v>
      </c>
      <c r="D2" s="3" t="s">
        <v>78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35</v>
      </c>
      <c r="B3" s="3">
        <v>181</v>
      </c>
      <c r="C3" s="3">
        <v>91</v>
      </c>
      <c r="D3" s="3" t="s">
        <v>78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28</v>
      </c>
      <c r="B4" s="4">
        <v>1386</v>
      </c>
      <c r="C4" s="3">
        <v>270</v>
      </c>
      <c r="D4" s="3" t="s">
        <v>78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26</v>
      </c>
      <c r="B5" s="3">
        <v>2156</v>
      </c>
      <c r="C5" s="3">
        <v>886</v>
      </c>
      <c r="D5" s="3" t="s">
        <v>78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8</v>
      </c>
      <c r="B6" s="3">
        <v>2057</v>
      </c>
      <c r="C6" s="3">
        <v>1677</v>
      </c>
      <c r="D6" s="3" t="s">
        <v>78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13</v>
      </c>
      <c r="B7" s="3">
        <v>2047</v>
      </c>
      <c r="C7" s="3">
        <v>1661</v>
      </c>
      <c r="D7" s="3" t="s">
        <v>78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14</v>
      </c>
      <c r="B8" s="3">
        <v>1924</v>
      </c>
      <c r="C8" s="3">
        <v>1840</v>
      </c>
      <c r="D8" s="3" t="s">
        <v>78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22</v>
      </c>
      <c r="B9" s="3">
        <v>1918</v>
      </c>
      <c r="C9" s="3">
        <v>1849</v>
      </c>
      <c r="D9" s="3" t="s">
        <v>78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10</v>
      </c>
      <c r="B10" s="3">
        <v>1671</v>
      </c>
      <c r="C10" s="3">
        <v>1893</v>
      </c>
      <c r="D10" s="3" t="s">
        <v>78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23</v>
      </c>
      <c r="B11" s="3">
        <v>1521</v>
      </c>
      <c r="C11" s="3">
        <v>1752</v>
      </c>
      <c r="D11" s="3" t="s">
        <v>78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18</v>
      </c>
      <c r="B12" s="3">
        <v>925</v>
      </c>
      <c r="C12" s="3">
        <v>1670</v>
      </c>
      <c r="D12" s="3" t="s">
        <v>78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25</v>
      </c>
      <c r="B13" s="3">
        <v>191</v>
      </c>
      <c r="C13" s="3">
        <v>1435</v>
      </c>
      <c r="D13" s="3" t="s">
        <v>78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20</v>
      </c>
      <c r="B14" s="3">
        <v>95</v>
      </c>
      <c r="C14" s="3">
        <v>628</v>
      </c>
      <c r="D14" s="3" t="s">
        <v>78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33</v>
      </c>
      <c r="B15" s="4">
        <v>808</v>
      </c>
      <c r="C15" s="3">
        <v>254</v>
      </c>
      <c r="D15" s="3" t="s">
        <v>78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29</v>
      </c>
      <c r="B16" s="4">
        <v>1722</v>
      </c>
      <c r="C16" s="4">
        <v>731</v>
      </c>
      <c r="D16" s="20" t="s">
        <v>78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34</v>
      </c>
      <c r="B17" s="4">
        <v>1029</v>
      </c>
      <c r="C17" s="4">
        <v>1448</v>
      </c>
      <c r="D17" s="20" t="s">
        <v>78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31</v>
      </c>
      <c r="B18" s="4">
        <v>385</v>
      </c>
      <c r="C18" s="4">
        <v>1231</v>
      </c>
      <c r="D18" s="20" t="s">
        <v>78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40</v>
      </c>
      <c r="B19" s="4">
        <v>228</v>
      </c>
      <c r="C19" s="4">
        <v>766</v>
      </c>
      <c r="D19" s="20" t="s">
        <v>78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38</v>
      </c>
      <c r="B20" s="4">
        <v>33</v>
      </c>
      <c r="C20" s="4">
        <v>186</v>
      </c>
      <c r="D20" s="20" t="s">
        <v>78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/>
      <c r="B21" s="4"/>
      <c r="C21" s="4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/>
      <c r="B22" s="4"/>
      <c r="C22" s="4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/>
      <c r="B23" s="4"/>
      <c r="C23" s="4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/>
      <c r="B24" s="4"/>
      <c r="C24" s="4"/>
      <c r="D24" s="20"/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/>
      <c r="B25" s="4"/>
      <c r="C25" s="4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/>
      <c r="B26" s="4"/>
      <c r="C26" s="4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/>
      <c r="B27" s="4"/>
      <c r="C27" s="4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/>
      <c r="B28" s="4"/>
      <c r="C28" s="4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/>
      <c r="B29" s="4"/>
      <c r="C29" s="4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/>
      <c r="B30" s="4"/>
      <c r="C30" s="4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/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/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/>
      <c r="B33" s="3"/>
      <c r="C33" s="4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/>
      <c r="B34" s="3"/>
      <c r="C34" s="4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/>
      <c r="B35" s="3"/>
      <c r="C35" s="4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/>
      <c r="C49" s="4"/>
      <c r="D49" s="20"/>
      <c r="E49" s="20"/>
      <c r="F49" s="20"/>
      <c r="G49" s="20"/>
      <c r="H49" s="20"/>
      <c r="I49" s="20"/>
      <c r="J49" s="20"/>
      <c r="K49" s="20"/>
      <c r="L49" s="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3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67</v>
      </c>
      <c r="B1" t="s">
        <v>70</v>
      </c>
    </row>
    <row r="3" spans="1:3" x14ac:dyDescent="0.25">
      <c r="A3" s="32" t="s">
        <v>68</v>
      </c>
      <c r="B3" t="s">
        <v>72</v>
      </c>
      <c r="C3" t="s">
        <v>71</v>
      </c>
    </row>
    <row r="4" spans="1:3" x14ac:dyDescent="0.25">
      <c r="A4" s="33" t="s">
        <v>46</v>
      </c>
      <c r="B4" s="34">
        <v>7</v>
      </c>
      <c r="C4" s="34">
        <v>1</v>
      </c>
    </row>
    <row r="5" spans="1:3" x14ac:dyDescent="0.25">
      <c r="A5" s="33" t="s">
        <v>35</v>
      </c>
      <c r="B5" s="34">
        <v>181</v>
      </c>
      <c r="C5" s="34">
        <v>91</v>
      </c>
    </row>
    <row r="6" spans="1:3" x14ac:dyDescent="0.25">
      <c r="A6" s="33" t="s">
        <v>28</v>
      </c>
      <c r="B6" s="34">
        <v>1386</v>
      </c>
      <c r="C6" s="34">
        <v>270</v>
      </c>
    </row>
    <row r="7" spans="1:3" x14ac:dyDescent="0.25">
      <c r="A7" s="33" t="s">
        <v>26</v>
      </c>
      <c r="B7" s="34">
        <v>2156</v>
      </c>
      <c r="C7" s="34">
        <v>886</v>
      </c>
    </row>
    <row r="8" spans="1:3" x14ac:dyDescent="0.25">
      <c r="A8" s="33" t="s">
        <v>8</v>
      </c>
      <c r="B8" s="34">
        <v>2057</v>
      </c>
      <c r="C8" s="34">
        <v>1677</v>
      </c>
    </row>
    <row r="9" spans="1:3" x14ac:dyDescent="0.25">
      <c r="A9" s="33" t="s">
        <v>13</v>
      </c>
      <c r="B9" s="34">
        <v>2047</v>
      </c>
      <c r="C9" s="34">
        <v>1661</v>
      </c>
    </row>
    <row r="10" spans="1:3" x14ac:dyDescent="0.25">
      <c r="A10" s="33" t="s">
        <v>14</v>
      </c>
      <c r="B10" s="34">
        <v>1924</v>
      </c>
      <c r="C10" s="34">
        <v>1840</v>
      </c>
    </row>
    <row r="11" spans="1:3" x14ac:dyDescent="0.25">
      <c r="A11" s="33" t="s">
        <v>22</v>
      </c>
      <c r="B11" s="34">
        <v>1918</v>
      </c>
      <c r="C11" s="34">
        <v>1849</v>
      </c>
    </row>
    <row r="12" spans="1:3" x14ac:dyDescent="0.25">
      <c r="A12" s="33" t="s">
        <v>10</v>
      </c>
      <c r="B12" s="34">
        <v>1671</v>
      </c>
      <c r="C12" s="34">
        <v>1893</v>
      </c>
    </row>
    <row r="13" spans="1:3" x14ac:dyDescent="0.25">
      <c r="A13" s="33" t="s">
        <v>23</v>
      </c>
      <c r="B13" s="34">
        <v>1521</v>
      </c>
      <c r="C13" s="34">
        <v>1752</v>
      </c>
    </row>
    <row r="14" spans="1:3" x14ac:dyDescent="0.25">
      <c r="A14" s="33" t="s">
        <v>18</v>
      </c>
      <c r="B14" s="34">
        <v>925</v>
      </c>
      <c r="C14" s="34">
        <v>1670</v>
      </c>
    </row>
    <row r="15" spans="1:3" x14ac:dyDescent="0.25">
      <c r="A15" s="33" t="s">
        <v>25</v>
      </c>
      <c r="B15" s="34">
        <v>191</v>
      </c>
      <c r="C15" s="34">
        <v>1435</v>
      </c>
    </row>
    <row r="16" spans="1:3" x14ac:dyDescent="0.25">
      <c r="A16" s="33" t="s">
        <v>20</v>
      </c>
      <c r="B16" s="34">
        <v>95</v>
      </c>
      <c r="C16" s="34">
        <v>628</v>
      </c>
    </row>
    <row r="17" spans="1:3" x14ac:dyDescent="0.25">
      <c r="A17" s="33" t="s">
        <v>33</v>
      </c>
      <c r="B17" s="34">
        <v>808</v>
      </c>
      <c r="C17" s="34">
        <v>254</v>
      </c>
    </row>
    <row r="18" spans="1:3" x14ac:dyDescent="0.25">
      <c r="A18" s="33" t="s">
        <v>29</v>
      </c>
      <c r="B18" s="34">
        <v>1722</v>
      </c>
      <c r="C18" s="34">
        <v>731</v>
      </c>
    </row>
    <row r="19" spans="1:3" x14ac:dyDescent="0.25">
      <c r="A19" s="33" t="s">
        <v>34</v>
      </c>
      <c r="B19" s="34">
        <v>1029</v>
      </c>
      <c r="C19" s="34">
        <v>1448</v>
      </c>
    </row>
    <row r="20" spans="1:3" x14ac:dyDescent="0.25">
      <c r="A20" s="33" t="s">
        <v>31</v>
      </c>
      <c r="B20" s="34">
        <v>385</v>
      </c>
      <c r="C20" s="34">
        <v>1231</v>
      </c>
    </row>
    <row r="21" spans="1:3" x14ac:dyDescent="0.25">
      <c r="A21" s="33" t="s">
        <v>40</v>
      </c>
      <c r="B21" s="34">
        <v>228</v>
      </c>
      <c r="C21" s="34">
        <v>766</v>
      </c>
    </row>
    <row r="22" spans="1:3" x14ac:dyDescent="0.25">
      <c r="A22" s="33" t="s">
        <v>38</v>
      </c>
      <c r="B22" s="34">
        <v>33</v>
      </c>
      <c r="C22" s="34">
        <v>186</v>
      </c>
    </row>
    <row r="23" spans="1:3" x14ac:dyDescent="0.25">
      <c r="A23" s="33" t="s">
        <v>69</v>
      </c>
      <c r="B23" s="34">
        <v>20284</v>
      </c>
      <c r="C23" s="34">
        <v>20269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4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67</v>
      </c>
      <c r="B1" t="s">
        <v>70</v>
      </c>
    </row>
    <row r="3" spans="1:3" x14ac:dyDescent="0.25">
      <c r="A3" s="32" t="s">
        <v>68</v>
      </c>
      <c r="B3" t="s">
        <v>72</v>
      </c>
      <c r="C3" t="s">
        <v>71</v>
      </c>
    </row>
    <row r="4" spans="1:3" x14ac:dyDescent="0.25">
      <c r="A4" s="33" t="s">
        <v>36</v>
      </c>
      <c r="B4" s="34">
        <v>188</v>
      </c>
      <c r="C4" s="34">
        <v>92</v>
      </c>
    </row>
    <row r="5" spans="1:3" x14ac:dyDescent="0.25">
      <c r="A5" s="33" t="s">
        <v>27</v>
      </c>
      <c r="B5" s="34">
        <v>3542</v>
      </c>
      <c r="C5" s="34">
        <v>1156</v>
      </c>
    </row>
    <row r="6" spans="1:3" x14ac:dyDescent="0.25">
      <c r="A6" s="33" t="s">
        <v>9</v>
      </c>
      <c r="B6" s="34">
        <v>4104</v>
      </c>
      <c r="C6" s="34">
        <v>3338</v>
      </c>
    </row>
    <row r="7" spans="1:3" x14ac:dyDescent="0.25">
      <c r="A7" s="33" t="s">
        <v>15</v>
      </c>
      <c r="B7" s="34">
        <v>3842</v>
      </c>
      <c r="C7" s="34">
        <v>3689</v>
      </c>
    </row>
    <row r="8" spans="1:3" x14ac:dyDescent="0.25">
      <c r="A8" s="33" t="s">
        <v>11</v>
      </c>
      <c r="B8" s="34">
        <v>3192</v>
      </c>
      <c r="C8" s="34">
        <v>3645</v>
      </c>
    </row>
    <row r="9" spans="1:3" x14ac:dyDescent="0.25">
      <c r="A9" s="33" t="s">
        <v>19</v>
      </c>
      <c r="B9" s="34">
        <v>1116</v>
      </c>
      <c r="C9" s="34">
        <v>3105</v>
      </c>
    </row>
    <row r="10" spans="1:3" x14ac:dyDescent="0.25">
      <c r="A10" s="33" t="s">
        <v>21</v>
      </c>
      <c r="B10" s="34">
        <v>903</v>
      </c>
      <c r="C10" s="34">
        <v>882</v>
      </c>
    </row>
    <row r="11" spans="1:3" x14ac:dyDescent="0.25">
      <c r="A11" s="33" t="s">
        <v>30</v>
      </c>
      <c r="B11" s="34">
        <v>2751</v>
      </c>
      <c r="C11" s="34">
        <v>2179</v>
      </c>
    </row>
    <row r="12" spans="1:3" x14ac:dyDescent="0.25">
      <c r="A12" s="33" t="s">
        <v>32</v>
      </c>
      <c r="B12" s="34">
        <v>614</v>
      </c>
      <c r="C12" s="34">
        <v>1998</v>
      </c>
    </row>
    <row r="13" spans="1:3" x14ac:dyDescent="0.25">
      <c r="A13" s="33" t="s">
        <v>39</v>
      </c>
      <c r="B13" s="34">
        <v>33</v>
      </c>
      <c r="C13" s="34">
        <v>200</v>
      </c>
    </row>
    <row r="14" spans="1:3" x14ac:dyDescent="0.25">
      <c r="A14" s="33" t="s">
        <v>69</v>
      </c>
      <c r="B14" s="34">
        <v>20285</v>
      </c>
      <c r="C14" s="34">
        <v>20284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9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67</v>
      </c>
      <c r="B1" t="s">
        <v>70</v>
      </c>
    </row>
    <row r="3" spans="1:2" x14ac:dyDescent="0.25">
      <c r="A3" s="32" t="s">
        <v>68</v>
      </c>
      <c r="B3" t="s">
        <v>76</v>
      </c>
    </row>
    <row r="4" spans="1:2" x14ac:dyDescent="0.25">
      <c r="A4" s="33" t="s">
        <v>6</v>
      </c>
      <c r="B4" s="34">
        <v>4343</v>
      </c>
    </row>
    <row r="5" spans="1:2" x14ac:dyDescent="0.25">
      <c r="A5" s="33" t="s">
        <v>24</v>
      </c>
      <c r="B5" s="34">
        <v>4730</v>
      </c>
    </row>
    <row r="6" spans="1:2" x14ac:dyDescent="0.25">
      <c r="A6" s="33" t="s">
        <v>17</v>
      </c>
      <c r="B6" s="34">
        <v>4123</v>
      </c>
    </row>
    <row r="7" spans="1:2" x14ac:dyDescent="0.25">
      <c r="A7" s="33" t="s">
        <v>16</v>
      </c>
      <c r="B7" s="34">
        <v>3584</v>
      </c>
    </row>
    <row r="8" spans="1:2" x14ac:dyDescent="0.25">
      <c r="A8" s="33" t="s">
        <v>12</v>
      </c>
      <c r="B8" s="34">
        <v>3165</v>
      </c>
    </row>
    <row r="9" spans="1:2" x14ac:dyDescent="0.25">
      <c r="A9" s="33" t="s">
        <v>69</v>
      </c>
      <c r="B9" s="34">
        <v>19945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25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44</v>
      </c>
      <c r="C1" s="5" t="s">
        <v>45</v>
      </c>
      <c r="D1" s="21" t="s">
        <v>67</v>
      </c>
      <c r="E1" s="26"/>
      <c r="F1" s="26"/>
      <c r="G1" s="26"/>
      <c r="H1" s="26"/>
      <c r="I1" s="26"/>
      <c r="J1" s="26"/>
      <c r="L1" s="5" t="s">
        <v>5</v>
      </c>
      <c r="M1" s="5" t="s">
        <v>44</v>
      </c>
      <c r="N1" s="5" t="s">
        <v>45</v>
      </c>
    </row>
    <row r="2" spans="1:14" x14ac:dyDescent="0.25">
      <c r="A2" s="6" t="s">
        <v>36</v>
      </c>
      <c r="B2" s="7">
        <v>188</v>
      </c>
      <c r="C2" s="7">
        <v>92</v>
      </c>
      <c r="D2" s="7" t="s">
        <v>78</v>
      </c>
      <c r="E2" s="7"/>
      <c r="F2" s="7"/>
      <c r="G2" s="7"/>
      <c r="H2" s="7"/>
      <c r="I2" s="7"/>
      <c r="J2" s="7"/>
      <c r="L2" s="6" t="s">
        <v>47</v>
      </c>
      <c r="M2" s="7">
        <f>B2/PocetDnu!$B$2</f>
        <v>0.74900398406374502</v>
      </c>
      <c r="N2" s="7">
        <f>C2/PocetDnu!$B$2</f>
        <v>0.36653386454183268</v>
      </c>
    </row>
    <row r="3" spans="1:14" x14ac:dyDescent="0.25">
      <c r="A3" s="6" t="s">
        <v>27</v>
      </c>
      <c r="B3" s="8">
        <v>3542</v>
      </c>
      <c r="C3" s="7">
        <v>1156</v>
      </c>
      <c r="D3" s="7" t="s">
        <v>78</v>
      </c>
      <c r="E3" s="7"/>
      <c r="F3" s="7"/>
      <c r="G3" s="7"/>
      <c r="H3" s="7"/>
      <c r="I3" s="7"/>
      <c r="J3" s="7"/>
      <c r="L3" s="6" t="s">
        <v>42</v>
      </c>
      <c r="M3" s="7">
        <f>B3/PocetDnu!$B$2</f>
        <v>14.111553784860558</v>
      </c>
      <c r="N3" s="7">
        <f>C3/PocetDnu!$B$2</f>
        <v>4.6055776892430282</v>
      </c>
    </row>
    <row r="4" spans="1:14" x14ac:dyDescent="0.25">
      <c r="A4" s="6" t="s">
        <v>9</v>
      </c>
      <c r="B4" s="7">
        <v>4104</v>
      </c>
      <c r="C4" s="7">
        <v>3338</v>
      </c>
      <c r="D4" s="7" t="s">
        <v>78</v>
      </c>
      <c r="E4" s="7"/>
      <c r="F4" s="7"/>
      <c r="G4" s="7"/>
      <c r="H4" s="7"/>
      <c r="I4" s="7"/>
      <c r="J4" s="7"/>
      <c r="L4" s="6" t="s">
        <v>48</v>
      </c>
      <c r="M4" s="7">
        <f>B4/PocetDnu!$B$2</f>
        <v>16.350597609561753</v>
      </c>
      <c r="N4" s="7">
        <f>C4/PocetDnu!$B$2</f>
        <v>13.298804780876495</v>
      </c>
    </row>
    <row r="5" spans="1:14" x14ac:dyDescent="0.25">
      <c r="A5" s="6" t="s">
        <v>15</v>
      </c>
      <c r="B5" s="7">
        <v>3842</v>
      </c>
      <c r="C5" s="7">
        <v>3689</v>
      </c>
      <c r="D5" s="7" t="s">
        <v>78</v>
      </c>
      <c r="E5" s="7"/>
      <c r="F5" s="7"/>
      <c r="G5" s="7"/>
      <c r="H5" s="7"/>
      <c r="I5" s="7"/>
      <c r="J5" s="7"/>
      <c r="L5" s="6" t="s">
        <v>49</v>
      </c>
      <c r="M5" s="7">
        <f>B5/PocetDnu!$B$2</f>
        <v>15.306772908366534</v>
      </c>
      <c r="N5" s="7">
        <f>C5/PocetDnu!$B$2</f>
        <v>14.697211155378486</v>
      </c>
    </row>
    <row r="6" spans="1:14" x14ac:dyDescent="0.25">
      <c r="A6" s="6" t="s">
        <v>11</v>
      </c>
      <c r="B6" s="7">
        <v>3192</v>
      </c>
      <c r="C6" s="7">
        <v>3645</v>
      </c>
      <c r="D6" s="7" t="s">
        <v>78</v>
      </c>
      <c r="E6" s="7"/>
      <c r="F6" s="7"/>
      <c r="G6" s="7"/>
      <c r="H6" s="7"/>
      <c r="I6" s="7"/>
      <c r="J6" s="7"/>
      <c r="L6" s="6" t="s">
        <v>50</v>
      </c>
      <c r="M6" s="7">
        <f>B6/PocetDnu!$B$2</f>
        <v>12.717131474103585</v>
      </c>
      <c r="N6" s="7">
        <f>C6/PocetDnu!$B$2</f>
        <v>14.52191235059761</v>
      </c>
    </row>
    <row r="7" spans="1:14" x14ac:dyDescent="0.25">
      <c r="A7" s="6" t="s">
        <v>19</v>
      </c>
      <c r="B7" s="7">
        <v>1116</v>
      </c>
      <c r="C7" s="7">
        <v>3105</v>
      </c>
      <c r="D7" s="7" t="s">
        <v>78</v>
      </c>
      <c r="E7" s="7"/>
      <c r="F7" s="7"/>
      <c r="G7" s="7"/>
      <c r="H7" s="7"/>
      <c r="I7" s="7"/>
      <c r="J7" s="7"/>
      <c r="L7" s="6" t="s">
        <v>51</v>
      </c>
      <c r="M7" s="7">
        <f>B7/PocetDnu!$B$2</f>
        <v>4.4462151394422307</v>
      </c>
      <c r="N7" s="7">
        <f>C7/PocetDnu!$B$2</f>
        <v>12.370517928286853</v>
      </c>
    </row>
    <row r="8" spans="1:14" x14ac:dyDescent="0.25">
      <c r="A8" s="6" t="s">
        <v>21</v>
      </c>
      <c r="B8" s="8">
        <v>903</v>
      </c>
      <c r="C8" s="7">
        <v>882</v>
      </c>
      <c r="D8" s="7" t="s">
        <v>78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3.597609561752988</v>
      </c>
      <c r="N8" s="7">
        <f>C8/PocetDnu!$B$2</f>
        <v>3.5139442231075697</v>
      </c>
    </row>
    <row r="9" spans="1:14" x14ac:dyDescent="0.25">
      <c r="A9" s="6" t="s">
        <v>30</v>
      </c>
      <c r="B9" s="8">
        <v>2751</v>
      </c>
      <c r="C9" s="8">
        <v>2179</v>
      </c>
      <c r="D9" s="22" t="s">
        <v>78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10.960159362549801</v>
      </c>
      <c r="N9" s="7">
        <f>C9/PocetDnu!$B$2</f>
        <v>8.6812749003984067</v>
      </c>
    </row>
    <row r="10" spans="1:14" x14ac:dyDescent="0.25">
      <c r="A10" s="6" t="s">
        <v>32</v>
      </c>
      <c r="B10" s="8">
        <v>613</v>
      </c>
      <c r="C10" s="8">
        <v>1997</v>
      </c>
      <c r="D10" s="22" t="s">
        <v>78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2.4422310756972112</v>
      </c>
      <c r="N10" s="7">
        <f>C10/PocetDnu!$B$2</f>
        <v>7.9561752988047809</v>
      </c>
    </row>
    <row r="11" spans="1:14" x14ac:dyDescent="0.25">
      <c r="A11" s="6" t="s">
        <v>32</v>
      </c>
      <c r="B11" s="8">
        <v>1</v>
      </c>
      <c r="C11" s="8">
        <v>1</v>
      </c>
      <c r="D11" s="22" t="s">
        <v>79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3.9840637450199202E-3</v>
      </c>
      <c r="N11" s="7">
        <f>C11/PocetDnu!$B$2</f>
        <v>3.9840637450199202E-3</v>
      </c>
    </row>
    <row r="12" spans="1:14" x14ac:dyDescent="0.25">
      <c r="A12" s="6" t="s">
        <v>39</v>
      </c>
      <c r="B12" s="8">
        <v>33</v>
      </c>
      <c r="C12" s="8">
        <v>200</v>
      </c>
      <c r="D12" s="22" t="s">
        <v>78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0.13147410358565736</v>
      </c>
      <c r="N12" s="7">
        <f>C12/PocetDnu!$B$2</f>
        <v>0.79681274900398402</v>
      </c>
    </row>
    <row r="13" spans="1:14" x14ac:dyDescent="0.25">
      <c r="A13" s="6"/>
      <c r="B13" s="8"/>
      <c r="C13" s="8"/>
      <c r="D13" s="22"/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</v>
      </c>
      <c r="N13" s="7">
        <f>C13/PocetDnu!$B$2</f>
        <v>0</v>
      </c>
    </row>
    <row r="14" spans="1:14" x14ac:dyDescent="0.25">
      <c r="A14" s="6"/>
      <c r="B14" s="8"/>
      <c r="C14" s="8"/>
      <c r="D14" s="22"/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0</v>
      </c>
      <c r="N14" s="7">
        <f>C14/PocetDnu!$B$2</f>
        <v>0</v>
      </c>
    </row>
    <row r="15" spans="1:14" x14ac:dyDescent="0.25">
      <c r="A15" s="6"/>
      <c r="B15" s="8"/>
      <c r="C15" s="8"/>
      <c r="D15" s="22"/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0</v>
      </c>
      <c r="N15" s="7">
        <f>C15/PocetDnu!$B$2</f>
        <v>0</v>
      </c>
    </row>
    <row r="16" spans="1:14" x14ac:dyDescent="0.25">
      <c r="A16" s="6"/>
      <c r="B16" s="8"/>
      <c r="C16" s="8"/>
      <c r="D16" s="22"/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0</v>
      </c>
      <c r="N16" s="7">
        <f>C16/PocetDnu!$B$2</f>
        <v>0</v>
      </c>
    </row>
    <row r="17" spans="1:14" x14ac:dyDescent="0.25">
      <c r="A17" s="6"/>
      <c r="B17" s="8"/>
      <c r="C17" s="8"/>
      <c r="D17" s="22"/>
      <c r="E17" s="22"/>
      <c r="F17" s="22"/>
      <c r="G17" s="22"/>
      <c r="H17" s="22"/>
      <c r="I17" s="22"/>
      <c r="J17" s="22"/>
      <c r="L17" s="6" t="s">
        <v>39</v>
      </c>
      <c r="M17" s="7">
        <f>B17/PocetDnu!$B$2</f>
        <v>0</v>
      </c>
      <c r="N17" s="7">
        <f>C17/PocetDnu!$B$2</f>
        <v>0</v>
      </c>
    </row>
    <row r="18" spans="1:14" x14ac:dyDescent="0.25">
      <c r="A18" s="6"/>
      <c r="B18" s="7"/>
      <c r="C18" s="8"/>
      <c r="D18" s="22"/>
      <c r="E18" s="22"/>
      <c r="F18" s="22"/>
      <c r="G18" s="22"/>
      <c r="H18" s="22"/>
      <c r="I18" s="22"/>
      <c r="J18" s="22"/>
      <c r="L18" s="6" t="s">
        <v>41</v>
      </c>
      <c r="M18" s="7">
        <f>B18/PocetDnu!$B$2</f>
        <v>0</v>
      </c>
      <c r="N18" s="7">
        <f>C18/PocetDnu!$B$2</f>
        <v>0</v>
      </c>
    </row>
    <row r="19" spans="1:14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L19" s="6" t="s">
        <v>52</v>
      </c>
      <c r="M19" s="7">
        <f>B19/PocetDnu!$B$2</f>
        <v>0</v>
      </c>
      <c r="N19" s="7">
        <f>C19/PocetDnu!$B$2</f>
        <v>0</v>
      </c>
    </row>
    <row r="20" spans="1:14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L20" s="6" t="s">
        <v>53</v>
      </c>
      <c r="M20" s="7">
        <f>B20/PocetDnu!$B$2</f>
        <v>0</v>
      </c>
      <c r="N20" s="7">
        <f>C20/PocetDnu!$B$2</f>
        <v>0</v>
      </c>
    </row>
    <row r="21" spans="1:14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6" t="s">
        <v>54</v>
      </c>
      <c r="M21" s="7">
        <f>B21/PocetDnu!$B$2</f>
        <v>0</v>
      </c>
      <c r="N21" s="7">
        <f>C21/PocetDnu!$B$2</f>
        <v>0</v>
      </c>
    </row>
    <row r="22" spans="1:14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L22" s="6" t="s">
        <v>55</v>
      </c>
      <c r="M22" s="7">
        <f>B22/PocetDnu!$B$2</f>
        <v>0</v>
      </c>
      <c r="N22" s="7">
        <f>C22/PocetDnu!$B$2</f>
        <v>0</v>
      </c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L23" s="6" t="s">
        <v>56</v>
      </c>
      <c r="M23" s="7">
        <f>B23/PocetDnu!$B$2</f>
        <v>0</v>
      </c>
      <c r="N23" s="7">
        <f>C23/PocetDnu!$B$2</f>
        <v>0</v>
      </c>
    </row>
    <row r="24" spans="1:14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L24" s="6" t="s">
        <v>57</v>
      </c>
      <c r="M24" s="7">
        <f>B24/PocetDnu!$B$2</f>
        <v>0</v>
      </c>
      <c r="N24" s="7">
        <f>C24/PocetDnu!$B$2</f>
        <v>0</v>
      </c>
    </row>
    <row r="25" spans="1:14" x14ac:dyDescent="0.25">
      <c r="A25" s="6"/>
      <c r="B25" s="7"/>
      <c r="C25" s="8"/>
      <c r="D25" s="22"/>
      <c r="E25" s="22"/>
      <c r="F25" s="22"/>
      <c r="G25" s="22"/>
      <c r="H25" s="22"/>
      <c r="I25" s="22"/>
      <c r="J25" s="22"/>
      <c r="L25" s="6" t="s">
        <v>37</v>
      </c>
      <c r="M25" s="7">
        <f>B25/PocetDnu!$B$2</f>
        <v>0</v>
      </c>
      <c r="N25" s="7">
        <f>C25/PocetDnu!$B$2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2023-05-30T08:08:52Z</dcterms:modified>
</cp:coreProperties>
</file>