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92A20CEE-7FB3-4C70-BC0D-ED2E580C8D9B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<sst xmlns="http://schemas.openxmlformats.org/spreadsheetml/2006/main" count="254" uniqueCount="83">
  <si>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</si>
  <si>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</si>
  <si>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</si>
  <si>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</si>
  <si>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</si>
  <si>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</si>
  <si>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</si>
  <si>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</si>
  <si>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</si>
  <si>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</si>
  <si>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</si>
  <si>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</si>
  <si>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</si>
  <si>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</si>
  <si>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</si>
  <si>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</si>
  <si>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</si>
  <si>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</si>
  <si>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</si>
  <si>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</si>
  <si>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</si>
  <si>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</si>
  <si>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</si>
  <si>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</si>
  <si>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</si>
  <si>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</si>
  <si>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</si>
  <si>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</si>
  <si>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</si>
  <si>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</si>
  <si>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</si>
  <si>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</si>
  <si>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</si>
  <si>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</si>
  <si>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</si>
  <si>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</si>
  <si>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</si>
  <si>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</si>
  <si>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</si>
  <si>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</si>
  <si>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</si>
  <si>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</si>
  <si>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</si>
  <si>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</si>
  <si>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</si>
  <si>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</si>
  <si>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</si>
  <si>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</si>
  <si>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</si>
  <si>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</si>
  <si>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</si>
  <si>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</si>
  <si>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</si>
  <si>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</si>
  <si>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</si>
  <si>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</si>
  <si>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</si>
  <si>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</si>
  <si>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</si>
  <si>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</si>
  <si>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</si>
  <si>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</si>
  <si>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</si>
  <si>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</si>
  <si>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</si>
  <si>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</si>
  <si>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</si>
  <si>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</si>
  <si>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</si>
  <si>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</si>
  <si>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</si>
  <si>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</si>
  <si>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</si>
  <si>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</si>
  <si>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</si>
  <si>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</si>
  <si>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</si>
  <si>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</si>
  <si>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</si>
  <si>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NCHIR</t>
  </si>
  <si>
    <t>6363 : Neurochirurgie - ambul. kartotéka</t>
  </si>
  <si>
    <t>7097 : Neurochirurgie - ambulance bolesti</t>
  </si>
  <si>
    <t>7122 : Neurochirurgie - příjmová ambulance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</si>
</sst>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[TAB_cekarna_NCHIR.xlsx]DataGraf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NCHIR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1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15:00-15:30</c:v>
                </c:pt>
                <c:pt idx="18">
                  <c:v>15:30-16:00</c:v>
                </c:pt>
                <c:pt idx="19">
                  <c:v>16:00-16:30</c:v>
                </c:pt>
                <c:pt idx="20">
                  <c:v>16:30-17:00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1"/>
                <c:pt idx="0">
                  <c:v>3</c:v>
                </c:pt>
                <c:pt idx="1">
                  <c:v>212</c:v>
                </c:pt>
                <c:pt idx="2">
                  <c:v>866</c:v>
                </c:pt>
                <c:pt idx="3">
                  <c:v>1181</c:v>
                </c:pt>
                <c:pt idx="4">
                  <c:v>1321</c:v>
                </c:pt>
                <c:pt idx="5">
                  <c:v>1154</c:v>
                </c:pt>
                <c:pt idx="6">
                  <c:v>1164</c:v>
                </c:pt>
                <c:pt idx="7">
                  <c:v>1011</c:v>
                </c:pt>
                <c:pt idx="8">
                  <c:v>899</c:v>
                </c:pt>
                <c:pt idx="9">
                  <c:v>797</c:v>
                </c:pt>
                <c:pt idx="10">
                  <c:v>727</c:v>
                </c:pt>
                <c:pt idx="11">
                  <c:v>371</c:v>
                </c:pt>
                <c:pt idx="12">
                  <c:v>246</c:v>
                </c:pt>
                <c:pt idx="13">
                  <c:v>158</c:v>
                </c:pt>
                <c:pt idx="14">
                  <c:v>113</c:v>
                </c:pt>
                <c:pt idx="15">
                  <c:v>76</c:v>
                </c:pt>
                <c:pt idx="16">
                  <c:v>51</c:v>
                </c:pt>
                <c:pt idx="17">
                  <c:v>13</c:v>
                </c:pt>
                <c:pt idx="18">
                  <c:v>11</c:v>
                </c:pt>
                <c:pt idx="19">
                  <c:v>14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21"/>
                <c:pt idx="0">
                  <c:v>06:30-07:00</c:v>
                </c:pt>
                <c:pt idx="1">
                  <c:v>07:00-07:30</c:v>
                </c:pt>
                <c:pt idx="2">
                  <c:v>07:30-08:00</c:v>
                </c:pt>
                <c:pt idx="3">
                  <c:v>08:00-08:30</c:v>
                </c:pt>
                <c:pt idx="4">
                  <c:v>08:30-09:00</c:v>
                </c:pt>
                <c:pt idx="5">
                  <c:v>09:00-09:30</c:v>
                </c:pt>
                <c:pt idx="6">
                  <c:v>09:30-10:00</c:v>
                </c:pt>
                <c:pt idx="7">
                  <c:v>10:00-10:30</c:v>
                </c:pt>
                <c:pt idx="8">
                  <c:v>10:30-11:00</c:v>
                </c:pt>
                <c:pt idx="9">
                  <c:v>11:00-11:30</c:v>
                </c:pt>
                <c:pt idx="10">
                  <c:v>11:30-12:00</c:v>
                </c:pt>
                <c:pt idx="11">
                  <c:v>12:00-12:30</c:v>
                </c:pt>
                <c:pt idx="12">
                  <c:v>12:30-13:00</c:v>
                </c:pt>
                <c:pt idx="13">
                  <c:v>13:00-13:30</c:v>
                </c:pt>
                <c:pt idx="14">
                  <c:v>13:30-14:00</c:v>
                </c:pt>
                <c:pt idx="15">
                  <c:v>14:00-14:30</c:v>
                </c:pt>
                <c:pt idx="16">
                  <c:v>14:30-15:00</c:v>
                </c:pt>
                <c:pt idx="17">
                  <c:v>15:00-15:30</c:v>
                </c:pt>
                <c:pt idx="18">
                  <c:v>15:30-16:00</c:v>
                </c:pt>
                <c:pt idx="19">
                  <c:v>16:00-16:30</c:v>
                </c:pt>
                <c:pt idx="20">
                  <c:v>16:30-17:00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21"/>
                <c:pt idx="0">
                  <c:v>4</c:v>
                </c:pt>
                <c:pt idx="1">
                  <c:v>70</c:v>
                </c:pt>
                <c:pt idx="2">
                  <c:v>101</c:v>
                </c:pt>
                <c:pt idx="3">
                  <c:v>491</c:v>
                </c:pt>
                <c:pt idx="4">
                  <c:v>1007</c:v>
                </c:pt>
                <c:pt idx="5">
                  <c:v>1162</c:v>
                </c:pt>
                <c:pt idx="6">
                  <c:v>1193</c:v>
                </c:pt>
                <c:pt idx="7">
                  <c:v>1135</c:v>
                </c:pt>
                <c:pt idx="8">
                  <c:v>1038</c:v>
                </c:pt>
                <c:pt idx="9">
                  <c:v>955</c:v>
                </c:pt>
                <c:pt idx="10">
                  <c:v>924</c:v>
                </c:pt>
                <c:pt idx="11">
                  <c:v>729</c:v>
                </c:pt>
                <c:pt idx="12">
                  <c:v>620</c:v>
                </c:pt>
                <c:pt idx="13">
                  <c:v>399</c:v>
                </c:pt>
                <c:pt idx="14">
                  <c:v>288</c:v>
                </c:pt>
                <c:pt idx="15">
                  <c:v>151</c:v>
                </c:pt>
                <c:pt idx="16">
                  <c:v>88</c:v>
                </c:pt>
                <c:pt idx="17">
                  <c:v>25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[TAB_cekarna_NCHIR.xlsx]Data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NCHIR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2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2"/>
                <c:pt idx="0">
                  <c:v>3</c:v>
                </c:pt>
                <c:pt idx="1">
                  <c:v>1078</c:v>
                </c:pt>
                <c:pt idx="2">
                  <c:v>2502</c:v>
                </c:pt>
                <c:pt idx="3">
                  <c:v>2318</c:v>
                </c:pt>
                <c:pt idx="4">
                  <c:v>1910</c:v>
                </c:pt>
                <c:pt idx="5">
                  <c:v>1526</c:v>
                </c:pt>
                <c:pt idx="6">
                  <c:v>617</c:v>
                </c:pt>
                <c:pt idx="7">
                  <c:v>271</c:v>
                </c:pt>
                <c:pt idx="8">
                  <c:v>127</c:v>
                </c:pt>
                <c:pt idx="9">
                  <c:v>24</c:v>
                </c:pt>
                <c:pt idx="10">
                  <c:v>27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2"/>
                <c:pt idx="0">
                  <c:v>06:00-07:00</c:v>
                </c:pt>
                <c:pt idx="1">
                  <c:v>07:00-08:00</c:v>
                </c:pt>
                <c:pt idx="2">
                  <c:v>08:00-09:00</c:v>
                </c:pt>
                <c:pt idx="3">
                  <c:v>09:00-10:00</c:v>
                </c:pt>
                <c:pt idx="4">
                  <c:v>10:00-11:00</c:v>
                </c:pt>
                <c:pt idx="5">
                  <c:v>11:00-12:00</c:v>
                </c:pt>
                <c:pt idx="6">
                  <c:v>12:00-13:00</c:v>
                </c:pt>
                <c:pt idx="7">
                  <c:v>13:00-14:00</c:v>
                </c:pt>
                <c:pt idx="8">
                  <c:v>14:00-15:00</c:v>
                </c:pt>
                <c:pt idx="9">
                  <c:v>15:00-16:00</c:v>
                </c:pt>
                <c:pt idx="10">
                  <c:v>16:00-17:00</c:v>
                </c:pt>
                <c:pt idx="11">
                  <c:v>17:00-18:00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2"/>
                <c:pt idx="0">
                  <c:v>4</c:v>
                </c:pt>
                <c:pt idx="1">
                  <c:v>171</c:v>
                </c:pt>
                <c:pt idx="2">
                  <c:v>1498</c:v>
                </c:pt>
                <c:pt idx="3">
                  <c:v>2355</c:v>
                </c:pt>
                <c:pt idx="4">
                  <c:v>2173</c:v>
                </c:pt>
                <c:pt idx="5">
                  <c:v>1882</c:v>
                </c:pt>
                <c:pt idx="6">
                  <c:v>1349</c:v>
                </c:pt>
                <c:pt idx="7">
                  <c:v>687</c:v>
                </c:pt>
                <c:pt idx="8">
                  <c:v>239</c:v>
                </c:pt>
                <c:pt idx="9">
                  <c:v>31</c:v>
                </c:pt>
                <c:pt idx="10">
                  <c:v>11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[TAB_cekarna_NCHIR.xlsx]Data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NCHIR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5"/>
                <c:pt idx="0">
                  <c:v>2852</c:v>
                </c:pt>
                <c:pt idx="1">
                  <c:v>2059</c:v>
                </c:pt>
                <c:pt idx="2">
                  <c:v>1814</c:v>
                </c:pt>
                <c:pt idx="3">
                  <c:v>1961</c:v>
                </c:pt>
                <c:pt idx="4">
                  <c:v>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595023145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tředa"/>
        <s v="Úterý"/>
        <m/>
        <s v="Sobota" u="1"/>
        <s v="Neděle" u="1"/>
      </sharedItems>
    </cacheField>
    <cacheField name="Pocet" numFmtId="0">
      <sharedItems containsString="0" containsBlank="1" containsNumber="1" containsInteger="1" minValue="1" maxValue="2849"/>
    </cacheField>
    <cacheField name="Ambulance" numFmtId="0">
      <sharedItems containsBlank="1" count="24">
        <s v="7122 : Neurochirurgie - příjmová ambulance 1"/>
        <s v="6363 : Neurochirurgie - ambul. kartotéka"/>
        <s v="7097 : Neurochirurgie - ambulance bolesti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595138891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m/>
        <s v="02:00-03:00" u="1"/>
        <s v="20:00-21:00" u="1"/>
        <s v="03:00-04:00" u="1"/>
        <s v="00:00-01:00" u="1"/>
        <s v="18:00-19:00" u="1"/>
        <s v="21:00-22:00" u="1"/>
        <s v="04:00-05:00" u="1"/>
        <s v="01:00-02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2502"/>
    </cacheField>
    <cacheField name="Odchod" numFmtId="0">
      <sharedItems containsString="0" containsBlank="1" containsNumber="1" containsInteger="1" minValue="1" maxValue="2352"/>
    </cacheField>
    <cacheField name="Ambulance" numFmtId="0">
      <sharedItems containsBlank="1" count="21">
        <s v="7122 : Neurochirurgie - příjmová ambulance 1"/>
        <s v="7097 : Neurochirurgie - ambulance bolesti"/>
        <s v="6363 : Neurochirurgie - ambul. kartotéka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3595138891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m/>
        <s v="20:30-21:00" u="1"/>
        <s v="03:30-04:00" u="1"/>
        <s v="00:30-01:00" u="1"/>
        <s v="21:00-21:30" u="1"/>
        <s v="04:00-04:30" u="1"/>
        <s v="01:00-01:30" u="1"/>
        <s v="18:30-19:00" u="1"/>
        <s v="19:00-19:30" u="1"/>
        <s v="21:30-22:00" u="1"/>
        <s v="04:30-05:00" u="1"/>
        <s v="01:30-02:00" u="1"/>
        <s v="22:00-22:30" u="1"/>
        <s v="05:00-05:30" u="1"/>
        <s v="02:00-02:3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1" maxValue="1321"/>
    </cacheField>
    <cacheField name="Odchod" numFmtId="0">
      <sharedItems containsString="0" containsBlank="1" containsNumber="1" containsInteger="1" minValue="1" maxValue="1191"/>
    </cacheField>
    <cacheField name="Ambulance" numFmtId="0">
      <sharedItems containsBlank="1" count="21">
        <s v="7122 : Neurochirurgie - příjmová ambulance 1"/>
        <s v="7097 : Neurochirurgie - ambulance bolesti"/>
        <s v="6363 : Neurochirurgie - ambul. kartotéka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961"/>
    <x v="0"/>
  </r>
  <r>
    <x v="1"/>
    <n v="1"/>
    <x v="1"/>
  </r>
  <r>
    <x v="1"/>
    <n v="19"/>
    <x v="2"/>
  </r>
  <r>
    <x v="1"/>
    <n v="1597"/>
    <x v="0"/>
  </r>
  <r>
    <x v="2"/>
    <n v="2"/>
    <x v="1"/>
  </r>
  <r>
    <x v="2"/>
    <n v="1"/>
    <x v="2"/>
  </r>
  <r>
    <x v="2"/>
    <n v="2849"/>
    <x v="0"/>
  </r>
  <r>
    <x v="3"/>
    <n v="1"/>
    <x v="2"/>
  </r>
  <r>
    <x v="3"/>
    <n v="1813"/>
    <x v="0"/>
  </r>
  <r>
    <x v="4"/>
    <n v="2059"/>
    <x v="0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  <r>
    <x v="5"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3"/>
    <n v="4"/>
    <x v="0"/>
  </r>
  <r>
    <x v="1"/>
    <n v="1078"/>
    <n v="171"/>
    <x v="0"/>
  </r>
  <r>
    <x v="2"/>
    <n v="2502"/>
    <n v="1498"/>
    <x v="0"/>
  </r>
  <r>
    <x v="3"/>
    <n v="4"/>
    <n v="3"/>
    <x v="1"/>
  </r>
  <r>
    <x v="3"/>
    <n v="2314"/>
    <n v="2352"/>
    <x v="0"/>
  </r>
  <r>
    <x v="4"/>
    <n v="1"/>
    <n v="1"/>
    <x v="2"/>
  </r>
  <r>
    <x v="4"/>
    <n v="7"/>
    <n v="7"/>
    <x v="1"/>
  </r>
  <r>
    <x v="4"/>
    <n v="1902"/>
    <n v="2165"/>
    <x v="0"/>
  </r>
  <r>
    <x v="5"/>
    <n v="2"/>
    <n v="2"/>
    <x v="2"/>
  </r>
  <r>
    <x v="5"/>
    <n v="2"/>
    <n v="3"/>
    <x v="1"/>
  </r>
  <r>
    <x v="5"/>
    <n v="1522"/>
    <n v="1877"/>
    <x v="0"/>
  </r>
  <r>
    <x v="6"/>
    <n v="4"/>
    <n v="3"/>
    <x v="1"/>
  </r>
  <r>
    <x v="6"/>
    <n v="613"/>
    <n v="1346"/>
    <x v="0"/>
  </r>
  <r>
    <x v="7"/>
    <n v="271"/>
    <n v="687"/>
    <x v="0"/>
  </r>
  <r>
    <x v="8"/>
    <n v="127"/>
    <n v="239"/>
    <x v="0"/>
  </r>
  <r>
    <x v="9"/>
    <n v="24"/>
    <n v="31"/>
    <x v="0"/>
  </r>
  <r>
    <x v="10"/>
    <n v="27"/>
    <n v="11"/>
    <x v="0"/>
  </r>
  <r>
    <x v="11"/>
    <n v="1"/>
    <n v="1"/>
    <x v="0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  <r>
    <x v="12"/>
    <m/>
    <m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3"/>
    <n v="4"/>
    <x v="0"/>
  </r>
  <r>
    <x v="1"/>
    <n v="212"/>
    <n v="70"/>
    <x v="0"/>
  </r>
  <r>
    <x v="2"/>
    <n v="866"/>
    <n v="101"/>
    <x v="0"/>
  </r>
  <r>
    <x v="3"/>
    <n v="1181"/>
    <n v="491"/>
    <x v="0"/>
  </r>
  <r>
    <x v="4"/>
    <n v="1321"/>
    <n v="1007"/>
    <x v="0"/>
  </r>
  <r>
    <x v="5"/>
    <n v="1"/>
    <n v="1"/>
    <x v="1"/>
  </r>
  <r>
    <x v="5"/>
    <n v="1153"/>
    <n v="1161"/>
    <x v="0"/>
  </r>
  <r>
    <x v="6"/>
    <n v="3"/>
    <n v="2"/>
    <x v="1"/>
  </r>
  <r>
    <x v="6"/>
    <n v="1161"/>
    <n v="1191"/>
    <x v="0"/>
  </r>
  <r>
    <x v="7"/>
    <n v="4"/>
    <n v="1"/>
    <x v="1"/>
  </r>
  <r>
    <x v="7"/>
    <n v="1007"/>
    <n v="1134"/>
    <x v="0"/>
  </r>
  <r>
    <x v="8"/>
    <n v="1"/>
    <n v="1"/>
    <x v="2"/>
  </r>
  <r>
    <x v="8"/>
    <n v="3"/>
    <n v="6"/>
    <x v="1"/>
  </r>
  <r>
    <x v="8"/>
    <n v="895"/>
    <n v="1031"/>
    <x v="0"/>
  </r>
  <r>
    <x v="9"/>
    <n v="797"/>
    <n v="955"/>
    <x v="0"/>
  </r>
  <r>
    <x v="10"/>
    <n v="2"/>
    <n v="2"/>
    <x v="1"/>
  </r>
  <r>
    <x v="10"/>
    <n v="725"/>
    <n v="922"/>
    <x v="0"/>
  </r>
  <r>
    <x v="11"/>
    <n v="1"/>
    <n v="1"/>
    <x v="1"/>
  </r>
  <r>
    <x v="11"/>
    <n v="370"/>
    <n v="728"/>
    <x v="0"/>
  </r>
  <r>
    <x v="12"/>
    <n v="3"/>
    <n v="2"/>
    <x v="1"/>
  </r>
  <r>
    <x v="12"/>
    <n v="243"/>
    <n v="618"/>
    <x v="0"/>
  </r>
  <r>
    <x v="13"/>
    <n v="158"/>
    <n v="399"/>
    <x v="0"/>
  </r>
  <r>
    <x v="14"/>
    <n v="113"/>
    <n v="288"/>
    <x v="0"/>
  </r>
  <r>
    <x v="15"/>
    <n v="76"/>
    <n v="151"/>
    <x v="0"/>
  </r>
  <r>
    <x v="16"/>
    <n v="51"/>
    <n v="88"/>
    <x v="0"/>
  </r>
  <r>
    <x v="17"/>
    <n v="13"/>
    <n v="25"/>
    <x v="0"/>
  </r>
  <r>
    <x v="18"/>
    <n v="11"/>
    <n v="6"/>
    <x v="0"/>
  </r>
  <r>
    <x v="19"/>
    <n v="14"/>
    <n v="6"/>
    <x v="0"/>
  </r>
  <r>
    <x v="20"/>
    <n v="13"/>
    <n v="5"/>
    <x v="0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  <r>
    <x v="21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5" firstHeaderRow="0" firstDataRow="1" firstDataCol="1" rowPageCount="1" colPageCount="1"/>
  <pivotFields count="4">
    <pivotField axis="axisRow" showAll="0">
      <items count="50">
        <item m="1" x="46"/>
        <item m="1" x="24"/>
        <item m="1" x="27"/>
        <item m="1" x="32"/>
        <item m="1" x="35"/>
        <item m="1" x="41"/>
        <item m="1" x="45"/>
        <item m="1" x="23"/>
        <item m="1" x="26"/>
        <item m="1" x="31"/>
        <item m="1" x="34"/>
        <item m="1" x="40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37"/>
        <item m="1" x="47"/>
        <item m="1" x="48"/>
        <item m="1" x="28"/>
        <item m="1" x="29"/>
        <item m="1" x="36"/>
        <item m="1" x="44"/>
        <item m="1" x="22"/>
        <item m="1" x="25"/>
        <item m="1" x="30"/>
        <item m="1" x="33"/>
        <item m="1" x="38"/>
        <item m="1" x="42"/>
        <item m="1" x="39"/>
        <item h="1" x="21"/>
        <item t="default"/>
      </items>
    </pivotField>
    <pivotField dataField="1" showAll="0"/>
    <pivotField dataField="1" showAll="0"/>
    <pivotField axis="axisPage" multipleItemSelectionAllowed="1" showAll="0">
      <items count="22">
        <item m="1" x="5"/>
        <item m="1" x="15"/>
        <item m="1" x="4"/>
        <item m="1" x="9"/>
        <item m="1" x="17"/>
        <item m="1" x="16"/>
        <item m="1" x="18"/>
        <item m="1" x="14"/>
        <item m="1" x="7"/>
        <item m="1" x="19"/>
        <item m="1" x="8"/>
        <item m="1" x="10"/>
        <item m="1" x="20"/>
        <item m="1" x="12"/>
        <item m="1" x="6"/>
        <item m="1" x="13"/>
        <item m="1" x="11"/>
        <item x="3"/>
        <item x="0"/>
        <item x="1"/>
        <item x="2"/>
        <item t="default"/>
      </items>
    </pivotField>
  </pivotFields>
  <rowFields count="1">
    <field x="0"/>
  </rowFields>
  <rowItems count="22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6" firstHeaderRow="0" firstDataRow="1" firstDataCol="1" rowPageCount="1" colPageCount="1"/>
  <pivotFields count="4">
    <pivotField axis="axisRow" showAll="0">
      <items count="26">
        <item m="1" x="16"/>
        <item m="1" x="20"/>
        <item m="1" x="13"/>
        <item m="1" x="15"/>
        <item m="1" x="19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7"/>
        <item m="1" x="21"/>
        <item m="1" x="14"/>
        <item m="1" x="18"/>
        <item m="1" x="22"/>
        <item m="1" x="23"/>
        <item h="1" x="12"/>
        <item t="default"/>
      </items>
    </pivotField>
    <pivotField dataField="1" showAll="0"/>
    <pivotField dataField="1" showAll="0"/>
    <pivotField axis="axisPage" showAll="0">
      <items count="22">
        <item m="1" x="5"/>
        <item m="1" x="15"/>
        <item m="1" x="4"/>
        <item m="1" x="9"/>
        <item m="1" x="17"/>
        <item m="1" x="16"/>
        <item m="1" x="18"/>
        <item m="1" x="14"/>
        <item m="1" x="7"/>
        <item m="1" x="19"/>
        <item m="1" x="8"/>
        <item m="1" x="10"/>
        <item m="1" x="20"/>
        <item m="1" x="12"/>
        <item m="1" x="6"/>
        <item m="1" x="13"/>
        <item m="1" x="11"/>
        <item x="3"/>
        <item x="0"/>
        <item x="1"/>
        <item x="2"/>
        <item t="default"/>
      </items>
    </pivotField>
  </pivotFields>
  <rowFields count="1">
    <field x="0"/>
  </rowFields>
  <rowItems count="13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2"/>
        <item x="4"/>
        <item x="3"/>
        <item x="0"/>
        <item x="1"/>
        <item m="1" x="6"/>
        <item m="1" x="7"/>
        <item h="1" x="5"/>
        <item t="default"/>
      </items>
    </pivotField>
    <pivotField dataField="1" showAll="0"/>
    <pivotField axis="axisPage" showAll="0">
      <items count="25">
        <item m="1" x="7"/>
        <item m="1" x="5"/>
        <item m="1" x="10"/>
        <item m="1" x="6"/>
        <item m="1" x="18"/>
        <item m="1" x="4"/>
        <item m="1" x="12"/>
        <item m="1" x="20"/>
        <item m="1" x="19"/>
        <item m="1" x="21"/>
        <item m="1" x="17"/>
        <item m="1" x="9"/>
        <item m="1" x="22"/>
        <item m="1" x="11"/>
        <item m="1" x="13"/>
        <item m="1" x="23"/>
        <item m="1" x="15"/>
        <item m="1" x="8"/>
        <item m="1" x="16"/>
        <item m="1" x="14"/>
        <item x="3"/>
        <item x="0"/>
        <item x="1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79</v>
      </c>
    </row>
    <row r="3" spans="1:3" ht="18.75" x14ac:dyDescent="0.25">
      <c r="A3" s="9" t="s">
        <v>75</v>
      </c>
      <c r="C3" t="str">
        <f>CONCATENATE(B2," - ",A3)</f>
        <v>NCHIR - Počet pacientů za rok 2022 (po 30 minutách)</v>
      </c>
    </row>
    <row r="4" spans="1:3" ht="18.75" x14ac:dyDescent="0.25">
      <c r="A4" s="9" t="s">
        <v>76</v>
      </c>
      <c r="C4" t="str">
        <f>CONCATENATE(B2," - ",A4)</f>
        <v>NCHIR - Počet pacientů za rok 2022 (po 60 minutách)</v>
      </c>
    </row>
    <row r="5" spans="1:3" ht="18.75" x14ac:dyDescent="0.25">
      <c r="A5" s="9" t="s">
        <v>77</v>
      </c>
      <c r="C5" t="str">
        <f>CONCATENATE(B2," - ",A5)</f>
        <v>NCHIR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4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60</v>
      </c>
      <c r="B1" s="10" t="s">
        <v>46</v>
      </c>
      <c r="C1" s="10" t="s">
        <v>69</v>
      </c>
    </row>
    <row r="2" spans="1:12" x14ac:dyDescent="0.25">
      <c r="A2" s="11" t="s">
        <v>7</v>
      </c>
      <c r="B2" s="12">
        <v>2</v>
      </c>
      <c r="C2" t="s">
        <v>80</v>
      </c>
      <c r="L2">
        <f>MAX(B2:B112)</f>
        <v>252</v>
      </c>
    </row>
    <row r="3" spans="1:12" x14ac:dyDescent="0.25">
      <c r="A3" s="11" t="s">
        <v>7</v>
      </c>
      <c r="B3" s="12">
        <v>9</v>
      </c>
      <c r="C3" t="s">
        <v>81</v>
      </c>
    </row>
    <row r="4" spans="1:12" x14ac:dyDescent="0.25">
      <c r="A4" s="11" t="s">
        <v>7</v>
      </c>
      <c r="B4" s="12">
        <v>252</v>
      </c>
      <c r="C4" t="s">
        <v>82</v>
      </c>
    </row>
    <row r="5" spans="1:12" x14ac:dyDescent="0.25">
      <c r="A5" s="11" t="s">
        <v>16</v>
      </c>
      <c r="B5" s="12">
        <v>51</v>
      </c>
      <c r="C5" t="s">
        <v>82</v>
      </c>
    </row>
    <row r="6" spans="1:12" x14ac:dyDescent="0.25">
      <c r="A6" s="11" t="s">
        <v>12</v>
      </c>
      <c r="B6" s="12">
        <v>1</v>
      </c>
      <c r="C6" t="s">
        <v>80</v>
      </c>
    </row>
    <row r="7" spans="1:12" x14ac:dyDescent="0.25">
      <c r="A7" s="11" t="s">
        <v>12</v>
      </c>
      <c r="B7" s="12">
        <v>7</v>
      </c>
      <c r="C7" t="s">
        <v>81</v>
      </c>
    </row>
    <row r="8" spans="1:12" x14ac:dyDescent="0.25">
      <c r="A8" t="s">
        <v>12</v>
      </c>
      <c r="B8">
        <v>50</v>
      </c>
      <c r="C8" t="s">
        <v>82</v>
      </c>
    </row>
    <row r="9" spans="1:12" x14ac:dyDescent="0.25">
      <c r="A9" t="s">
        <v>6</v>
      </c>
      <c r="B9">
        <v>1</v>
      </c>
      <c r="C9" t="s">
        <v>80</v>
      </c>
    </row>
    <row r="10" spans="1:12" x14ac:dyDescent="0.25">
      <c r="A10" t="s">
        <v>6</v>
      </c>
      <c r="B10">
        <v>1</v>
      </c>
      <c r="C10" t="s">
        <v>81</v>
      </c>
    </row>
    <row r="11" spans="1:12" x14ac:dyDescent="0.25">
      <c r="A11" t="s">
        <v>6</v>
      </c>
      <c r="B11">
        <v>50</v>
      </c>
      <c r="C11" t="s">
        <v>82</v>
      </c>
    </row>
    <row r="12" spans="1:12" x14ac:dyDescent="0.25">
      <c r="A12" t="s">
        <v>17</v>
      </c>
      <c r="B12">
        <v>1</v>
      </c>
      <c r="C12" t="s">
        <v>81</v>
      </c>
    </row>
    <row r="13" spans="1:12" x14ac:dyDescent="0.25">
      <c r="A13" t="s">
        <v>17</v>
      </c>
      <c r="B13">
        <v>50</v>
      </c>
      <c r="C13" t="s">
        <v>82</v>
      </c>
    </row>
    <row r="14" spans="1:12" x14ac:dyDescent="0.25">
      <c r="A14" t="s">
        <v>24</v>
      </c>
      <c r="B14">
        <v>51</v>
      </c>
      <c r="C14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1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60</v>
      </c>
      <c r="B1" s="13" t="s">
        <v>46</v>
      </c>
      <c r="C1" s="23" t="s">
        <v>69</v>
      </c>
      <c r="D1" s="27"/>
      <c r="E1" s="27"/>
      <c r="F1" s="27"/>
      <c r="G1" s="27"/>
      <c r="H1" s="27"/>
      <c r="I1" s="27"/>
      <c r="J1" s="27"/>
      <c r="L1" s="13" t="s">
        <v>60</v>
      </c>
      <c r="M1" s="13" t="s">
        <v>62</v>
      </c>
      <c r="N1" s="17" t="s">
        <v>63</v>
      </c>
      <c r="O1" s="16" t="s">
        <v>61</v>
      </c>
      <c r="P1" s="16" t="s">
        <v>64</v>
      </c>
    </row>
    <row r="2" spans="1:16" x14ac:dyDescent="0.25">
      <c r="A2" s="14" t="s">
        <v>16</v>
      </c>
      <c r="B2" s="15">
        <v>1961</v>
      </c>
      <c r="C2" s="24" t="s">
        <v>82</v>
      </c>
      <c r="D2" s="24"/>
      <c r="E2" s="24"/>
      <c r="F2" s="24"/>
      <c r="G2" s="24"/>
      <c r="H2" s="24"/>
      <c r="I2" s="24"/>
      <c r="J2" s="24"/>
      <c r="L2" s="14" t="s">
        <v>65</v>
      </c>
      <c r="M2" s="15">
        <f>VLOOKUP(L2,A:B,2,FALSE)</f>
        <v>2</v>
      </c>
      <c r="N2">
        <f>VLOOKUP(L2,PocetDnu!A:B,2,FALSE)</f>
        <v>1</v>
      </c>
      <c r="O2" s="18">
        <f>M2/N2</f>
        <v>2</v>
      </c>
      <c r="P2" s="18">
        <f>AVERAGE($O$2:$O$6)</f>
        <v>16.564705882352943</v>
      </c>
    </row>
    <row r="3" spans="1:16" x14ac:dyDescent="0.25">
      <c r="A3" s="14" t="s">
        <v>12</v>
      </c>
      <c r="B3" s="15">
        <v>1</v>
      </c>
      <c r="C3" s="24" t="s">
        <v>80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2059</v>
      </c>
      <c r="N3">
        <f>VLOOKUP(L3,PocetDnu!A:B,2,FALSE)</f>
        <v>51</v>
      </c>
      <c r="O3" s="18">
        <f t="shared" ref="O3:O6" si="1">M3/N3</f>
        <v>40.372549019607845</v>
      </c>
      <c r="P3" s="18">
        <f t="shared" ref="P3:P6" si="2">AVERAGE($O$2:$O$6)</f>
        <v>16.564705882352943</v>
      </c>
    </row>
    <row r="4" spans="1:16" x14ac:dyDescent="0.25">
      <c r="A4" s="14" t="s">
        <v>12</v>
      </c>
      <c r="B4" s="15">
        <v>19</v>
      </c>
      <c r="C4" s="24" t="s">
        <v>81</v>
      </c>
      <c r="D4" s="24"/>
      <c r="E4" s="24"/>
      <c r="F4" s="24"/>
      <c r="G4" s="24"/>
      <c r="H4" s="24"/>
      <c r="I4" s="24"/>
      <c r="J4" s="24"/>
      <c r="L4" s="14" t="s">
        <v>66</v>
      </c>
      <c r="M4" s="15">
        <f t="shared" si="0"/>
        <v>1</v>
      </c>
      <c r="N4">
        <f>VLOOKUP(L4,PocetDnu!A:B,2,FALSE)</f>
        <v>1</v>
      </c>
      <c r="O4" s="18">
        <f t="shared" si="1"/>
        <v>1</v>
      </c>
      <c r="P4" s="18">
        <f t="shared" si="2"/>
        <v>16.564705882352943</v>
      </c>
    </row>
    <row r="5" spans="1:16" x14ac:dyDescent="0.25">
      <c r="A5" s="14" t="s">
        <v>12</v>
      </c>
      <c r="B5" s="15">
        <v>1597</v>
      </c>
      <c r="C5" s="24" t="s">
        <v>82</v>
      </c>
      <c r="D5" s="24"/>
      <c r="E5" s="24"/>
      <c r="F5" s="24"/>
      <c r="G5" s="24"/>
      <c r="H5" s="24"/>
      <c r="I5" s="24"/>
      <c r="J5" s="24"/>
      <c r="L5" s="14" t="s">
        <v>67</v>
      </c>
      <c r="M5" s="15">
        <f t="shared" si="0"/>
        <v>1961</v>
      </c>
      <c r="N5">
        <f>VLOOKUP(L5,PocetDnu!A:B,2,FALSE)</f>
        <v>51</v>
      </c>
      <c r="O5" s="18">
        <f t="shared" si="1"/>
        <v>38.450980392156865</v>
      </c>
      <c r="P5" s="18">
        <f t="shared" si="2"/>
        <v>16.564705882352943</v>
      </c>
    </row>
    <row r="6" spans="1:16" x14ac:dyDescent="0.25">
      <c r="A6" s="14" t="s">
        <v>6</v>
      </c>
      <c r="B6" s="15">
        <v>2</v>
      </c>
      <c r="C6" s="24" t="s">
        <v>80</v>
      </c>
      <c r="D6" s="24"/>
      <c r="E6" s="24"/>
      <c r="F6" s="24"/>
      <c r="G6" s="24"/>
      <c r="H6" s="24"/>
      <c r="I6" s="24"/>
      <c r="J6" s="24"/>
      <c r="L6" s="14" t="s">
        <v>68</v>
      </c>
      <c r="M6" s="15">
        <f t="shared" si="0"/>
        <v>1</v>
      </c>
      <c r="N6">
        <f>VLOOKUP(L6,PocetDnu!A:B,2,FALSE)</f>
        <v>1</v>
      </c>
      <c r="O6" s="18">
        <f t="shared" si="1"/>
        <v>1</v>
      </c>
      <c r="P6" s="18">
        <f t="shared" si="2"/>
        <v>16.564705882352943</v>
      </c>
    </row>
    <row r="7" spans="1:16" x14ac:dyDescent="0.25">
      <c r="A7" s="28" t="s">
        <v>6</v>
      </c>
      <c r="B7" s="29">
        <v>1</v>
      </c>
      <c r="C7" s="30" t="s">
        <v>81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6</v>
      </c>
      <c r="B8">
        <v>2849</v>
      </c>
      <c r="C8" t="s">
        <v>82</v>
      </c>
    </row>
    <row r="9" spans="1:16" x14ac:dyDescent="0.25">
      <c r="A9" t="s">
        <v>17</v>
      </c>
      <c r="B9">
        <v>1</v>
      </c>
      <c r="C9" t="s">
        <v>81</v>
      </c>
    </row>
    <row r="10" spans="1:16" x14ac:dyDescent="0.25">
      <c r="A10" t="s">
        <v>17</v>
      </c>
      <c r="B10">
        <v>1813</v>
      </c>
      <c r="C10" t="s">
        <v>82</v>
      </c>
    </row>
    <row r="11" spans="1:16" x14ac:dyDescent="0.25">
      <c r="A11" t="s">
        <v>24</v>
      </c>
      <c r="B11">
        <v>2059</v>
      </c>
      <c r="C11" t="s">
        <v>82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47</v>
      </c>
      <c r="C1" s="1" t="s">
        <v>48</v>
      </c>
      <c r="D1" s="19" t="s">
        <v>69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35</v>
      </c>
      <c r="B2" s="3">
        <v>3</v>
      </c>
      <c r="C2" s="3">
        <v>4</v>
      </c>
      <c r="D2" s="3" t="s">
        <v>82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28</v>
      </c>
      <c r="B3" s="3">
        <v>212</v>
      </c>
      <c r="C3" s="3">
        <v>70</v>
      </c>
      <c r="D3" s="3" t="s">
        <v>82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26</v>
      </c>
      <c r="B4" s="4">
        <v>866</v>
      </c>
      <c r="C4" s="3">
        <v>101</v>
      </c>
      <c r="D4" s="3" t="s">
        <v>82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8</v>
      </c>
      <c r="B5" s="3">
        <v>1181</v>
      </c>
      <c r="C5" s="3">
        <v>491</v>
      </c>
      <c r="D5" s="3" t="s">
        <v>82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13</v>
      </c>
      <c r="B6" s="3">
        <v>1321</v>
      </c>
      <c r="C6" s="3">
        <v>1007</v>
      </c>
      <c r="D6" s="3" t="s">
        <v>82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14</v>
      </c>
      <c r="B7" s="3">
        <v>1</v>
      </c>
      <c r="C7" s="3">
        <v>1</v>
      </c>
      <c r="D7" s="3" t="s">
        <v>81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14</v>
      </c>
      <c r="B8" s="3">
        <v>1153</v>
      </c>
      <c r="C8" s="3">
        <v>1161</v>
      </c>
      <c r="D8" s="3" t="s">
        <v>82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22</v>
      </c>
      <c r="B9" s="3">
        <v>3</v>
      </c>
      <c r="C9" s="3">
        <v>2</v>
      </c>
      <c r="D9" s="3" t="s">
        <v>81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22</v>
      </c>
      <c r="B10" s="3">
        <v>1161</v>
      </c>
      <c r="C10" s="3">
        <v>1191</v>
      </c>
      <c r="D10" s="3" t="s">
        <v>82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10</v>
      </c>
      <c r="B11" s="3">
        <v>4</v>
      </c>
      <c r="C11" s="3">
        <v>1</v>
      </c>
      <c r="D11" s="3" t="s">
        <v>81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10</v>
      </c>
      <c r="B12" s="3">
        <v>1007</v>
      </c>
      <c r="C12" s="3">
        <v>1134</v>
      </c>
      <c r="D12" s="3" t="s">
        <v>82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23</v>
      </c>
      <c r="B13" s="3">
        <v>1</v>
      </c>
      <c r="C13" s="3">
        <v>1</v>
      </c>
      <c r="D13" s="3" t="s">
        <v>80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23</v>
      </c>
      <c r="B14" s="3">
        <v>3</v>
      </c>
      <c r="C14" s="3">
        <v>6</v>
      </c>
      <c r="D14" s="3" t="s">
        <v>81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4">
        <v>895</v>
      </c>
      <c r="C15" s="3">
        <v>1031</v>
      </c>
      <c r="D15" s="3" t="s">
        <v>82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18</v>
      </c>
      <c r="B16" s="4">
        <v>797</v>
      </c>
      <c r="C16" s="4">
        <v>955</v>
      </c>
      <c r="D16" s="20" t="s">
        <v>82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25</v>
      </c>
      <c r="B17" s="4">
        <v>2</v>
      </c>
      <c r="C17" s="4">
        <v>2</v>
      </c>
      <c r="D17" s="20" t="s">
        <v>81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25</v>
      </c>
      <c r="B18" s="4">
        <v>725</v>
      </c>
      <c r="C18" s="4">
        <v>922</v>
      </c>
      <c r="D18" s="20" t="s">
        <v>82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20</v>
      </c>
      <c r="B19" s="4">
        <v>1</v>
      </c>
      <c r="C19" s="4">
        <v>1</v>
      </c>
      <c r="D19" s="20" t="s">
        <v>81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20</v>
      </c>
      <c r="B20" s="4">
        <v>370</v>
      </c>
      <c r="C20" s="4">
        <v>728</v>
      </c>
      <c r="D20" s="20" t="s">
        <v>82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33</v>
      </c>
      <c r="B21" s="4">
        <v>3</v>
      </c>
      <c r="C21" s="4">
        <v>2</v>
      </c>
      <c r="D21" s="20" t="s">
        <v>81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33</v>
      </c>
      <c r="B22" s="4">
        <v>243</v>
      </c>
      <c r="C22" s="4">
        <v>618</v>
      </c>
      <c r="D22" s="20" t="s">
        <v>82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29</v>
      </c>
      <c r="B23" s="4">
        <v>158</v>
      </c>
      <c r="C23" s="4">
        <v>399</v>
      </c>
      <c r="D23" s="20" t="s">
        <v>82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34</v>
      </c>
      <c r="B24" s="4">
        <v>113</v>
      </c>
      <c r="C24" s="4">
        <v>288</v>
      </c>
      <c r="D24" s="20" t="s">
        <v>82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31</v>
      </c>
      <c r="B25" s="4">
        <v>76</v>
      </c>
      <c r="C25" s="4">
        <v>151</v>
      </c>
      <c r="D25" s="20" t="s">
        <v>82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40</v>
      </c>
      <c r="B26" s="4">
        <v>51</v>
      </c>
      <c r="C26" s="4">
        <v>88</v>
      </c>
      <c r="D26" s="20" t="s">
        <v>82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38</v>
      </c>
      <c r="B27" s="4">
        <v>13</v>
      </c>
      <c r="C27" s="4">
        <v>25</v>
      </c>
      <c r="D27" s="20" t="s">
        <v>82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43</v>
      </c>
      <c r="B28" s="4">
        <v>11</v>
      </c>
      <c r="C28" s="4">
        <v>6</v>
      </c>
      <c r="D28" s="20" t="s">
        <v>82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41</v>
      </c>
      <c r="B29" s="4">
        <v>14</v>
      </c>
      <c r="C29" s="4">
        <v>6</v>
      </c>
      <c r="D29" s="20" t="s">
        <v>82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44</v>
      </c>
      <c r="B30" s="4">
        <v>13</v>
      </c>
      <c r="C30" s="4">
        <v>5</v>
      </c>
      <c r="D30" s="20" t="s">
        <v>82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5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35</v>
      </c>
      <c r="B4" s="34">
        <v>3</v>
      </c>
      <c r="C4" s="34">
        <v>4</v>
      </c>
    </row>
    <row r="5" spans="1:3" x14ac:dyDescent="0.25">
      <c r="A5" s="33" t="s">
        <v>28</v>
      </c>
      <c r="B5" s="34">
        <v>212</v>
      </c>
      <c r="C5" s="34">
        <v>70</v>
      </c>
    </row>
    <row r="6" spans="1:3" x14ac:dyDescent="0.25">
      <c r="A6" s="33" t="s">
        <v>26</v>
      </c>
      <c r="B6" s="34">
        <v>866</v>
      </c>
      <c r="C6" s="34">
        <v>101</v>
      </c>
    </row>
    <row r="7" spans="1:3" x14ac:dyDescent="0.25">
      <c r="A7" s="33" t="s">
        <v>8</v>
      </c>
      <c r="B7" s="34">
        <v>1181</v>
      </c>
      <c r="C7" s="34">
        <v>491</v>
      </c>
    </row>
    <row r="8" spans="1:3" x14ac:dyDescent="0.25">
      <c r="A8" s="33" t="s">
        <v>13</v>
      </c>
      <c r="B8" s="34">
        <v>1321</v>
      </c>
      <c r="C8" s="34">
        <v>1007</v>
      </c>
    </row>
    <row r="9" spans="1:3" x14ac:dyDescent="0.25">
      <c r="A9" s="33" t="s">
        <v>14</v>
      </c>
      <c r="B9" s="34">
        <v>1154</v>
      </c>
      <c r="C9" s="34">
        <v>1162</v>
      </c>
    </row>
    <row r="10" spans="1:3" x14ac:dyDescent="0.25">
      <c r="A10" s="33" t="s">
        <v>22</v>
      </c>
      <c r="B10" s="34">
        <v>1164</v>
      </c>
      <c r="C10" s="34">
        <v>1193</v>
      </c>
    </row>
    <row r="11" spans="1:3" x14ac:dyDescent="0.25">
      <c r="A11" s="33" t="s">
        <v>10</v>
      </c>
      <c r="B11" s="34">
        <v>1011</v>
      </c>
      <c r="C11" s="34">
        <v>1135</v>
      </c>
    </row>
    <row r="12" spans="1:3" x14ac:dyDescent="0.25">
      <c r="A12" s="33" t="s">
        <v>23</v>
      </c>
      <c r="B12" s="34">
        <v>899</v>
      </c>
      <c r="C12" s="34">
        <v>1038</v>
      </c>
    </row>
    <row r="13" spans="1:3" x14ac:dyDescent="0.25">
      <c r="A13" s="33" t="s">
        <v>18</v>
      </c>
      <c r="B13" s="34">
        <v>797</v>
      </c>
      <c r="C13" s="34">
        <v>955</v>
      </c>
    </row>
    <row r="14" spans="1:3" x14ac:dyDescent="0.25">
      <c r="A14" s="33" t="s">
        <v>25</v>
      </c>
      <c r="B14" s="34">
        <v>727</v>
      </c>
      <c r="C14" s="34">
        <v>924</v>
      </c>
    </row>
    <row r="15" spans="1:3" x14ac:dyDescent="0.25">
      <c r="A15" s="33" t="s">
        <v>20</v>
      </c>
      <c r="B15" s="34">
        <v>371</v>
      </c>
      <c r="C15" s="34">
        <v>729</v>
      </c>
    </row>
    <row r="16" spans="1:3" x14ac:dyDescent="0.25">
      <c r="A16" s="33" t="s">
        <v>33</v>
      </c>
      <c r="B16" s="34">
        <v>246</v>
      </c>
      <c r="C16" s="34">
        <v>620</v>
      </c>
    </row>
    <row r="17" spans="1:3" x14ac:dyDescent="0.25">
      <c r="A17" s="33" t="s">
        <v>29</v>
      </c>
      <c r="B17" s="34">
        <v>158</v>
      </c>
      <c r="C17" s="34">
        <v>399</v>
      </c>
    </row>
    <row r="18" spans="1:3" x14ac:dyDescent="0.25">
      <c r="A18" s="33" t="s">
        <v>34</v>
      </c>
      <c r="B18" s="34">
        <v>113</v>
      </c>
      <c r="C18" s="34">
        <v>288</v>
      </c>
    </row>
    <row r="19" spans="1:3" x14ac:dyDescent="0.25">
      <c r="A19" s="33" t="s">
        <v>31</v>
      </c>
      <c r="B19" s="34">
        <v>76</v>
      </c>
      <c r="C19" s="34">
        <v>151</v>
      </c>
    </row>
    <row r="20" spans="1:3" x14ac:dyDescent="0.25">
      <c r="A20" s="33" t="s">
        <v>40</v>
      </c>
      <c r="B20" s="34">
        <v>51</v>
      </c>
      <c r="C20" s="34">
        <v>88</v>
      </c>
    </row>
    <row r="21" spans="1:3" x14ac:dyDescent="0.25">
      <c r="A21" s="33" t="s">
        <v>38</v>
      </c>
      <c r="B21" s="34">
        <v>13</v>
      </c>
      <c r="C21" s="34">
        <v>25</v>
      </c>
    </row>
    <row r="22" spans="1:3" x14ac:dyDescent="0.25">
      <c r="A22" s="33" t="s">
        <v>43</v>
      </c>
      <c r="B22" s="34">
        <v>11</v>
      </c>
      <c r="C22" s="34">
        <v>6</v>
      </c>
    </row>
    <row r="23" spans="1:3" x14ac:dyDescent="0.25">
      <c r="A23" s="33" t="s">
        <v>41</v>
      </c>
      <c r="B23" s="34">
        <v>14</v>
      </c>
      <c r="C23" s="34">
        <v>6</v>
      </c>
    </row>
    <row r="24" spans="1:3" x14ac:dyDescent="0.25">
      <c r="A24" s="33" t="s">
        <v>44</v>
      </c>
      <c r="B24" s="34">
        <v>13</v>
      </c>
      <c r="C24" s="34">
        <v>5</v>
      </c>
    </row>
    <row r="25" spans="1:3" x14ac:dyDescent="0.25">
      <c r="A25" s="33" t="s">
        <v>71</v>
      </c>
      <c r="B25" s="34">
        <v>10401</v>
      </c>
      <c r="C25" s="34">
        <v>10397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6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69</v>
      </c>
      <c r="B1" t="s">
        <v>72</v>
      </c>
    </row>
    <row r="3" spans="1:3" x14ac:dyDescent="0.25">
      <c r="A3" s="32" t="s">
        <v>70</v>
      </c>
      <c r="B3" t="s">
        <v>74</v>
      </c>
      <c r="C3" t="s">
        <v>73</v>
      </c>
    </row>
    <row r="4" spans="1:3" x14ac:dyDescent="0.25">
      <c r="A4" s="33" t="s">
        <v>36</v>
      </c>
      <c r="B4" s="34">
        <v>3</v>
      </c>
      <c r="C4" s="34">
        <v>4</v>
      </c>
    </row>
    <row r="5" spans="1:3" x14ac:dyDescent="0.25">
      <c r="A5" s="33" t="s">
        <v>27</v>
      </c>
      <c r="B5" s="34">
        <v>1078</v>
      </c>
      <c r="C5" s="34">
        <v>171</v>
      </c>
    </row>
    <row r="6" spans="1:3" x14ac:dyDescent="0.25">
      <c r="A6" s="33" t="s">
        <v>9</v>
      </c>
      <c r="B6" s="34">
        <v>2502</v>
      </c>
      <c r="C6" s="34">
        <v>1498</v>
      </c>
    </row>
    <row r="7" spans="1:3" x14ac:dyDescent="0.25">
      <c r="A7" s="33" t="s">
        <v>15</v>
      </c>
      <c r="B7" s="34">
        <v>2318</v>
      </c>
      <c r="C7" s="34">
        <v>2355</v>
      </c>
    </row>
    <row r="8" spans="1:3" x14ac:dyDescent="0.25">
      <c r="A8" s="33" t="s">
        <v>11</v>
      </c>
      <c r="B8" s="34">
        <v>1910</v>
      </c>
      <c r="C8" s="34">
        <v>2173</v>
      </c>
    </row>
    <row r="9" spans="1:3" x14ac:dyDescent="0.25">
      <c r="A9" s="33" t="s">
        <v>19</v>
      </c>
      <c r="B9" s="34">
        <v>1526</v>
      </c>
      <c r="C9" s="34">
        <v>1882</v>
      </c>
    </row>
    <row r="10" spans="1:3" x14ac:dyDescent="0.25">
      <c r="A10" s="33" t="s">
        <v>21</v>
      </c>
      <c r="B10" s="34">
        <v>617</v>
      </c>
      <c r="C10" s="34">
        <v>1349</v>
      </c>
    </row>
    <row r="11" spans="1:3" x14ac:dyDescent="0.25">
      <c r="A11" s="33" t="s">
        <v>30</v>
      </c>
      <c r="B11" s="34">
        <v>271</v>
      </c>
      <c r="C11" s="34">
        <v>687</v>
      </c>
    </row>
    <row r="12" spans="1:3" x14ac:dyDescent="0.25">
      <c r="A12" s="33" t="s">
        <v>32</v>
      </c>
      <c r="B12" s="34">
        <v>127</v>
      </c>
      <c r="C12" s="34">
        <v>239</v>
      </c>
    </row>
    <row r="13" spans="1:3" x14ac:dyDescent="0.25">
      <c r="A13" s="33" t="s">
        <v>39</v>
      </c>
      <c r="B13" s="34">
        <v>24</v>
      </c>
      <c r="C13" s="34">
        <v>31</v>
      </c>
    </row>
    <row r="14" spans="1:3" x14ac:dyDescent="0.25">
      <c r="A14" s="33" t="s">
        <v>42</v>
      </c>
      <c r="B14" s="34">
        <v>27</v>
      </c>
      <c r="C14" s="34">
        <v>11</v>
      </c>
    </row>
    <row r="15" spans="1:3" x14ac:dyDescent="0.25">
      <c r="A15" s="33" t="s">
        <v>54</v>
      </c>
      <c r="B15" s="34">
        <v>1</v>
      </c>
      <c r="C15" s="34">
        <v>1</v>
      </c>
    </row>
    <row r="16" spans="1:3" x14ac:dyDescent="0.25">
      <c r="A16" s="33" t="s">
        <v>71</v>
      </c>
      <c r="B16" s="34">
        <v>10404</v>
      </c>
      <c r="C16" s="34">
        <v>10401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69</v>
      </c>
      <c r="B1" t="s">
        <v>72</v>
      </c>
    </row>
    <row r="3" spans="1:2" x14ac:dyDescent="0.25">
      <c r="A3" s="32" t="s">
        <v>70</v>
      </c>
      <c r="B3" t="s">
        <v>78</v>
      </c>
    </row>
    <row r="4" spans="1:2" x14ac:dyDescent="0.25">
      <c r="A4" s="33" t="s">
        <v>6</v>
      </c>
      <c r="B4" s="34">
        <v>2852</v>
      </c>
    </row>
    <row r="5" spans="1:2" x14ac:dyDescent="0.25">
      <c r="A5" s="33" t="s">
        <v>24</v>
      </c>
      <c r="B5" s="34">
        <v>2059</v>
      </c>
    </row>
    <row r="6" spans="1:2" x14ac:dyDescent="0.25">
      <c r="A6" s="33" t="s">
        <v>17</v>
      </c>
      <c r="B6" s="34">
        <v>1814</v>
      </c>
    </row>
    <row r="7" spans="1:2" x14ac:dyDescent="0.25">
      <c r="A7" s="33" t="s">
        <v>16</v>
      </c>
      <c r="B7" s="34">
        <v>1961</v>
      </c>
    </row>
    <row r="8" spans="1:2" x14ac:dyDescent="0.25">
      <c r="A8" s="33" t="s">
        <v>12</v>
      </c>
      <c r="B8" s="34">
        <v>1617</v>
      </c>
    </row>
    <row r="9" spans="1:2" x14ac:dyDescent="0.25">
      <c r="A9" s="33" t="s">
        <v>71</v>
      </c>
      <c r="B9" s="34">
        <v>10303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47</v>
      </c>
      <c r="C1" s="5" t="s">
        <v>48</v>
      </c>
      <c r="D1" s="21" t="s">
        <v>69</v>
      </c>
      <c r="E1" s="26"/>
      <c r="F1" s="26"/>
      <c r="G1" s="26"/>
      <c r="H1" s="26"/>
      <c r="I1" s="26"/>
      <c r="J1" s="26"/>
      <c r="L1" s="5" t="s">
        <v>5</v>
      </c>
      <c r="M1" s="5" t="s">
        <v>47</v>
      </c>
      <c r="N1" s="5" t="s">
        <v>48</v>
      </c>
    </row>
    <row r="2" spans="1:14" x14ac:dyDescent="0.25">
      <c r="A2" s="6" t="s">
        <v>36</v>
      </c>
      <c r="B2" s="7">
        <v>3</v>
      </c>
      <c r="C2" s="7">
        <v>4</v>
      </c>
      <c r="D2" s="7" t="s">
        <v>82</v>
      </c>
      <c r="E2" s="7"/>
      <c r="F2" s="7"/>
      <c r="G2" s="7"/>
      <c r="H2" s="7"/>
      <c r="I2" s="7"/>
      <c r="J2" s="7"/>
      <c r="L2" s="6" t="s">
        <v>49</v>
      </c>
      <c r="M2" s="7">
        <f>B2/PocetDnu!$B$2</f>
        <v>1.5</v>
      </c>
      <c r="N2" s="7">
        <f>C2/PocetDnu!$B$2</f>
        <v>2</v>
      </c>
    </row>
    <row r="3" spans="1:14" x14ac:dyDescent="0.25">
      <c r="A3" s="6" t="s">
        <v>27</v>
      </c>
      <c r="B3" s="8">
        <v>1078</v>
      </c>
      <c r="C3" s="7">
        <v>171</v>
      </c>
      <c r="D3" s="7" t="s">
        <v>82</v>
      </c>
      <c r="E3" s="7"/>
      <c r="F3" s="7"/>
      <c r="G3" s="7"/>
      <c r="H3" s="7"/>
      <c r="I3" s="7"/>
      <c r="J3" s="7"/>
      <c r="L3" s="6" t="s">
        <v>45</v>
      </c>
      <c r="M3" s="7">
        <f>B3/PocetDnu!$B$2</f>
        <v>539</v>
      </c>
      <c r="N3" s="7">
        <f>C3/PocetDnu!$B$2</f>
        <v>85.5</v>
      </c>
    </row>
    <row r="4" spans="1:14" x14ac:dyDescent="0.25">
      <c r="A4" s="6" t="s">
        <v>9</v>
      </c>
      <c r="B4" s="7">
        <v>2502</v>
      </c>
      <c r="C4" s="7">
        <v>1498</v>
      </c>
      <c r="D4" s="7" t="s">
        <v>82</v>
      </c>
      <c r="E4" s="7"/>
      <c r="F4" s="7"/>
      <c r="G4" s="7"/>
      <c r="H4" s="7"/>
      <c r="I4" s="7"/>
      <c r="J4" s="7"/>
      <c r="L4" s="6" t="s">
        <v>50</v>
      </c>
      <c r="M4" s="7">
        <f>B4/PocetDnu!$B$2</f>
        <v>1251</v>
      </c>
      <c r="N4" s="7">
        <f>C4/PocetDnu!$B$2</f>
        <v>749</v>
      </c>
    </row>
    <row r="5" spans="1:14" x14ac:dyDescent="0.25">
      <c r="A5" s="6" t="s">
        <v>15</v>
      </c>
      <c r="B5" s="7">
        <v>4</v>
      </c>
      <c r="C5" s="7">
        <v>3</v>
      </c>
      <c r="D5" s="7" t="s">
        <v>81</v>
      </c>
      <c r="E5" s="7"/>
      <c r="F5" s="7"/>
      <c r="G5" s="7"/>
      <c r="H5" s="7"/>
      <c r="I5" s="7"/>
      <c r="J5" s="7"/>
      <c r="L5" s="6" t="s">
        <v>51</v>
      </c>
      <c r="M5" s="7">
        <f>B5/PocetDnu!$B$2</f>
        <v>2</v>
      </c>
      <c r="N5" s="7">
        <f>C5/PocetDnu!$B$2</f>
        <v>1.5</v>
      </c>
    </row>
    <row r="6" spans="1:14" x14ac:dyDescent="0.25">
      <c r="A6" s="6" t="s">
        <v>15</v>
      </c>
      <c r="B6" s="7">
        <v>2314</v>
      </c>
      <c r="C6" s="7">
        <v>2352</v>
      </c>
      <c r="D6" s="7" t="s">
        <v>82</v>
      </c>
      <c r="E6" s="7"/>
      <c r="F6" s="7"/>
      <c r="G6" s="7"/>
      <c r="H6" s="7"/>
      <c r="I6" s="7"/>
      <c r="J6" s="7"/>
      <c r="L6" s="6" t="s">
        <v>52</v>
      </c>
      <c r="M6" s="7">
        <f>B6/PocetDnu!$B$2</f>
        <v>1157</v>
      </c>
      <c r="N6" s="7">
        <f>C6/PocetDnu!$B$2</f>
        <v>1176</v>
      </c>
    </row>
    <row r="7" spans="1:14" x14ac:dyDescent="0.25">
      <c r="A7" s="6" t="s">
        <v>11</v>
      </c>
      <c r="B7" s="7">
        <v>1</v>
      </c>
      <c r="C7" s="7">
        <v>1</v>
      </c>
      <c r="D7" s="7" t="s">
        <v>80</v>
      </c>
      <c r="E7" s="7"/>
      <c r="F7" s="7"/>
      <c r="G7" s="7"/>
      <c r="H7" s="7"/>
      <c r="I7" s="7"/>
      <c r="J7" s="7"/>
      <c r="L7" s="6" t="s">
        <v>53</v>
      </c>
      <c r="M7" s="7">
        <f>B7/PocetDnu!$B$2</f>
        <v>0.5</v>
      </c>
      <c r="N7" s="7">
        <f>C7/PocetDnu!$B$2</f>
        <v>0.5</v>
      </c>
    </row>
    <row r="8" spans="1:14" x14ac:dyDescent="0.25">
      <c r="A8" s="6" t="s">
        <v>11</v>
      </c>
      <c r="B8" s="8">
        <v>7</v>
      </c>
      <c r="C8" s="7">
        <v>7</v>
      </c>
      <c r="D8" s="7" t="s">
        <v>81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3.5</v>
      </c>
      <c r="N8" s="7">
        <f>C8/PocetDnu!$B$2</f>
        <v>3.5</v>
      </c>
    </row>
    <row r="9" spans="1:14" x14ac:dyDescent="0.25">
      <c r="A9" s="6" t="s">
        <v>11</v>
      </c>
      <c r="B9" s="8">
        <v>1902</v>
      </c>
      <c r="C9" s="8">
        <v>2165</v>
      </c>
      <c r="D9" s="22" t="s">
        <v>82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951</v>
      </c>
      <c r="N9" s="7">
        <f>C9/PocetDnu!$B$2</f>
        <v>1082.5</v>
      </c>
    </row>
    <row r="10" spans="1:14" x14ac:dyDescent="0.25">
      <c r="A10" s="6" t="s">
        <v>19</v>
      </c>
      <c r="B10" s="8">
        <v>2</v>
      </c>
      <c r="C10" s="8">
        <v>2</v>
      </c>
      <c r="D10" s="22" t="s">
        <v>80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</v>
      </c>
      <c r="N10" s="7">
        <f>C10/PocetDnu!$B$2</f>
        <v>1</v>
      </c>
    </row>
    <row r="11" spans="1:14" x14ac:dyDescent="0.25">
      <c r="A11" s="6" t="s">
        <v>19</v>
      </c>
      <c r="B11" s="8">
        <v>2</v>
      </c>
      <c r="C11" s="8">
        <v>3</v>
      </c>
      <c r="D11" s="22" t="s">
        <v>81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</v>
      </c>
      <c r="N11" s="7">
        <f>C11/PocetDnu!$B$2</f>
        <v>1.5</v>
      </c>
    </row>
    <row r="12" spans="1:14" x14ac:dyDescent="0.25">
      <c r="A12" s="6" t="s">
        <v>19</v>
      </c>
      <c r="B12" s="8">
        <v>1522</v>
      </c>
      <c r="C12" s="8">
        <v>1877</v>
      </c>
      <c r="D12" s="22" t="s">
        <v>82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761</v>
      </c>
      <c r="N12" s="7">
        <f>C12/PocetDnu!$B$2</f>
        <v>938.5</v>
      </c>
    </row>
    <row r="13" spans="1:14" x14ac:dyDescent="0.25">
      <c r="A13" s="6" t="s">
        <v>21</v>
      </c>
      <c r="B13" s="8">
        <v>4</v>
      </c>
      <c r="C13" s="8">
        <v>3</v>
      </c>
      <c r="D13" s="22" t="s">
        <v>81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2</v>
      </c>
      <c r="N13" s="7">
        <f>C13/PocetDnu!$B$2</f>
        <v>1.5</v>
      </c>
    </row>
    <row r="14" spans="1:14" x14ac:dyDescent="0.25">
      <c r="A14" s="6" t="s">
        <v>21</v>
      </c>
      <c r="B14" s="8">
        <v>613</v>
      </c>
      <c r="C14" s="8">
        <v>1346</v>
      </c>
      <c r="D14" s="22" t="s">
        <v>82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306.5</v>
      </c>
      <c r="N14" s="7">
        <f>C14/PocetDnu!$B$2</f>
        <v>673</v>
      </c>
    </row>
    <row r="15" spans="1:14" x14ac:dyDescent="0.25">
      <c r="A15" s="6" t="s">
        <v>30</v>
      </c>
      <c r="B15" s="8">
        <v>271</v>
      </c>
      <c r="C15" s="8">
        <v>687</v>
      </c>
      <c r="D15" s="22" t="s">
        <v>82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135.5</v>
      </c>
      <c r="N15" s="7">
        <f>C15/PocetDnu!$B$2</f>
        <v>343.5</v>
      </c>
    </row>
    <row r="16" spans="1:14" x14ac:dyDescent="0.25">
      <c r="A16" s="6" t="s">
        <v>32</v>
      </c>
      <c r="B16" s="8">
        <v>127</v>
      </c>
      <c r="C16" s="8">
        <v>239</v>
      </c>
      <c r="D16" s="22" t="s">
        <v>82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63.5</v>
      </c>
      <c r="N16" s="7">
        <f>C16/PocetDnu!$B$2</f>
        <v>119.5</v>
      </c>
    </row>
    <row r="17" spans="1:14" x14ac:dyDescent="0.25">
      <c r="A17" s="6" t="s">
        <v>39</v>
      </c>
      <c r="B17" s="8">
        <v>24</v>
      </c>
      <c r="C17" s="8">
        <v>31</v>
      </c>
      <c r="D17" s="22" t="s">
        <v>82</v>
      </c>
      <c r="E17" s="22"/>
      <c r="F17" s="22"/>
      <c r="G17" s="22"/>
      <c r="H17" s="22"/>
      <c r="I17" s="22"/>
      <c r="J17" s="22"/>
      <c r="L17" s="6" t="s">
        <v>39</v>
      </c>
      <c r="M17" s="7">
        <f>B17/PocetDnu!$B$2</f>
        <v>12</v>
      </c>
      <c r="N17" s="7">
        <f>C17/PocetDnu!$B$2</f>
        <v>15.5</v>
      </c>
    </row>
    <row r="18" spans="1:14" x14ac:dyDescent="0.25">
      <c r="A18" s="6" t="s">
        <v>42</v>
      </c>
      <c r="B18" s="7">
        <v>27</v>
      </c>
      <c r="C18" s="8">
        <v>11</v>
      </c>
      <c r="D18" s="22" t="s">
        <v>82</v>
      </c>
      <c r="E18" s="22"/>
      <c r="F18" s="22"/>
      <c r="G18" s="22"/>
      <c r="H18" s="22"/>
      <c r="I18" s="22"/>
      <c r="J18" s="22"/>
      <c r="L18" s="6" t="s">
        <v>42</v>
      </c>
      <c r="M18" s="7">
        <f>B18/PocetDnu!$B$2</f>
        <v>13.5</v>
      </c>
      <c r="N18" s="7">
        <f>C18/PocetDnu!$B$2</f>
        <v>5.5</v>
      </c>
    </row>
    <row r="19" spans="1:14" x14ac:dyDescent="0.25">
      <c r="A19" s="6" t="s">
        <v>54</v>
      </c>
      <c r="B19" s="7">
        <v>1</v>
      </c>
      <c r="C19" s="7">
        <v>1</v>
      </c>
      <c r="D19" s="7" t="s">
        <v>82</v>
      </c>
      <c r="E19" s="7"/>
      <c r="F19" s="7"/>
      <c r="G19" s="7"/>
      <c r="H19" s="7"/>
      <c r="I19" s="7"/>
      <c r="J19" s="7"/>
      <c r="L19" s="6" t="s">
        <v>54</v>
      </c>
      <c r="M19" s="7">
        <f>B19/PocetDnu!$B$2</f>
        <v>0.5</v>
      </c>
      <c r="N19" s="7">
        <f>C19/PocetDnu!$B$2</f>
        <v>0.5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55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56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57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58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59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2023-05-30T08:09:58Z</dcterms:modified>
</cp:coreProperties>
</file>