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9E8119B7-403D-4C7F-8F48-B1F49323CB33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<sst xmlns="http://schemas.openxmlformats.org/spreadsheetml/2006/main" count="377" uniqueCount="81">
  <si>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</si>
  <si>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</si>
  <si>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</si>
  <si>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</si>
  <si>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</si>
  <si>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</si>
  <si>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</si>
  <si>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</si>
  <si>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</si>
  <si>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</si>
  <si>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</si>
  <si>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</si>
  <si>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</si>
  <si>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</si>
  <si>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</si>
  <si>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</si>
  <si>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</si>
  <si>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</si>
  <si>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</si>
  <si>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</si>
  <si>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</si>
  <si>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</si>
  <si>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</si>
  <si>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</si>
  <si>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</si>
  <si>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</si>
  <si>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</si>
  <si>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</si>
  <si>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</si>
  <si>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</si>
  <si>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</si>
  <si>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</si>
  <si>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</si>
  <si>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</si>
  <si>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</si>
  <si>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</si>
  <si>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</si>
  <si>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</si>
  <si>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15:00-16:00</t>
  </si>
  <si>
    <t>14:30-15:00</t>
  </si>
  <si>
    <t>16:00-17:00</t>
  </si>
  <si>
    <t>15:30-16:00</t>
  </si>
  <si>
    <t>01:00-02:00</t>
  </si>
  <si>
    <t>Pocet</t>
  </si>
  <si>
    <t>Prichod</t>
  </si>
  <si>
    <t>Odchod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</si>
  <si>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</si>
  <si>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</si>
  <si>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</si>
  <si>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</si>
  <si>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</si>
  <si>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</si>
  <si>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</si>
  <si>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</si>
  <si>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</si>
  <si>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</si>
  <si>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</si>
  <si>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</si>
  <si>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</si>
  <si>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</si>
  <si>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</si>
  <si>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</si>
  <si>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</si>
  <si>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</si>
  <si>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</si>
  <si>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</si>
  <si>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</si>
  <si>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</si>
  <si>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</si>
  <si>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</si>
  <si>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</si>
  <si>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</si>
  <si>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</si>
  <si>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</si>
  <si>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</si>
  <si>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</si>
  <si>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TVL</t>
  </si>
  <si>
    <t>6198 : TVL - Kartotéka</t>
  </si>
  <si>
    <t>7108 : TVL Ambulance TVL</t>
  </si>
  <si>
    <t>7304 : TVL - Interní ambulance</t>
  </si>
  <si>
    <t>7350 : TVL Kardiologická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</si>
</sst>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[TAB_cekarna_TVL.xlsx]DataGraf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TVL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8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15:30-16:00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8"/>
                <c:pt idx="0">
                  <c:v>21</c:v>
                </c:pt>
                <c:pt idx="1">
                  <c:v>1252</c:v>
                </c:pt>
                <c:pt idx="2">
                  <c:v>1278</c:v>
                </c:pt>
                <c:pt idx="3">
                  <c:v>949</c:v>
                </c:pt>
                <c:pt idx="4">
                  <c:v>706</c:v>
                </c:pt>
                <c:pt idx="5">
                  <c:v>628</c:v>
                </c:pt>
                <c:pt idx="6">
                  <c:v>768</c:v>
                </c:pt>
                <c:pt idx="7">
                  <c:v>416</c:v>
                </c:pt>
                <c:pt idx="8">
                  <c:v>126</c:v>
                </c:pt>
                <c:pt idx="9">
                  <c:v>56</c:v>
                </c:pt>
                <c:pt idx="10">
                  <c:v>151</c:v>
                </c:pt>
                <c:pt idx="11">
                  <c:v>603</c:v>
                </c:pt>
                <c:pt idx="12">
                  <c:v>546</c:v>
                </c:pt>
                <c:pt idx="13">
                  <c:v>506</c:v>
                </c:pt>
                <c:pt idx="14">
                  <c:v>364</c:v>
                </c:pt>
                <c:pt idx="15">
                  <c:v>87</c:v>
                </c:pt>
                <c:pt idx="16">
                  <c:v>9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8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15:30-16:00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8"/>
                <c:pt idx="0">
                  <c:v>3</c:v>
                </c:pt>
                <c:pt idx="1">
                  <c:v>27</c:v>
                </c:pt>
                <c:pt idx="2">
                  <c:v>440</c:v>
                </c:pt>
                <c:pt idx="3">
                  <c:v>744</c:v>
                </c:pt>
                <c:pt idx="4">
                  <c:v>724</c:v>
                </c:pt>
                <c:pt idx="5">
                  <c:v>793</c:v>
                </c:pt>
                <c:pt idx="6">
                  <c:v>902</c:v>
                </c:pt>
                <c:pt idx="7">
                  <c:v>829</c:v>
                </c:pt>
                <c:pt idx="8">
                  <c:v>758</c:v>
                </c:pt>
                <c:pt idx="9">
                  <c:v>225</c:v>
                </c:pt>
                <c:pt idx="10">
                  <c:v>56</c:v>
                </c:pt>
                <c:pt idx="11">
                  <c:v>190</c:v>
                </c:pt>
                <c:pt idx="12">
                  <c:v>577</c:v>
                </c:pt>
                <c:pt idx="13">
                  <c:v>634</c:v>
                </c:pt>
                <c:pt idx="14">
                  <c:v>609</c:v>
                </c:pt>
                <c:pt idx="15">
                  <c:v>552</c:v>
                </c:pt>
                <c:pt idx="16">
                  <c:v>332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[TAB_cekarna_TVL.xlsx]Data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TVL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21</c:v>
                </c:pt>
                <c:pt idx="1">
                  <c:v>2533</c:v>
                </c:pt>
                <c:pt idx="2">
                  <c:v>1655</c:v>
                </c:pt>
                <c:pt idx="3">
                  <c:v>1396</c:v>
                </c:pt>
                <c:pt idx="4">
                  <c:v>542</c:v>
                </c:pt>
                <c:pt idx="5">
                  <c:v>207</c:v>
                </c:pt>
                <c:pt idx="6">
                  <c:v>1150</c:v>
                </c:pt>
                <c:pt idx="7">
                  <c:v>870</c:v>
                </c:pt>
                <c:pt idx="8">
                  <c:v>96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3</c:v>
                </c:pt>
                <c:pt idx="1">
                  <c:v>467</c:v>
                </c:pt>
                <c:pt idx="2">
                  <c:v>1468</c:v>
                </c:pt>
                <c:pt idx="3">
                  <c:v>1695</c:v>
                </c:pt>
                <c:pt idx="4">
                  <c:v>1587</c:v>
                </c:pt>
                <c:pt idx="5">
                  <c:v>285</c:v>
                </c:pt>
                <c:pt idx="6">
                  <c:v>773</c:v>
                </c:pt>
                <c:pt idx="7">
                  <c:v>1243</c:v>
                </c:pt>
                <c:pt idx="8">
                  <c:v>900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[TAB_cekarna_TVL.xlsx]Data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TVL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5"/>
                <c:pt idx="0">
                  <c:v>1869</c:v>
                </c:pt>
                <c:pt idx="1">
                  <c:v>1847</c:v>
                </c:pt>
                <c:pt idx="2">
                  <c:v>1681</c:v>
                </c:pt>
                <c:pt idx="3">
                  <c:v>1534</c:v>
                </c:pt>
                <c:pt idx="4">
                  <c:v>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706944443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Pátek"/>
        <s v="Pondělí"/>
        <s v="Středa"/>
        <s v="Úterý"/>
        <m/>
        <s v="Sobota" u="1"/>
        <s v="Neděle" u="1"/>
      </sharedItems>
    </cacheField>
    <cacheField name="Pocet" numFmtId="0">
      <sharedItems containsString="0" containsBlank="1" containsNumber="1" containsInteger="1" minValue="9" maxValue="1709"/>
    </cacheField>
    <cacheField name="Ambulance" numFmtId="0">
      <sharedItems containsBlank="1" count="25">
        <s v="6198 : TVL - Kartotéka"/>
        <s v="7108 : TVL Ambulance TVL"/>
        <s v="7304 : TVL - Interní ambulance"/>
        <s v="7350 : TVL Kardiologická ambulance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707060188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m/>
        <s v="02:00-03:00" u="1"/>
        <s v="17:00-18:00" u="1"/>
        <s v="20:00-21:00" u="1"/>
        <s v="03:00-04:00" u="1"/>
        <s v="00:00-01:00" u="1"/>
        <s v="18:00-19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2487"/>
    </cacheField>
    <cacheField name="Odchod" numFmtId="0">
      <sharedItems containsString="0" containsBlank="1" containsNumber="1" containsInteger="1" minValue="1" maxValue="1589"/>
    </cacheField>
    <cacheField name="Ambulance" numFmtId="0">
      <sharedItems containsBlank="1" count="22">
        <s v="7108 : TVL Ambulance TVL"/>
        <s v="6198 : TVL - Kartotéka"/>
        <s v="7304 : TVL - Interní ambulance"/>
        <s v="7350 : TVL Kardiologická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707060188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30-16:00"/>
        <m/>
        <s v="20:30-21:00" u="1"/>
        <s v="03:30-04:00" u="1"/>
        <s v="00:30-01:00" u="1"/>
        <s v="21:00-21:30" u="1"/>
        <s v="04:00-04:30" u="1"/>
        <s v="01:00-01:30" u="1"/>
        <s v="18:30-19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8:00-18:30" u="1"/>
        <s v="15:00-15:30" u="1"/>
      </sharedItems>
    </cacheField>
    <cacheField name="Prichod" numFmtId="0">
      <sharedItems containsString="0" containsBlank="1" containsNumber="1" containsInteger="1" minValue="1" maxValue="1246"/>
    </cacheField>
    <cacheField name="Odchod" numFmtId="0">
      <sharedItems containsString="0" containsBlank="1" containsNumber="1" containsInteger="1" minValue="1" maxValue="832"/>
    </cacheField>
    <cacheField name="Ambulance" numFmtId="0">
      <sharedItems containsBlank="1" count="22">
        <s v="7108 : TVL Ambulance TVL"/>
        <s v="7304 : TVL - Interní ambulance"/>
        <s v="6198 : TVL - Kartotéka"/>
        <s v="7350 : TVL Kardiologická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9"/>
    <x v="0"/>
  </r>
  <r>
    <x v="0"/>
    <n v="1397"/>
    <x v="1"/>
  </r>
  <r>
    <x v="0"/>
    <n v="98"/>
    <x v="2"/>
  </r>
  <r>
    <x v="0"/>
    <n v="20"/>
    <x v="3"/>
  </r>
  <r>
    <x v="1"/>
    <n v="21"/>
    <x v="0"/>
  </r>
  <r>
    <x v="1"/>
    <n v="1419"/>
    <x v="1"/>
  </r>
  <r>
    <x v="1"/>
    <n v="52"/>
    <x v="2"/>
  </r>
  <r>
    <x v="1"/>
    <n v="14"/>
    <x v="3"/>
  </r>
  <r>
    <x v="2"/>
    <n v="36"/>
    <x v="0"/>
  </r>
  <r>
    <x v="2"/>
    <n v="1652"/>
    <x v="1"/>
  </r>
  <r>
    <x v="2"/>
    <n v="171"/>
    <x v="2"/>
  </r>
  <r>
    <x v="2"/>
    <n v="10"/>
    <x v="3"/>
  </r>
  <r>
    <x v="3"/>
    <n v="27"/>
    <x v="0"/>
  </r>
  <r>
    <x v="3"/>
    <n v="1525"/>
    <x v="1"/>
  </r>
  <r>
    <x v="3"/>
    <n v="120"/>
    <x v="2"/>
  </r>
  <r>
    <x v="3"/>
    <n v="9"/>
    <x v="3"/>
  </r>
  <r>
    <x v="4"/>
    <n v="11"/>
    <x v="0"/>
  </r>
  <r>
    <x v="4"/>
    <n v="1709"/>
    <x v="1"/>
  </r>
  <r>
    <x v="4"/>
    <n v="115"/>
    <x v="2"/>
  </r>
  <r>
    <x v="4"/>
    <n v="12"/>
    <x v="3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21"/>
    <n v="3"/>
    <x v="0"/>
  </r>
  <r>
    <x v="1"/>
    <n v="3"/>
    <n v="1"/>
    <x v="1"/>
  </r>
  <r>
    <x v="1"/>
    <n v="2487"/>
    <n v="454"/>
    <x v="0"/>
  </r>
  <r>
    <x v="1"/>
    <n v="38"/>
    <n v="6"/>
    <x v="2"/>
  </r>
  <r>
    <x v="1"/>
    <n v="5"/>
    <n v="6"/>
    <x v="3"/>
  </r>
  <r>
    <x v="2"/>
    <n v="27"/>
    <n v="8"/>
    <x v="1"/>
  </r>
  <r>
    <x v="2"/>
    <n v="1485"/>
    <n v="1393"/>
    <x v="0"/>
  </r>
  <r>
    <x v="2"/>
    <n v="129"/>
    <n v="61"/>
    <x v="2"/>
  </r>
  <r>
    <x v="2"/>
    <n v="14"/>
    <n v="6"/>
    <x v="3"/>
  </r>
  <r>
    <x v="3"/>
    <n v="46"/>
    <n v="32"/>
    <x v="1"/>
  </r>
  <r>
    <x v="3"/>
    <n v="1208"/>
    <n v="1589"/>
    <x v="0"/>
  </r>
  <r>
    <x v="3"/>
    <n v="126"/>
    <n v="62"/>
    <x v="2"/>
  </r>
  <r>
    <x v="3"/>
    <n v="16"/>
    <n v="12"/>
    <x v="3"/>
  </r>
  <r>
    <x v="4"/>
    <n v="10"/>
    <n v="31"/>
    <x v="1"/>
  </r>
  <r>
    <x v="4"/>
    <n v="423"/>
    <n v="1455"/>
    <x v="0"/>
  </r>
  <r>
    <x v="4"/>
    <n v="99"/>
    <n v="90"/>
    <x v="2"/>
  </r>
  <r>
    <x v="4"/>
    <n v="10"/>
    <n v="11"/>
    <x v="3"/>
  </r>
  <r>
    <x v="5"/>
    <n v="4"/>
    <n v="6"/>
    <x v="1"/>
  </r>
  <r>
    <x v="5"/>
    <n v="142"/>
    <n v="241"/>
    <x v="0"/>
  </r>
  <r>
    <x v="5"/>
    <n v="61"/>
    <n v="38"/>
    <x v="2"/>
  </r>
  <r>
    <x v="6"/>
    <n v="7"/>
    <n v="7"/>
    <x v="1"/>
  </r>
  <r>
    <x v="6"/>
    <n v="1099"/>
    <n v="686"/>
    <x v="0"/>
  </r>
  <r>
    <x v="6"/>
    <n v="38"/>
    <n v="71"/>
    <x v="2"/>
  </r>
  <r>
    <x v="6"/>
    <n v="6"/>
    <n v="9"/>
    <x v="3"/>
  </r>
  <r>
    <x v="7"/>
    <n v="16"/>
    <n v="7"/>
    <x v="1"/>
  </r>
  <r>
    <x v="7"/>
    <n v="794"/>
    <n v="1108"/>
    <x v="0"/>
  </r>
  <r>
    <x v="7"/>
    <n v="53"/>
    <n v="116"/>
    <x v="2"/>
  </r>
  <r>
    <x v="7"/>
    <n v="7"/>
    <n v="12"/>
    <x v="3"/>
  </r>
  <r>
    <x v="8"/>
    <n v="1"/>
    <n v="19"/>
    <x v="1"/>
  </r>
  <r>
    <x v="8"/>
    <n v="75"/>
    <n v="767"/>
    <x v="0"/>
  </r>
  <r>
    <x v="8"/>
    <n v="17"/>
    <n v="105"/>
    <x v="2"/>
  </r>
  <r>
    <x v="8"/>
    <n v="3"/>
    <n v="9"/>
    <x v="3"/>
  </r>
  <r>
    <x v="9"/>
    <n v="1"/>
    <n v="14"/>
    <x v="2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  <r>
    <x v="10"/>
    <m/>
    <m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21"/>
    <n v="3"/>
    <x v="0"/>
  </r>
  <r>
    <x v="1"/>
    <n v="1246"/>
    <n v="25"/>
    <x v="0"/>
  </r>
  <r>
    <x v="1"/>
    <n v="6"/>
    <n v="2"/>
    <x v="1"/>
  </r>
  <r>
    <x v="2"/>
    <n v="1"/>
    <n v="1"/>
    <x v="2"/>
  </r>
  <r>
    <x v="2"/>
    <n v="1241"/>
    <n v="429"/>
    <x v="0"/>
  </r>
  <r>
    <x v="2"/>
    <n v="32"/>
    <n v="4"/>
    <x v="1"/>
  </r>
  <r>
    <x v="2"/>
    <n v="4"/>
    <n v="6"/>
    <x v="3"/>
  </r>
  <r>
    <x v="3"/>
    <n v="12"/>
    <n v="3"/>
    <x v="2"/>
  </r>
  <r>
    <x v="3"/>
    <n v="868"/>
    <n v="710"/>
    <x v="0"/>
  </r>
  <r>
    <x v="3"/>
    <n v="61"/>
    <n v="29"/>
    <x v="1"/>
  </r>
  <r>
    <x v="3"/>
    <n v="8"/>
    <n v="2"/>
    <x v="3"/>
  </r>
  <r>
    <x v="4"/>
    <n v="15"/>
    <n v="5"/>
    <x v="2"/>
  </r>
  <r>
    <x v="4"/>
    <n v="617"/>
    <n v="683"/>
    <x v="0"/>
  </r>
  <r>
    <x v="4"/>
    <n v="68"/>
    <n v="32"/>
    <x v="1"/>
  </r>
  <r>
    <x v="4"/>
    <n v="6"/>
    <n v="4"/>
    <x v="3"/>
  </r>
  <r>
    <x v="5"/>
    <n v="20"/>
    <n v="11"/>
    <x v="2"/>
  </r>
  <r>
    <x v="5"/>
    <n v="541"/>
    <n v="757"/>
    <x v="0"/>
  </r>
  <r>
    <x v="5"/>
    <n v="58"/>
    <n v="22"/>
    <x v="1"/>
  </r>
  <r>
    <x v="5"/>
    <n v="9"/>
    <n v="3"/>
    <x v="3"/>
  </r>
  <r>
    <x v="6"/>
    <n v="26"/>
    <n v="21"/>
    <x v="2"/>
  </r>
  <r>
    <x v="6"/>
    <n v="667"/>
    <n v="832"/>
    <x v="0"/>
  </r>
  <r>
    <x v="6"/>
    <n v="68"/>
    <n v="40"/>
    <x v="1"/>
  </r>
  <r>
    <x v="6"/>
    <n v="7"/>
    <n v="9"/>
    <x v="3"/>
  </r>
  <r>
    <x v="7"/>
    <n v="7"/>
    <n v="15"/>
    <x v="2"/>
  </r>
  <r>
    <x v="7"/>
    <n v="341"/>
    <n v="764"/>
    <x v="0"/>
  </r>
  <r>
    <x v="7"/>
    <n v="61"/>
    <n v="46"/>
    <x v="1"/>
  </r>
  <r>
    <x v="7"/>
    <n v="7"/>
    <n v="4"/>
    <x v="3"/>
  </r>
  <r>
    <x v="8"/>
    <n v="3"/>
    <n v="16"/>
    <x v="2"/>
  </r>
  <r>
    <x v="8"/>
    <n v="82"/>
    <n v="691"/>
    <x v="0"/>
  </r>
  <r>
    <x v="8"/>
    <n v="38"/>
    <n v="44"/>
    <x v="1"/>
  </r>
  <r>
    <x v="8"/>
    <n v="3"/>
    <n v="7"/>
    <x v="3"/>
  </r>
  <r>
    <x v="9"/>
    <n v="20"/>
    <n v="196"/>
    <x v="0"/>
  </r>
  <r>
    <x v="9"/>
    <n v="36"/>
    <n v="29"/>
    <x v="1"/>
  </r>
  <r>
    <x v="10"/>
    <n v="4"/>
    <n v="2"/>
    <x v="2"/>
  </r>
  <r>
    <x v="10"/>
    <n v="122"/>
    <n v="45"/>
    <x v="0"/>
  </r>
  <r>
    <x v="10"/>
    <n v="25"/>
    <n v="9"/>
    <x v="1"/>
  </r>
  <r>
    <x v="11"/>
    <n v="7"/>
    <n v="1"/>
    <x v="2"/>
  </r>
  <r>
    <x v="11"/>
    <n v="579"/>
    <n v="158"/>
    <x v="0"/>
  </r>
  <r>
    <x v="11"/>
    <n v="17"/>
    <n v="31"/>
    <x v="1"/>
  </r>
  <r>
    <x v="12"/>
    <n v="520"/>
    <n v="528"/>
    <x v="0"/>
  </r>
  <r>
    <x v="12"/>
    <n v="21"/>
    <n v="40"/>
    <x v="1"/>
  </r>
  <r>
    <x v="12"/>
    <n v="5"/>
    <n v="9"/>
    <x v="3"/>
  </r>
  <r>
    <x v="13"/>
    <n v="4"/>
    <n v="5"/>
    <x v="2"/>
  </r>
  <r>
    <x v="13"/>
    <n v="472"/>
    <n v="577"/>
    <x v="0"/>
  </r>
  <r>
    <x v="13"/>
    <n v="27"/>
    <n v="43"/>
    <x v="1"/>
  </r>
  <r>
    <x v="13"/>
    <n v="3"/>
    <n v="9"/>
    <x v="3"/>
  </r>
  <r>
    <x v="14"/>
    <n v="12"/>
    <n v="2"/>
    <x v="2"/>
  </r>
  <r>
    <x v="14"/>
    <n v="322"/>
    <n v="531"/>
    <x v="0"/>
  </r>
  <r>
    <x v="14"/>
    <n v="26"/>
    <n v="73"/>
    <x v="1"/>
  </r>
  <r>
    <x v="14"/>
    <n v="4"/>
    <n v="3"/>
    <x v="3"/>
  </r>
  <r>
    <x v="15"/>
    <n v="1"/>
    <n v="5"/>
    <x v="2"/>
  </r>
  <r>
    <x v="15"/>
    <n v="71"/>
    <n v="495"/>
    <x v="0"/>
  </r>
  <r>
    <x v="15"/>
    <n v="12"/>
    <n v="45"/>
    <x v="1"/>
  </r>
  <r>
    <x v="15"/>
    <n v="3"/>
    <n v="7"/>
    <x v="3"/>
  </r>
  <r>
    <x v="16"/>
    <n v="4"/>
    <n v="272"/>
    <x v="0"/>
  </r>
  <r>
    <x v="16"/>
    <n v="5"/>
    <n v="60"/>
    <x v="1"/>
  </r>
  <r>
    <x v="17"/>
    <n v="1"/>
    <n v="2"/>
    <x v="1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  <r>
    <x v="18"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2" firstHeaderRow="0" firstDataRow="1" firstDataCol="1" rowPageCount="1" colPageCount="1"/>
  <pivotFields count="4">
    <pivotField axis="axisRow" showAll="0">
      <items count="50">
        <item m="1" x="45"/>
        <item m="1" x="21"/>
        <item m="1" x="24"/>
        <item m="1" x="30"/>
        <item m="1" x="33"/>
        <item m="1" x="40"/>
        <item m="1" x="44"/>
        <item m="1" x="20"/>
        <item m="1" x="23"/>
        <item m="1" x="29"/>
        <item m="1" x="32"/>
        <item m="1" x="39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48"/>
        <item x="17"/>
        <item m="1" x="27"/>
        <item m="1" x="34"/>
        <item m="1" x="36"/>
        <item m="1" x="46"/>
        <item m="1" x="47"/>
        <item m="1" x="25"/>
        <item m="1" x="26"/>
        <item m="1" x="35"/>
        <item m="1" x="43"/>
        <item m="1" x="19"/>
        <item m="1" x="22"/>
        <item m="1" x="28"/>
        <item m="1" x="31"/>
        <item m="1" x="37"/>
        <item m="1" x="41"/>
        <item m="1" x="38"/>
        <item h="1" x="18"/>
        <item t="default"/>
      </items>
    </pivotField>
    <pivotField dataField="1" showAll="0"/>
    <pivotField dataField="1" showAll="0"/>
    <pivotField axis="axisPage" multipleItemSelectionAllowed="1" showAll="0">
      <items count="23">
        <item m="1" x="6"/>
        <item m="1" x="16"/>
        <item m="1" x="5"/>
        <item m="1" x="10"/>
        <item m="1" x="18"/>
        <item m="1" x="17"/>
        <item m="1" x="19"/>
        <item m="1" x="15"/>
        <item m="1" x="8"/>
        <item m="1" x="20"/>
        <item m="1" x="9"/>
        <item m="1" x="11"/>
        <item m="1" x="21"/>
        <item m="1" x="13"/>
        <item m="1" x="7"/>
        <item m="1" x="14"/>
        <item m="1" x="12"/>
        <item x="4"/>
        <item x="0"/>
        <item x="1"/>
        <item x="2"/>
        <item x="3"/>
        <item t="default"/>
      </items>
    </pivotField>
  </pivotFields>
  <rowFields count="1">
    <field x="0"/>
  </rowFields>
  <rowItems count="1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4" firstHeaderRow="0" firstDataRow="1" firstDataCol="1" rowPageCount="1" colPageCount="1"/>
  <pivotFields count="4">
    <pivotField axis="axisRow" showAll="0">
      <items count="26">
        <item m="1" x="15"/>
        <item m="1" x="19"/>
        <item m="1" x="11"/>
        <item m="1" x="14"/>
        <item m="1" x="18"/>
        <item m="1" x="24"/>
        <item x="0"/>
        <item x="1"/>
        <item x="2"/>
        <item x="3"/>
        <item x="4"/>
        <item x="5"/>
        <item x="6"/>
        <item x="7"/>
        <item x="8"/>
        <item x="9"/>
        <item m="1" x="20"/>
        <item m="1" x="12"/>
        <item m="1" x="16"/>
        <item m="1" x="21"/>
        <item m="1" x="13"/>
        <item m="1" x="17"/>
        <item m="1" x="22"/>
        <item m="1" x="23"/>
        <item h="1" x="10"/>
        <item t="default"/>
      </items>
    </pivotField>
    <pivotField dataField="1" showAll="0"/>
    <pivotField dataField="1" showAll="0"/>
    <pivotField axis="axisPage" showAll="0">
      <items count="23">
        <item m="1" x="6"/>
        <item m="1" x="16"/>
        <item m="1" x="5"/>
        <item m="1" x="10"/>
        <item m="1" x="18"/>
        <item m="1" x="17"/>
        <item m="1" x="19"/>
        <item m="1" x="15"/>
        <item m="1" x="8"/>
        <item m="1" x="20"/>
        <item m="1" x="9"/>
        <item m="1" x="11"/>
        <item m="1" x="21"/>
        <item m="1" x="13"/>
        <item m="1" x="7"/>
        <item m="1" x="14"/>
        <item m="1" x="12"/>
        <item x="4"/>
        <item x="0"/>
        <item x="1"/>
        <item x="2"/>
        <item x="3"/>
        <item t="default"/>
      </items>
    </pivotField>
  </pivotFields>
  <rowFields count="1">
    <field x="0"/>
  </rowFields>
  <rowItems count="11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3">
    <pivotField axis="axisRow" showAll="0">
      <items count="9">
        <item x="2"/>
        <item x="4"/>
        <item x="3"/>
        <item x="0"/>
        <item x="1"/>
        <item m="1" x="6"/>
        <item m="1" x="7"/>
        <item h="1" x="5"/>
        <item t="default"/>
      </items>
    </pivotField>
    <pivotField dataField="1" showAll="0"/>
    <pivotField axis="axisPage" showAll="0">
      <items count="26">
        <item m="1" x="8"/>
        <item m="1" x="6"/>
        <item m="1" x="11"/>
        <item m="1" x="7"/>
        <item m="1" x="19"/>
        <item m="1" x="5"/>
        <item m="1" x="13"/>
        <item m="1" x="21"/>
        <item m="1" x="20"/>
        <item m="1" x="22"/>
        <item m="1" x="18"/>
        <item m="1" x="10"/>
        <item m="1" x="23"/>
        <item m="1" x="12"/>
        <item m="1" x="14"/>
        <item m="1" x="24"/>
        <item m="1" x="16"/>
        <item m="1" x="9"/>
        <item m="1" x="17"/>
        <item m="1" x="15"/>
        <item x="4"/>
        <item x="0"/>
        <item x="1"/>
        <item x="2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76</v>
      </c>
    </row>
    <row r="3" spans="1:3" ht="18.75" x14ac:dyDescent="0.25">
      <c r="A3" s="9" t="s">
        <v>72</v>
      </c>
      <c r="C3" t="str">
        <f>CONCATENATE(B2," - ",A3)</f>
        <v>TVL - Počet pacientů za rok 2022 (po 30 minutách)</v>
      </c>
    </row>
    <row r="4" spans="1:3" ht="18.75" x14ac:dyDescent="0.25">
      <c r="A4" s="9" t="s">
        <v>73</v>
      </c>
      <c r="C4" t="str">
        <f>CONCATENATE(B2," - ",A4)</f>
        <v>TVL - Počet pacientů za rok 2022 (po 60 minutách)</v>
      </c>
    </row>
    <row r="5" spans="1:3" ht="18.75" x14ac:dyDescent="0.25">
      <c r="A5" s="9" t="s">
        <v>74</v>
      </c>
      <c r="C5" t="str">
        <f>CONCATENATE(B2," - ",A5)</f>
        <v>TVL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25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57</v>
      </c>
      <c r="B1" s="10" t="s">
        <v>43</v>
      </c>
      <c r="C1" s="10" t="s">
        <v>66</v>
      </c>
    </row>
    <row r="2" spans="1:12" x14ac:dyDescent="0.25">
      <c r="A2" s="11" t="s">
        <v>7</v>
      </c>
      <c r="B2" s="12">
        <v>38</v>
      </c>
      <c r="C2" t="s">
        <v>77</v>
      </c>
      <c r="L2">
        <f>MAX(B2:B112)</f>
        <v>245</v>
      </c>
    </row>
    <row r="3" spans="1:12" x14ac:dyDescent="0.25">
      <c r="A3" s="11" t="s">
        <v>7</v>
      </c>
      <c r="B3" s="12">
        <v>245</v>
      </c>
      <c r="C3" t="s">
        <v>78</v>
      </c>
    </row>
    <row r="4" spans="1:12" x14ac:dyDescent="0.25">
      <c r="A4" s="11" t="s">
        <v>7</v>
      </c>
      <c r="B4" s="12">
        <v>163</v>
      </c>
      <c r="C4" t="s">
        <v>79</v>
      </c>
    </row>
    <row r="5" spans="1:12" x14ac:dyDescent="0.25">
      <c r="A5" s="11" t="s">
        <v>7</v>
      </c>
      <c r="B5" s="12">
        <v>51</v>
      </c>
      <c r="C5" t="s">
        <v>80</v>
      </c>
    </row>
    <row r="6" spans="1:12" x14ac:dyDescent="0.25">
      <c r="A6" s="11" t="s">
        <v>16</v>
      </c>
      <c r="B6" s="12">
        <v>7</v>
      </c>
      <c r="C6" t="s">
        <v>77</v>
      </c>
    </row>
    <row r="7" spans="1:12" x14ac:dyDescent="0.25">
      <c r="A7" s="11" t="s">
        <v>16</v>
      </c>
      <c r="B7" s="12">
        <v>50</v>
      </c>
      <c r="C7" t="s">
        <v>78</v>
      </c>
    </row>
    <row r="8" spans="1:12" x14ac:dyDescent="0.25">
      <c r="A8" t="s">
        <v>16</v>
      </c>
      <c r="B8">
        <v>34</v>
      </c>
      <c r="C8" t="s">
        <v>79</v>
      </c>
    </row>
    <row r="9" spans="1:12" x14ac:dyDescent="0.25">
      <c r="A9" t="s">
        <v>16</v>
      </c>
      <c r="B9">
        <v>15</v>
      </c>
      <c r="C9" t="s">
        <v>80</v>
      </c>
    </row>
    <row r="10" spans="1:12" x14ac:dyDescent="0.25">
      <c r="A10" t="s">
        <v>12</v>
      </c>
      <c r="B10">
        <v>6</v>
      </c>
      <c r="C10" t="s">
        <v>77</v>
      </c>
    </row>
    <row r="11" spans="1:12" x14ac:dyDescent="0.25">
      <c r="A11" t="s">
        <v>12</v>
      </c>
      <c r="B11">
        <v>47</v>
      </c>
      <c r="C11" t="s">
        <v>78</v>
      </c>
    </row>
    <row r="12" spans="1:12" x14ac:dyDescent="0.25">
      <c r="A12" t="s">
        <v>12</v>
      </c>
      <c r="B12">
        <v>23</v>
      </c>
      <c r="C12" t="s">
        <v>79</v>
      </c>
    </row>
    <row r="13" spans="1:12" x14ac:dyDescent="0.25">
      <c r="A13" t="s">
        <v>12</v>
      </c>
      <c r="B13">
        <v>8</v>
      </c>
      <c r="C13" t="s">
        <v>80</v>
      </c>
    </row>
    <row r="14" spans="1:12" x14ac:dyDescent="0.25">
      <c r="A14" t="s">
        <v>6</v>
      </c>
      <c r="B14">
        <v>10</v>
      </c>
      <c r="C14" t="s">
        <v>77</v>
      </c>
    </row>
    <row r="15" spans="1:12" x14ac:dyDescent="0.25">
      <c r="A15" t="s">
        <v>6</v>
      </c>
      <c r="B15">
        <v>49</v>
      </c>
      <c r="C15" t="s">
        <v>78</v>
      </c>
    </row>
    <row r="16" spans="1:12" x14ac:dyDescent="0.25">
      <c r="A16" t="s">
        <v>6</v>
      </c>
      <c r="B16">
        <v>34</v>
      </c>
      <c r="C16" t="s">
        <v>79</v>
      </c>
    </row>
    <row r="17" spans="1:3" x14ac:dyDescent="0.25">
      <c r="A17" t="s">
        <v>6</v>
      </c>
      <c r="B17">
        <v>8</v>
      </c>
      <c r="C17" t="s">
        <v>80</v>
      </c>
    </row>
    <row r="18" spans="1:3" x14ac:dyDescent="0.25">
      <c r="A18" t="s">
        <v>17</v>
      </c>
      <c r="B18">
        <v>10</v>
      </c>
      <c r="C18" t="s">
        <v>77</v>
      </c>
    </row>
    <row r="19" spans="1:3" x14ac:dyDescent="0.25">
      <c r="A19" t="s">
        <v>17</v>
      </c>
      <c r="B19">
        <v>49</v>
      </c>
      <c r="C19" t="s">
        <v>78</v>
      </c>
    </row>
    <row r="20" spans="1:3" x14ac:dyDescent="0.25">
      <c r="A20" t="s">
        <v>17</v>
      </c>
      <c r="B20">
        <v>37</v>
      </c>
      <c r="C20" t="s">
        <v>79</v>
      </c>
    </row>
    <row r="21" spans="1:3" x14ac:dyDescent="0.25">
      <c r="A21" t="s">
        <v>17</v>
      </c>
      <c r="B21">
        <v>8</v>
      </c>
      <c r="C21" t="s">
        <v>80</v>
      </c>
    </row>
    <row r="22" spans="1:3" x14ac:dyDescent="0.25">
      <c r="A22" t="s">
        <v>24</v>
      </c>
      <c r="B22">
        <v>5</v>
      </c>
      <c r="C22" t="s">
        <v>77</v>
      </c>
    </row>
    <row r="23" spans="1:3" x14ac:dyDescent="0.25">
      <c r="A23" t="s">
        <v>24</v>
      </c>
      <c r="B23">
        <v>50</v>
      </c>
      <c r="C23" t="s">
        <v>78</v>
      </c>
    </row>
    <row r="24" spans="1:3" x14ac:dyDescent="0.25">
      <c r="A24" t="s">
        <v>24</v>
      </c>
      <c r="B24">
        <v>35</v>
      </c>
      <c r="C24" t="s">
        <v>79</v>
      </c>
    </row>
    <row r="25" spans="1:3" x14ac:dyDescent="0.25">
      <c r="A25" t="s">
        <v>24</v>
      </c>
      <c r="B25">
        <v>12</v>
      </c>
      <c r="C25" t="s">
        <v>80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21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57</v>
      </c>
      <c r="B1" s="13" t="s">
        <v>43</v>
      </c>
      <c r="C1" s="23" t="s">
        <v>66</v>
      </c>
      <c r="D1" s="27"/>
      <c r="E1" s="27"/>
      <c r="F1" s="27"/>
      <c r="G1" s="27"/>
      <c r="H1" s="27"/>
      <c r="I1" s="27"/>
      <c r="J1" s="27"/>
      <c r="L1" s="13" t="s">
        <v>57</v>
      </c>
      <c r="M1" s="13" t="s">
        <v>59</v>
      </c>
      <c r="N1" s="17" t="s">
        <v>60</v>
      </c>
      <c r="O1" s="16" t="s">
        <v>58</v>
      </c>
      <c r="P1" s="16" t="s">
        <v>61</v>
      </c>
    </row>
    <row r="2" spans="1:16" x14ac:dyDescent="0.25">
      <c r="A2" s="14" t="s">
        <v>16</v>
      </c>
      <c r="B2" s="15">
        <v>19</v>
      </c>
      <c r="C2" s="24" t="s">
        <v>77</v>
      </c>
      <c r="D2" s="24"/>
      <c r="E2" s="24"/>
      <c r="F2" s="24"/>
      <c r="G2" s="24"/>
      <c r="H2" s="24"/>
      <c r="I2" s="24"/>
      <c r="J2" s="24"/>
      <c r="L2" s="14" t="s">
        <v>62</v>
      </c>
      <c r="M2" s="15">
        <f>VLOOKUP(L2,A:B,2,FALSE)</f>
        <v>36</v>
      </c>
      <c r="N2">
        <f>VLOOKUP(L2,PocetDnu!A:B,2,FALSE)</f>
        <v>10</v>
      </c>
      <c r="O2" s="18">
        <f>M2/N2</f>
        <v>3.6</v>
      </c>
      <c r="P2" s="18">
        <f>AVERAGE($O$2:$O$6)</f>
        <v>2.9428571428571431</v>
      </c>
    </row>
    <row r="3" spans="1:16" x14ac:dyDescent="0.25">
      <c r="A3" s="14" t="s">
        <v>16</v>
      </c>
      <c r="B3" s="15">
        <v>1397</v>
      </c>
      <c r="C3" s="24" t="s">
        <v>78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11</v>
      </c>
      <c r="N3">
        <f>VLOOKUP(L3,PocetDnu!A:B,2,FALSE)</f>
        <v>5</v>
      </c>
      <c r="O3" s="18">
        <f t="shared" ref="O3:O6" si="1">M3/N3</f>
        <v>2.2000000000000002</v>
      </c>
      <c r="P3" s="18">
        <f t="shared" ref="P3:P6" si="2">AVERAGE($O$2:$O$6)</f>
        <v>2.9428571428571431</v>
      </c>
    </row>
    <row r="4" spans="1:16" x14ac:dyDescent="0.25">
      <c r="A4" s="14" t="s">
        <v>16</v>
      </c>
      <c r="B4" s="15">
        <v>98</v>
      </c>
      <c r="C4" s="24" t="s">
        <v>79</v>
      </c>
      <c r="D4" s="24"/>
      <c r="E4" s="24"/>
      <c r="F4" s="24"/>
      <c r="G4" s="24"/>
      <c r="H4" s="24"/>
      <c r="I4" s="24"/>
      <c r="J4" s="24"/>
      <c r="L4" s="14" t="s">
        <v>63</v>
      </c>
      <c r="M4" s="15">
        <f t="shared" si="0"/>
        <v>27</v>
      </c>
      <c r="N4">
        <f>VLOOKUP(L4,PocetDnu!A:B,2,FALSE)</f>
        <v>10</v>
      </c>
      <c r="O4" s="18">
        <f t="shared" si="1"/>
        <v>2.7</v>
      </c>
      <c r="P4" s="18">
        <f t="shared" si="2"/>
        <v>2.9428571428571431</v>
      </c>
    </row>
    <row r="5" spans="1:16" x14ac:dyDescent="0.25">
      <c r="A5" s="14" t="s">
        <v>16</v>
      </c>
      <c r="B5" s="15">
        <v>20</v>
      </c>
      <c r="C5" s="24" t="s">
        <v>80</v>
      </c>
      <c r="D5" s="24"/>
      <c r="E5" s="24"/>
      <c r="F5" s="24"/>
      <c r="G5" s="24"/>
      <c r="H5" s="24"/>
      <c r="I5" s="24"/>
      <c r="J5" s="24"/>
      <c r="L5" s="14" t="s">
        <v>64</v>
      </c>
      <c r="M5" s="15">
        <f t="shared" si="0"/>
        <v>19</v>
      </c>
      <c r="N5">
        <f>VLOOKUP(L5,PocetDnu!A:B,2,FALSE)</f>
        <v>7</v>
      </c>
      <c r="O5" s="18">
        <f t="shared" si="1"/>
        <v>2.7142857142857144</v>
      </c>
      <c r="P5" s="18">
        <f t="shared" si="2"/>
        <v>2.9428571428571431</v>
      </c>
    </row>
    <row r="6" spans="1:16" x14ac:dyDescent="0.25">
      <c r="A6" s="14" t="s">
        <v>12</v>
      </c>
      <c r="B6" s="15">
        <v>21</v>
      </c>
      <c r="C6" s="24" t="s">
        <v>77</v>
      </c>
      <c r="D6" s="24"/>
      <c r="E6" s="24"/>
      <c r="F6" s="24"/>
      <c r="G6" s="24"/>
      <c r="H6" s="24"/>
      <c r="I6" s="24"/>
      <c r="J6" s="24"/>
      <c r="L6" s="14" t="s">
        <v>65</v>
      </c>
      <c r="M6" s="15">
        <f t="shared" si="0"/>
        <v>21</v>
      </c>
      <c r="N6">
        <f>VLOOKUP(L6,PocetDnu!A:B,2,FALSE)</f>
        <v>6</v>
      </c>
      <c r="O6" s="18">
        <f t="shared" si="1"/>
        <v>3.5</v>
      </c>
      <c r="P6" s="18">
        <f t="shared" si="2"/>
        <v>2.9428571428571431</v>
      </c>
    </row>
    <row r="7" spans="1:16" x14ac:dyDescent="0.25">
      <c r="A7" s="28" t="s">
        <v>12</v>
      </c>
      <c r="B7" s="29">
        <v>1419</v>
      </c>
      <c r="C7" s="30" t="s">
        <v>78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12</v>
      </c>
      <c r="B8">
        <v>52</v>
      </c>
      <c r="C8" t="s">
        <v>79</v>
      </c>
    </row>
    <row r="9" spans="1:16" x14ac:dyDescent="0.25">
      <c r="A9" t="s">
        <v>12</v>
      </c>
      <c r="B9">
        <v>14</v>
      </c>
      <c r="C9" t="s">
        <v>80</v>
      </c>
    </row>
    <row r="10" spans="1:16" x14ac:dyDescent="0.25">
      <c r="A10" t="s">
        <v>6</v>
      </c>
      <c r="B10">
        <v>36</v>
      </c>
      <c r="C10" t="s">
        <v>77</v>
      </c>
    </row>
    <row r="11" spans="1:16" x14ac:dyDescent="0.25">
      <c r="A11" t="s">
        <v>6</v>
      </c>
      <c r="B11">
        <v>1652</v>
      </c>
      <c r="C11" t="s">
        <v>78</v>
      </c>
    </row>
    <row r="12" spans="1:16" x14ac:dyDescent="0.25">
      <c r="A12" t="s">
        <v>6</v>
      </c>
      <c r="B12">
        <v>171</v>
      </c>
      <c r="C12" t="s">
        <v>79</v>
      </c>
    </row>
    <row r="13" spans="1:16" x14ac:dyDescent="0.25">
      <c r="A13" t="s">
        <v>6</v>
      </c>
      <c r="B13">
        <v>10</v>
      </c>
      <c r="C13" t="s">
        <v>80</v>
      </c>
    </row>
    <row r="14" spans="1:16" x14ac:dyDescent="0.25">
      <c r="A14" t="s">
        <v>17</v>
      </c>
      <c r="B14">
        <v>27</v>
      </c>
      <c r="C14" t="s">
        <v>77</v>
      </c>
    </row>
    <row r="15" spans="1:16" x14ac:dyDescent="0.25">
      <c r="A15" t="s">
        <v>17</v>
      </c>
      <c r="B15">
        <v>1525</v>
      </c>
      <c r="C15" t="s">
        <v>78</v>
      </c>
    </row>
    <row r="16" spans="1:16" x14ac:dyDescent="0.25">
      <c r="A16" t="s">
        <v>17</v>
      </c>
      <c r="B16">
        <v>120</v>
      </c>
      <c r="C16" t="s">
        <v>79</v>
      </c>
    </row>
    <row r="17" spans="1:3" x14ac:dyDescent="0.25">
      <c r="A17" t="s">
        <v>17</v>
      </c>
      <c r="B17">
        <v>9</v>
      </c>
      <c r="C17" t="s">
        <v>80</v>
      </c>
    </row>
    <row r="18" spans="1:3" x14ac:dyDescent="0.25">
      <c r="A18" t="s">
        <v>24</v>
      </c>
      <c r="B18">
        <v>11</v>
      </c>
      <c r="C18" t="s">
        <v>77</v>
      </c>
    </row>
    <row r="19" spans="1:3" x14ac:dyDescent="0.25">
      <c r="A19" t="s">
        <v>24</v>
      </c>
      <c r="B19">
        <v>1709</v>
      </c>
      <c r="C19" t="s">
        <v>78</v>
      </c>
    </row>
    <row r="20" spans="1:3" x14ac:dyDescent="0.25">
      <c r="A20" t="s">
        <v>24</v>
      </c>
      <c r="B20">
        <v>115</v>
      </c>
      <c r="C20" t="s">
        <v>79</v>
      </c>
    </row>
    <row r="21" spans="1:3" x14ac:dyDescent="0.25">
      <c r="A21" t="s">
        <v>24</v>
      </c>
      <c r="B21">
        <v>12</v>
      </c>
      <c r="C21" t="s">
        <v>80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58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44</v>
      </c>
      <c r="C1" s="1" t="s">
        <v>45</v>
      </c>
      <c r="D1" s="19" t="s">
        <v>66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35</v>
      </c>
      <c r="B2" s="3">
        <v>21</v>
      </c>
      <c r="C2" s="3">
        <v>3</v>
      </c>
      <c r="D2" s="3" t="s">
        <v>78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1246</v>
      </c>
      <c r="C3" s="3">
        <v>25</v>
      </c>
      <c r="D3" s="3" t="s">
        <v>78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28</v>
      </c>
      <c r="B4" s="4">
        <v>6</v>
      </c>
      <c r="C4" s="3">
        <v>2</v>
      </c>
      <c r="D4" s="3" t="s">
        <v>79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26</v>
      </c>
      <c r="B5" s="3">
        <v>1</v>
      </c>
      <c r="C5" s="3">
        <v>1</v>
      </c>
      <c r="D5" s="3" t="s">
        <v>77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26</v>
      </c>
      <c r="B6" s="3">
        <v>1241</v>
      </c>
      <c r="C6" s="3">
        <v>429</v>
      </c>
      <c r="D6" s="3" t="s">
        <v>78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26</v>
      </c>
      <c r="B7" s="3">
        <v>32</v>
      </c>
      <c r="C7" s="3">
        <v>4</v>
      </c>
      <c r="D7" s="3" t="s">
        <v>79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26</v>
      </c>
      <c r="B8" s="3">
        <v>4</v>
      </c>
      <c r="C8" s="3">
        <v>6</v>
      </c>
      <c r="D8" s="3" t="s">
        <v>80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8</v>
      </c>
      <c r="B9" s="3">
        <v>12</v>
      </c>
      <c r="C9" s="3">
        <v>3</v>
      </c>
      <c r="D9" s="3" t="s">
        <v>77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8</v>
      </c>
      <c r="B10" s="3">
        <v>868</v>
      </c>
      <c r="C10" s="3">
        <v>710</v>
      </c>
      <c r="D10" s="3" t="s">
        <v>78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8</v>
      </c>
      <c r="B11" s="3">
        <v>61</v>
      </c>
      <c r="C11" s="3">
        <v>29</v>
      </c>
      <c r="D11" s="3" t="s">
        <v>79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8</v>
      </c>
      <c r="B12" s="3">
        <v>8</v>
      </c>
      <c r="C12" s="3">
        <v>2</v>
      </c>
      <c r="D12" s="3" t="s">
        <v>80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13</v>
      </c>
      <c r="B13" s="3">
        <v>15</v>
      </c>
      <c r="C13" s="3">
        <v>5</v>
      </c>
      <c r="D13" s="3" t="s">
        <v>77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13</v>
      </c>
      <c r="B14" s="3">
        <v>617</v>
      </c>
      <c r="C14" s="3">
        <v>683</v>
      </c>
      <c r="D14" s="3" t="s">
        <v>78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13</v>
      </c>
      <c r="B15" s="4">
        <v>68</v>
      </c>
      <c r="C15" s="3">
        <v>32</v>
      </c>
      <c r="D15" s="3" t="s">
        <v>79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13</v>
      </c>
      <c r="B16" s="4">
        <v>6</v>
      </c>
      <c r="C16" s="4">
        <v>4</v>
      </c>
      <c r="D16" s="20" t="s">
        <v>80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14</v>
      </c>
      <c r="B17" s="4">
        <v>20</v>
      </c>
      <c r="C17" s="4">
        <v>11</v>
      </c>
      <c r="D17" s="20" t="s">
        <v>77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14</v>
      </c>
      <c r="B18" s="4">
        <v>541</v>
      </c>
      <c r="C18" s="4">
        <v>757</v>
      </c>
      <c r="D18" s="20" t="s">
        <v>78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14</v>
      </c>
      <c r="B19" s="4">
        <v>58</v>
      </c>
      <c r="C19" s="4">
        <v>22</v>
      </c>
      <c r="D19" s="20" t="s">
        <v>79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14</v>
      </c>
      <c r="B20" s="4">
        <v>9</v>
      </c>
      <c r="C20" s="4">
        <v>3</v>
      </c>
      <c r="D20" s="20" t="s">
        <v>80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22</v>
      </c>
      <c r="B21" s="4">
        <v>26</v>
      </c>
      <c r="C21" s="4">
        <v>21</v>
      </c>
      <c r="D21" s="20" t="s">
        <v>77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22</v>
      </c>
      <c r="B22" s="4">
        <v>667</v>
      </c>
      <c r="C22" s="4">
        <v>832</v>
      </c>
      <c r="D22" s="20" t="s">
        <v>78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22</v>
      </c>
      <c r="B23" s="4">
        <v>68</v>
      </c>
      <c r="C23" s="4">
        <v>40</v>
      </c>
      <c r="D23" s="20" t="s">
        <v>79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22</v>
      </c>
      <c r="B24" s="4">
        <v>7</v>
      </c>
      <c r="C24" s="4">
        <v>9</v>
      </c>
      <c r="D24" s="20" t="s">
        <v>80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10</v>
      </c>
      <c r="B25" s="4">
        <v>7</v>
      </c>
      <c r="C25" s="4">
        <v>15</v>
      </c>
      <c r="D25" s="20" t="s">
        <v>77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10</v>
      </c>
      <c r="B26" s="4">
        <v>341</v>
      </c>
      <c r="C26" s="4">
        <v>764</v>
      </c>
      <c r="D26" s="20" t="s">
        <v>78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10</v>
      </c>
      <c r="B27" s="4">
        <v>61</v>
      </c>
      <c r="C27" s="4">
        <v>46</v>
      </c>
      <c r="D27" s="20" t="s">
        <v>79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10</v>
      </c>
      <c r="B28" s="4">
        <v>7</v>
      </c>
      <c r="C28" s="4">
        <v>4</v>
      </c>
      <c r="D28" s="20" t="s">
        <v>80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23</v>
      </c>
      <c r="B29" s="4">
        <v>3</v>
      </c>
      <c r="C29" s="4">
        <v>16</v>
      </c>
      <c r="D29" s="20" t="s">
        <v>77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23</v>
      </c>
      <c r="B30" s="4">
        <v>82</v>
      </c>
      <c r="C30" s="4">
        <v>691</v>
      </c>
      <c r="D30" s="20" t="s">
        <v>78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23</v>
      </c>
      <c r="B31" s="4">
        <v>38</v>
      </c>
      <c r="C31" s="4">
        <v>44</v>
      </c>
      <c r="D31" s="20" t="s">
        <v>79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23</v>
      </c>
      <c r="B32" s="4">
        <v>3</v>
      </c>
      <c r="C32" s="4">
        <v>7</v>
      </c>
      <c r="D32" s="20" t="s">
        <v>80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18</v>
      </c>
      <c r="B33" s="3">
        <v>20</v>
      </c>
      <c r="C33" s="4">
        <v>196</v>
      </c>
      <c r="D33" s="20" t="s">
        <v>78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18</v>
      </c>
      <c r="B34" s="3">
        <v>36</v>
      </c>
      <c r="C34" s="4">
        <v>29</v>
      </c>
      <c r="D34" s="20" t="s">
        <v>79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25</v>
      </c>
      <c r="B35" s="3">
        <v>4</v>
      </c>
      <c r="C35" s="4">
        <v>2</v>
      </c>
      <c r="D35" s="20" t="s">
        <v>77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25</v>
      </c>
      <c r="B36" s="3">
        <v>122</v>
      </c>
      <c r="C36" s="3">
        <v>45</v>
      </c>
      <c r="D36" s="3" t="s">
        <v>78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25</v>
      </c>
      <c r="B37" s="3">
        <v>25</v>
      </c>
      <c r="C37" s="3">
        <v>9</v>
      </c>
      <c r="D37" s="3" t="s">
        <v>79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20</v>
      </c>
      <c r="B38" s="3">
        <v>7</v>
      </c>
      <c r="C38" s="3">
        <v>1</v>
      </c>
      <c r="D38" s="3" t="s">
        <v>77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20</v>
      </c>
      <c r="B39" s="3">
        <v>579</v>
      </c>
      <c r="C39" s="3">
        <v>158</v>
      </c>
      <c r="D39" s="3" t="s">
        <v>78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20</v>
      </c>
      <c r="B40" s="3">
        <v>17</v>
      </c>
      <c r="C40" s="3">
        <v>31</v>
      </c>
      <c r="D40" s="3" t="s">
        <v>79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33</v>
      </c>
      <c r="B41" s="3">
        <v>520</v>
      </c>
      <c r="C41" s="3">
        <v>528</v>
      </c>
      <c r="D41" s="3" t="s">
        <v>78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33</v>
      </c>
      <c r="B42" s="3">
        <v>21</v>
      </c>
      <c r="C42" s="3">
        <v>40</v>
      </c>
      <c r="D42" s="3" t="s">
        <v>79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33</v>
      </c>
      <c r="B43" s="3">
        <v>5</v>
      </c>
      <c r="C43" s="3">
        <v>9</v>
      </c>
      <c r="D43" s="3" t="s">
        <v>80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29</v>
      </c>
      <c r="B44" s="3">
        <v>4</v>
      </c>
      <c r="C44" s="3">
        <v>5</v>
      </c>
      <c r="D44" s="3" t="s">
        <v>77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29</v>
      </c>
      <c r="B45" s="3">
        <v>472</v>
      </c>
      <c r="C45" s="3">
        <v>577</v>
      </c>
      <c r="D45" s="3" t="s">
        <v>78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29</v>
      </c>
      <c r="B46" s="3">
        <v>27</v>
      </c>
      <c r="C46" s="3">
        <v>43</v>
      </c>
      <c r="D46" s="3" t="s">
        <v>79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29</v>
      </c>
      <c r="B47" s="3">
        <v>3</v>
      </c>
      <c r="C47" s="3">
        <v>9</v>
      </c>
      <c r="D47" s="3" t="s">
        <v>80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34</v>
      </c>
      <c r="B48" s="3">
        <v>12</v>
      </c>
      <c r="C48" s="3">
        <v>2</v>
      </c>
      <c r="D48" s="3" t="s">
        <v>77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34</v>
      </c>
      <c r="B49" s="3">
        <v>322</v>
      </c>
      <c r="C49" s="4">
        <v>531</v>
      </c>
      <c r="D49" s="20" t="s">
        <v>78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34</v>
      </c>
      <c r="B50">
        <v>26</v>
      </c>
      <c r="C50">
        <v>73</v>
      </c>
      <c r="D50" t="s">
        <v>79</v>
      </c>
    </row>
    <row r="51" spans="1:12" x14ac:dyDescent="0.25">
      <c r="A51" t="s">
        <v>34</v>
      </c>
      <c r="B51">
        <v>4</v>
      </c>
      <c r="C51">
        <v>3</v>
      </c>
      <c r="D51" t="s">
        <v>80</v>
      </c>
    </row>
    <row r="52" spans="1:12" x14ac:dyDescent="0.25">
      <c r="A52" t="s">
        <v>31</v>
      </c>
      <c r="B52">
        <v>1</v>
      </c>
      <c r="C52">
        <v>5</v>
      </c>
      <c r="D52" t="s">
        <v>77</v>
      </c>
    </row>
    <row r="53" spans="1:12" x14ac:dyDescent="0.25">
      <c r="A53" t="s">
        <v>31</v>
      </c>
      <c r="B53">
        <v>71</v>
      </c>
      <c r="C53">
        <v>495</v>
      </c>
      <c r="D53" t="s">
        <v>78</v>
      </c>
    </row>
    <row r="54" spans="1:12" x14ac:dyDescent="0.25">
      <c r="A54" t="s">
        <v>31</v>
      </c>
      <c r="B54">
        <v>12</v>
      </c>
      <c r="C54">
        <v>45</v>
      </c>
      <c r="D54" t="s">
        <v>79</v>
      </c>
    </row>
    <row r="55" spans="1:12" x14ac:dyDescent="0.25">
      <c r="A55" t="s">
        <v>31</v>
      </c>
      <c r="B55">
        <v>3</v>
      </c>
      <c r="C55">
        <v>7</v>
      </c>
      <c r="D55" t="s">
        <v>80</v>
      </c>
    </row>
    <row r="56" spans="1:12" x14ac:dyDescent="0.25">
      <c r="A56" t="s">
        <v>39</v>
      </c>
      <c r="B56">
        <v>4</v>
      </c>
      <c r="C56">
        <v>272</v>
      </c>
      <c r="D56" t="s">
        <v>78</v>
      </c>
    </row>
    <row r="57" spans="1:12" x14ac:dyDescent="0.25">
      <c r="A57" t="s">
        <v>39</v>
      </c>
      <c r="B57">
        <v>5</v>
      </c>
      <c r="C57">
        <v>60</v>
      </c>
      <c r="D57" t="s">
        <v>79</v>
      </c>
    </row>
    <row r="58" spans="1:12" x14ac:dyDescent="0.25">
      <c r="A58" t="s">
        <v>41</v>
      </c>
      <c r="B58">
        <v>1</v>
      </c>
      <c r="C58">
        <v>2</v>
      </c>
      <c r="D58" t="s">
        <v>79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2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66</v>
      </c>
      <c r="B1" t="s">
        <v>69</v>
      </c>
    </row>
    <row r="3" spans="1:3" x14ac:dyDescent="0.25">
      <c r="A3" s="32" t="s">
        <v>67</v>
      </c>
      <c r="B3" t="s">
        <v>71</v>
      </c>
      <c r="C3" t="s">
        <v>70</v>
      </c>
    </row>
    <row r="4" spans="1:3" x14ac:dyDescent="0.25">
      <c r="A4" s="33" t="s">
        <v>35</v>
      </c>
      <c r="B4" s="34">
        <v>21</v>
      </c>
      <c r="C4" s="34">
        <v>3</v>
      </c>
    </row>
    <row r="5" spans="1:3" x14ac:dyDescent="0.25">
      <c r="A5" s="33" t="s">
        <v>28</v>
      </c>
      <c r="B5" s="34">
        <v>1252</v>
      </c>
      <c r="C5" s="34">
        <v>27</v>
      </c>
    </row>
    <row r="6" spans="1:3" x14ac:dyDescent="0.25">
      <c r="A6" s="33" t="s">
        <v>26</v>
      </c>
      <c r="B6" s="34">
        <v>1278</v>
      </c>
      <c r="C6" s="34">
        <v>440</v>
      </c>
    </row>
    <row r="7" spans="1:3" x14ac:dyDescent="0.25">
      <c r="A7" s="33" t="s">
        <v>8</v>
      </c>
      <c r="B7" s="34">
        <v>949</v>
      </c>
      <c r="C7" s="34">
        <v>744</v>
      </c>
    </row>
    <row r="8" spans="1:3" x14ac:dyDescent="0.25">
      <c r="A8" s="33" t="s">
        <v>13</v>
      </c>
      <c r="B8" s="34">
        <v>706</v>
      </c>
      <c r="C8" s="34">
        <v>724</v>
      </c>
    </row>
    <row r="9" spans="1:3" x14ac:dyDescent="0.25">
      <c r="A9" s="33" t="s">
        <v>14</v>
      </c>
      <c r="B9" s="34">
        <v>628</v>
      </c>
      <c r="C9" s="34">
        <v>793</v>
      </c>
    </row>
    <row r="10" spans="1:3" x14ac:dyDescent="0.25">
      <c r="A10" s="33" t="s">
        <v>22</v>
      </c>
      <c r="B10" s="34">
        <v>768</v>
      </c>
      <c r="C10" s="34">
        <v>902</v>
      </c>
    </row>
    <row r="11" spans="1:3" x14ac:dyDescent="0.25">
      <c r="A11" s="33" t="s">
        <v>10</v>
      </c>
      <c r="B11" s="34">
        <v>416</v>
      </c>
      <c r="C11" s="34">
        <v>829</v>
      </c>
    </row>
    <row r="12" spans="1:3" x14ac:dyDescent="0.25">
      <c r="A12" s="33" t="s">
        <v>23</v>
      </c>
      <c r="B12" s="34">
        <v>126</v>
      </c>
      <c r="C12" s="34">
        <v>758</v>
      </c>
    </row>
    <row r="13" spans="1:3" x14ac:dyDescent="0.25">
      <c r="A13" s="33" t="s">
        <v>18</v>
      </c>
      <c r="B13" s="34">
        <v>56</v>
      </c>
      <c r="C13" s="34">
        <v>225</v>
      </c>
    </row>
    <row r="14" spans="1:3" x14ac:dyDescent="0.25">
      <c r="A14" s="33" t="s">
        <v>25</v>
      </c>
      <c r="B14" s="34">
        <v>151</v>
      </c>
      <c r="C14" s="34">
        <v>56</v>
      </c>
    </row>
    <row r="15" spans="1:3" x14ac:dyDescent="0.25">
      <c r="A15" s="33" t="s">
        <v>20</v>
      </c>
      <c r="B15" s="34">
        <v>603</v>
      </c>
      <c r="C15" s="34">
        <v>190</v>
      </c>
    </row>
    <row r="16" spans="1:3" x14ac:dyDescent="0.25">
      <c r="A16" s="33" t="s">
        <v>33</v>
      </c>
      <c r="B16" s="34">
        <v>546</v>
      </c>
      <c r="C16" s="34">
        <v>577</v>
      </c>
    </row>
    <row r="17" spans="1:3" x14ac:dyDescent="0.25">
      <c r="A17" s="33" t="s">
        <v>29</v>
      </c>
      <c r="B17" s="34">
        <v>506</v>
      </c>
      <c r="C17" s="34">
        <v>634</v>
      </c>
    </row>
    <row r="18" spans="1:3" x14ac:dyDescent="0.25">
      <c r="A18" s="33" t="s">
        <v>34</v>
      </c>
      <c r="B18" s="34">
        <v>364</v>
      </c>
      <c r="C18" s="34">
        <v>609</v>
      </c>
    </row>
    <row r="19" spans="1:3" x14ac:dyDescent="0.25">
      <c r="A19" s="33" t="s">
        <v>31</v>
      </c>
      <c r="B19" s="34">
        <v>87</v>
      </c>
      <c r="C19" s="34">
        <v>552</v>
      </c>
    </row>
    <row r="20" spans="1:3" x14ac:dyDescent="0.25">
      <c r="A20" s="33" t="s">
        <v>39</v>
      </c>
      <c r="B20" s="34">
        <v>9</v>
      </c>
      <c r="C20" s="34">
        <v>332</v>
      </c>
    </row>
    <row r="21" spans="1:3" x14ac:dyDescent="0.25">
      <c r="A21" s="33" t="s">
        <v>41</v>
      </c>
      <c r="B21" s="34">
        <v>1</v>
      </c>
      <c r="C21" s="34">
        <v>2</v>
      </c>
    </row>
    <row r="22" spans="1:3" x14ac:dyDescent="0.25">
      <c r="A22" s="33" t="s">
        <v>68</v>
      </c>
      <c r="B22" s="34">
        <v>8467</v>
      </c>
      <c r="C22" s="34">
        <v>8397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4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66</v>
      </c>
      <c r="B1" t="s">
        <v>69</v>
      </c>
    </row>
    <row r="3" spans="1:3" x14ac:dyDescent="0.25">
      <c r="A3" s="32" t="s">
        <v>67</v>
      </c>
      <c r="B3" t="s">
        <v>71</v>
      </c>
      <c r="C3" t="s">
        <v>70</v>
      </c>
    </row>
    <row r="4" spans="1:3" x14ac:dyDescent="0.25">
      <c r="A4" s="33" t="s">
        <v>36</v>
      </c>
      <c r="B4" s="34">
        <v>21</v>
      </c>
      <c r="C4" s="34">
        <v>3</v>
      </c>
    </row>
    <row r="5" spans="1:3" x14ac:dyDescent="0.25">
      <c r="A5" s="33" t="s">
        <v>27</v>
      </c>
      <c r="B5" s="34">
        <v>2533</v>
      </c>
      <c r="C5" s="34">
        <v>467</v>
      </c>
    </row>
    <row r="6" spans="1:3" x14ac:dyDescent="0.25">
      <c r="A6" s="33" t="s">
        <v>9</v>
      </c>
      <c r="B6" s="34">
        <v>1655</v>
      </c>
      <c r="C6" s="34">
        <v>1468</v>
      </c>
    </row>
    <row r="7" spans="1:3" x14ac:dyDescent="0.25">
      <c r="A7" s="33" t="s">
        <v>15</v>
      </c>
      <c r="B7" s="34">
        <v>1396</v>
      </c>
      <c r="C7" s="34">
        <v>1695</v>
      </c>
    </row>
    <row r="8" spans="1:3" x14ac:dyDescent="0.25">
      <c r="A8" s="33" t="s">
        <v>11</v>
      </c>
      <c r="B8" s="34">
        <v>542</v>
      </c>
      <c r="C8" s="34">
        <v>1587</v>
      </c>
    </row>
    <row r="9" spans="1:3" x14ac:dyDescent="0.25">
      <c r="A9" s="33" t="s">
        <v>19</v>
      </c>
      <c r="B9" s="34">
        <v>207</v>
      </c>
      <c r="C9" s="34">
        <v>285</v>
      </c>
    </row>
    <row r="10" spans="1:3" x14ac:dyDescent="0.25">
      <c r="A10" s="33" t="s">
        <v>21</v>
      </c>
      <c r="B10" s="34">
        <v>1150</v>
      </c>
      <c r="C10" s="34">
        <v>773</v>
      </c>
    </row>
    <row r="11" spans="1:3" x14ac:dyDescent="0.25">
      <c r="A11" s="33" t="s">
        <v>30</v>
      </c>
      <c r="B11" s="34">
        <v>870</v>
      </c>
      <c r="C11" s="34">
        <v>1243</v>
      </c>
    </row>
    <row r="12" spans="1:3" x14ac:dyDescent="0.25">
      <c r="A12" s="33" t="s">
        <v>32</v>
      </c>
      <c r="B12" s="34">
        <v>96</v>
      </c>
      <c r="C12" s="34">
        <v>900</v>
      </c>
    </row>
    <row r="13" spans="1:3" x14ac:dyDescent="0.25">
      <c r="A13" s="33" t="s">
        <v>38</v>
      </c>
      <c r="B13" s="34">
        <v>1</v>
      </c>
      <c r="C13" s="34">
        <v>14</v>
      </c>
    </row>
    <row r="14" spans="1:3" x14ac:dyDescent="0.25">
      <c r="A14" s="33" t="s">
        <v>68</v>
      </c>
      <c r="B14" s="34">
        <v>8471</v>
      </c>
      <c r="C14" s="34">
        <v>8435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9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66</v>
      </c>
      <c r="B1" t="s">
        <v>69</v>
      </c>
    </row>
    <row r="3" spans="1:2" x14ac:dyDescent="0.25">
      <c r="A3" s="32" t="s">
        <v>67</v>
      </c>
      <c r="B3" t="s">
        <v>75</v>
      </c>
    </row>
    <row r="4" spans="1:2" x14ac:dyDescent="0.25">
      <c r="A4" s="33" t="s">
        <v>6</v>
      </c>
      <c r="B4" s="34">
        <v>1869</v>
      </c>
    </row>
    <row r="5" spans="1:2" x14ac:dyDescent="0.25">
      <c r="A5" s="33" t="s">
        <v>24</v>
      </c>
      <c r="B5" s="34">
        <v>1847</v>
      </c>
    </row>
    <row r="6" spans="1:2" x14ac:dyDescent="0.25">
      <c r="A6" s="33" t="s">
        <v>17</v>
      </c>
      <c r="B6" s="34">
        <v>1681</v>
      </c>
    </row>
    <row r="7" spans="1:2" x14ac:dyDescent="0.25">
      <c r="A7" s="33" t="s">
        <v>16</v>
      </c>
      <c r="B7" s="34">
        <v>1534</v>
      </c>
    </row>
    <row r="8" spans="1:2" x14ac:dyDescent="0.25">
      <c r="A8" s="33" t="s">
        <v>12</v>
      </c>
      <c r="B8" s="34">
        <v>1506</v>
      </c>
    </row>
    <row r="9" spans="1:2" x14ac:dyDescent="0.25">
      <c r="A9" s="33" t="s">
        <v>68</v>
      </c>
      <c r="B9" s="34">
        <v>8437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34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44</v>
      </c>
      <c r="C1" s="5" t="s">
        <v>45</v>
      </c>
      <c r="D1" s="21" t="s">
        <v>66</v>
      </c>
      <c r="E1" s="26"/>
      <c r="F1" s="26"/>
      <c r="G1" s="26"/>
      <c r="H1" s="26"/>
      <c r="I1" s="26"/>
      <c r="J1" s="26"/>
      <c r="L1" s="5" t="s">
        <v>5</v>
      </c>
      <c r="M1" s="5" t="s">
        <v>44</v>
      </c>
      <c r="N1" s="5" t="s">
        <v>45</v>
      </c>
    </row>
    <row r="2" spans="1:14" x14ac:dyDescent="0.25">
      <c r="A2" s="6" t="s">
        <v>36</v>
      </c>
      <c r="B2" s="7">
        <v>21</v>
      </c>
      <c r="C2" s="7">
        <v>3</v>
      </c>
      <c r="D2" s="7" t="s">
        <v>78</v>
      </c>
      <c r="E2" s="7"/>
      <c r="F2" s="7"/>
      <c r="G2" s="7"/>
      <c r="H2" s="7"/>
      <c r="I2" s="7"/>
      <c r="J2" s="7"/>
      <c r="L2" s="6" t="s">
        <v>46</v>
      </c>
      <c r="M2" s="7">
        <f>B2/PocetDnu!$B$2</f>
        <v>0.55263157894736847</v>
      </c>
      <c r="N2" s="7">
        <f>C2/PocetDnu!$B$2</f>
        <v>7.8947368421052627E-2</v>
      </c>
    </row>
    <row r="3" spans="1:14" x14ac:dyDescent="0.25">
      <c r="A3" s="6" t="s">
        <v>27</v>
      </c>
      <c r="B3" s="8">
        <v>3</v>
      </c>
      <c r="C3" s="7">
        <v>1</v>
      </c>
      <c r="D3" s="7" t="s">
        <v>77</v>
      </c>
      <c r="E3" s="7"/>
      <c r="F3" s="7"/>
      <c r="G3" s="7"/>
      <c r="H3" s="7"/>
      <c r="I3" s="7"/>
      <c r="J3" s="7"/>
      <c r="L3" s="6" t="s">
        <v>42</v>
      </c>
      <c r="M3" s="7">
        <f>B3/PocetDnu!$B$2</f>
        <v>7.8947368421052627E-2</v>
      </c>
      <c r="N3" s="7">
        <f>C3/PocetDnu!$B$2</f>
        <v>2.6315789473684209E-2</v>
      </c>
    </row>
    <row r="4" spans="1:14" x14ac:dyDescent="0.25">
      <c r="A4" s="6" t="s">
        <v>27</v>
      </c>
      <c r="B4" s="7">
        <v>2487</v>
      </c>
      <c r="C4" s="7">
        <v>454</v>
      </c>
      <c r="D4" s="7" t="s">
        <v>78</v>
      </c>
      <c r="E4" s="7"/>
      <c r="F4" s="7"/>
      <c r="G4" s="7"/>
      <c r="H4" s="7"/>
      <c r="I4" s="7"/>
      <c r="J4" s="7"/>
      <c r="L4" s="6" t="s">
        <v>47</v>
      </c>
      <c r="M4" s="7">
        <f>B4/PocetDnu!$B$2</f>
        <v>65.44736842105263</v>
      </c>
      <c r="N4" s="7">
        <f>C4/PocetDnu!$B$2</f>
        <v>11.947368421052632</v>
      </c>
    </row>
    <row r="5" spans="1:14" x14ac:dyDescent="0.25">
      <c r="A5" s="6" t="s">
        <v>27</v>
      </c>
      <c r="B5" s="7">
        <v>38</v>
      </c>
      <c r="C5" s="7">
        <v>6</v>
      </c>
      <c r="D5" s="7" t="s">
        <v>79</v>
      </c>
      <c r="E5" s="7"/>
      <c r="F5" s="7"/>
      <c r="G5" s="7"/>
      <c r="H5" s="7"/>
      <c r="I5" s="7"/>
      <c r="J5" s="7"/>
      <c r="L5" s="6" t="s">
        <v>48</v>
      </c>
      <c r="M5" s="7">
        <f>B5/PocetDnu!$B$2</f>
        <v>1</v>
      </c>
      <c r="N5" s="7">
        <f>C5/PocetDnu!$B$2</f>
        <v>0.15789473684210525</v>
      </c>
    </row>
    <row r="6" spans="1:14" x14ac:dyDescent="0.25">
      <c r="A6" s="6" t="s">
        <v>27</v>
      </c>
      <c r="B6" s="7">
        <v>5</v>
      </c>
      <c r="C6" s="7">
        <v>6</v>
      </c>
      <c r="D6" s="7" t="s">
        <v>80</v>
      </c>
      <c r="E6" s="7"/>
      <c r="F6" s="7"/>
      <c r="G6" s="7"/>
      <c r="H6" s="7"/>
      <c r="I6" s="7"/>
      <c r="J6" s="7"/>
      <c r="L6" s="6" t="s">
        <v>49</v>
      </c>
      <c r="M6" s="7">
        <f>B6/PocetDnu!$B$2</f>
        <v>0.13157894736842105</v>
      </c>
      <c r="N6" s="7">
        <f>C6/PocetDnu!$B$2</f>
        <v>0.15789473684210525</v>
      </c>
    </row>
    <row r="7" spans="1:14" x14ac:dyDescent="0.25">
      <c r="A7" s="6" t="s">
        <v>9</v>
      </c>
      <c r="B7" s="7">
        <v>27</v>
      </c>
      <c r="C7" s="7">
        <v>8</v>
      </c>
      <c r="D7" s="7" t="s">
        <v>77</v>
      </c>
      <c r="E7" s="7"/>
      <c r="F7" s="7"/>
      <c r="G7" s="7"/>
      <c r="H7" s="7"/>
      <c r="I7" s="7"/>
      <c r="J7" s="7"/>
      <c r="L7" s="6" t="s">
        <v>50</v>
      </c>
      <c r="M7" s="7">
        <f>B7/PocetDnu!$B$2</f>
        <v>0.71052631578947367</v>
      </c>
      <c r="N7" s="7">
        <f>C7/PocetDnu!$B$2</f>
        <v>0.21052631578947367</v>
      </c>
    </row>
    <row r="8" spans="1:14" x14ac:dyDescent="0.25">
      <c r="A8" s="6" t="s">
        <v>9</v>
      </c>
      <c r="B8" s="8">
        <v>1485</v>
      </c>
      <c r="C8" s="7">
        <v>1393</v>
      </c>
      <c r="D8" s="7" t="s">
        <v>78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39.078947368421055</v>
      </c>
      <c r="N8" s="7">
        <f>C8/PocetDnu!$B$2</f>
        <v>36.657894736842103</v>
      </c>
    </row>
    <row r="9" spans="1:14" x14ac:dyDescent="0.25">
      <c r="A9" s="6" t="s">
        <v>9</v>
      </c>
      <c r="B9" s="8">
        <v>129</v>
      </c>
      <c r="C9" s="8">
        <v>61</v>
      </c>
      <c r="D9" s="22" t="s">
        <v>79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3.3947368421052633</v>
      </c>
      <c r="N9" s="7">
        <f>C9/PocetDnu!$B$2</f>
        <v>1.6052631578947369</v>
      </c>
    </row>
    <row r="10" spans="1:14" x14ac:dyDescent="0.25">
      <c r="A10" s="6" t="s">
        <v>9</v>
      </c>
      <c r="B10" s="8">
        <v>14</v>
      </c>
      <c r="C10" s="8">
        <v>6</v>
      </c>
      <c r="D10" s="22" t="s">
        <v>80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0.36842105263157893</v>
      </c>
      <c r="N10" s="7">
        <f>C10/PocetDnu!$B$2</f>
        <v>0.15789473684210525</v>
      </c>
    </row>
    <row r="11" spans="1:14" x14ac:dyDescent="0.25">
      <c r="A11" s="6" t="s">
        <v>15</v>
      </c>
      <c r="B11" s="8">
        <v>46</v>
      </c>
      <c r="C11" s="8">
        <v>32</v>
      </c>
      <c r="D11" s="22" t="s">
        <v>77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1.2105263157894737</v>
      </c>
      <c r="N11" s="7">
        <f>C11/PocetDnu!$B$2</f>
        <v>0.84210526315789469</v>
      </c>
    </row>
    <row r="12" spans="1:14" x14ac:dyDescent="0.25">
      <c r="A12" s="6" t="s">
        <v>15</v>
      </c>
      <c r="B12" s="8">
        <v>1208</v>
      </c>
      <c r="C12" s="8">
        <v>1589</v>
      </c>
      <c r="D12" s="22" t="s">
        <v>78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31.789473684210527</v>
      </c>
      <c r="N12" s="7">
        <f>C12/PocetDnu!$B$2</f>
        <v>41.815789473684212</v>
      </c>
    </row>
    <row r="13" spans="1:14" x14ac:dyDescent="0.25">
      <c r="A13" s="6" t="s">
        <v>15</v>
      </c>
      <c r="B13" s="8">
        <v>126</v>
      </c>
      <c r="C13" s="8">
        <v>62</v>
      </c>
      <c r="D13" s="22" t="s">
        <v>79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3.3157894736842106</v>
      </c>
      <c r="N13" s="7">
        <f>C13/PocetDnu!$B$2</f>
        <v>1.631578947368421</v>
      </c>
    </row>
    <row r="14" spans="1:14" x14ac:dyDescent="0.25">
      <c r="A14" s="6" t="s">
        <v>15</v>
      </c>
      <c r="B14" s="8">
        <v>16</v>
      </c>
      <c r="C14" s="8">
        <v>12</v>
      </c>
      <c r="D14" s="22" t="s">
        <v>80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0.42105263157894735</v>
      </c>
      <c r="N14" s="7">
        <f>C14/PocetDnu!$B$2</f>
        <v>0.31578947368421051</v>
      </c>
    </row>
    <row r="15" spans="1:14" x14ac:dyDescent="0.25">
      <c r="A15" s="6" t="s">
        <v>11</v>
      </c>
      <c r="B15" s="8">
        <v>10</v>
      </c>
      <c r="C15" s="8">
        <v>31</v>
      </c>
      <c r="D15" s="22" t="s">
        <v>77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0.26315789473684209</v>
      </c>
      <c r="N15" s="7">
        <f>C15/PocetDnu!$B$2</f>
        <v>0.81578947368421051</v>
      </c>
    </row>
    <row r="16" spans="1:14" x14ac:dyDescent="0.25">
      <c r="A16" s="6" t="s">
        <v>11</v>
      </c>
      <c r="B16" s="8">
        <v>423</v>
      </c>
      <c r="C16" s="8">
        <v>1455</v>
      </c>
      <c r="D16" s="22" t="s">
        <v>78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11.131578947368421</v>
      </c>
      <c r="N16" s="7">
        <f>C16/PocetDnu!$B$2</f>
        <v>38.289473684210527</v>
      </c>
    </row>
    <row r="17" spans="1:14" x14ac:dyDescent="0.25">
      <c r="A17" s="6" t="s">
        <v>11</v>
      </c>
      <c r="B17" s="8">
        <v>99</v>
      </c>
      <c r="C17" s="8">
        <v>90</v>
      </c>
      <c r="D17" s="22" t="s">
        <v>79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2.6052631578947367</v>
      </c>
      <c r="N17" s="7">
        <f>C17/PocetDnu!$B$2</f>
        <v>2.3684210526315788</v>
      </c>
    </row>
    <row r="18" spans="1:14" x14ac:dyDescent="0.25">
      <c r="A18" s="6" t="s">
        <v>11</v>
      </c>
      <c r="B18" s="7">
        <v>10</v>
      </c>
      <c r="C18" s="8">
        <v>11</v>
      </c>
      <c r="D18" s="22" t="s">
        <v>80</v>
      </c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0.26315789473684209</v>
      </c>
      <c r="N18" s="7">
        <f>C18/PocetDnu!$B$2</f>
        <v>0.28947368421052633</v>
      </c>
    </row>
    <row r="19" spans="1:14" x14ac:dyDescent="0.25">
      <c r="A19" s="6" t="s">
        <v>19</v>
      </c>
      <c r="B19" s="7">
        <v>4</v>
      </c>
      <c r="C19" s="7">
        <v>6</v>
      </c>
      <c r="D19" s="7" t="s">
        <v>77</v>
      </c>
      <c r="E19" s="7"/>
      <c r="F19" s="7"/>
      <c r="G19" s="7"/>
      <c r="H19" s="7"/>
      <c r="I19" s="7"/>
      <c r="J19" s="7"/>
      <c r="L19" s="6" t="s">
        <v>51</v>
      </c>
      <c r="M19" s="7">
        <f>B19/PocetDnu!$B$2</f>
        <v>0.10526315789473684</v>
      </c>
      <c r="N19" s="7">
        <f>C19/PocetDnu!$B$2</f>
        <v>0.15789473684210525</v>
      </c>
    </row>
    <row r="20" spans="1:14" x14ac:dyDescent="0.25">
      <c r="A20" s="6" t="s">
        <v>19</v>
      </c>
      <c r="B20" s="7">
        <v>142</v>
      </c>
      <c r="C20" s="7">
        <v>241</v>
      </c>
      <c r="D20" s="7" t="s">
        <v>78</v>
      </c>
      <c r="E20" s="7"/>
      <c r="F20" s="7"/>
      <c r="G20" s="7"/>
      <c r="H20" s="7"/>
      <c r="I20" s="7"/>
      <c r="J20" s="7"/>
      <c r="L20" s="6" t="s">
        <v>52</v>
      </c>
      <c r="M20" s="7">
        <f>B20/PocetDnu!$B$2</f>
        <v>3.736842105263158</v>
      </c>
      <c r="N20" s="7">
        <f>C20/PocetDnu!$B$2</f>
        <v>6.3421052631578947</v>
      </c>
    </row>
    <row r="21" spans="1:14" x14ac:dyDescent="0.25">
      <c r="A21" s="6" t="s">
        <v>19</v>
      </c>
      <c r="B21" s="7">
        <v>61</v>
      </c>
      <c r="C21" s="7">
        <v>38</v>
      </c>
      <c r="D21" s="7" t="s">
        <v>79</v>
      </c>
      <c r="E21" s="7"/>
      <c r="F21" s="7"/>
      <c r="G21" s="7"/>
      <c r="H21" s="7"/>
      <c r="I21" s="7"/>
      <c r="J21" s="7"/>
      <c r="L21" s="6" t="s">
        <v>53</v>
      </c>
      <c r="M21" s="7">
        <f>B21/PocetDnu!$B$2</f>
        <v>1.6052631578947369</v>
      </c>
      <c r="N21" s="7">
        <f>C21/PocetDnu!$B$2</f>
        <v>1</v>
      </c>
    </row>
    <row r="22" spans="1:14" x14ac:dyDescent="0.25">
      <c r="A22" s="6" t="s">
        <v>21</v>
      </c>
      <c r="B22" s="7">
        <v>7</v>
      </c>
      <c r="C22" s="7">
        <v>7</v>
      </c>
      <c r="D22" s="7" t="s">
        <v>77</v>
      </c>
      <c r="E22" s="7"/>
      <c r="F22" s="7"/>
      <c r="G22" s="7"/>
      <c r="H22" s="7"/>
      <c r="I22" s="7"/>
      <c r="J22" s="7"/>
      <c r="L22" s="6" t="s">
        <v>54</v>
      </c>
      <c r="M22" s="7">
        <f>B22/PocetDnu!$B$2</f>
        <v>0.18421052631578946</v>
      </c>
      <c r="N22" s="7">
        <f>C22/PocetDnu!$B$2</f>
        <v>0.18421052631578946</v>
      </c>
    </row>
    <row r="23" spans="1:14" x14ac:dyDescent="0.25">
      <c r="A23" s="6" t="s">
        <v>21</v>
      </c>
      <c r="B23" s="7">
        <v>1099</v>
      </c>
      <c r="C23" s="7">
        <v>686</v>
      </c>
      <c r="D23" s="7" t="s">
        <v>78</v>
      </c>
      <c r="E23" s="7"/>
      <c r="F23" s="7"/>
      <c r="G23" s="7"/>
      <c r="H23" s="7"/>
      <c r="I23" s="7"/>
      <c r="J23" s="7"/>
      <c r="L23" s="6" t="s">
        <v>55</v>
      </c>
      <c r="M23" s="7">
        <f>B23/PocetDnu!$B$2</f>
        <v>28.921052631578949</v>
      </c>
      <c r="N23" s="7">
        <f>C23/PocetDnu!$B$2</f>
        <v>18.05263157894737</v>
      </c>
    </row>
    <row r="24" spans="1:14" x14ac:dyDescent="0.25">
      <c r="A24" s="6" t="s">
        <v>21</v>
      </c>
      <c r="B24" s="7">
        <v>38</v>
      </c>
      <c r="C24" s="7">
        <v>71</v>
      </c>
      <c r="D24" s="7" t="s">
        <v>79</v>
      </c>
      <c r="E24" s="7"/>
      <c r="F24" s="7"/>
      <c r="G24" s="7"/>
      <c r="H24" s="7"/>
      <c r="I24" s="7"/>
      <c r="J24" s="7"/>
      <c r="L24" s="6" t="s">
        <v>56</v>
      </c>
      <c r="M24" s="7">
        <f>B24/PocetDnu!$B$2</f>
        <v>1</v>
      </c>
      <c r="N24" s="7">
        <f>C24/PocetDnu!$B$2</f>
        <v>1.868421052631579</v>
      </c>
    </row>
    <row r="25" spans="1:14" x14ac:dyDescent="0.25">
      <c r="A25" s="6" t="s">
        <v>21</v>
      </c>
      <c r="B25" s="7">
        <v>6</v>
      </c>
      <c r="C25" s="8">
        <v>9</v>
      </c>
      <c r="D25" s="22" t="s">
        <v>80</v>
      </c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0.15789473684210525</v>
      </c>
      <c r="N25" s="7">
        <f>C25/PocetDnu!$B$2</f>
        <v>0.23684210526315788</v>
      </c>
    </row>
    <row r="26" spans="1:14" x14ac:dyDescent="0.25">
      <c r="A26" t="s">
        <v>30</v>
      </c>
      <c r="B26">
        <v>16</v>
      </c>
      <c r="C26">
        <v>7</v>
      </c>
      <c r="D26" t="s">
        <v>77</v>
      </c>
    </row>
    <row r="27" spans="1:14" x14ac:dyDescent="0.25">
      <c r="A27" t="s">
        <v>30</v>
      </c>
      <c r="B27">
        <v>794</v>
      </c>
      <c r="C27">
        <v>1108</v>
      </c>
      <c r="D27" t="s">
        <v>78</v>
      </c>
    </row>
    <row r="28" spans="1:14" x14ac:dyDescent="0.25">
      <c r="A28" t="s">
        <v>30</v>
      </c>
      <c r="B28">
        <v>53</v>
      </c>
      <c r="C28">
        <v>116</v>
      </c>
      <c r="D28" t="s">
        <v>79</v>
      </c>
    </row>
    <row r="29" spans="1:14" x14ac:dyDescent="0.25">
      <c r="A29" t="s">
        <v>30</v>
      </c>
      <c r="B29">
        <v>7</v>
      </c>
      <c r="C29">
        <v>12</v>
      </c>
      <c r="D29" t="s">
        <v>80</v>
      </c>
    </row>
    <row r="30" spans="1:14" x14ac:dyDescent="0.25">
      <c r="A30" t="s">
        <v>32</v>
      </c>
      <c r="B30">
        <v>1</v>
      </c>
      <c r="C30">
        <v>19</v>
      </c>
      <c r="D30" t="s">
        <v>77</v>
      </c>
    </row>
    <row r="31" spans="1:14" x14ac:dyDescent="0.25">
      <c r="A31" t="s">
        <v>32</v>
      </c>
      <c r="B31">
        <v>75</v>
      </c>
      <c r="C31">
        <v>767</v>
      </c>
      <c r="D31" t="s">
        <v>78</v>
      </c>
    </row>
    <row r="32" spans="1:14" x14ac:dyDescent="0.25">
      <c r="A32" t="s">
        <v>32</v>
      </c>
      <c r="B32">
        <v>17</v>
      </c>
      <c r="C32">
        <v>105</v>
      </c>
      <c r="D32" t="s">
        <v>79</v>
      </c>
    </row>
    <row r="33" spans="1:4" x14ac:dyDescent="0.25">
      <c r="A33" t="s">
        <v>32</v>
      </c>
      <c r="B33">
        <v>3</v>
      </c>
      <c r="C33">
        <v>9</v>
      </c>
      <c r="D33" t="s">
        <v>80</v>
      </c>
    </row>
    <row r="34" spans="1:4" x14ac:dyDescent="0.25">
      <c r="A34" t="s">
        <v>38</v>
      </c>
      <c r="B34">
        <v>1</v>
      </c>
      <c r="C34">
        <v>14</v>
      </c>
      <c r="D34" t="s">
        <v>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2023-05-30T08:10:08Z</dcterms:modified>
</cp:coreProperties>
</file>