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ab\R2022\M05\"/>
    </mc:Choice>
  </mc:AlternateContent>
  <xr:revisionPtr revIDLastSave="0" documentId="8_{D5677AE1-E209-44D7-853A-AD70B7921160}" xr6:coauthVersionLast="36" xr6:coauthVersionMax="36" xr10:uidLastSave="{00000000-0000-0000-0000-000000000000}"/>
  <bookViews>
    <workbookView xWindow="-120" yWindow="-120" windowWidth="29040" windowHeight="16440" tabRatio="695" activeTab="3" xr2:uid="{00000000-000D-0000-FFFF-FFFF00000000}"/>
  </bookViews>
  <sheets>
    <sheet name="CaseMix" sheetId="9" r:id="rId1"/>
    <sheet name="CM_total" sheetId="27" r:id="rId2"/>
    <sheet name="CM_alfa" sheetId="24" r:id="rId3"/>
    <sheet name="CM_vyjmute_z_pausalu" sheetId="28" r:id="rId4"/>
  </sheets>
  <definedNames>
    <definedName name="_xlnm.Print_Area" localSheetId="0">CaseMix!$A$1:$M$37</definedName>
  </definedNames>
  <calcPr calcId="191029"/>
</workbook>
</file>

<file path=xl/calcChain.xml><?xml version="1.0" encoding="utf-8"?>
<calcChain xmlns="http://schemas.openxmlformats.org/spreadsheetml/2006/main">
  <c r="M34" i="27" l="1"/>
  <c r="J13" i="9"/>
  <c r="H13" i="9" l="1"/>
  <c r="G13" i="9"/>
  <c r="F13" i="9"/>
  <c r="D13" i="9"/>
  <c r="E13" i="9" s="1"/>
  <c r="C13" i="9"/>
  <c r="B13" i="9"/>
  <c r="I12" i="9"/>
  <c r="E12" i="9"/>
  <c r="I11" i="9"/>
  <c r="E11" i="9"/>
  <c r="I10" i="9"/>
  <c r="E10" i="9"/>
  <c r="I9" i="9"/>
  <c r="E9" i="9"/>
  <c r="I8" i="9"/>
  <c r="E8" i="9"/>
  <c r="I7" i="9"/>
  <c r="E7" i="9"/>
  <c r="I6" i="9"/>
  <c r="E6" i="9"/>
  <c r="I5" i="9"/>
  <c r="E5" i="9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5" i="27"/>
  <c r="M6" i="9"/>
  <c r="M7" i="9"/>
  <c r="M8" i="9"/>
  <c r="M9" i="9"/>
  <c r="M10" i="9"/>
  <c r="M11" i="9"/>
  <c r="M12" i="9"/>
  <c r="M5" i="9"/>
  <c r="L18" i="9"/>
  <c r="M18" i="9"/>
  <c r="L19" i="9"/>
  <c r="M19" i="9"/>
  <c r="L20" i="9"/>
  <c r="M20" i="9"/>
  <c r="L21" i="9"/>
  <c r="M21" i="9"/>
  <c r="L22" i="9"/>
  <c r="M22" i="9"/>
  <c r="L23" i="9"/>
  <c r="M23" i="9"/>
  <c r="M17" i="9"/>
  <c r="L17" i="9"/>
  <c r="H34" i="28"/>
  <c r="F34" i="28"/>
  <c r="G34" i="28"/>
  <c r="C34" i="28"/>
  <c r="H34" i="24"/>
  <c r="F34" i="24"/>
  <c r="G34" i="24"/>
  <c r="D34" i="24"/>
  <c r="B34" i="24"/>
  <c r="C34" i="24"/>
  <c r="H34" i="27"/>
  <c r="F34" i="27"/>
  <c r="G34" i="27"/>
  <c r="I33" i="28"/>
  <c r="E33" i="28"/>
  <c r="I32" i="28"/>
  <c r="E32" i="28"/>
  <c r="I31" i="28"/>
  <c r="I30" i="28"/>
  <c r="I29" i="28"/>
  <c r="I28" i="28"/>
  <c r="I27" i="28"/>
  <c r="I26" i="28"/>
  <c r="E26" i="28"/>
  <c r="I25" i="28"/>
  <c r="E25" i="28"/>
  <c r="I24" i="28"/>
  <c r="E24" i="28"/>
  <c r="I23" i="28"/>
  <c r="E23" i="28"/>
  <c r="I22" i="28"/>
  <c r="E22" i="28"/>
  <c r="I21" i="28"/>
  <c r="E21" i="28"/>
  <c r="I20" i="28"/>
  <c r="E20" i="28"/>
  <c r="I19" i="28"/>
  <c r="E19" i="28"/>
  <c r="I18" i="28"/>
  <c r="E18" i="28"/>
  <c r="I17" i="28"/>
  <c r="E17" i="28"/>
  <c r="I16" i="28"/>
  <c r="E16" i="28"/>
  <c r="I15" i="28"/>
  <c r="E15" i="28"/>
  <c r="I14" i="28"/>
  <c r="E14" i="28"/>
  <c r="I13" i="28"/>
  <c r="E13" i="28"/>
  <c r="I12" i="28"/>
  <c r="E12" i="28"/>
  <c r="I11" i="28"/>
  <c r="E11" i="28"/>
  <c r="I10" i="28"/>
  <c r="E10" i="28"/>
  <c r="I9" i="28"/>
  <c r="E9" i="28"/>
  <c r="I8" i="28"/>
  <c r="E8" i="28"/>
  <c r="I7" i="28"/>
  <c r="E7" i="28"/>
  <c r="I6" i="28"/>
  <c r="I5" i="28"/>
  <c r="I33" i="24"/>
  <c r="E33" i="24"/>
  <c r="I32" i="24"/>
  <c r="E32" i="24"/>
  <c r="I31" i="24"/>
  <c r="E31" i="24"/>
  <c r="I30" i="24"/>
  <c r="E30" i="24"/>
  <c r="I29" i="24"/>
  <c r="E29" i="24"/>
  <c r="I28" i="24"/>
  <c r="E28" i="24"/>
  <c r="I27" i="24"/>
  <c r="E27" i="24"/>
  <c r="I26" i="24"/>
  <c r="E26" i="24"/>
  <c r="I25" i="24"/>
  <c r="E25" i="24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8" i="24"/>
  <c r="E8" i="24"/>
  <c r="I7" i="24"/>
  <c r="E7" i="24"/>
  <c r="I6" i="24"/>
  <c r="E6" i="24"/>
  <c r="I5" i="24"/>
  <c r="E5" i="24"/>
  <c r="K33" i="27"/>
  <c r="J33" i="27"/>
  <c r="I33" i="27"/>
  <c r="E33" i="27"/>
  <c r="K32" i="27"/>
  <c r="J32" i="27"/>
  <c r="I32" i="27"/>
  <c r="E32" i="27"/>
  <c r="K31" i="27"/>
  <c r="J31" i="27"/>
  <c r="I31" i="27"/>
  <c r="E31" i="27"/>
  <c r="K30" i="27"/>
  <c r="J30" i="27"/>
  <c r="I30" i="27"/>
  <c r="E30" i="27"/>
  <c r="K29" i="27"/>
  <c r="J29" i="27"/>
  <c r="I29" i="27"/>
  <c r="E29" i="27"/>
  <c r="K28" i="27"/>
  <c r="J28" i="27"/>
  <c r="I28" i="27"/>
  <c r="E28" i="27"/>
  <c r="K27" i="27"/>
  <c r="J27" i="27"/>
  <c r="I27" i="27"/>
  <c r="E27" i="27"/>
  <c r="K26" i="27"/>
  <c r="J26" i="27"/>
  <c r="I26" i="27"/>
  <c r="E26" i="27"/>
  <c r="K25" i="27"/>
  <c r="J25" i="27"/>
  <c r="I25" i="27"/>
  <c r="E25" i="27"/>
  <c r="K24" i="27"/>
  <c r="J24" i="27"/>
  <c r="I24" i="27"/>
  <c r="E24" i="27"/>
  <c r="K23" i="27"/>
  <c r="J23" i="27"/>
  <c r="I23" i="27"/>
  <c r="E23" i="27"/>
  <c r="K22" i="27"/>
  <c r="J22" i="27"/>
  <c r="I22" i="27"/>
  <c r="E22" i="27"/>
  <c r="K21" i="27"/>
  <c r="J21" i="27"/>
  <c r="I21" i="27"/>
  <c r="E21" i="27"/>
  <c r="K20" i="27"/>
  <c r="J20" i="27"/>
  <c r="I20" i="27"/>
  <c r="E20" i="27"/>
  <c r="K19" i="27"/>
  <c r="J19" i="27"/>
  <c r="I19" i="27"/>
  <c r="E19" i="27"/>
  <c r="K18" i="27"/>
  <c r="J18" i="27"/>
  <c r="I18" i="27"/>
  <c r="E18" i="27"/>
  <c r="K17" i="27"/>
  <c r="J17" i="27"/>
  <c r="I17" i="27"/>
  <c r="E17" i="27"/>
  <c r="K16" i="27"/>
  <c r="J16" i="27"/>
  <c r="I16" i="27"/>
  <c r="E16" i="27"/>
  <c r="K15" i="27"/>
  <c r="J15" i="27"/>
  <c r="I15" i="27"/>
  <c r="E15" i="27"/>
  <c r="K14" i="27"/>
  <c r="J14" i="27"/>
  <c r="I14" i="27"/>
  <c r="E14" i="27"/>
  <c r="K13" i="27"/>
  <c r="J13" i="27"/>
  <c r="I13" i="27"/>
  <c r="E13" i="27"/>
  <c r="K12" i="27"/>
  <c r="J12" i="27"/>
  <c r="I12" i="27"/>
  <c r="E12" i="27"/>
  <c r="K11" i="27"/>
  <c r="J11" i="27"/>
  <c r="I11" i="27"/>
  <c r="E11" i="27"/>
  <c r="K10" i="27"/>
  <c r="J10" i="27"/>
  <c r="I10" i="27"/>
  <c r="E10" i="27"/>
  <c r="K9" i="27"/>
  <c r="J9" i="27"/>
  <c r="I9" i="27"/>
  <c r="E9" i="27"/>
  <c r="K8" i="27"/>
  <c r="J8" i="27"/>
  <c r="I8" i="27"/>
  <c r="E8" i="27"/>
  <c r="K7" i="27"/>
  <c r="J7" i="27"/>
  <c r="I7" i="27"/>
  <c r="E7" i="27"/>
  <c r="K6" i="27"/>
  <c r="J6" i="27"/>
  <c r="I6" i="27"/>
  <c r="E6" i="27"/>
  <c r="K5" i="27"/>
  <c r="J5" i="27"/>
  <c r="I5" i="27"/>
  <c r="E5" i="27"/>
  <c r="H49" i="9"/>
  <c r="I49" i="9" s="1"/>
  <c r="F49" i="9"/>
  <c r="G49" i="9"/>
  <c r="B49" i="9"/>
  <c r="I48" i="9"/>
  <c r="I47" i="9"/>
  <c r="I46" i="9"/>
  <c r="I45" i="9"/>
  <c r="I44" i="9"/>
  <c r="I43" i="9"/>
  <c r="E43" i="9"/>
  <c r="I42" i="9"/>
  <c r="I41" i="9"/>
  <c r="E48" i="9"/>
  <c r="E47" i="9"/>
  <c r="E46" i="9"/>
  <c r="E45" i="9"/>
  <c r="E44" i="9"/>
  <c r="E42" i="9"/>
  <c r="E41" i="9"/>
  <c r="H37" i="9"/>
  <c r="I37" i="9" s="1"/>
  <c r="F37" i="9"/>
  <c r="G37" i="9"/>
  <c r="I36" i="9"/>
  <c r="E36" i="9"/>
  <c r="I35" i="9"/>
  <c r="E35" i="9"/>
  <c r="I34" i="9"/>
  <c r="E34" i="9"/>
  <c r="I33" i="9"/>
  <c r="E33" i="9"/>
  <c r="I32" i="9"/>
  <c r="E32" i="9"/>
  <c r="I31" i="9"/>
  <c r="E31" i="9"/>
  <c r="I30" i="9"/>
  <c r="E30" i="9"/>
  <c r="I29" i="9"/>
  <c r="E29" i="9"/>
  <c r="H25" i="9"/>
  <c r="F25" i="9"/>
  <c r="G25" i="9"/>
  <c r="I24" i="9"/>
  <c r="E24" i="9"/>
  <c r="I23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L6" i="9"/>
  <c r="L7" i="9"/>
  <c r="L8" i="9"/>
  <c r="L9" i="9"/>
  <c r="L10" i="9"/>
  <c r="L11" i="9"/>
  <c r="L12" i="9"/>
  <c r="L5" i="9"/>
  <c r="L31" i="27"/>
  <c r="O31" i="27"/>
  <c r="L30" i="27"/>
  <c r="O30" i="27" s="1"/>
  <c r="L29" i="27"/>
  <c r="O29" i="27"/>
  <c r="L28" i="27"/>
  <c r="O28" i="27" s="1"/>
  <c r="L27" i="27"/>
  <c r="O27" i="27"/>
  <c r="L26" i="27"/>
  <c r="O26" i="27" s="1"/>
  <c r="L25" i="27"/>
  <c r="O25" i="27"/>
  <c r="L24" i="27"/>
  <c r="O24" i="27" s="1"/>
  <c r="L23" i="27"/>
  <c r="O23" i="27"/>
  <c r="L22" i="27"/>
  <c r="O22" i="27" s="1"/>
  <c r="L21" i="27"/>
  <c r="O21" i="27"/>
  <c r="L20" i="27"/>
  <c r="O20" i="27" s="1"/>
  <c r="L19" i="27"/>
  <c r="O19" i="27"/>
  <c r="L18" i="27"/>
  <c r="O18" i="27" s="1"/>
  <c r="L17" i="27"/>
  <c r="O17" i="27"/>
  <c r="L16" i="27"/>
  <c r="O16" i="27" s="1"/>
  <c r="L15" i="27"/>
  <c r="O15" i="27"/>
  <c r="L14" i="27"/>
  <c r="O14" i="27" s="1"/>
  <c r="L13" i="27"/>
  <c r="O13" i="27"/>
  <c r="L12" i="27"/>
  <c r="O12" i="27" s="1"/>
  <c r="L11" i="27"/>
  <c r="O11" i="27"/>
  <c r="L10" i="27"/>
  <c r="O10" i="27" s="1"/>
  <c r="L9" i="27"/>
  <c r="O9" i="27"/>
  <c r="L8" i="27"/>
  <c r="O8" i="27" s="1"/>
  <c r="L7" i="27"/>
  <c r="O7" i="27"/>
  <c r="L6" i="27"/>
  <c r="O6" i="27" s="1"/>
  <c r="D37" i="9"/>
  <c r="C37" i="9"/>
  <c r="B37" i="9"/>
  <c r="D25" i="9"/>
  <c r="C25" i="9"/>
  <c r="B25" i="9"/>
  <c r="C49" i="9"/>
  <c r="E6" i="28"/>
  <c r="E30" i="28"/>
  <c r="E29" i="28"/>
  <c r="M33" i="27"/>
  <c r="O33" i="27" s="1"/>
  <c r="M32" i="27"/>
  <c r="O32" i="27" s="1"/>
  <c r="N34" i="27"/>
  <c r="K13" i="9"/>
  <c r="D34" i="27"/>
  <c r="B34" i="27"/>
  <c r="L5" i="27"/>
  <c r="O5" i="27" s="1"/>
  <c r="C34" i="27"/>
  <c r="P34" i="27" l="1"/>
  <c r="M13" i="9"/>
  <c r="E34" i="27"/>
  <c r="I25" i="9"/>
  <c r="M25" i="9"/>
  <c r="I34" i="24"/>
  <c r="I34" i="28"/>
  <c r="E34" i="24"/>
  <c r="E31" i="28"/>
  <c r="E27" i="28"/>
  <c r="L13" i="9"/>
  <c r="D34" i="28"/>
  <c r="E37" i="9"/>
  <c r="B34" i="28"/>
  <c r="E28" i="28"/>
  <c r="E25" i="9"/>
  <c r="L25" i="9"/>
  <c r="J34" i="27"/>
  <c r="I13" i="9"/>
  <c r="E5" i="28"/>
  <c r="D49" i="9"/>
  <c r="E49" i="9" s="1"/>
  <c r="L34" i="27"/>
  <c r="O34" i="27" s="1"/>
  <c r="K34" i="27"/>
  <c r="I34" i="27"/>
  <c r="E3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sharedStrings.xml><?xml version="1.0" encoding="utf-8"?>
<sst xmlns="http://schemas.openxmlformats.org/spreadsheetml/2006/main" count="183" uniqueCount="59">
  <si>
    <t>Casemix</t>
  </si>
  <si>
    <t>Počet hospitalizací</t>
  </si>
  <si>
    <t>Celkem</t>
  </si>
  <si>
    <t>Plnění casemixu - FNOL</t>
  </si>
  <si>
    <t>DRG alfa</t>
  </si>
  <si>
    <t>Vyjmenované skupiny DRG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</si>
  <si>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</si>
  <si>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</si>
  <si>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</si>
  <si>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</si>
  <si>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</si>
  <si>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</si>
  <si>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</si>
  <si>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%</t>
  </si>
  <si>
    <t>DRG total</t>
  </si>
  <si>
    <t>Rozdíly</t>
  </si>
  <si>
    <t>CM index</t>
  </si>
  <si>
    <t>Hospit.</t>
  </si>
  <si>
    <t>CM</t>
  </si>
  <si>
    <t>Hosp.</t>
  </si>
  <si>
    <t>01- I. Interní klinika</t>
  </si>
  <si>
    <t>02- II. Interní klinika</t>
  </si>
  <si>
    <t>03- III. Interní klinika</t>
  </si>
  <si>
    <t>04- I. Chirurgická klinika</t>
  </si>
  <si>
    <t>05- II. Chirurgická klinika</t>
  </si>
  <si>
    <t>06- Neurochirurgická klinika</t>
  </si>
  <si>
    <t>07- KAR</t>
  </si>
  <si>
    <t>08- Por-gyn. klinika</t>
  </si>
  <si>
    <t>09- Novorozenecké oddělení</t>
  </si>
  <si>
    <t>10- Dětská klinika</t>
  </si>
  <si>
    <t>11- Ortopedická klinika</t>
  </si>
  <si>
    <t>12- Urologická klinika</t>
  </si>
  <si>
    <t>13- ORL klinika</t>
  </si>
  <si>
    <t>14- Oční klinika</t>
  </si>
  <si>
    <t>16- Klinika plicních nemocí a TBC</t>
  </si>
  <si>
    <t>17- Neurologická klinika</t>
  </si>
  <si>
    <t>18- Psychiatrická klinika</t>
  </si>
  <si>
    <t>20- Kožní klinika</t>
  </si>
  <si>
    <t>21- Onkologická klinika</t>
  </si>
  <si>
    <t>22- Klinika nukleární medicíny</t>
  </si>
  <si>
    <t>25- KÚČOCH</t>
  </si>
  <si>
    <t>26- Klinika rehabilitace</t>
  </si>
  <si>
    <t>30- Odd. geriatrie</t>
  </si>
  <si>
    <t>31- Traumatologické oddělení</t>
  </si>
  <si>
    <t>32- Hemato-onkologická klinika</t>
  </si>
  <si>
    <t xml:space="preserve">P   l   n   ě   n   í       c   a   s   e   m   i   x   u       -       F   N   O   L  </t>
  </si>
  <si>
    <t>Optimum</t>
  </si>
  <si>
    <t>333- Cizinci</t>
  </si>
  <si>
    <t>Počet</t>
  </si>
  <si>
    <t>% CM</t>
  </si>
  <si>
    <t>% Počet</t>
  </si>
  <si>
    <t>% počet</t>
  </si>
  <si>
    <t>DRG vyjmuté z paušálu</t>
  </si>
  <si>
    <t>Vyjmuté skupiny z paušálu</t>
  </si>
  <si>
    <t>Počet případů</t>
  </si>
  <si>
    <t>Nepořízeno  2021</t>
  </si>
  <si>
    <t>Stav za 01- 05 / 2022</t>
  </si>
  <si>
    <t>50- Kardiochirurgická klinika</t>
  </si>
  <si>
    <t>59- Odd.intenziv. péče chir.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</si>
</sst>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0"/>
      <color indexed="5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2"/>
      <color indexed="17"/>
      <name val="Arial CE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4" fillId="2" borderId="1" xfId="1" applyNumberFormat="1" applyFont="1" applyFill="1" applyBorder="1"/>
    <xf numFmtId="3" fontId="6" fillId="2" borderId="0" xfId="0" applyNumberFormat="1" applyFont="1" applyFill="1" applyBorder="1"/>
    <xf numFmtId="3" fontId="0" fillId="0" borderId="0" xfId="0" applyNumberFormat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4" fillId="3" borderId="1" xfId="0" applyNumberFormat="1" applyFont="1" applyFill="1" applyBorder="1"/>
    <xf numFmtId="9" fontId="4" fillId="3" borderId="1" xfId="1" applyNumberFormat="1" applyFont="1" applyFill="1" applyBorder="1"/>
    <xf numFmtId="3" fontId="5" fillId="2" borderId="0" xfId="0" applyNumberFormat="1" applyFont="1" applyFill="1" applyBorder="1"/>
    <xf numFmtId="3" fontId="4" fillId="4" borderId="1" xfId="0" applyNumberFormat="1" applyFont="1" applyFill="1" applyBorder="1"/>
    <xf numFmtId="0" fontId="5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1" xfId="1" applyNumberFormat="1" applyFont="1" applyFill="1" applyBorder="1"/>
    <xf numFmtId="164" fontId="4" fillId="4" borderId="1" xfId="1" applyNumberFormat="1" applyFont="1" applyFill="1" applyBorder="1"/>
    <xf numFmtId="164" fontId="4" fillId="2" borderId="0" xfId="1" applyNumberFormat="1" applyFont="1" applyFill="1" applyBorder="1"/>
    <xf numFmtId="164" fontId="6" fillId="2" borderId="0" xfId="0" applyNumberFormat="1" applyFont="1" applyFill="1" applyBorder="1"/>
    <xf numFmtId="164" fontId="0" fillId="0" borderId="0" xfId="0" applyNumberFormat="1"/>
    <xf numFmtId="3" fontId="4" fillId="4" borderId="2" xfId="0" applyNumberFormat="1" applyFont="1" applyFill="1" applyBorder="1"/>
    <xf numFmtId="3" fontId="4" fillId="4" borderId="3" xfId="0" applyNumberFormat="1" applyFont="1" applyFill="1" applyBorder="1"/>
    <xf numFmtId="3" fontId="4" fillId="2" borderId="4" xfId="0" applyNumberFormat="1" applyFont="1" applyFill="1" applyBorder="1"/>
    <xf numFmtId="3" fontId="4" fillId="4" borderId="5" xfId="0" applyNumberFormat="1" applyFont="1" applyFill="1" applyBorder="1"/>
    <xf numFmtId="3" fontId="6" fillId="2" borderId="6" xfId="0" applyNumberFormat="1" applyFont="1" applyFill="1" applyBorder="1"/>
    <xf numFmtId="9" fontId="4" fillId="2" borderId="7" xfId="1" applyNumberFormat="1" applyFont="1" applyFill="1" applyBorder="1"/>
    <xf numFmtId="9" fontId="4" fillId="4" borderId="8" xfId="1" applyNumberFormat="1" applyFont="1" applyFill="1" applyBorder="1"/>
    <xf numFmtId="1" fontId="18" fillId="2" borderId="6" xfId="1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" fontId="12" fillId="4" borderId="3" xfId="1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164" fontId="4" fillId="4" borderId="9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4" borderId="1" xfId="0" quotePrefix="1" applyNumberFormat="1" applyFont="1" applyFill="1" applyBorder="1" applyAlignment="1">
      <alignment horizontal="right"/>
    </xf>
    <xf numFmtId="0" fontId="5" fillId="3" borderId="9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9" fontId="4" fillId="2" borderId="10" xfId="1" applyNumberFormat="1" applyFont="1" applyFill="1" applyBorder="1"/>
    <xf numFmtId="0" fontId="5" fillId="4" borderId="9" xfId="0" quotePrefix="1" applyNumberFormat="1" applyFont="1" applyFill="1" applyBorder="1" applyAlignment="1">
      <alignment horizontal="right"/>
    </xf>
    <xf numFmtId="0" fontId="5" fillId="4" borderId="9" xfId="0" applyNumberFormat="1" applyFont="1" applyFill="1" applyBorder="1" applyAlignment="1">
      <alignment horizontal="right"/>
    </xf>
    <xf numFmtId="0" fontId="15" fillId="4" borderId="9" xfId="0" quotePrefix="1" applyNumberFormat="1" applyFont="1" applyFill="1" applyBorder="1" applyAlignment="1">
      <alignment horizontal="right"/>
    </xf>
    <xf numFmtId="2" fontId="18" fillId="2" borderId="11" xfId="1" applyNumberFormat="1" applyFont="1" applyFill="1" applyBorder="1" applyAlignment="1">
      <alignment horizontal="right"/>
    </xf>
    <xf numFmtId="2" fontId="12" fillId="4" borderId="12" xfId="1" applyNumberFormat="1" applyFont="1" applyFill="1" applyBorder="1" applyAlignment="1">
      <alignment horizontal="right"/>
    </xf>
    <xf numFmtId="0" fontId="5" fillId="4" borderId="13" xfId="0" quotePrefix="1" applyNumberFormat="1" applyFont="1" applyFill="1" applyBorder="1" applyAlignment="1">
      <alignment horizontal="right"/>
    </xf>
    <xf numFmtId="0" fontId="5" fillId="4" borderId="14" xfId="0" quotePrefix="1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9" fontId="4" fillId="2" borderId="16" xfId="1" applyNumberFormat="1" applyFont="1" applyFill="1" applyBorder="1"/>
    <xf numFmtId="3" fontId="16" fillId="0" borderId="6" xfId="0" applyNumberFormat="1" applyFont="1" applyBorder="1"/>
    <xf numFmtId="0" fontId="21" fillId="0" borderId="0" xfId="0" applyFont="1"/>
    <xf numFmtId="0" fontId="15" fillId="4" borderId="14" xfId="0" quotePrefix="1" applyNumberFormat="1" applyFont="1" applyFill="1" applyBorder="1" applyAlignment="1">
      <alignment horizontal="right"/>
    </xf>
    <xf numFmtId="164" fontId="15" fillId="4" borderId="17" xfId="0" quotePrefix="1" applyNumberFormat="1" applyFont="1" applyFill="1" applyBorder="1" applyAlignment="1">
      <alignment horizontal="right"/>
    </xf>
    <xf numFmtId="9" fontId="20" fillId="2" borderId="1" xfId="0" applyNumberFormat="1" applyFont="1" applyFill="1" applyBorder="1"/>
    <xf numFmtId="9" fontId="6" fillId="2" borderId="0" xfId="0" applyNumberFormat="1" applyFont="1" applyFill="1" applyBorder="1"/>
    <xf numFmtId="0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164" fontId="4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9" fontId="4" fillId="2" borderId="9" xfId="1" applyNumberFormat="1" applyFont="1" applyFill="1" applyBorder="1"/>
    <xf numFmtId="164" fontId="4" fillId="4" borderId="17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9" fontId="4" fillId="2" borderId="18" xfId="1" applyNumberFormat="1" applyFont="1" applyFill="1" applyBorder="1"/>
    <xf numFmtId="1" fontId="18" fillId="2" borderId="15" xfId="1" applyNumberFormat="1" applyFont="1" applyFill="1" applyBorder="1" applyAlignment="1">
      <alignment horizontal="right"/>
    </xf>
    <xf numFmtId="1" fontId="18" fillId="2" borderId="16" xfId="1" applyNumberFormat="1" applyFont="1" applyFill="1" applyBorder="1" applyAlignment="1">
      <alignment horizontal="right"/>
    </xf>
    <xf numFmtId="2" fontId="18" fillId="2" borderId="19" xfId="1" applyNumberFormat="1" applyFont="1" applyFill="1" applyBorder="1" applyAlignment="1">
      <alignment horizontal="right"/>
    </xf>
    <xf numFmtId="9" fontId="4" fillId="4" borderId="20" xfId="1" applyNumberFormat="1" applyFont="1" applyFill="1" applyBorder="1"/>
    <xf numFmtId="9" fontId="4" fillId="4" borderId="21" xfId="1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5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3" fontId="17" fillId="4" borderId="30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/>
    </xf>
    <xf numFmtId="3" fontId="10" fillId="5" borderId="2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AV286"/>
  <sheetViews>
    <sheetView workbookViewId="0">
      <selection activeCell="B4" sqref="B4:D4"/>
    </sheetView>
  </sheetViews>
  <sheetFormatPr defaultColWidth="9.1328125" defaultRowHeight="12.75"/>
  <cols>
    <col min="1" max="1" width="19.3984375" style="3" customWidth="1"/>
    <col min="2" max="4" width="8.265625" style="3" bestFit="1" customWidth="1"/>
    <col min="5" max="5" width="9.265625" style="21" bestFit="1" customWidth="1"/>
    <col min="6" max="8" width="8.265625" style="3" bestFit="1" customWidth="1"/>
    <col min="9" max="9" width="9.265625" style="26" bestFit="1" customWidth="1"/>
    <col min="10" max="10" width="8.86328125" style="3" bestFit="1" customWidth="1"/>
    <col min="11" max="11" width="7.3984375" style="3" bestFit="1" customWidth="1"/>
    <col min="12" max="12" width="9.59765625" style="3" bestFit="1" customWidth="1"/>
    <col min="13" max="13" width="10.265625" style="26" customWidth="1"/>
    <col min="14" max="14" width="11.1328125" style="3" bestFit="1" customWidth="1"/>
    <col min="15" max="16384" width="9.1328125" style="3"/>
  </cols>
  <sheetData>
    <row r="1" spans="1:48" ht="27" customHeight="1" thickBot="1">
      <c r="A1" s="91" t="s">
        <v>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>
      <c r="A2" s="94" t="s">
        <v>56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>
      <c r="A3" s="96" t="s">
        <v>14</v>
      </c>
      <c r="B3" s="89" t="s">
        <v>0</v>
      </c>
      <c r="C3" s="89"/>
      <c r="D3" s="89"/>
      <c r="E3" s="89"/>
      <c r="F3" s="89" t="s">
        <v>54</v>
      </c>
      <c r="G3" s="89"/>
      <c r="H3" s="89"/>
      <c r="I3" s="89"/>
      <c r="J3" s="89" t="s">
        <v>55</v>
      </c>
      <c r="K3" s="89"/>
      <c r="L3" s="89"/>
      <c r="M3" s="8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 ht="15.75" customHeight="1">
      <c r="A4" s="96"/>
      <c r="B4" s="47">
        <v>2019</v>
      </c>
      <c r="C4" s="47">
        <v>2020</v>
      </c>
      <c r="D4" s="47">
        <v>2021</v>
      </c>
      <c r="E4" s="39" t="s">
        <v>13</v>
      </c>
      <c r="F4" s="47">
        <v>2019</v>
      </c>
      <c r="G4" s="47">
        <v>2020</v>
      </c>
      <c r="H4" s="47">
        <v>2021</v>
      </c>
      <c r="I4" s="39" t="s">
        <v>13</v>
      </c>
      <c r="J4" s="52" t="s">
        <v>18</v>
      </c>
      <c r="K4" s="51" t="s">
        <v>48</v>
      </c>
      <c r="L4" s="53" t="s">
        <v>49</v>
      </c>
      <c r="M4" s="53" t="s">
        <v>50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 ht="15">
      <c r="A5" s="4" t="s">
        <v>6</v>
      </c>
      <c r="B5" s="5">
        <v>11529.438</v>
      </c>
      <c r="C5" s="5">
        <v>13475.003000000001</v>
      </c>
      <c r="D5" s="5">
        <v>13872.035</v>
      </c>
      <c r="E5" s="14">
        <f>IF(OR(D5=0,B5=0),"",D5/B5)</f>
        <v>1.2031839713262693</v>
      </c>
      <c r="F5" s="5">
        <v>6784</v>
      </c>
      <c r="G5" s="5">
        <v>6371</v>
      </c>
      <c r="H5" s="5">
        <v>7426</v>
      </c>
      <c r="I5" s="14">
        <f>IF(OR(H5=0,F5=0),"",H5/F5)</f>
        <v>1.0946344339622642</v>
      </c>
      <c r="J5" s="5">
        <v>574.95000000000005</v>
      </c>
      <c r="K5" s="5">
        <v>294</v>
      </c>
      <c r="L5" s="22">
        <f>(D5+J5)/B5</f>
        <v>1.2530519700960272</v>
      </c>
      <c r="M5" s="22">
        <f>(H5+K5)/F5</f>
        <v>1.1379716981132075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8" ht="15">
      <c r="A6" s="4" t="s">
        <v>7</v>
      </c>
      <c r="B6" s="5">
        <v>2781.0340000000001</v>
      </c>
      <c r="C6" s="5">
        <v>3838.02</v>
      </c>
      <c r="D6" s="5">
        <v>3236.7379999999998</v>
      </c>
      <c r="E6" s="14">
        <f t="shared" ref="E6:E13" si="0">IF(OR(D6=0,B6=0),"",D6/B6)</f>
        <v>1.1638613551650212</v>
      </c>
      <c r="F6" s="5">
        <v>1894</v>
      </c>
      <c r="G6" s="5">
        <v>2009</v>
      </c>
      <c r="H6" s="5">
        <v>2021</v>
      </c>
      <c r="I6" s="14">
        <f t="shared" ref="I6:I13" si="1">IF(OR(H6=0,F6=0),"",H6/F6)</f>
        <v>1.0670538542766632</v>
      </c>
      <c r="J6" s="5">
        <v>102.57</v>
      </c>
      <c r="K6" s="5">
        <v>68</v>
      </c>
      <c r="L6" s="22">
        <f t="shared" ref="L6:L12" si="2">(D6+J6)/B6</f>
        <v>1.2007433206498015</v>
      </c>
      <c r="M6" s="22">
        <f t="shared" ref="M6:M12" si="3">(H6+K6)/F6</f>
        <v>1.1029567053854277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8" ht="15">
      <c r="A7" s="4" t="s">
        <v>8</v>
      </c>
      <c r="B7" s="5">
        <v>7804.6980000000003</v>
      </c>
      <c r="C7" s="5">
        <v>9050.3140000000003</v>
      </c>
      <c r="D7" s="5">
        <v>8646.1370000000006</v>
      </c>
      <c r="E7" s="14">
        <f t="shared" si="0"/>
        <v>1.1078118589598214</v>
      </c>
      <c r="F7" s="5">
        <v>5242</v>
      </c>
      <c r="G7" s="5">
        <v>5071</v>
      </c>
      <c r="H7" s="5">
        <v>5889</v>
      </c>
      <c r="I7" s="14">
        <f t="shared" si="1"/>
        <v>1.1234261732163295</v>
      </c>
      <c r="J7" s="5">
        <v>267.57</v>
      </c>
      <c r="K7" s="5">
        <v>220</v>
      </c>
      <c r="L7" s="22">
        <f t="shared" si="2"/>
        <v>1.1420950560803249</v>
      </c>
      <c r="M7" s="22">
        <f t="shared" si="3"/>
        <v>1.1653948874475391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5">
      <c r="A8" s="4" t="s">
        <v>9</v>
      </c>
      <c r="B8" s="5">
        <v>918.11500000000001</v>
      </c>
      <c r="C8" s="5">
        <v>1128.2670000000001</v>
      </c>
      <c r="D8" s="5">
        <v>1107.3240000000001</v>
      </c>
      <c r="E8" s="14">
        <f t="shared" si="0"/>
        <v>1.2060842051377008</v>
      </c>
      <c r="F8" s="5">
        <v>603</v>
      </c>
      <c r="G8" s="5">
        <v>631</v>
      </c>
      <c r="H8" s="5">
        <v>686</v>
      </c>
      <c r="I8" s="14">
        <f t="shared" si="1"/>
        <v>1.1376451077943615</v>
      </c>
      <c r="J8" s="5">
        <v>49.42</v>
      </c>
      <c r="K8" s="5">
        <v>32</v>
      </c>
      <c r="L8" s="22">
        <f t="shared" si="2"/>
        <v>1.2599118846767563</v>
      </c>
      <c r="M8" s="22">
        <f t="shared" si="3"/>
        <v>1.1907131011608623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8" ht="15">
      <c r="A9" s="4" t="s">
        <v>10</v>
      </c>
      <c r="B9" s="5">
        <v>14.138999999999999</v>
      </c>
      <c r="C9" s="5">
        <v>47.234000000000002</v>
      </c>
      <c r="D9" s="5">
        <v>4.407</v>
      </c>
      <c r="E9" s="14">
        <f t="shared" si="0"/>
        <v>0.31169106726076812</v>
      </c>
      <c r="F9" s="5">
        <v>4</v>
      </c>
      <c r="G9" s="5">
        <v>7</v>
      </c>
      <c r="H9" s="5">
        <v>3</v>
      </c>
      <c r="I9" s="14">
        <f t="shared" si="1"/>
        <v>0.75</v>
      </c>
      <c r="J9" s="5">
        <v>0</v>
      </c>
      <c r="K9" s="5">
        <v>0</v>
      </c>
      <c r="L9" s="22">
        <f t="shared" si="2"/>
        <v>0.31169106726076812</v>
      </c>
      <c r="M9" s="22">
        <f t="shared" si="3"/>
        <v>0.75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8" ht="15">
      <c r="A10" s="4" t="s">
        <v>11</v>
      </c>
      <c r="B10" s="5">
        <v>3622.2370000000001</v>
      </c>
      <c r="C10" s="5">
        <v>4348.3720000000003</v>
      </c>
      <c r="D10" s="5">
        <v>4351.9669999999996</v>
      </c>
      <c r="E10" s="14">
        <f t="shared" si="0"/>
        <v>1.2014583805532326</v>
      </c>
      <c r="F10" s="5">
        <v>2344</v>
      </c>
      <c r="G10" s="5">
        <v>2450</v>
      </c>
      <c r="H10" s="5">
        <v>2736</v>
      </c>
      <c r="I10" s="14">
        <f t="shared" si="1"/>
        <v>1.1672354948805461</v>
      </c>
      <c r="J10" s="5">
        <v>135.16999999999999</v>
      </c>
      <c r="K10" s="5">
        <v>106</v>
      </c>
      <c r="L10" s="22">
        <f t="shared" si="2"/>
        <v>1.2387750994758211</v>
      </c>
      <c r="M10" s="22">
        <f t="shared" si="3"/>
        <v>1.2124573378839592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8" ht="15">
      <c r="A11" s="4" t="s">
        <v>12</v>
      </c>
      <c r="B11" s="5">
        <v>910.68299999999999</v>
      </c>
      <c r="C11" s="5">
        <v>957.34199999999998</v>
      </c>
      <c r="D11" s="5">
        <v>999.23299999999995</v>
      </c>
      <c r="E11" s="14">
        <f t="shared" si="0"/>
        <v>1.0972347128473903</v>
      </c>
      <c r="F11" s="5">
        <v>502</v>
      </c>
      <c r="G11" s="5">
        <v>509</v>
      </c>
      <c r="H11" s="5">
        <v>613</v>
      </c>
      <c r="I11" s="14">
        <f t="shared" si="1"/>
        <v>1.2211155378486056</v>
      </c>
      <c r="J11" s="5">
        <v>31.13</v>
      </c>
      <c r="K11" s="5">
        <v>23</v>
      </c>
      <c r="L11" s="22">
        <f t="shared" si="2"/>
        <v>1.1314178479229327</v>
      </c>
      <c r="M11" s="22">
        <f t="shared" si="3"/>
        <v>1.2669322709163346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8" ht="15" customHeight="1">
      <c r="A12" s="4" t="s">
        <v>47</v>
      </c>
      <c r="B12" s="5">
        <v>22.468</v>
      </c>
      <c r="C12" s="5">
        <v>102.077</v>
      </c>
      <c r="D12" s="5">
        <v>111.35599999999999</v>
      </c>
      <c r="E12" s="14">
        <f t="shared" si="0"/>
        <v>4.9562043795620436</v>
      </c>
      <c r="F12" s="5">
        <v>27</v>
      </c>
      <c r="G12" s="5">
        <v>44</v>
      </c>
      <c r="H12" s="5">
        <v>49</v>
      </c>
      <c r="I12" s="14">
        <f t="shared" si="1"/>
        <v>1.8148148148148149</v>
      </c>
      <c r="J12" s="5">
        <v>4.33</v>
      </c>
      <c r="K12" s="5">
        <v>1</v>
      </c>
      <c r="L12" s="22">
        <f t="shared" si="2"/>
        <v>5.1489229125867899</v>
      </c>
      <c r="M12" s="22">
        <f t="shared" si="3"/>
        <v>1.8518518518518519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8" ht="15">
      <c r="A13" s="9" t="s">
        <v>2</v>
      </c>
      <c r="B13" s="9">
        <f>SUM(B5:B12)</f>
        <v>27602.812000000002</v>
      </c>
      <c r="C13" s="9">
        <f>SUM(C5:C12)</f>
        <v>32946.628999999994</v>
      </c>
      <c r="D13" s="9">
        <f>SUM(D5:D12)</f>
        <v>32329.197000000004</v>
      </c>
      <c r="E13" s="15">
        <f t="shared" si="0"/>
        <v>1.1712283878903353</v>
      </c>
      <c r="F13" s="9">
        <f>SUM(F5:F12)</f>
        <v>17400</v>
      </c>
      <c r="G13" s="9">
        <f>SUM(G5:G12)</f>
        <v>17092</v>
      </c>
      <c r="H13" s="9">
        <f>SUM(H5:H12)</f>
        <v>19423</v>
      </c>
      <c r="I13" s="15">
        <f t="shared" si="1"/>
        <v>1.116264367816092</v>
      </c>
      <c r="J13" s="9">
        <f>SUM(J5:J12)</f>
        <v>1165.1399999999999</v>
      </c>
      <c r="K13" s="9">
        <f>SUM(K5:K12)</f>
        <v>744</v>
      </c>
      <c r="L13" s="23">
        <f>(D13+J13)/C13</f>
        <v>1.016624098325811</v>
      </c>
      <c r="M13" s="23">
        <f>(H13+K13)/G13</f>
        <v>1.1799087292300492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8" ht="15">
      <c r="A14" s="12"/>
      <c r="B14" s="88"/>
      <c r="C14" s="88"/>
      <c r="D14" s="88"/>
      <c r="E14" s="16"/>
      <c r="F14" s="88"/>
      <c r="G14" s="88"/>
      <c r="H14" s="88"/>
      <c r="I14" s="16"/>
      <c r="J14" s="2"/>
      <c r="K14" s="2"/>
      <c r="L14" s="2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.75" customHeight="1">
      <c r="A15" s="95" t="s">
        <v>4</v>
      </c>
      <c r="B15" s="90" t="s">
        <v>0</v>
      </c>
      <c r="C15" s="90"/>
      <c r="D15" s="90"/>
      <c r="E15" s="90"/>
      <c r="F15" s="90" t="s">
        <v>54</v>
      </c>
      <c r="G15" s="90"/>
      <c r="H15" s="90"/>
      <c r="I15" s="90"/>
      <c r="J15" s="90" t="s">
        <v>46</v>
      </c>
      <c r="K15" s="90"/>
      <c r="L15" s="90" t="s">
        <v>15</v>
      </c>
      <c r="M15" s="9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5" customHeight="1">
      <c r="A16" s="95"/>
      <c r="B16" s="10">
        <v>2019</v>
      </c>
      <c r="C16" s="10">
        <v>2020</v>
      </c>
      <c r="D16" s="10">
        <v>2021</v>
      </c>
      <c r="E16" s="17" t="s">
        <v>13</v>
      </c>
      <c r="F16" s="48">
        <v>2019</v>
      </c>
      <c r="G16" s="48">
        <v>2020</v>
      </c>
      <c r="H16" s="48">
        <v>2021</v>
      </c>
      <c r="I16" s="17" t="s">
        <v>13</v>
      </c>
      <c r="J16" s="44" t="s">
        <v>18</v>
      </c>
      <c r="K16" s="44" t="s">
        <v>19</v>
      </c>
      <c r="L16" s="45" t="s">
        <v>18</v>
      </c>
      <c r="M16" s="46" t="s">
        <v>19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">
      <c r="A17" s="4" t="s">
        <v>6</v>
      </c>
      <c r="B17" s="5">
        <v>10995.886</v>
      </c>
      <c r="C17" s="5">
        <v>12827.197</v>
      </c>
      <c r="D17" s="5">
        <v>13356.455</v>
      </c>
      <c r="E17" s="14">
        <f>IF(OR(D17=0,B17=0),"",D17/B17)</f>
        <v>1.2146774711924078</v>
      </c>
      <c r="F17" s="5">
        <v>6220</v>
      </c>
      <c r="G17" s="5">
        <v>5826</v>
      </c>
      <c r="H17" s="5">
        <v>6870</v>
      </c>
      <c r="I17" s="14">
        <f>IF(OR(H17=0,F17=0),"",H17/F17)</f>
        <v>1.1045016077170418</v>
      </c>
      <c r="J17" s="66">
        <v>0.97</v>
      </c>
      <c r="K17" s="66">
        <v>1</v>
      </c>
      <c r="L17" s="43">
        <f>D17-B17*J17</f>
        <v>2690.4455799999996</v>
      </c>
      <c r="M17" s="43">
        <f>H17-F17*K17</f>
        <v>650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5">
      <c r="A18" s="4" t="s">
        <v>7</v>
      </c>
      <c r="B18" s="5">
        <v>2597.9340000000002</v>
      </c>
      <c r="C18" s="5">
        <v>3635.2130000000002</v>
      </c>
      <c r="D18" s="5">
        <v>3056.2379999999998</v>
      </c>
      <c r="E18" s="14">
        <f t="shared" ref="E18:E25" si="4">IF(OR(D18=0,B18=0),"",D18/B18)</f>
        <v>1.1764109480841314</v>
      </c>
      <c r="F18" s="5">
        <v>1642</v>
      </c>
      <c r="G18" s="5">
        <v>1779</v>
      </c>
      <c r="H18" s="5">
        <v>1799</v>
      </c>
      <c r="I18" s="14">
        <f t="shared" ref="I18:I25" si="5">IF(OR(H18=0,F18=0),"",H18/F18)</f>
        <v>1.0956151035322776</v>
      </c>
      <c r="J18" s="66">
        <v>0.97</v>
      </c>
      <c r="K18" s="66">
        <v>1</v>
      </c>
      <c r="L18" s="43">
        <f t="shared" ref="L18:L23" si="6">D18-B18*J18</f>
        <v>536.24201999999968</v>
      </c>
      <c r="M18" s="43">
        <f t="shared" ref="M18:M23" si="7">H18-F18*K18</f>
        <v>157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5">
      <c r="A19" s="4" t="s">
        <v>8</v>
      </c>
      <c r="B19" s="5">
        <v>7189.8490000000002</v>
      </c>
      <c r="C19" s="5">
        <v>8298.1219999999994</v>
      </c>
      <c r="D19" s="5">
        <v>8001.4219999999996</v>
      </c>
      <c r="E19" s="14">
        <f t="shared" si="4"/>
        <v>1.1128776139804883</v>
      </c>
      <c r="F19" s="5">
        <v>4478</v>
      </c>
      <c r="G19" s="5">
        <v>4304</v>
      </c>
      <c r="H19" s="5">
        <v>5088</v>
      </c>
      <c r="I19" s="14">
        <f t="shared" si="5"/>
        <v>1.1362215274676195</v>
      </c>
      <c r="J19" s="66">
        <v>0.97</v>
      </c>
      <c r="K19" s="66">
        <v>1</v>
      </c>
      <c r="L19" s="43">
        <f t="shared" si="6"/>
        <v>1027.26847</v>
      </c>
      <c r="M19" s="43">
        <f t="shared" si="7"/>
        <v>610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5">
      <c r="A20" s="4" t="s">
        <v>9</v>
      </c>
      <c r="B20" s="5">
        <v>873.13800000000003</v>
      </c>
      <c r="C20" s="5">
        <v>1071.9590000000001</v>
      </c>
      <c r="D20" s="5">
        <v>1010.739</v>
      </c>
      <c r="E20" s="14">
        <f t="shared" si="4"/>
        <v>1.1575936449908262</v>
      </c>
      <c r="F20" s="5">
        <v>551</v>
      </c>
      <c r="G20" s="5">
        <v>566</v>
      </c>
      <c r="H20" s="5">
        <v>613</v>
      </c>
      <c r="I20" s="14">
        <f t="shared" si="5"/>
        <v>1.1125226860254083</v>
      </c>
      <c r="J20" s="66">
        <v>0.97</v>
      </c>
      <c r="K20" s="66">
        <v>1</v>
      </c>
      <c r="L20" s="43">
        <f t="shared" si="6"/>
        <v>163.79514000000006</v>
      </c>
      <c r="M20" s="43">
        <f t="shared" si="7"/>
        <v>62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5">
      <c r="A21" s="4" t="s">
        <v>10</v>
      </c>
      <c r="B21" s="5">
        <v>14.138999999999999</v>
      </c>
      <c r="C21" s="5">
        <v>47.234000000000002</v>
      </c>
      <c r="D21" s="5">
        <v>4.407</v>
      </c>
      <c r="E21" s="14">
        <f t="shared" si="4"/>
        <v>0.31169106726076812</v>
      </c>
      <c r="F21" s="5">
        <v>4</v>
      </c>
      <c r="G21" s="5">
        <v>7</v>
      </c>
      <c r="H21" s="5">
        <v>3</v>
      </c>
      <c r="I21" s="14">
        <f t="shared" si="5"/>
        <v>0.75</v>
      </c>
      <c r="J21" s="66">
        <v>0.97</v>
      </c>
      <c r="K21" s="66">
        <v>1</v>
      </c>
      <c r="L21" s="43">
        <f t="shared" si="6"/>
        <v>-9.3078299999999992</v>
      </c>
      <c r="M21" s="43">
        <f t="shared" si="7"/>
        <v>-1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5">
      <c r="A22" s="4" t="s">
        <v>11</v>
      </c>
      <c r="B22" s="5">
        <v>3435.0059999999999</v>
      </c>
      <c r="C22" s="5">
        <v>4115.7659999999996</v>
      </c>
      <c r="D22" s="5">
        <v>4105.8289999999997</v>
      </c>
      <c r="E22" s="14">
        <f t="shared" si="4"/>
        <v>1.1952901974552592</v>
      </c>
      <c r="F22" s="5">
        <v>2082</v>
      </c>
      <c r="G22" s="5">
        <v>2158</v>
      </c>
      <c r="H22" s="5">
        <v>2471</v>
      </c>
      <c r="I22" s="14">
        <f t="shared" si="5"/>
        <v>1.1868395773294909</v>
      </c>
      <c r="J22" s="66">
        <v>0.97</v>
      </c>
      <c r="K22" s="66">
        <v>1</v>
      </c>
      <c r="L22" s="43">
        <f t="shared" si="6"/>
        <v>773.87318000000005</v>
      </c>
      <c r="M22" s="43">
        <f t="shared" si="7"/>
        <v>389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5">
      <c r="A23" s="4" t="s">
        <v>12</v>
      </c>
      <c r="B23" s="5">
        <v>771.322</v>
      </c>
      <c r="C23" s="5">
        <v>920.50199999999995</v>
      </c>
      <c r="D23" s="5">
        <v>942.69200000000001</v>
      </c>
      <c r="E23" s="14">
        <f t="shared" si="4"/>
        <v>1.2221769896359755</v>
      </c>
      <c r="F23" s="5">
        <v>444</v>
      </c>
      <c r="G23" s="5">
        <v>454</v>
      </c>
      <c r="H23" s="5">
        <v>558</v>
      </c>
      <c r="I23" s="14">
        <f t="shared" si="5"/>
        <v>1.2567567567567568</v>
      </c>
      <c r="J23" s="66">
        <v>0.97</v>
      </c>
      <c r="K23" s="66">
        <v>1</v>
      </c>
      <c r="L23" s="43">
        <f t="shared" si="6"/>
        <v>194.50966000000005</v>
      </c>
      <c r="M23" s="43">
        <f t="shared" si="7"/>
        <v>114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" customHeight="1">
      <c r="A24" s="4" t="s">
        <v>47</v>
      </c>
      <c r="B24" s="5">
        <v>20.417000000000002</v>
      </c>
      <c r="C24" s="5">
        <v>85.998999999999995</v>
      </c>
      <c r="D24" s="5">
        <v>111.35599999999999</v>
      </c>
      <c r="E24" s="14">
        <f t="shared" si="4"/>
        <v>5.4540823823284512</v>
      </c>
      <c r="F24" s="5">
        <v>24</v>
      </c>
      <c r="G24" s="5">
        <v>42</v>
      </c>
      <c r="H24" s="5">
        <v>49</v>
      </c>
      <c r="I24" s="14">
        <f t="shared" si="5"/>
        <v>2.0416666666666665</v>
      </c>
      <c r="J24" s="67"/>
      <c r="K24" s="67"/>
      <c r="L24" s="43"/>
      <c r="M24" s="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">
      <c r="A25" s="6" t="s">
        <v>2</v>
      </c>
      <c r="B25" s="6">
        <f>SUM(B17:B24)</f>
        <v>25897.691000000003</v>
      </c>
      <c r="C25" s="6">
        <f>SUM(C17:C24)</f>
        <v>31001.991999999998</v>
      </c>
      <c r="D25" s="6">
        <f>SUM(D17:D24)</f>
        <v>30589.137999999995</v>
      </c>
      <c r="E25" s="18">
        <f t="shared" si="4"/>
        <v>1.1811530997107036</v>
      </c>
      <c r="F25" s="6">
        <f>SUM(F17:F24)</f>
        <v>15445</v>
      </c>
      <c r="G25" s="6">
        <f>SUM(G17:G24)</f>
        <v>15136</v>
      </c>
      <c r="H25" s="6">
        <f>SUM(H17:H24)</f>
        <v>17451</v>
      </c>
      <c r="I25" s="18">
        <f t="shared" si="5"/>
        <v>1.1298802201359663</v>
      </c>
      <c r="J25" s="7">
        <v>0.97</v>
      </c>
      <c r="K25" s="7">
        <v>1</v>
      </c>
      <c r="L25" s="45">
        <f>D25-C25*J25</f>
        <v>517.2057599999971</v>
      </c>
      <c r="M25" s="45">
        <f>H25-G25*K25</f>
        <v>2315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">
      <c r="A26" s="8"/>
      <c r="B26" s="2"/>
      <c r="C26" s="2"/>
      <c r="D26" s="2"/>
      <c r="E26" s="19"/>
      <c r="F26" s="2"/>
      <c r="G26" s="2"/>
      <c r="H26" s="2"/>
      <c r="I26" s="24"/>
      <c r="J26" s="2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hidden="1" customHeight="1">
      <c r="A27" s="99" t="s">
        <v>5</v>
      </c>
      <c r="B27" s="89" t="s">
        <v>0</v>
      </c>
      <c r="C27" s="89"/>
      <c r="D27" s="89"/>
      <c r="E27" s="89"/>
      <c r="F27" s="89" t="s">
        <v>54</v>
      </c>
      <c r="G27" s="89"/>
      <c r="H27" s="89"/>
      <c r="I27" s="89"/>
      <c r="J27" s="2"/>
      <c r="K27" s="2"/>
      <c r="L27" s="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" hidden="1">
      <c r="A28" s="99"/>
      <c r="B28" s="11">
        <v>2016</v>
      </c>
      <c r="C28" s="11">
        <v>2017</v>
      </c>
      <c r="D28" s="11">
        <v>2018</v>
      </c>
      <c r="E28" s="13" t="s">
        <v>13</v>
      </c>
      <c r="F28" s="49">
        <v>2016</v>
      </c>
      <c r="G28" s="49">
        <v>2017</v>
      </c>
      <c r="H28" s="49">
        <v>2018</v>
      </c>
      <c r="I28" s="39" t="s">
        <v>13</v>
      </c>
      <c r="J28" s="2"/>
      <c r="K28" s="2"/>
      <c r="L28" s="40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" hidden="1">
      <c r="A29" s="4" t="s">
        <v>6</v>
      </c>
      <c r="B29" s="5"/>
      <c r="C29" s="5"/>
      <c r="D29" s="5"/>
      <c r="E29" s="14" t="str">
        <f>IF(OR(D29=0,B29=0),"",D29/B29)</f>
        <v/>
      </c>
      <c r="F29" s="5">
        <v>88888</v>
      </c>
      <c r="G29" s="5">
        <v>88888</v>
      </c>
      <c r="H29" s="5">
        <v>88888</v>
      </c>
      <c r="I29" s="14">
        <f>IF(OR(H29=0,F29=0),"",H29/F29)</f>
        <v>1</v>
      </c>
      <c r="J29" s="2"/>
      <c r="K29" s="2"/>
      <c r="L29" s="42"/>
      <c r="M29" s="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" hidden="1">
      <c r="A30" s="4" t="s">
        <v>7</v>
      </c>
      <c r="B30" s="5"/>
      <c r="C30" s="5"/>
      <c r="D30" s="5"/>
      <c r="E30" s="14" t="str">
        <f t="shared" ref="E30:E37" si="8">IF(OR(D30=0,B30=0),"",D30/B30)</f>
        <v/>
      </c>
      <c r="F30" s="5"/>
      <c r="G30" s="5"/>
      <c r="H30" s="5"/>
      <c r="I30" s="14" t="str">
        <f t="shared" ref="I30:I37" si="9">IF(OR(H30=0,F30=0),"",H30/F30)</f>
        <v/>
      </c>
      <c r="J30" s="2"/>
      <c r="K30" s="2"/>
      <c r="L30" s="42"/>
      <c r="M30" s="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" hidden="1">
      <c r="A31" s="4" t="s">
        <v>8</v>
      </c>
      <c r="B31" s="5"/>
      <c r="C31" s="5"/>
      <c r="D31" s="5"/>
      <c r="E31" s="14" t="str">
        <f t="shared" si="8"/>
        <v/>
      </c>
      <c r="F31" s="5"/>
      <c r="G31" s="5"/>
      <c r="H31" s="5"/>
      <c r="I31" s="14" t="str">
        <f t="shared" si="9"/>
        <v/>
      </c>
      <c r="J31" s="2"/>
      <c r="K31" s="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" hidden="1">
      <c r="A32" s="4" t="s">
        <v>9</v>
      </c>
      <c r="B32" s="5"/>
      <c r="C32" s="5"/>
      <c r="D32" s="5"/>
      <c r="E32" s="14" t="str">
        <f t="shared" si="8"/>
        <v/>
      </c>
      <c r="F32" s="5"/>
      <c r="G32" s="5"/>
      <c r="H32" s="5"/>
      <c r="I32" s="14" t="str">
        <f t="shared" si="9"/>
        <v/>
      </c>
      <c r="J32" s="2"/>
      <c r="K32" s="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" hidden="1">
      <c r="A33" s="4" t="s">
        <v>10</v>
      </c>
      <c r="B33" s="5"/>
      <c r="C33" s="5"/>
      <c r="D33" s="5"/>
      <c r="E33" s="14" t="str">
        <f t="shared" si="8"/>
        <v/>
      </c>
      <c r="F33" s="5"/>
      <c r="G33" s="5"/>
      <c r="H33" s="5"/>
      <c r="I33" s="14" t="str">
        <f t="shared" si="9"/>
        <v/>
      </c>
      <c r="J33" s="2"/>
      <c r="K33" s="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" hidden="1">
      <c r="A34" s="4" t="s">
        <v>11</v>
      </c>
      <c r="B34" s="5"/>
      <c r="C34" s="5"/>
      <c r="D34" s="5"/>
      <c r="E34" s="14" t="str">
        <f t="shared" si="8"/>
        <v/>
      </c>
      <c r="F34" s="5"/>
      <c r="G34" s="5"/>
      <c r="H34" s="5"/>
      <c r="I34" s="14" t="str">
        <f t="shared" si="9"/>
        <v/>
      </c>
      <c r="J34" s="2"/>
      <c r="K34" s="2"/>
      <c r="L34" s="42"/>
      <c r="M34" s="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" hidden="1">
      <c r="A35" s="4" t="s">
        <v>12</v>
      </c>
      <c r="B35" s="5"/>
      <c r="C35" s="5"/>
      <c r="D35" s="5"/>
      <c r="E35" s="14" t="str">
        <f t="shared" si="8"/>
        <v/>
      </c>
      <c r="F35" s="5"/>
      <c r="G35" s="5"/>
      <c r="H35" s="5"/>
      <c r="I35" s="14" t="str">
        <f t="shared" si="9"/>
        <v/>
      </c>
      <c r="J35" s="2"/>
      <c r="K35" s="2"/>
      <c r="L35" s="4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" hidden="1" customHeight="1">
      <c r="A36" s="4" t="s">
        <v>47</v>
      </c>
      <c r="B36" s="5"/>
      <c r="C36" s="5"/>
      <c r="D36" s="5"/>
      <c r="E36" s="14" t="str">
        <f t="shared" si="8"/>
        <v/>
      </c>
      <c r="F36" s="5"/>
      <c r="G36" s="5"/>
      <c r="H36" s="5"/>
      <c r="I36" s="14" t="str">
        <f t="shared" si="9"/>
        <v/>
      </c>
      <c r="J36" s="2"/>
      <c r="K36" s="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" hidden="1">
      <c r="A37" s="9" t="s">
        <v>2</v>
      </c>
      <c r="B37" s="9">
        <f>SUM(B29:B36)</f>
        <v>0</v>
      </c>
      <c r="C37" s="9">
        <f>SUM(C29:C36)</f>
        <v>0</v>
      </c>
      <c r="D37" s="9">
        <f>SUM(D29:D36)</f>
        <v>0</v>
      </c>
      <c r="E37" s="15" t="str">
        <f t="shared" si="8"/>
        <v/>
      </c>
      <c r="F37" s="9">
        <f>SUM(F29:F36)</f>
        <v>88888</v>
      </c>
      <c r="G37" s="9">
        <f>SUM(G29:G36)</f>
        <v>88888</v>
      </c>
      <c r="H37" s="9">
        <f>SUM(H29:H36)</f>
        <v>88888</v>
      </c>
      <c r="I37" s="15">
        <f t="shared" si="9"/>
        <v>1</v>
      </c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hidden="1">
      <c r="A38" s="2"/>
      <c r="B38" s="2"/>
      <c r="C38" s="2"/>
      <c r="D38" s="2"/>
      <c r="E38" s="20"/>
      <c r="F38" s="2"/>
      <c r="G38" s="2"/>
      <c r="H38" s="2"/>
      <c r="I38" s="25"/>
      <c r="J38" s="2"/>
      <c r="K38" s="2"/>
      <c r="L38" s="2"/>
      <c r="M38" s="2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>
      <c r="A39" s="97" t="s">
        <v>53</v>
      </c>
      <c r="B39" s="98" t="s">
        <v>0</v>
      </c>
      <c r="C39" s="98"/>
      <c r="D39" s="98"/>
      <c r="E39" s="98"/>
      <c r="F39" s="98" t="s">
        <v>54</v>
      </c>
      <c r="G39" s="98"/>
      <c r="H39" s="98"/>
      <c r="I39" s="98"/>
      <c r="J39" s="2"/>
      <c r="K39" s="2"/>
      <c r="L39" s="2"/>
      <c r="M39" s="2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">
      <c r="A40" s="97"/>
      <c r="B40" s="68">
        <v>2019</v>
      </c>
      <c r="C40" s="68">
        <v>2020</v>
      </c>
      <c r="D40" s="68">
        <v>2021</v>
      </c>
      <c r="E40" s="69" t="s">
        <v>13</v>
      </c>
      <c r="F40" s="70">
        <v>2019</v>
      </c>
      <c r="G40" s="70">
        <v>2020</v>
      </c>
      <c r="H40" s="70">
        <v>2021</v>
      </c>
      <c r="I40" s="71" t="s">
        <v>13</v>
      </c>
      <c r="J40" s="2"/>
      <c r="K40" s="2"/>
      <c r="L40" s="2"/>
      <c r="M40" s="2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">
      <c r="A41" s="4" t="s">
        <v>6</v>
      </c>
      <c r="B41" s="5">
        <v>533.55200000000002</v>
      </c>
      <c r="C41" s="5">
        <v>647.80600000000004</v>
      </c>
      <c r="D41" s="5">
        <v>515.58000000000004</v>
      </c>
      <c r="E41" s="14">
        <f>IF(OR(D41=0,B41=0),"",D41/B41)</f>
        <v>0.96631631031277176</v>
      </c>
      <c r="F41" s="5">
        <v>564</v>
      </c>
      <c r="G41" s="5">
        <v>545</v>
      </c>
      <c r="H41" s="5">
        <v>556</v>
      </c>
      <c r="I41" s="22">
        <f>IF(OR(H41=0,F41=0),"",H41/F41)</f>
        <v>0.98581560283687941</v>
      </c>
      <c r="J41" s="2"/>
      <c r="K41" s="2"/>
      <c r="L41" s="2"/>
      <c r="M41" s="2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">
      <c r="A42" s="4" t="s">
        <v>7</v>
      </c>
      <c r="B42" s="5">
        <v>183.1</v>
      </c>
      <c r="C42" s="5">
        <v>202.80699999999999</v>
      </c>
      <c r="D42" s="5">
        <v>180.5</v>
      </c>
      <c r="E42" s="14">
        <f t="shared" ref="D42:E49" si="10">IF(OR(D42=0,B42=0),"",D42/B42)</f>
        <v>0.985800109229929</v>
      </c>
      <c r="F42" s="5">
        <v>252</v>
      </c>
      <c r="G42" s="5">
        <v>230</v>
      </c>
      <c r="H42" s="5">
        <v>222</v>
      </c>
      <c r="I42" s="22">
        <f t="shared" ref="I42:I49" si="11">IF(OR(H42=0,F42=0),"",H42/F42)</f>
        <v>0.88095238095238093</v>
      </c>
      <c r="J42" s="2"/>
      <c r="K42" s="2"/>
      <c r="L42" s="2"/>
      <c r="M42" s="2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">
      <c r="A43" s="4" t="s">
        <v>8</v>
      </c>
      <c r="B43" s="5">
        <v>614.84900000000005</v>
      </c>
      <c r="C43" s="5">
        <v>752.19200000000001</v>
      </c>
      <c r="D43" s="5">
        <v>644.71500000000003</v>
      </c>
      <c r="E43" s="14">
        <f t="shared" si="10"/>
        <v>1.0485745280548557</v>
      </c>
      <c r="F43" s="5">
        <v>764</v>
      </c>
      <c r="G43" s="5">
        <v>767</v>
      </c>
      <c r="H43" s="5">
        <v>801</v>
      </c>
      <c r="I43" s="22">
        <f t="shared" si="11"/>
        <v>1.0484293193717278</v>
      </c>
      <c r="J43" s="2"/>
      <c r="K43" s="2"/>
      <c r="L43" s="2"/>
      <c r="M43" s="2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">
      <c r="A44" s="4" t="s">
        <v>9</v>
      </c>
      <c r="B44" s="5">
        <v>44.976999999999997</v>
      </c>
      <c r="C44" s="5">
        <v>56.308</v>
      </c>
      <c r="D44" s="5">
        <v>96.584999999999994</v>
      </c>
      <c r="E44" s="14">
        <f t="shared" si="10"/>
        <v>2.1474309091313337</v>
      </c>
      <c r="F44" s="5">
        <v>52</v>
      </c>
      <c r="G44" s="5">
        <v>65</v>
      </c>
      <c r="H44" s="5">
        <v>73</v>
      </c>
      <c r="I44" s="22">
        <f t="shared" si="11"/>
        <v>1.4038461538461537</v>
      </c>
      <c r="J44" s="2"/>
      <c r="K44" s="2"/>
      <c r="L44" s="2"/>
      <c r="M44" s="2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">
      <c r="A45" s="4" t="s">
        <v>10</v>
      </c>
      <c r="B45" s="5">
        <v>0</v>
      </c>
      <c r="C45" s="5">
        <v>0</v>
      </c>
      <c r="D45" s="5">
        <v>0</v>
      </c>
      <c r="E45" s="14" t="str">
        <f t="shared" si="10"/>
        <v/>
      </c>
      <c r="F45" s="5">
        <v>0</v>
      </c>
      <c r="G45" s="5">
        <v>0</v>
      </c>
      <c r="H45" s="5">
        <v>0</v>
      </c>
      <c r="I45" s="22" t="str">
        <f t="shared" si="11"/>
        <v/>
      </c>
      <c r="J45" s="2"/>
      <c r="K45" s="2"/>
      <c r="L45" s="2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">
      <c r="A46" s="4" t="s">
        <v>11</v>
      </c>
      <c r="B46" s="5">
        <v>187.23099999999999</v>
      </c>
      <c r="C46" s="5">
        <v>232.60599999999999</v>
      </c>
      <c r="D46" s="5">
        <v>246.13800000000001</v>
      </c>
      <c r="E46" s="14">
        <f t="shared" si="10"/>
        <v>1.3146220444264038</v>
      </c>
      <c r="F46" s="5">
        <v>262</v>
      </c>
      <c r="G46" s="5">
        <v>292</v>
      </c>
      <c r="H46" s="5">
        <v>265</v>
      </c>
      <c r="I46" s="22">
        <f t="shared" si="11"/>
        <v>1.0114503816793894</v>
      </c>
      <c r="J46" s="2"/>
      <c r="K46" s="2"/>
      <c r="L46" s="2"/>
      <c r="M46" s="2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>
      <c r="A47" s="4" t="s">
        <v>12</v>
      </c>
      <c r="B47" s="5">
        <v>139.36099999999999</v>
      </c>
      <c r="C47" s="5">
        <v>36.840000000000003</v>
      </c>
      <c r="D47" s="5">
        <v>56.540999999999997</v>
      </c>
      <c r="E47" s="14">
        <f t="shared" si="10"/>
        <v>0.40571608986732299</v>
      </c>
      <c r="F47" s="5">
        <v>58</v>
      </c>
      <c r="G47" s="5">
        <v>55</v>
      </c>
      <c r="H47" s="5">
        <v>55</v>
      </c>
      <c r="I47" s="22">
        <f t="shared" si="11"/>
        <v>0.94827586206896552</v>
      </c>
      <c r="J47" s="2"/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">
      <c r="A48" s="4" t="s">
        <v>47</v>
      </c>
      <c r="B48" s="5">
        <v>2.0510000000000002</v>
      </c>
      <c r="C48" s="5">
        <v>16.077999999999999</v>
      </c>
      <c r="D48" s="5">
        <v>0</v>
      </c>
      <c r="E48" s="14" t="str">
        <f t="shared" si="10"/>
        <v/>
      </c>
      <c r="F48" s="5">
        <v>3</v>
      </c>
      <c r="G48" s="5">
        <v>2</v>
      </c>
      <c r="H48" s="5">
        <v>0</v>
      </c>
      <c r="I48" s="22" t="str">
        <f t="shared" si="11"/>
        <v/>
      </c>
      <c r="J48" s="2"/>
      <c r="K48" s="2"/>
      <c r="L48" s="2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">
      <c r="A49" s="72" t="s">
        <v>2</v>
      </c>
      <c r="B49" s="72">
        <f>SUM(B41:B48)</f>
        <v>1705.1210000000001</v>
      </c>
      <c r="C49" s="72">
        <f>SUM(C41:C48)</f>
        <v>1944.6369999999999</v>
      </c>
      <c r="D49" s="72">
        <f>SUM(D41:D48)</f>
        <v>1740.059</v>
      </c>
      <c r="E49" s="74">
        <f t="shared" si="10"/>
        <v>1.0204900414691978</v>
      </c>
      <c r="F49" s="72">
        <f>SUM(F41:F48)</f>
        <v>1955</v>
      </c>
      <c r="G49" s="72">
        <f>SUM(G41:G48)</f>
        <v>1956</v>
      </c>
      <c r="H49" s="72">
        <f>SUM(H41:H48)</f>
        <v>1972</v>
      </c>
      <c r="I49" s="75">
        <f t="shared" si="11"/>
        <v>1.008695652173913</v>
      </c>
      <c r="J49" s="2"/>
      <c r="K49" s="2"/>
      <c r="L49" s="2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>
      <c r="A50" s="2"/>
      <c r="B50" s="2"/>
      <c r="C50" s="2"/>
      <c r="D50" s="2"/>
      <c r="E50" s="20"/>
      <c r="F50" s="2"/>
      <c r="G50" s="2"/>
      <c r="H50" s="2"/>
      <c r="I50" s="25"/>
      <c r="J50" s="2"/>
      <c r="K50" s="2"/>
      <c r="L50" s="2"/>
      <c r="M50" s="2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">
      <c r="A51" s="2"/>
      <c r="B51" s="2"/>
      <c r="C51" s="2"/>
      <c r="D51" s="2"/>
      <c r="E51" s="20"/>
      <c r="F51" s="2"/>
      <c r="G51" s="2"/>
      <c r="H51" s="2"/>
      <c r="I51" s="25"/>
      <c r="J51" s="2"/>
      <c r="K51" s="2"/>
      <c r="L51" s="2"/>
      <c r="M51" s="2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">
      <c r="A52" s="2"/>
      <c r="B52" s="2"/>
      <c r="C52" s="2"/>
      <c r="D52" s="2"/>
      <c r="E52" s="20"/>
      <c r="F52" s="2"/>
      <c r="G52" s="2"/>
      <c r="H52" s="2"/>
      <c r="I52" s="25"/>
      <c r="J52" s="2"/>
      <c r="K52" s="2"/>
      <c r="L52" s="2"/>
      <c r="M52" s="2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">
      <c r="A53" s="2"/>
      <c r="B53" s="2"/>
      <c r="C53" s="2"/>
      <c r="D53" s="2"/>
      <c r="E53" s="20"/>
      <c r="F53" s="2"/>
      <c r="G53" s="2"/>
      <c r="H53" s="2"/>
      <c r="I53" s="25"/>
      <c r="J53" s="2"/>
      <c r="K53" s="2"/>
      <c r="L53" s="2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">
      <c r="A54" s="2"/>
      <c r="B54" s="2"/>
      <c r="C54" s="2"/>
      <c r="D54" s="2"/>
      <c r="E54" s="20"/>
      <c r="F54" s="2"/>
      <c r="G54" s="2"/>
      <c r="H54" s="2"/>
      <c r="I54" s="25"/>
      <c r="J54" s="2"/>
      <c r="K54" s="2"/>
      <c r="L54" s="2"/>
      <c r="M54" s="2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">
      <c r="A55" s="2"/>
      <c r="B55" s="2"/>
      <c r="C55" s="2"/>
      <c r="D55" s="2"/>
      <c r="E55" s="20"/>
      <c r="F55" s="2"/>
      <c r="G55" s="2"/>
      <c r="H55" s="2"/>
      <c r="I55" s="25"/>
      <c r="J55" s="2"/>
      <c r="K55" s="2"/>
      <c r="L55" s="2"/>
      <c r="M55" s="2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">
      <c r="A56" s="2"/>
      <c r="B56" s="2"/>
      <c r="C56" s="2"/>
      <c r="D56" s="2"/>
      <c r="E56" s="20"/>
      <c r="F56" s="2"/>
      <c r="G56" s="2"/>
      <c r="H56" s="2"/>
      <c r="I56" s="25"/>
      <c r="J56" s="2"/>
      <c r="K56" s="2"/>
      <c r="L56" s="2"/>
      <c r="M56" s="2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>
      <c r="A57" s="2"/>
      <c r="B57" s="2"/>
      <c r="C57" s="2"/>
      <c r="D57" s="2"/>
      <c r="E57" s="20"/>
      <c r="F57" s="2"/>
      <c r="G57" s="2"/>
      <c r="H57" s="2"/>
      <c r="I57" s="25"/>
      <c r="J57" s="2"/>
      <c r="K57" s="2"/>
      <c r="L57" s="2"/>
      <c r="M57" s="2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">
      <c r="A58" s="2"/>
      <c r="B58" s="2"/>
      <c r="C58" s="2"/>
      <c r="D58" s="2"/>
      <c r="E58" s="20"/>
      <c r="F58" s="2"/>
      <c r="G58" s="2"/>
      <c r="H58" s="2"/>
      <c r="I58" s="25"/>
      <c r="J58" s="2"/>
      <c r="K58" s="2"/>
      <c r="L58" s="2"/>
      <c r="M58" s="2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">
      <c r="A59" s="2"/>
      <c r="B59" s="2"/>
      <c r="C59" s="2"/>
      <c r="D59" s="2"/>
      <c r="E59" s="20"/>
      <c r="F59" s="2"/>
      <c r="G59" s="2"/>
      <c r="H59" s="2"/>
      <c r="I59" s="25"/>
      <c r="J59" s="2"/>
      <c r="K59" s="2"/>
      <c r="L59" s="2"/>
      <c r="M59" s="2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">
      <c r="A60" s="2"/>
      <c r="B60" s="2"/>
      <c r="C60" s="2"/>
      <c r="D60" s="2"/>
      <c r="E60" s="20"/>
      <c r="F60" s="2"/>
      <c r="G60" s="2"/>
      <c r="H60" s="2"/>
      <c r="I60" s="25"/>
      <c r="J60" s="2"/>
      <c r="K60" s="2"/>
      <c r="L60" s="2"/>
      <c r="M60" s="2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">
      <c r="A61" s="2"/>
      <c r="B61" s="2"/>
      <c r="C61" s="2"/>
      <c r="D61" s="2"/>
      <c r="E61" s="20"/>
      <c r="F61" s="2"/>
      <c r="G61" s="2"/>
      <c r="H61" s="2"/>
      <c r="I61" s="25"/>
      <c r="J61" s="2"/>
      <c r="K61" s="2"/>
      <c r="L61" s="2"/>
      <c r="M61" s="2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">
      <c r="A62" s="2"/>
      <c r="B62" s="2"/>
      <c r="C62" s="2"/>
      <c r="D62" s="2"/>
      <c r="E62" s="20"/>
      <c r="F62" s="2"/>
      <c r="G62" s="2"/>
      <c r="H62" s="2"/>
      <c r="I62" s="25"/>
      <c r="J62" s="2"/>
      <c r="K62" s="2"/>
      <c r="L62" s="2"/>
      <c r="M62" s="2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">
      <c r="A63" s="2"/>
      <c r="B63" s="2"/>
      <c r="C63" s="2"/>
      <c r="D63" s="2"/>
      <c r="E63" s="20"/>
      <c r="F63" s="2"/>
      <c r="G63" s="2"/>
      <c r="H63" s="2"/>
      <c r="I63" s="25"/>
      <c r="J63" s="2"/>
      <c r="K63" s="2"/>
      <c r="L63" s="2"/>
      <c r="M63" s="2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">
      <c r="A64" s="2"/>
      <c r="B64" s="2"/>
      <c r="C64" s="2"/>
      <c r="D64" s="2"/>
      <c r="E64" s="20"/>
      <c r="F64" s="2"/>
      <c r="G64" s="2"/>
      <c r="H64" s="2"/>
      <c r="I64" s="25"/>
      <c r="J64" s="2"/>
      <c r="K64" s="2"/>
      <c r="L64" s="2"/>
      <c r="M64" s="2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">
      <c r="A65" s="2"/>
      <c r="B65" s="2"/>
      <c r="C65" s="2"/>
      <c r="D65" s="2"/>
      <c r="E65" s="20"/>
      <c r="F65" s="2"/>
      <c r="G65" s="2"/>
      <c r="H65" s="2"/>
      <c r="I65" s="25"/>
      <c r="J65" s="2"/>
      <c r="K65" s="2"/>
      <c r="L65" s="2"/>
      <c r="M65" s="2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">
      <c r="A66" s="2"/>
      <c r="B66" s="2"/>
      <c r="C66" s="2"/>
      <c r="D66" s="2"/>
      <c r="E66" s="20"/>
      <c r="F66" s="2"/>
      <c r="G66" s="2"/>
      <c r="H66" s="2"/>
      <c r="I66" s="25"/>
      <c r="J66" s="2"/>
      <c r="K66" s="2"/>
      <c r="L66" s="2"/>
      <c r="M66" s="2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">
      <c r="A67" s="2"/>
      <c r="B67" s="2"/>
      <c r="C67" s="2"/>
      <c r="D67" s="2"/>
      <c r="E67" s="20"/>
      <c r="F67" s="2"/>
      <c r="G67" s="2"/>
      <c r="H67" s="2"/>
      <c r="I67" s="25"/>
      <c r="J67" s="2"/>
      <c r="K67" s="2"/>
      <c r="L67" s="2"/>
      <c r="M67" s="2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">
      <c r="A68" s="2"/>
      <c r="B68" s="2"/>
      <c r="C68" s="2"/>
      <c r="D68" s="2"/>
      <c r="E68" s="20"/>
      <c r="F68" s="2"/>
      <c r="G68" s="2"/>
      <c r="H68" s="2"/>
      <c r="I68" s="25"/>
      <c r="J68" s="2"/>
      <c r="K68" s="2"/>
      <c r="L68" s="2"/>
      <c r="M68" s="2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">
      <c r="A69" s="2"/>
      <c r="B69" s="2"/>
      <c r="C69" s="2"/>
      <c r="D69" s="2"/>
      <c r="E69" s="20"/>
      <c r="F69" s="2"/>
      <c r="G69" s="2"/>
      <c r="H69" s="2"/>
      <c r="I69" s="25"/>
      <c r="J69" s="2"/>
      <c r="K69" s="2"/>
      <c r="L69" s="2"/>
      <c r="M69" s="2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">
      <c r="A70" s="2"/>
      <c r="B70" s="2"/>
      <c r="C70" s="2"/>
      <c r="D70" s="2"/>
      <c r="E70" s="20"/>
      <c r="F70" s="2"/>
      <c r="G70" s="2"/>
      <c r="H70" s="2"/>
      <c r="I70" s="25"/>
      <c r="J70" s="2"/>
      <c r="K70" s="2"/>
      <c r="L70" s="2"/>
      <c r="M70" s="2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">
      <c r="A71" s="2"/>
      <c r="B71" s="2"/>
      <c r="C71" s="2"/>
      <c r="D71" s="2"/>
      <c r="E71" s="20"/>
      <c r="F71" s="2"/>
      <c r="G71" s="2"/>
      <c r="H71" s="2"/>
      <c r="I71" s="25"/>
      <c r="J71" s="2"/>
      <c r="K71" s="2"/>
      <c r="L71" s="2"/>
      <c r="M71" s="2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">
      <c r="A72" s="2"/>
      <c r="B72" s="2"/>
      <c r="C72" s="2"/>
      <c r="D72" s="2"/>
      <c r="E72" s="20"/>
      <c r="F72" s="2"/>
      <c r="G72" s="2"/>
      <c r="H72" s="2"/>
      <c r="I72" s="25"/>
      <c r="J72" s="2"/>
      <c r="K72" s="2"/>
      <c r="L72" s="2"/>
      <c r="M72" s="2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">
      <c r="A73" s="2"/>
      <c r="B73" s="2"/>
      <c r="C73" s="2"/>
      <c r="D73" s="2"/>
      <c r="E73" s="20"/>
      <c r="F73" s="2"/>
      <c r="G73" s="2"/>
      <c r="H73" s="2"/>
      <c r="I73" s="25"/>
      <c r="J73" s="2"/>
      <c r="K73" s="2"/>
      <c r="L73" s="2"/>
      <c r="M73" s="2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">
      <c r="A74" s="2"/>
      <c r="B74" s="2"/>
      <c r="C74" s="2"/>
      <c r="D74" s="2"/>
      <c r="E74" s="20"/>
      <c r="F74" s="2"/>
      <c r="G74" s="2"/>
      <c r="H74" s="2"/>
      <c r="I74" s="25"/>
      <c r="J74" s="2"/>
      <c r="K74" s="2"/>
      <c r="L74" s="2"/>
      <c r="M74" s="2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">
      <c r="A75" s="2"/>
      <c r="B75" s="2"/>
      <c r="C75" s="2"/>
      <c r="D75" s="2"/>
      <c r="E75" s="20"/>
      <c r="F75" s="2"/>
      <c r="G75" s="2"/>
      <c r="H75" s="2"/>
      <c r="I75" s="25"/>
      <c r="J75" s="2"/>
      <c r="K75" s="2"/>
      <c r="L75" s="2"/>
      <c r="M75" s="2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">
      <c r="A76" s="2"/>
      <c r="B76" s="2"/>
      <c r="C76" s="2"/>
      <c r="D76" s="2"/>
      <c r="E76" s="20"/>
      <c r="F76" s="2"/>
      <c r="G76" s="2"/>
      <c r="H76" s="2"/>
      <c r="I76" s="25"/>
      <c r="J76" s="2"/>
      <c r="K76" s="2"/>
      <c r="L76" s="2"/>
      <c r="M76" s="2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">
      <c r="A77" s="2"/>
      <c r="B77" s="2"/>
      <c r="C77" s="2"/>
      <c r="D77" s="2"/>
      <c r="E77" s="20"/>
      <c r="F77" s="2"/>
      <c r="G77" s="2"/>
      <c r="H77" s="2"/>
      <c r="I77" s="25"/>
      <c r="J77" s="2"/>
      <c r="K77" s="2"/>
      <c r="L77" s="2"/>
      <c r="M77" s="2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">
      <c r="A78" s="2"/>
      <c r="B78" s="2"/>
      <c r="C78" s="2"/>
      <c r="D78" s="2"/>
      <c r="E78" s="20"/>
      <c r="F78" s="2"/>
      <c r="G78" s="2"/>
      <c r="H78" s="2"/>
      <c r="I78" s="25"/>
      <c r="J78" s="2"/>
      <c r="K78" s="2"/>
      <c r="L78" s="2"/>
      <c r="M78" s="2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">
      <c r="A79" s="2"/>
      <c r="B79" s="2"/>
      <c r="C79" s="2"/>
      <c r="D79" s="2"/>
      <c r="E79" s="20"/>
      <c r="F79" s="2"/>
      <c r="G79" s="2"/>
      <c r="H79" s="2"/>
      <c r="I79" s="25"/>
      <c r="J79" s="2"/>
      <c r="K79" s="2"/>
      <c r="L79" s="2"/>
      <c r="M79" s="2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">
      <c r="A80" s="2"/>
      <c r="B80" s="2"/>
      <c r="C80" s="2"/>
      <c r="D80" s="2"/>
      <c r="E80" s="20"/>
      <c r="F80" s="2"/>
      <c r="G80" s="2"/>
      <c r="H80" s="2"/>
      <c r="I80" s="25"/>
      <c r="J80" s="2"/>
      <c r="K80" s="2"/>
      <c r="L80" s="2"/>
      <c r="M80" s="2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">
      <c r="A81" s="2"/>
      <c r="B81" s="2"/>
      <c r="C81" s="2"/>
      <c r="D81" s="2"/>
      <c r="E81" s="20"/>
      <c r="F81" s="2"/>
      <c r="G81" s="2"/>
      <c r="H81" s="2"/>
      <c r="I81" s="25"/>
      <c r="J81" s="2"/>
      <c r="K81" s="2"/>
      <c r="L81" s="2"/>
      <c r="M81" s="2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">
      <c r="A82" s="2"/>
      <c r="B82" s="2"/>
      <c r="C82" s="2"/>
      <c r="D82" s="2"/>
      <c r="E82" s="20"/>
      <c r="F82" s="2"/>
      <c r="G82" s="2"/>
      <c r="H82" s="2"/>
      <c r="I82" s="25"/>
      <c r="J82" s="2"/>
      <c r="K82" s="2"/>
      <c r="L82" s="2"/>
      <c r="M82" s="2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">
      <c r="A83" s="2"/>
      <c r="B83" s="2"/>
      <c r="C83" s="2"/>
      <c r="D83" s="2"/>
      <c r="E83" s="20"/>
      <c r="F83" s="2"/>
      <c r="G83" s="2"/>
      <c r="H83" s="2"/>
      <c r="I83" s="25"/>
      <c r="J83" s="2"/>
      <c r="K83" s="2"/>
      <c r="L83" s="2"/>
      <c r="M83" s="2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">
      <c r="A84" s="2"/>
      <c r="B84" s="2"/>
      <c r="C84" s="2"/>
      <c r="D84" s="2"/>
      <c r="E84" s="20"/>
      <c r="F84" s="2"/>
      <c r="G84" s="2"/>
      <c r="H84" s="2"/>
      <c r="I84" s="25"/>
      <c r="J84" s="2"/>
      <c r="K84" s="2"/>
      <c r="L84" s="2"/>
      <c r="M84" s="2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>
      <c r="A85" s="2"/>
      <c r="B85" s="2"/>
      <c r="C85" s="2"/>
      <c r="D85" s="2"/>
      <c r="E85" s="20"/>
      <c r="F85" s="2"/>
      <c r="G85" s="2"/>
      <c r="H85" s="2"/>
      <c r="I85" s="25"/>
      <c r="J85" s="2"/>
      <c r="K85" s="2"/>
      <c r="L85" s="2"/>
      <c r="M85" s="2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>
      <c r="A86" s="2"/>
      <c r="B86" s="2"/>
      <c r="C86" s="2"/>
      <c r="D86" s="2"/>
      <c r="E86" s="20"/>
      <c r="F86" s="2"/>
      <c r="G86" s="2"/>
      <c r="H86" s="2"/>
      <c r="I86" s="25"/>
      <c r="J86" s="2"/>
      <c r="K86" s="2"/>
      <c r="L86" s="2"/>
      <c r="M86" s="2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>
      <c r="A87" s="2"/>
      <c r="B87" s="2"/>
      <c r="C87" s="2"/>
      <c r="D87" s="2"/>
      <c r="E87" s="20"/>
      <c r="F87" s="2"/>
      <c r="G87" s="2"/>
      <c r="H87" s="2"/>
      <c r="I87" s="25"/>
      <c r="J87" s="2"/>
      <c r="K87" s="2"/>
      <c r="L87" s="2"/>
      <c r="M87" s="2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>
      <c r="A88" s="2"/>
      <c r="B88" s="2"/>
      <c r="C88" s="2"/>
      <c r="D88" s="2"/>
      <c r="E88" s="20"/>
      <c r="F88" s="2"/>
      <c r="G88" s="2"/>
      <c r="H88" s="2"/>
      <c r="I88" s="25"/>
      <c r="J88" s="2"/>
      <c r="K88" s="2"/>
      <c r="L88" s="2"/>
      <c r="M88" s="2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>
      <c r="A89" s="2"/>
      <c r="B89" s="2"/>
      <c r="C89" s="2"/>
      <c r="D89" s="2"/>
      <c r="E89" s="20"/>
      <c r="F89" s="2"/>
      <c r="G89" s="2"/>
      <c r="H89" s="2"/>
      <c r="I89" s="25"/>
      <c r="J89" s="2"/>
      <c r="K89" s="2"/>
      <c r="L89" s="2"/>
      <c r="M89" s="2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>
      <c r="A90" s="2"/>
      <c r="B90" s="2"/>
      <c r="C90" s="2"/>
      <c r="D90" s="2"/>
      <c r="E90" s="20"/>
      <c r="F90" s="2"/>
      <c r="G90" s="2"/>
      <c r="H90" s="2"/>
      <c r="I90" s="25"/>
      <c r="J90" s="2"/>
      <c r="K90" s="2"/>
      <c r="L90" s="2"/>
      <c r="M90" s="2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>
      <c r="A91" s="2"/>
      <c r="B91" s="2"/>
      <c r="C91" s="2"/>
      <c r="D91" s="2"/>
      <c r="E91" s="20"/>
      <c r="F91" s="2"/>
      <c r="G91" s="2"/>
      <c r="H91" s="2"/>
      <c r="I91" s="25"/>
      <c r="J91" s="2"/>
      <c r="K91" s="2"/>
      <c r="L91" s="2"/>
      <c r="M91" s="2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>
      <c r="A92" s="2"/>
      <c r="B92" s="2"/>
      <c r="C92" s="2"/>
      <c r="D92" s="2"/>
      <c r="E92" s="20"/>
      <c r="F92" s="2"/>
      <c r="G92" s="2"/>
      <c r="H92" s="2"/>
      <c r="I92" s="25"/>
      <c r="J92" s="2"/>
      <c r="K92" s="2"/>
      <c r="L92" s="2"/>
      <c r="M92" s="2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">
      <c r="A93" s="2"/>
      <c r="B93" s="2"/>
      <c r="C93" s="2"/>
      <c r="D93" s="2"/>
      <c r="E93" s="20"/>
      <c r="F93" s="2"/>
      <c r="G93" s="2"/>
      <c r="H93" s="2"/>
      <c r="I93" s="25"/>
      <c r="J93" s="2"/>
      <c r="K93" s="2"/>
      <c r="L93" s="2"/>
      <c r="M93" s="2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">
      <c r="A94" s="2"/>
      <c r="B94" s="2"/>
      <c r="C94" s="2"/>
      <c r="D94" s="2"/>
      <c r="E94" s="20"/>
      <c r="F94" s="2"/>
      <c r="G94" s="2"/>
      <c r="H94" s="2"/>
      <c r="I94" s="25"/>
      <c r="J94" s="2"/>
      <c r="K94" s="2"/>
      <c r="L94" s="2"/>
      <c r="M94" s="2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">
      <c r="A95" s="2"/>
      <c r="B95" s="2"/>
      <c r="C95" s="2"/>
      <c r="D95" s="2"/>
      <c r="E95" s="20"/>
      <c r="F95" s="2"/>
      <c r="G95" s="2"/>
      <c r="H95" s="2"/>
      <c r="I95" s="25"/>
      <c r="J95" s="2"/>
      <c r="K95" s="2"/>
      <c r="L95" s="2"/>
      <c r="M95" s="2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">
      <c r="A96" s="2"/>
      <c r="B96" s="2"/>
      <c r="C96" s="2"/>
      <c r="D96" s="2"/>
      <c r="E96" s="20"/>
      <c r="F96" s="2"/>
      <c r="G96" s="2"/>
      <c r="H96" s="2"/>
      <c r="I96" s="25"/>
      <c r="J96" s="2"/>
      <c r="K96" s="2"/>
      <c r="L96" s="2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">
      <c r="A97" s="2"/>
      <c r="B97" s="2"/>
      <c r="C97" s="2"/>
      <c r="D97" s="2"/>
      <c r="E97" s="20"/>
      <c r="F97" s="2"/>
      <c r="G97" s="2"/>
      <c r="H97" s="2"/>
      <c r="I97" s="25"/>
      <c r="J97" s="2"/>
      <c r="K97" s="2"/>
      <c r="L97" s="2"/>
      <c r="M97" s="2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">
      <c r="A98" s="2"/>
      <c r="B98" s="2"/>
      <c r="C98" s="2"/>
      <c r="D98" s="2"/>
      <c r="E98" s="20"/>
      <c r="F98" s="2"/>
      <c r="G98" s="2"/>
      <c r="H98" s="2"/>
      <c r="I98" s="25"/>
      <c r="J98" s="2"/>
      <c r="K98" s="2"/>
      <c r="L98" s="2"/>
      <c r="M98" s="2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">
      <c r="A99" s="2"/>
      <c r="B99" s="2"/>
      <c r="C99" s="2"/>
      <c r="D99" s="2"/>
      <c r="E99" s="20"/>
      <c r="F99" s="2"/>
      <c r="G99" s="2"/>
      <c r="H99" s="2"/>
      <c r="I99" s="25"/>
      <c r="J99" s="2"/>
      <c r="K99" s="2"/>
      <c r="L99" s="2"/>
      <c r="M99" s="2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">
      <c r="A100" s="2"/>
      <c r="B100" s="2"/>
      <c r="C100" s="2"/>
      <c r="D100" s="2"/>
      <c r="E100" s="20"/>
      <c r="F100" s="2"/>
      <c r="G100" s="2"/>
      <c r="H100" s="2"/>
      <c r="I100" s="25"/>
      <c r="J100" s="2"/>
      <c r="K100" s="2"/>
      <c r="L100" s="2"/>
      <c r="M100" s="2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">
      <c r="A101" s="2"/>
      <c r="B101" s="2"/>
      <c r="C101" s="2"/>
      <c r="D101" s="2"/>
      <c r="E101" s="20"/>
      <c r="F101" s="2"/>
      <c r="G101" s="2"/>
      <c r="H101" s="2"/>
      <c r="I101" s="25"/>
      <c r="J101" s="2"/>
      <c r="K101" s="2"/>
      <c r="L101" s="2"/>
      <c r="M101" s="2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">
      <c r="A102" s="2"/>
      <c r="B102" s="2"/>
      <c r="C102" s="2"/>
      <c r="D102" s="2"/>
      <c r="E102" s="20"/>
      <c r="F102" s="2"/>
      <c r="G102" s="2"/>
      <c r="H102" s="2"/>
      <c r="I102" s="25"/>
      <c r="J102" s="2"/>
      <c r="K102" s="2"/>
      <c r="L102" s="2"/>
      <c r="M102" s="2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">
      <c r="A103" s="2"/>
      <c r="B103" s="2"/>
      <c r="C103" s="2"/>
      <c r="D103" s="2"/>
      <c r="E103" s="20"/>
      <c r="F103" s="2"/>
      <c r="G103" s="2"/>
      <c r="H103" s="2"/>
      <c r="I103" s="25"/>
      <c r="J103" s="2"/>
      <c r="K103" s="2"/>
      <c r="L103" s="2"/>
      <c r="M103" s="2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">
      <c r="A104" s="2"/>
      <c r="B104" s="2"/>
      <c r="C104" s="2"/>
      <c r="D104" s="2"/>
      <c r="E104" s="20"/>
      <c r="F104" s="2"/>
      <c r="G104" s="2"/>
      <c r="H104" s="2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">
      <c r="A105" s="2"/>
      <c r="B105" s="2"/>
      <c r="C105" s="2"/>
      <c r="D105" s="2"/>
      <c r="E105" s="20"/>
      <c r="F105" s="2"/>
      <c r="G105" s="2"/>
      <c r="H105" s="2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">
      <c r="A106" s="2"/>
      <c r="B106" s="2"/>
      <c r="C106" s="2"/>
      <c r="D106" s="2"/>
      <c r="E106" s="20"/>
      <c r="F106" s="2"/>
      <c r="G106" s="2"/>
      <c r="H106" s="2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">
      <c r="A107" s="2"/>
      <c r="B107" s="2"/>
      <c r="C107" s="2"/>
      <c r="D107" s="2"/>
      <c r="E107" s="20"/>
      <c r="F107" s="2"/>
      <c r="G107" s="2"/>
      <c r="H107" s="2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">
      <c r="A108" s="2"/>
      <c r="B108" s="2"/>
      <c r="C108" s="2"/>
      <c r="D108" s="2"/>
      <c r="E108" s="20"/>
      <c r="F108" s="2"/>
      <c r="G108" s="2"/>
      <c r="H108" s="2"/>
      <c r="I108" s="25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">
      <c r="A109" s="2"/>
      <c r="B109" s="2"/>
      <c r="C109" s="2"/>
      <c r="D109" s="2"/>
      <c r="E109" s="20"/>
      <c r="F109" s="2"/>
      <c r="G109" s="2"/>
      <c r="H109" s="2"/>
      <c r="I109" s="25"/>
      <c r="J109" s="2"/>
      <c r="K109" s="2"/>
      <c r="L109" s="2"/>
      <c r="M109" s="2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">
      <c r="A110" s="2"/>
      <c r="B110" s="2"/>
      <c r="C110" s="2"/>
      <c r="D110" s="2"/>
      <c r="E110" s="20"/>
      <c r="F110" s="2"/>
      <c r="G110" s="2"/>
      <c r="H110" s="2"/>
      <c r="I110" s="25"/>
      <c r="J110" s="2"/>
      <c r="K110" s="2"/>
      <c r="L110" s="2"/>
      <c r="M110" s="2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">
      <c r="A111" s="2"/>
      <c r="B111" s="2"/>
      <c r="C111" s="2"/>
      <c r="D111" s="2"/>
      <c r="E111" s="20"/>
      <c r="F111" s="2"/>
      <c r="G111" s="2"/>
      <c r="H111" s="2"/>
      <c r="I111" s="25"/>
      <c r="J111" s="2"/>
      <c r="K111" s="2"/>
      <c r="L111" s="2"/>
      <c r="M111" s="2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">
      <c r="A112" s="2"/>
      <c r="B112" s="2"/>
      <c r="C112" s="2"/>
      <c r="D112" s="2"/>
      <c r="E112" s="20"/>
      <c r="F112" s="2"/>
      <c r="G112" s="2"/>
      <c r="H112" s="2"/>
      <c r="I112" s="25"/>
      <c r="J112" s="2"/>
      <c r="K112" s="2"/>
      <c r="L112" s="2"/>
      <c r="M112" s="2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>
      <c r="B113" s="2"/>
      <c r="C113" s="2"/>
      <c r="D113" s="2"/>
      <c r="E113" s="20"/>
      <c r="F113" s="2"/>
      <c r="G113" s="2"/>
      <c r="H113" s="2"/>
      <c r="I113" s="25"/>
      <c r="J113" s="2"/>
      <c r="K113" s="2"/>
      <c r="L113" s="2"/>
      <c r="M113" s="2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>
      <c r="B114" s="2"/>
      <c r="C114" s="2"/>
      <c r="D114" s="2"/>
      <c r="E114" s="20"/>
      <c r="F114" s="2"/>
      <c r="G114" s="2"/>
      <c r="H114" s="2"/>
      <c r="I114" s="25"/>
      <c r="J114" s="2"/>
      <c r="K114" s="2"/>
      <c r="L114" s="2"/>
      <c r="M114" s="2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>
      <c r="B115" s="2"/>
      <c r="C115" s="2"/>
      <c r="D115" s="2"/>
      <c r="E115" s="20"/>
      <c r="F115" s="2"/>
      <c r="G115" s="2"/>
      <c r="H115" s="2"/>
      <c r="I115" s="25"/>
      <c r="J115" s="2"/>
      <c r="K115" s="2"/>
      <c r="L115" s="2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>
      <c r="B116" s="2"/>
      <c r="C116" s="2"/>
      <c r="D116" s="2"/>
      <c r="E116" s="20"/>
      <c r="F116" s="2"/>
      <c r="G116" s="2"/>
      <c r="H116" s="2"/>
      <c r="I116" s="25"/>
      <c r="J116" s="2"/>
      <c r="K116" s="2"/>
      <c r="L116" s="2"/>
      <c r="M116" s="2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>
      <c r="B117" s="2"/>
      <c r="C117" s="2"/>
      <c r="D117" s="2"/>
      <c r="E117" s="20"/>
      <c r="F117" s="2"/>
      <c r="G117" s="2"/>
      <c r="H117" s="2"/>
      <c r="I117" s="25"/>
      <c r="J117" s="2"/>
      <c r="K117" s="2"/>
      <c r="L117" s="2"/>
      <c r="M117" s="2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>
      <c r="B118" s="2"/>
      <c r="C118" s="2"/>
      <c r="D118" s="2"/>
      <c r="E118" s="20"/>
      <c r="F118" s="2"/>
      <c r="G118" s="2"/>
      <c r="H118" s="2"/>
      <c r="I118" s="25"/>
      <c r="J118" s="2"/>
      <c r="K118" s="2"/>
      <c r="L118" s="2"/>
      <c r="M118" s="2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>
      <c r="B119" s="2"/>
      <c r="C119" s="2"/>
      <c r="D119" s="2"/>
      <c r="E119" s="20"/>
      <c r="F119" s="2"/>
      <c r="G119" s="2"/>
      <c r="H119" s="2"/>
      <c r="I119" s="25"/>
      <c r="J119" s="2"/>
      <c r="K119" s="2"/>
      <c r="L119" s="2"/>
      <c r="M119" s="2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>
      <c r="B120" s="2"/>
      <c r="C120" s="2"/>
      <c r="D120" s="2"/>
      <c r="E120" s="20"/>
      <c r="F120" s="2"/>
      <c r="G120" s="2"/>
      <c r="H120" s="2"/>
      <c r="I120" s="25"/>
      <c r="J120" s="2"/>
      <c r="K120" s="2"/>
      <c r="L120" s="2"/>
      <c r="M120" s="2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>
      <c r="B121" s="2"/>
      <c r="C121" s="2"/>
      <c r="D121" s="2"/>
      <c r="E121" s="20"/>
      <c r="F121" s="2"/>
      <c r="G121" s="2"/>
      <c r="H121" s="2"/>
      <c r="I121" s="25"/>
      <c r="J121" s="2"/>
      <c r="K121" s="2"/>
      <c r="L121" s="2"/>
      <c r="M121" s="2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>
      <c r="B122" s="2"/>
      <c r="C122" s="2"/>
      <c r="D122" s="2"/>
      <c r="E122" s="20"/>
      <c r="F122" s="2"/>
      <c r="G122" s="2"/>
      <c r="H122" s="2"/>
      <c r="I122" s="25"/>
      <c r="J122" s="2"/>
      <c r="K122" s="2"/>
      <c r="L122" s="2"/>
      <c r="M122" s="2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>
      <c r="B123" s="2"/>
      <c r="C123" s="2"/>
      <c r="D123" s="2"/>
      <c r="E123" s="20"/>
      <c r="F123" s="2"/>
      <c r="G123" s="2"/>
      <c r="H123" s="2"/>
      <c r="I123" s="25"/>
      <c r="J123" s="2"/>
      <c r="K123" s="2"/>
      <c r="L123" s="2"/>
      <c r="M123" s="2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>
      <c r="B124" s="2"/>
      <c r="C124" s="2"/>
      <c r="D124" s="2"/>
      <c r="E124" s="20"/>
      <c r="F124" s="2"/>
      <c r="G124" s="2"/>
      <c r="H124" s="2"/>
      <c r="I124" s="25"/>
      <c r="J124" s="2"/>
      <c r="K124" s="2"/>
      <c r="L124" s="2"/>
      <c r="M124" s="2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>
      <c r="B125" s="2"/>
      <c r="C125" s="2"/>
      <c r="D125" s="2"/>
      <c r="E125" s="20"/>
      <c r="F125" s="2"/>
      <c r="G125" s="2"/>
      <c r="H125" s="2"/>
      <c r="I125" s="25"/>
      <c r="J125" s="2"/>
      <c r="K125" s="2"/>
      <c r="L125" s="2"/>
      <c r="M125" s="2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>
      <c r="B126" s="2"/>
      <c r="C126" s="2"/>
      <c r="D126" s="2"/>
      <c r="E126" s="20"/>
      <c r="F126" s="2"/>
      <c r="G126" s="2"/>
      <c r="H126" s="2"/>
      <c r="I126" s="25"/>
      <c r="J126" s="2"/>
      <c r="K126" s="2"/>
      <c r="L126" s="2"/>
      <c r="M126" s="2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>
      <c r="B127" s="2"/>
      <c r="C127" s="2"/>
      <c r="D127" s="2"/>
      <c r="E127" s="20"/>
      <c r="F127" s="2"/>
      <c r="G127" s="2"/>
      <c r="H127" s="2"/>
      <c r="I127" s="25"/>
      <c r="J127" s="2"/>
      <c r="K127" s="2"/>
      <c r="L127" s="2"/>
      <c r="M127" s="2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>
      <c r="B128" s="2"/>
      <c r="C128" s="2"/>
      <c r="D128" s="2"/>
      <c r="E128" s="20"/>
      <c r="F128" s="2"/>
      <c r="G128" s="2"/>
      <c r="H128" s="2"/>
      <c r="I128" s="25"/>
      <c r="J128" s="2"/>
      <c r="K128" s="2"/>
      <c r="L128" s="2"/>
      <c r="M128" s="2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>
      <c r="B129" s="2"/>
      <c r="C129" s="2"/>
      <c r="D129" s="2"/>
      <c r="E129" s="20"/>
      <c r="F129" s="2"/>
      <c r="G129" s="2"/>
      <c r="H129" s="2"/>
      <c r="I129" s="25"/>
      <c r="J129" s="2"/>
      <c r="K129" s="2"/>
      <c r="L129" s="2"/>
      <c r="M129" s="2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>
      <c r="B130" s="2"/>
      <c r="C130" s="2"/>
      <c r="D130" s="2"/>
      <c r="E130" s="20"/>
      <c r="F130" s="2"/>
      <c r="G130" s="2"/>
      <c r="H130" s="2"/>
      <c r="I130" s="25"/>
      <c r="J130" s="2"/>
      <c r="K130" s="2"/>
      <c r="L130" s="2"/>
      <c r="M130" s="2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>
      <c r="B131" s="2"/>
      <c r="C131" s="2"/>
      <c r="D131" s="2"/>
      <c r="E131" s="20"/>
      <c r="F131" s="2"/>
      <c r="G131" s="2"/>
      <c r="H131" s="2"/>
      <c r="I131" s="25"/>
      <c r="J131" s="2"/>
      <c r="K131" s="2"/>
      <c r="L131" s="2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>
      <c r="B132" s="2"/>
      <c r="C132" s="2"/>
      <c r="D132" s="2"/>
      <c r="E132" s="20"/>
      <c r="F132" s="2"/>
      <c r="G132" s="2"/>
      <c r="H132" s="2"/>
      <c r="I132" s="25"/>
      <c r="J132" s="2"/>
      <c r="K132" s="2"/>
      <c r="L132" s="2"/>
      <c r="M132" s="2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>
      <c r="B133" s="2"/>
      <c r="C133" s="2"/>
      <c r="D133" s="2"/>
      <c r="E133" s="20"/>
      <c r="F133" s="2"/>
      <c r="G133" s="2"/>
      <c r="H133" s="2"/>
      <c r="I133" s="25"/>
      <c r="J133" s="2"/>
      <c r="K133" s="2"/>
      <c r="L133" s="2"/>
      <c r="M133" s="2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>
      <c r="B134" s="2"/>
      <c r="C134" s="2"/>
      <c r="D134" s="2"/>
      <c r="E134" s="20"/>
      <c r="F134" s="2"/>
      <c r="G134" s="2"/>
      <c r="H134" s="2"/>
      <c r="I134" s="25"/>
      <c r="J134" s="2"/>
      <c r="K134" s="2"/>
      <c r="L134" s="2"/>
      <c r="M134" s="2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>
      <c r="B135" s="2"/>
      <c r="C135" s="2"/>
      <c r="D135" s="2"/>
      <c r="E135" s="20"/>
      <c r="F135" s="2"/>
      <c r="G135" s="2"/>
      <c r="H135" s="2"/>
      <c r="I135" s="25"/>
      <c r="J135" s="2"/>
      <c r="K135" s="2"/>
      <c r="L135" s="2"/>
      <c r="M135" s="2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>
      <c r="B136" s="2"/>
      <c r="C136" s="2"/>
      <c r="D136" s="2"/>
      <c r="E136" s="20"/>
      <c r="F136" s="2"/>
      <c r="G136" s="2"/>
      <c r="H136" s="2"/>
      <c r="I136" s="25"/>
      <c r="J136" s="2"/>
      <c r="K136" s="2"/>
      <c r="L136" s="2"/>
      <c r="M136" s="2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>
      <c r="B137" s="2"/>
      <c r="C137" s="2"/>
      <c r="D137" s="2"/>
      <c r="E137" s="20"/>
      <c r="F137" s="2"/>
      <c r="G137" s="2"/>
      <c r="H137" s="2"/>
      <c r="I137" s="25"/>
      <c r="J137" s="2"/>
      <c r="K137" s="2"/>
      <c r="L137" s="2"/>
      <c r="M137" s="2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>
      <c r="B138" s="2"/>
      <c r="C138" s="2"/>
      <c r="D138" s="2"/>
      <c r="E138" s="20"/>
      <c r="F138" s="2"/>
      <c r="G138" s="2"/>
      <c r="H138" s="2"/>
      <c r="I138" s="25"/>
      <c r="J138" s="2"/>
      <c r="K138" s="2"/>
      <c r="L138" s="2"/>
      <c r="M138" s="2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>
      <c r="B139" s="2"/>
      <c r="C139" s="2"/>
      <c r="D139" s="2"/>
      <c r="E139" s="20"/>
      <c r="F139" s="2"/>
      <c r="G139" s="2"/>
      <c r="H139" s="2"/>
      <c r="I139" s="25"/>
      <c r="J139" s="2"/>
      <c r="K139" s="2"/>
      <c r="L139" s="2"/>
    </row>
    <row r="140" spans="2:48" ht="15">
      <c r="B140" s="2"/>
      <c r="C140" s="2"/>
      <c r="D140" s="2"/>
      <c r="E140" s="20"/>
      <c r="F140" s="2"/>
      <c r="G140" s="2"/>
      <c r="H140" s="2"/>
      <c r="I140" s="25"/>
      <c r="J140" s="2"/>
      <c r="K140" s="2"/>
      <c r="L140" s="2"/>
    </row>
    <row r="141" spans="2:48" ht="15">
      <c r="B141" s="2"/>
      <c r="C141" s="2"/>
      <c r="D141" s="2"/>
      <c r="E141" s="20"/>
      <c r="F141" s="2"/>
      <c r="G141" s="2"/>
      <c r="H141" s="2"/>
      <c r="I141" s="25"/>
      <c r="J141" s="2"/>
      <c r="K141" s="2"/>
      <c r="L141" s="2"/>
    </row>
    <row r="142" spans="2:48" ht="15">
      <c r="B142" s="2"/>
      <c r="C142" s="2"/>
      <c r="D142" s="2"/>
      <c r="E142" s="20"/>
      <c r="F142" s="2"/>
      <c r="G142" s="2"/>
      <c r="H142" s="2"/>
      <c r="I142" s="25"/>
      <c r="J142" s="2"/>
      <c r="K142" s="2"/>
      <c r="L142" s="2"/>
    </row>
    <row r="143" spans="2:48" ht="15">
      <c r="B143" s="2"/>
      <c r="C143" s="2"/>
      <c r="D143" s="2"/>
      <c r="E143" s="20"/>
      <c r="F143" s="2"/>
      <c r="G143" s="2"/>
      <c r="H143" s="2"/>
      <c r="I143" s="25"/>
      <c r="J143" s="2"/>
      <c r="K143" s="2"/>
      <c r="L143" s="2"/>
    </row>
    <row r="144" spans="2:48" ht="15">
      <c r="B144" s="2"/>
      <c r="C144" s="2"/>
      <c r="D144" s="2"/>
      <c r="E144" s="20"/>
      <c r="F144" s="2"/>
      <c r="G144" s="2"/>
      <c r="H144" s="2"/>
      <c r="I144" s="25"/>
      <c r="J144" s="2"/>
      <c r="K144" s="2"/>
      <c r="L144" s="2"/>
    </row>
    <row r="145" spans="2:12" ht="15">
      <c r="B145" s="2"/>
      <c r="C145" s="2"/>
      <c r="D145" s="2"/>
      <c r="E145" s="20"/>
      <c r="F145" s="2"/>
      <c r="G145" s="2"/>
      <c r="H145" s="2"/>
      <c r="I145" s="25"/>
      <c r="J145" s="2"/>
      <c r="K145" s="2"/>
      <c r="L145" s="2"/>
    </row>
    <row r="146" spans="2:12" ht="15">
      <c r="B146" s="2"/>
      <c r="C146" s="2"/>
      <c r="D146" s="2"/>
      <c r="E146" s="20"/>
      <c r="F146" s="2"/>
      <c r="G146" s="2"/>
      <c r="H146" s="2"/>
      <c r="I146" s="25"/>
      <c r="J146" s="2"/>
      <c r="K146" s="2"/>
      <c r="L146" s="2"/>
    </row>
    <row r="147" spans="2:12" ht="15">
      <c r="B147" s="2"/>
      <c r="C147" s="2"/>
      <c r="D147" s="2"/>
      <c r="E147" s="20"/>
      <c r="F147" s="2"/>
      <c r="G147" s="2"/>
      <c r="H147" s="2"/>
      <c r="I147" s="25"/>
      <c r="J147" s="2"/>
      <c r="K147" s="2"/>
      <c r="L147" s="2"/>
    </row>
    <row r="148" spans="2:12" ht="15">
      <c r="B148" s="2"/>
      <c r="C148" s="2"/>
      <c r="D148" s="2"/>
      <c r="E148" s="20"/>
      <c r="F148" s="2"/>
      <c r="G148" s="2"/>
      <c r="H148" s="2"/>
      <c r="I148" s="25"/>
      <c r="J148" s="2"/>
      <c r="K148" s="2"/>
      <c r="L148" s="2"/>
    </row>
    <row r="149" spans="2:12" ht="15">
      <c r="B149" s="2"/>
      <c r="C149" s="2"/>
      <c r="D149" s="2"/>
      <c r="E149" s="20"/>
      <c r="F149" s="2"/>
      <c r="G149" s="2"/>
      <c r="H149" s="2"/>
      <c r="I149" s="25"/>
      <c r="J149" s="2"/>
      <c r="K149" s="2"/>
      <c r="L149" s="2"/>
    </row>
    <row r="150" spans="2:12" ht="15">
      <c r="B150" s="2"/>
      <c r="C150" s="2"/>
      <c r="D150" s="2"/>
      <c r="E150" s="20"/>
      <c r="F150" s="2"/>
      <c r="G150" s="2"/>
      <c r="H150" s="2"/>
      <c r="I150" s="25"/>
      <c r="J150" s="2"/>
      <c r="K150" s="2"/>
      <c r="L150" s="2"/>
    </row>
    <row r="151" spans="2:12" ht="15">
      <c r="B151" s="2"/>
      <c r="C151" s="2"/>
      <c r="D151" s="2"/>
      <c r="E151" s="20"/>
      <c r="F151" s="2"/>
      <c r="G151" s="2"/>
      <c r="H151" s="2"/>
      <c r="I151" s="25"/>
      <c r="J151" s="2"/>
      <c r="K151" s="2"/>
      <c r="L151" s="2"/>
    </row>
    <row r="152" spans="2:12" ht="15">
      <c r="B152" s="2"/>
      <c r="C152" s="2"/>
      <c r="D152" s="2"/>
      <c r="E152" s="20"/>
      <c r="F152" s="2"/>
      <c r="G152" s="2"/>
      <c r="H152" s="2"/>
      <c r="I152" s="25"/>
      <c r="J152" s="2"/>
      <c r="K152" s="2"/>
      <c r="L152" s="2"/>
    </row>
    <row r="153" spans="2:12" ht="15">
      <c r="B153" s="2"/>
      <c r="C153" s="2"/>
      <c r="D153" s="2"/>
      <c r="E153" s="20"/>
      <c r="F153" s="2"/>
      <c r="G153" s="2"/>
      <c r="H153" s="2"/>
      <c r="I153" s="25"/>
      <c r="J153" s="2"/>
      <c r="K153" s="2"/>
      <c r="L153" s="2"/>
    </row>
    <row r="154" spans="2:12" ht="15">
      <c r="B154" s="2"/>
      <c r="C154" s="2"/>
      <c r="D154" s="2"/>
      <c r="E154" s="20"/>
      <c r="F154" s="2"/>
      <c r="G154" s="2"/>
      <c r="H154" s="2"/>
      <c r="I154" s="25"/>
      <c r="J154" s="2"/>
      <c r="K154" s="2"/>
      <c r="L154" s="2"/>
    </row>
    <row r="155" spans="2:12" ht="15">
      <c r="B155" s="2"/>
      <c r="C155" s="2"/>
      <c r="D155" s="2"/>
      <c r="E155" s="20"/>
      <c r="F155" s="2"/>
      <c r="G155" s="2"/>
      <c r="H155" s="2"/>
      <c r="I155" s="25"/>
      <c r="J155" s="2"/>
      <c r="K155" s="2"/>
      <c r="L155" s="2"/>
    </row>
    <row r="156" spans="2:12" ht="15">
      <c r="B156" s="2"/>
      <c r="C156" s="2"/>
      <c r="D156" s="2"/>
      <c r="E156" s="20"/>
      <c r="F156" s="2"/>
      <c r="G156" s="2"/>
      <c r="H156" s="2"/>
      <c r="I156" s="25"/>
      <c r="J156" s="2"/>
      <c r="K156" s="2"/>
      <c r="L156" s="2"/>
    </row>
    <row r="157" spans="2:12" ht="15">
      <c r="B157" s="2"/>
      <c r="C157" s="2"/>
      <c r="D157" s="2"/>
      <c r="E157" s="20"/>
      <c r="F157" s="2"/>
      <c r="G157" s="2"/>
      <c r="H157" s="2"/>
      <c r="I157" s="25"/>
      <c r="J157" s="2"/>
      <c r="K157" s="2"/>
      <c r="L157" s="2"/>
    </row>
    <row r="158" spans="2:12" ht="15">
      <c r="B158" s="2"/>
      <c r="C158" s="2"/>
      <c r="D158" s="2"/>
      <c r="E158" s="20"/>
      <c r="F158" s="2"/>
      <c r="G158" s="2"/>
      <c r="H158" s="2"/>
      <c r="I158" s="25"/>
      <c r="J158" s="2"/>
      <c r="K158" s="2"/>
      <c r="L158" s="2"/>
    </row>
    <row r="159" spans="2:12" ht="15">
      <c r="B159" s="2"/>
      <c r="C159" s="2"/>
      <c r="D159" s="2"/>
      <c r="E159" s="20"/>
      <c r="F159" s="2"/>
      <c r="G159" s="2"/>
      <c r="H159" s="2"/>
      <c r="I159" s="25"/>
      <c r="J159" s="2"/>
      <c r="K159" s="2"/>
      <c r="L159" s="2"/>
    </row>
    <row r="160" spans="2:12" ht="15">
      <c r="B160" s="2"/>
      <c r="C160" s="2"/>
      <c r="D160" s="2"/>
      <c r="E160" s="20"/>
      <c r="F160" s="2"/>
      <c r="G160" s="2"/>
      <c r="H160" s="2"/>
      <c r="I160" s="25"/>
      <c r="J160" s="2"/>
      <c r="K160" s="2"/>
      <c r="L160" s="2"/>
    </row>
    <row r="161" spans="2:12" ht="15">
      <c r="B161" s="2"/>
      <c r="C161" s="2"/>
      <c r="D161" s="2"/>
      <c r="E161" s="20"/>
      <c r="F161" s="2"/>
      <c r="G161" s="2"/>
      <c r="H161" s="2"/>
      <c r="I161" s="25"/>
      <c r="J161" s="2"/>
      <c r="K161" s="2"/>
      <c r="L161" s="2"/>
    </row>
    <row r="162" spans="2:12" ht="15">
      <c r="B162" s="2"/>
      <c r="C162" s="2"/>
      <c r="D162" s="2"/>
      <c r="E162" s="20"/>
      <c r="F162" s="2"/>
      <c r="G162" s="2"/>
      <c r="H162" s="2"/>
      <c r="I162" s="25"/>
      <c r="J162" s="2"/>
      <c r="K162" s="2"/>
      <c r="L162" s="2"/>
    </row>
    <row r="163" spans="2:12" ht="15">
      <c r="B163" s="2"/>
      <c r="C163" s="2"/>
      <c r="D163" s="2"/>
      <c r="E163" s="20"/>
      <c r="F163" s="2"/>
      <c r="G163" s="2"/>
      <c r="H163" s="2"/>
      <c r="I163" s="25"/>
      <c r="J163" s="2"/>
      <c r="K163" s="2"/>
      <c r="L163" s="2"/>
    </row>
    <row r="164" spans="2:12" ht="15">
      <c r="B164" s="2"/>
      <c r="C164" s="2"/>
      <c r="D164" s="2"/>
      <c r="E164" s="20"/>
      <c r="F164" s="2"/>
      <c r="G164" s="2"/>
      <c r="H164" s="2"/>
      <c r="I164" s="25"/>
      <c r="J164" s="2"/>
      <c r="K164" s="2"/>
      <c r="L164" s="2"/>
    </row>
    <row r="165" spans="2:12" ht="15">
      <c r="B165" s="2"/>
      <c r="C165" s="2"/>
      <c r="D165" s="2"/>
      <c r="E165" s="20"/>
      <c r="F165" s="2"/>
      <c r="G165" s="2"/>
      <c r="H165" s="2"/>
      <c r="I165" s="25"/>
      <c r="J165" s="2"/>
      <c r="K165" s="2"/>
      <c r="L165" s="2"/>
    </row>
    <row r="166" spans="2:12" ht="15">
      <c r="B166" s="2"/>
      <c r="C166" s="2"/>
      <c r="D166" s="2"/>
      <c r="E166" s="20"/>
      <c r="F166" s="2"/>
      <c r="G166" s="2"/>
      <c r="H166" s="2"/>
      <c r="I166" s="25"/>
      <c r="J166" s="2"/>
      <c r="K166" s="2"/>
      <c r="L166" s="2"/>
    </row>
    <row r="167" spans="2:12" ht="15">
      <c r="B167" s="2"/>
      <c r="C167" s="2"/>
      <c r="D167" s="2"/>
      <c r="E167" s="20"/>
      <c r="F167" s="2"/>
      <c r="G167" s="2"/>
      <c r="H167" s="2"/>
      <c r="I167" s="25"/>
      <c r="J167" s="2"/>
      <c r="K167" s="2"/>
      <c r="L167" s="2"/>
    </row>
    <row r="168" spans="2:12" ht="15">
      <c r="B168" s="2"/>
      <c r="C168" s="2"/>
      <c r="D168" s="2"/>
      <c r="E168" s="20"/>
      <c r="F168" s="2"/>
      <c r="G168" s="2"/>
      <c r="H168" s="2"/>
      <c r="I168" s="25"/>
      <c r="J168" s="2"/>
      <c r="K168" s="2"/>
      <c r="L168" s="2"/>
    </row>
    <row r="169" spans="2:12" ht="15">
      <c r="B169" s="2"/>
      <c r="C169" s="2"/>
      <c r="D169" s="2"/>
      <c r="E169" s="20"/>
      <c r="F169" s="2"/>
      <c r="G169" s="2"/>
      <c r="H169" s="2"/>
      <c r="I169" s="25"/>
      <c r="J169" s="2"/>
      <c r="K169" s="2"/>
      <c r="L169" s="2"/>
    </row>
    <row r="170" spans="2:12" ht="15">
      <c r="B170" s="2"/>
      <c r="C170" s="2"/>
      <c r="D170" s="2"/>
      <c r="E170" s="20"/>
      <c r="F170" s="2"/>
      <c r="G170" s="2"/>
      <c r="H170" s="2"/>
      <c r="I170" s="25"/>
      <c r="J170" s="2"/>
      <c r="K170" s="2"/>
      <c r="L170" s="2"/>
    </row>
    <row r="171" spans="2:12" ht="15">
      <c r="B171" s="2"/>
      <c r="C171" s="2"/>
      <c r="D171" s="2"/>
      <c r="E171" s="20"/>
      <c r="F171" s="2"/>
      <c r="G171" s="2"/>
      <c r="H171" s="2"/>
      <c r="I171" s="25"/>
      <c r="J171" s="2"/>
      <c r="K171" s="2"/>
      <c r="L171" s="2"/>
    </row>
    <row r="172" spans="2:12" ht="15">
      <c r="B172" s="2"/>
      <c r="C172" s="2"/>
      <c r="D172" s="2"/>
      <c r="E172" s="20"/>
      <c r="F172" s="2"/>
      <c r="G172" s="2"/>
      <c r="H172" s="2"/>
      <c r="I172" s="25"/>
      <c r="J172" s="2"/>
      <c r="K172" s="2"/>
      <c r="L172" s="2"/>
    </row>
    <row r="173" spans="2:12" ht="15">
      <c r="B173" s="2"/>
      <c r="C173" s="2"/>
      <c r="D173" s="2"/>
      <c r="E173" s="20"/>
      <c r="F173" s="2"/>
      <c r="G173" s="2"/>
      <c r="H173" s="2"/>
      <c r="I173" s="25"/>
      <c r="J173" s="2"/>
      <c r="K173" s="2"/>
      <c r="L173" s="2"/>
    </row>
    <row r="174" spans="2:12" ht="15">
      <c r="B174" s="2"/>
      <c r="C174" s="2"/>
      <c r="D174" s="2"/>
      <c r="E174" s="20"/>
      <c r="F174" s="2"/>
      <c r="G174" s="2"/>
      <c r="H174" s="2"/>
      <c r="I174" s="25"/>
      <c r="J174" s="2"/>
      <c r="K174" s="2"/>
      <c r="L174" s="2"/>
    </row>
    <row r="175" spans="2:12" ht="15">
      <c r="B175" s="2"/>
      <c r="C175" s="2"/>
      <c r="D175" s="2"/>
      <c r="E175" s="20"/>
      <c r="F175" s="2"/>
      <c r="G175" s="2"/>
      <c r="H175" s="2"/>
      <c r="I175" s="25"/>
      <c r="J175" s="2"/>
      <c r="K175" s="2"/>
      <c r="L175" s="2"/>
    </row>
    <row r="176" spans="2:12" ht="15">
      <c r="B176" s="2"/>
      <c r="C176" s="2"/>
      <c r="D176" s="2"/>
      <c r="E176" s="20"/>
      <c r="F176" s="2"/>
      <c r="G176" s="2"/>
      <c r="H176" s="2"/>
      <c r="I176" s="25"/>
      <c r="J176" s="2"/>
      <c r="K176" s="2"/>
      <c r="L176" s="2"/>
    </row>
    <row r="177" spans="2:12" ht="15">
      <c r="B177" s="2"/>
      <c r="C177" s="2"/>
      <c r="D177" s="2"/>
      <c r="E177" s="20"/>
      <c r="F177" s="2"/>
      <c r="G177" s="2"/>
      <c r="H177" s="2"/>
      <c r="I177" s="25"/>
      <c r="J177" s="2"/>
      <c r="K177" s="2"/>
      <c r="L177" s="2"/>
    </row>
    <row r="178" spans="2:12" ht="15">
      <c r="B178" s="2"/>
      <c r="C178" s="2"/>
      <c r="D178" s="2"/>
      <c r="E178" s="20"/>
      <c r="F178" s="2"/>
      <c r="G178" s="2"/>
      <c r="H178" s="2"/>
      <c r="I178" s="25"/>
      <c r="J178" s="2"/>
      <c r="K178" s="2"/>
      <c r="L178" s="2"/>
    </row>
    <row r="179" spans="2:12" ht="15">
      <c r="B179" s="2"/>
      <c r="C179" s="2"/>
      <c r="D179" s="2"/>
      <c r="E179" s="20"/>
      <c r="F179" s="2"/>
      <c r="G179" s="2"/>
      <c r="H179" s="2"/>
      <c r="I179" s="25"/>
      <c r="J179" s="2"/>
      <c r="K179" s="2"/>
      <c r="L179" s="2"/>
    </row>
    <row r="180" spans="2:12" ht="15">
      <c r="B180" s="2"/>
      <c r="C180" s="2"/>
      <c r="D180" s="2"/>
      <c r="E180" s="20"/>
      <c r="F180" s="2"/>
      <c r="G180" s="2"/>
      <c r="H180" s="2"/>
      <c r="I180" s="25"/>
      <c r="J180" s="2"/>
      <c r="K180" s="2"/>
      <c r="L180" s="2"/>
    </row>
    <row r="181" spans="2:12" ht="15">
      <c r="B181" s="2"/>
      <c r="C181" s="2"/>
      <c r="D181" s="2"/>
      <c r="E181" s="20"/>
      <c r="F181" s="2"/>
      <c r="G181" s="2"/>
      <c r="H181" s="2"/>
      <c r="I181" s="25"/>
      <c r="J181" s="2"/>
      <c r="K181" s="2"/>
      <c r="L181" s="2"/>
    </row>
    <row r="182" spans="2:12" ht="15">
      <c r="B182" s="2"/>
      <c r="C182" s="2"/>
      <c r="D182" s="2"/>
      <c r="E182" s="20"/>
      <c r="F182" s="2"/>
      <c r="G182" s="2"/>
      <c r="H182" s="2"/>
      <c r="I182" s="25"/>
      <c r="J182" s="2"/>
      <c r="K182" s="2"/>
      <c r="L182" s="2"/>
    </row>
    <row r="183" spans="2:12" ht="15">
      <c r="B183" s="2"/>
      <c r="C183" s="2"/>
      <c r="D183" s="2"/>
      <c r="E183" s="20"/>
      <c r="F183" s="2"/>
      <c r="G183" s="2"/>
      <c r="H183" s="2"/>
      <c r="I183" s="25"/>
      <c r="J183" s="2"/>
      <c r="K183" s="2"/>
      <c r="L183" s="2"/>
    </row>
    <row r="184" spans="2:12" ht="15">
      <c r="B184" s="2"/>
      <c r="C184" s="2"/>
      <c r="D184" s="2"/>
      <c r="E184" s="20"/>
      <c r="F184" s="2"/>
      <c r="G184" s="2"/>
      <c r="H184" s="2"/>
      <c r="I184" s="25"/>
      <c r="J184" s="2"/>
      <c r="K184" s="2"/>
      <c r="L184" s="2"/>
    </row>
    <row r="185" spans="2:12" ht="15">
      <c r="B185" s="2"/>
      <c r="C185" s="2"/>
      <c r="D185" s="2"/>
      <c r="E185" s="20"/>
      <c r="F185" s="2"/>
      <c r="G185" s="2"/>
      <c r="H185" s="2"/>
      <c r="I185" s="25"/>
      <c r="J185" s="2"/>
      <c r="K185" s="2"/>
      <c r="L185" s="2"/>
    </row>
    <row r="186" spans="2:12" ht="15">
      <c r="B186" s="2"/>
      <c r="C186" s="2"/>
      <c r="D186" s="2"/>
      <c r="E186" s="20"/>
      <c r="F186" s="2"/>
      <c r="G186" s="2"/>
      <c r="H186" s="2"/>
      <c r="I186" s="25"/>
      <c r="J186" s="2"/>
      <c r="K186" s="2"/>
      <c r="L186" s="2"/>
    </row>
    <row r="187" spans="2:12" ht="15">
      <c r="B187" s="2"/>
      <c r="C187" s="2"/>
      <c r="D187" s="2"/>
      <c r="E187" s="20"/>
      <c r="F187" s="2"/>
      <c r="G187" s="2"/>
      <c r="H187" s="2"/>
      <c r="I187" s="25"/>
      <c r="J187" s="2"/>
      <c r="K187" s="2"/>
      <c r="L187" s="2"/>
    </row>
    <row r="188" spans="2:12" ht="15">
      <c r="B188" s="2"/>
      <c r="C188" s="2"/>
      <c r="D188" s="2"/>
      <c r="E188" s="20"/>
      <c r="F188" s="2"/>
      <c r="G188" s="2"/>
      <c r="H188" s="2"/>
      <c r="I188" s="25"/>
      <c r="J188" s="2"/>
      <c r="K188" s="2"/>
      <c r="L188" s="2"/>
    </row>
    <row r="189" spans="2:12" ht="15">
      <c r="B189" s="2"/>
      <c r="C189" s="2"/>
      <c r="D189" s="2"/>
      <c r="E189" s="20"/>
      <c r="F189" s="2"/>
      <c r="G189" s="2"/>
      <c r="H189" s="2"/>
      <c r="I189" s="25"/>
      <c r="J189" s="2"/>
      <c r="K189" s="2"/>
      <c r="L189" s="2"/>
    </row>
    <row r="190" spans="2:12" ht="15">
      <c r="B190" s="2"/>
      <c r="C190" s="2"/>
      <c r="D190" s="2"/>
      <c r="E190" s="20"/>
      <c r="F190" s="2"/>
      <c r="G190" s="2"/>
      <c r="H190" s="2"/>
      <c r="I190" s="25"/>
      <c r="J190" s="2"/>
      <c r="K190" s="2"/>
      <c r="L190" s="2"/>
    </row>
    <row r="191" spans="2:12" ht="15">
      <c r="B191" s="2"/>
      <c r="C191" s="2"/>
      <c r="D191" s="2"/>
      <c r="E191" s="20"/>
      <c r="F191" s="2"/>
      <c r="G191" s="2"/>
      <c r="H191" s="2"/>
      <c r="I191" s="25"/>
      <c r="J191" s="2"/>
      <c r="K191" s="2"/>
      <c r="L191" s="2"/>
    </row>
    <row r="192" spans="2:12" ht="15">
      <c r="B192" s="2"/>
      <c r="C192" s="2"/>
      <c r="D192" s="2"/>
      <c r="E192" s="20"/>
      <c r="F192" s="2"/>
      <c r="G192" s="2"/>
      <c r="H192" s="2"/>
      <c r="I192" s="25"/>
      <c r="J192" s="2"/>
      <c r="K192" s="2"/>
      <c r="L192" s="2"/>
    </row>
    <row r="193" spans="2:12" ht="15">
      <c r="B193" s="2"/>
      <c r="C193" s="2"/>
      <c r="D193" s="2"/>
      <c r="E193" s="20"/>
      <c r="F193" s="2"/>
      <c r="G193" s="2"/>
      <c r="H193" s="2"/>
      <c r="I193" s="25"/>
      <c r="J193" s="2"/>
      <c r="K193" s="2"/>
      <c r="L193" s="2"/>
    </row>
    <row r="194" spans="2:12" ht="15">
      <c r="B194" s="2"/>
      <c r="C194" s="2"/>
      <c r="D194" s="2"/>
      <c r="E194" s="20"/>
      <c r="F194" s="2"/>
      <c r="G194" s="2"/>
      <c r="H194" s="2"/>
      <c r="I194" s="25"/>
      <c r="J194" s="2"/>
      <c r="K194" s="2"/>
      <c r="L194" s="2"/>
    </row>
    <row r="195" spans="2:12" ht="15">
      <c r="B195" s="2"/>
      <c r="C195" s="2"/>
      <c r="D195" s="2"/>
      <c r="E195" s="20"/>
      <c r="F195" s="2"/>
      <c r="G195" s="2"/>
      <c r="H195" s="2"/>
      <c r="I195" s="25"/>
      <c r="J195" s="2"/>
      <c r="K195" s="2"/>
      <c r="L195" s="2"/>
    </row>
    <row r="196" spans="2:12" ht="15">
      <c r="B196" s="2"/>
      <c r="C196" s="2"/>
      <c r="D196" s="2"/>
      <c r="E196" s="20"/>
      <c r="F196" s="2"/>
      <c r="G196" s="2"/>
      <c r="H196" s="2"/>
      <c r="I196" s="25"/>
      <c r="J196" s="2"/>
      <c r="K196" s="2"/>
      <c r="L196" s="2"/>
    </row>
    <row r="197" spans="2:12" ht="15">
      <c r="B197" s="2"/>
      <c r="C197" s="2"/>
      <c r="D197" s="2"/>
      <c r="E197" s="20"/>
      <c r="F197" s="2"/>
      <c r="G197" s="2"/>
      <c r="H197" s="2"/>
      <c r="I197" s="25"/>
      <c r="J197" s="2"/>
      <c r="K197" s="2"/>
      <c r="L197" s="2"/>
    </row>
    <row r="198" spans="2:12" ht="15">
      <c r="B198" s="2"/>
      <c r="C198" s="2"/>
      <c r="D198" s="2"/>
      <c r="E198" s="20"/>
      <c r="F198" s="2"/>
      <c r="G198" s="2"/>
      <c r="H198" s="2"/>
      <c r="I198" s="25"/>
      <c r="J198" s="2"/>
      <c r="K198" s="2"/>
      <c r="L198" s="2"/>
    </row>
    <row r="199" spans="2:12" ht="15">
      <c r="B199" s="2"/>
      <c r="C199" s="2"/>
      <c r="D199" s="2"/>
      <c r="E199" s="20"/>
      <c r="F199" s="2"/>
      <c r="G199" s="2"/>
      <c r="H199" s="2"/>
      <c r="I199" s="25"/>
      <c r="J199" s="2"/>
      <c r="K199" s="2"/>
      <c r="L199" s="2"/>
    </row>
    <row r="200" spans="2:12" ht="15">
      <c r="B200" s="2"/>
      <c r="C200" s="2"/>
      <c r="D200" s="2"/>
      <c r="E200" s="20"/>
      <c r="F200" s="2"/>
      <c r="G200" s="2"/>
      <c r="H200" s="2"/>
      <c r="I200" s="25"/>
      <c r="J200" s="2"/>
      <c r="K200" s="2"/>
      <c r="L200" s="2"/>
    </row>
    <row r="201" spans="2:12" ht="15">
      <c r="B201" s="2"/>
      <c r="C201" s="2"/>
      <c r="D201" s="2"/>
      <c r="E201" s="20"/>
      <c r="F201" s="2"/>
      <c r="G201" s="2"/>
      <c r="H201" s="2"/>
      <c r="I201" s="25"/>
      <c r="J201" s="2"/>
      <c r="K201" s="2"/>
      <c r="L201" s="2"/>
    </row>
    <row r="202" spans="2:12" ht="15">
      <c r="B202" s="2"/>
      <c r="C202" s="2"/>
      <c r="D202" s="2"/>
      <c r="E202" s="20"/>
      <c r="F202" s="2"/>
      <c r="G202" s="2"/>
      <c r="H202" s="2"/>
      <c r="I202" s="25"/>
      <c r="J202" s="2"/>
      <c r="K202" s="2"/>
      <c r="L202" s="2"/>
    </row>
    <row r="203" spans="2:12" ht="15">
      <c r="B203" s="2"/>
      <c r="C203" s="2"/>
      <c r="D203" s="2"/>
      <c r="E203" s="20"/>
      <c r="F203" s="2"/>
      <c r="G203" s="2"/>
      <c r="H203" s="2"/>
      <c r="I203" s="25"/>
      <c r="J203" s="2"/>
      <c r="K203" s="2"/>
      <c r="L203" s="2"/>
    </row>
    <row r="204" spans="2:12" ht="15">
      <c r="B204" s="2"/>
      <c r="C204" s="2"/>
      <c r="D204" s="2"/>
      <c r="E204" s="20"/>
      <c r="F204" s="2"/>
      <c r="G204" s="2"/>
      <c r="H204" s="2"/>
      <c r="I204" s="25"/>
      <c r="J204" s="2"/>
      <c r="K204" s="2"/>
      <c r="L204" s="2"/>
    </row>
    <row r="205" spans="2:12" ht="15">
      <c r="B205" s="2"/>
      <c r="C205" s="2"/>
      <c r="D205" s="2"/>
      <c r="E205" s="20"/>
      <c r="F205" s="2"/>
      <c r="G205" s="2"/>
      <c r="H205" s="2"/>
      <c r="I205" s="25"/>
      <c r="J205" s="2"/>
      <c r="K205" s="2"/>
      <c r="L205" s="2"/>
    </row>
    <row r="206" spans="2:12" ht="15">
      <c r="B206" s="2"/>
      <c r="C206" s="2"/>
      <c r="D206" s="2"/>
      <c r="E206" s="20"/>
      <c r="F206" s="2"/>
      <c r="G206" s="2"/>
      <c r="H206" s="2"/>
      <c r="I206" s="25"/>
      <c r="J206" s="2"/>
      <c r="K206" s="2"/>
      <c r="L206" s="2"/>
    </row>
    <row r="207" spans="2:12" ht="15">
      <c r="B207" s="2"/>
      <c r="C207" s="2"/>
      <c r="D207" s="2"/>
      <c r="E207" s="20"/>
      <c r="F207" s="2"/>
      <c r="G207" s="2"/>
      <c r="H207" s="2"/>
      <c r="I207" s="25"/>
      <c r="J207" s="2"/>
      <c r="K207" s="2"/>
      <c r="L207" s="2"/>
    </row>
    <row r="208" spans="2:12" ht="15">
      <c r="B208" s="2"/>
      <c r="C208" s="2"/>
      <c r="D208" s="2"/>
      <c r="E208" s="20"/>
      <c r="F208" s="2"/>
      <c r="G208" s="2"/>
      <c r="H208" s="2"/>
      <c r="I208" s="25"/>
      <c r="J208" s="2"/>
      <c r="K208" s="2"/>
      <c r="L208" s="2"/>
    </row>
    <row r="209" spans="2:12" ht="15">
      <c r="B209" s="2"/>
      <c r="C209" s="2"/>
      <c r="D209" s="2"/>
      <c r="E209" s="20"/>
      <c r="F209" s="2"/>
      <c r="G209" s="2"/>
      <c r="H209" s="2"/>
      <c r="I209" s="25"/>
      <c r="J209" s="2"/>
      <c r="K209" s="2"/>
      <c r="L209" s="2"/>
    </row>
    <row r="210" spans="2:12" ht="15">
      <c r="B210" s="2"/>
      <c r="C210" s="2"/>
      <c r="D210" s="2"/>
      <c r="E210" s="20"/>
      <c r="F210" s="2"/>
      <c r="G210" s="2"/>
      <c r="H210" s="2"/>
      <c r="I210" s="25"/>
      <c r="J210" s="2"/>
      <c r="K210" s="2"/>
      <c r="L210" s="2"/>
    </row>
    <row r="211" spans="2:12" ht="15">
      <c r="B211" s="2"/>
      <c r="C211" s="2"/>
      <c r="D211" s="2"/>
      <c r="E211" s="20"/>
      <c r="F211" s="2"/>
      <c r="G211" s="2"/>
      <c r="H211" s="2"/>
      <c r="I211" s="25"/>
      <c r="J211" s="2"/>
      <c r="K211" s="2"/>
      <c r="L211" s="2"/>
    </row>
    <row r="212" spans="2:12" ht="15">
      <c r="B212" s="2"/>
      <c r="C212" s="2"/>
      <c r="D212" s="2"/>
      <c r="E212" s="20"/>
      <c r="F212" s="2"/>
      <c r="G212" s="2"/>
      <c r="H212" s="2"/>
      <c r="I212" s="25"/>
      <c r="J212" s="2"/>
      <c r="K212" s="2"/>
      <c r="L212" s="2"/>
    </row>
    <row r="213" spans="2:12" ht="15">
      <c r="B213" s="2"/>
      <c r="C213" s="2"/>
      <c r="D213" s="2"/>
      <c r="E213" s="20"/>
      <c r="F213" s="2"/>
      <c r="G213" s="2"/>
      <c r="H213" s="2"/>
      <c r="I213" s="25"/>
      <c r="J213" s="2"/>
      <c r="K213" s="2"/>
      <c r="L213" s="2"/>
    </row>
    <row r="214" spans="2:12" ht="15">
      <c r="B214" s="2"/>
      <c r="C214" s="2"/>
      <c r="D214" s="2"/>
      <c r="E214" s="20"/>
      <c r="F214" s="2"/>
      <c r="G214" s="2"/>
      <c r="H214" s="2"/>
      <c r="I214" s="25"/>
      <c r="J214" s="2"/>
      <c r="K214" s="2"/>
      <c r="L214" s="2"/>
    </row>
    <row r="215" spans="2:12" ht="15">
      <c r="B215" s="2"/>
      <c r="C215" s="2"/>
      <c r="D215" s="2"/>
      <c r="E215" s="20"/>
      <c r="F215" s="2"/>
      <c r="G215" s="2"/>
      <c r="H215" s="2"/>
      <c r="I215" s="25"/>
      <c r="J215" s="2"/>
      <c r="K215" s="2"/>
      <c r="L215" s="2"/>
    </row>
    <row r="216" spans="2:12" ht="15">
      <c r="B216" s="2"/>
      <c r="C216" s="2"/>
      <c r="D216" s="2"/>
      <c r="E216" s="20"/>
      <c r="F216" s="2"/>
      <c r="G216" s="2"/>
      <c r="H216" s="2"/>
      <c r="I216" s="25"/>
      <c r="J216" s="2"/>
      <c r="K216" s="2"/>
      <c r="L216" s="2"/>
    </row>
    <row r="217" spans="2:12" ht="15">
      <c r="B217" s="2"/>
      <c r="C217" s="2"/>
      <c r="D217" s="2"/>
      <c r="E217" s="20"/>
      <c r="F217" s="2"/>
      <c r="G217" s="2"/>
      <c r="H217" s="2"/>
      <c r="I217" s="25"/>
      <c r="J217" s="2"/>
      <c r="K217" s="2"/>
      <c r="L217" s="2"/>
    </row>
    <row r="218" spans="2:12" ht="15">
      <c r="B218" s="2"/>
      <c r="C218" s="2"/>
      <c r="D218" s="2"/>
      <c r="E218" s="20"/>
      <c r="F218" s="2"/>
      <c r="G218" s="2"/>
      <c r="H218" s="2"/>
      <c r="I218" s="25"/>
      <c r="J218" s="2"/>
      <c r="K218" s="2"/>
      <c r="L218" s="2"/>
    </row>
    <row r="219" spans="2:12" ht="15">
      <c r="B219" s="2"/>
      <c r="C219" s="2"/>
      <c r="D219" s="2"/>
      <c r="E219" s="20"/>
      <c r="F219" s="2"/>
      <c r="G219" s="2"/>
      <c r="H219" s="2"/>
      <c r="I219" s="25"/>
      <c r="J219" s="2"/>
      <c r="K219" s="2"/>
      <c r="L219" s="2"/>
    </row>
    <row r="220" spans="2:12" ht="15">
      <c r="B220" s="2"/>
      <c r="C220" s="2"/>
      <c r="D220" s="2"/>
      <c r="E220" s="20"/>
      <c r="F220" s="2"/>
      <c r="G220" s="2"/>
      <c r="H220" s="2"/>
      <c r="I220" s="25"/>
      <c r="J220" s="2"/>
      <c r="K220" s="2"/>
      <c r="L220" s="2"/>
    </row>
    <row r="221" spans="2:12" ht="15">
      <c r="B221" s="2"/>
      <c r="C221" s="2"/>
      <c r="D221" s="2"/>
      <c r="E221" s="20"/>
      <c r="F221" s="2"/>
      <c r="G221" s="2"/>
      <c r="H221" s="2"/>
      <c r="I221" s="25"/>
      <c r="J221" s="2"/>
      <c r="K221" s="2"/>
      <c r="L221" s="2"/>
    </row>
    <row r="222" spans="2:12" ht="15">
      <c r="B222" s="2"/>
      <c r="C222" s="2"/>
      <c r="D222" s="2"/>
      <c r="E222" s="20"/>
      <c r="F222" s="2"/>
      <c r="G222" s="2"/>
      <c r="H222" s="2"/>
      <c r="I222" s="25"/>
      <c r="J222" s="2"/>
      <c r="K222" s="2"/>
      <c r="L222" s="2"/>
    </row>
    <row r="223" spans="2:12" ht="15">
      <c r="B223" s="2"/>
      <c r="C223" s="2"/>
      <c r="D223" s="2"/>
      <c r="E223" s="20"/>
      <c r="F223" s="2"/>
      <c r="G223" s="2"/>
      <c r="H223" s="2"/>
      <c r="I223" s="25"/>
      <c r="J223" s="2"/>
      <c r="K223" s="2"/>
      <c r="L223" s="2"/>
    </row>
    <row r="224" spans="2:12" ht="15">
      <c r="B224" s="2"/>
      <c r="C224" s="2"/>
      <c r="D224" s="2"/>
      <c r="E224" s="20"/>
      <c r="F224" s="2"/>
      <c r="G224" s="2"/>
      <c r="H224" s="2"/>
      <c r="I224" s="25"/>
      <c r="J224" s="2"/>
      <c r="K224" s="2"/>
      <c r="L224" s="2"/>
    </row>
    <row r="225" spans="2:12" ht="15">
      <c r="B225" s="2"/>
      <c r="C225" s="2"/>
      <c r="D225" s="2"/>
      <c r="E225" s="20"/>
      <c r="F225" s="2"/>
      <c r="G225" s="2"/>
      <c r="H225" s="2"/>
      <c r="I225" s="25"/>
      <c r="J225" s="2"/>
      <c r="K225" s="2"/>
      <c r="L225" s="2"/>
    </row>
    <row r="226" spans="2:12" ht="15">
      <c r="B226" s="2"/>
      <c r="C226" s="2"/>
      <c r="D226" s="2"/>
      <c r="E226" s="20"/>
      <c r="F226" s="2"/>
      <c r="G226" s="2"/>
      <c r="H226" s="2"/>
      <c r="I226" s="25"/>
      <c r="J226" s="2"/>
      <c r="K226" s="2"/>
      <c r="L226" s="2"/>
    </row>
    <row r="227" spans="2:12" ht="15">
      <c r="B227" s="2"/>
      <c r="C227" s="2"/>
      <c r="D227" s="2"/>
      <c r="E227" s="20"/>
      <c r="F227" s="2"/>
      <c r="G227" s="2"/>
      <c r="H227" s="2"/>
      <c r="I227" s="25"/>
      <c r="J227" s="2"/>
      <c r="K227" s="2"/>
      <c r="L227" s="2"/>
    </row>
    <row r="228" spans="2:12" ht="15">
      <c r="B228" s="2"/>
      <c r="C228" s="2"/>
      <c r="D228" s="2"/>
      <c r="E228" s="20"/>
      <c r="F228" s="2"/>
      <c r="G228" s="2"/>
      <c r="H228" s="2"/>
      <c r="I228" s="25"/>
      <c r="J228" s="2"/>
      <c r="K228" s="2"/>
      <c r="L228" s="2"/>
    </row>
    <row r="229" spans="2:12" ht="15">
      <c r="B229" s="2"/>
      <c r="C229" s="2"/>
      <c r="D229" s="2"/>
      <c r="E229" s="20"/>
      <c r="F229" s="2"/>
      <c r="G229" s="2"/>
      <c r="H229" s="2"/>
      <c r="I229" s="25"/>
      <c r="J229" s="2"/>
      <c r="K229" s="2"/>
      <c r="L229" s="2"/>
    </row>
    <row r="230" spans="2:12" ht="15">
      <c r="B230" s="2"/>
      <c r="C230" s="2"/>
      <c r="D230" s="2"/>
      <c r="E230" s="20"/>
      <c r="F230" s="2"/>
      <c r="G230" s="2"/>
      <c r="H230" s="2"/>
      <c r="I230" s="25"/>
      <c r="J230" s="2"/>
      <c r="K230" s="2"/>
      <c r="L230" s="2"/>
    </row>
    <row r="231" spans="2:12" ht="15">
      <c r="B231" s="2"/>
      <c r="C231" s="2"/>
      <c r="D231" s="2"/>
      <c r="E231" s="20"/>
      <c r="F231" s="2"/>
      <c r="G231" s="2"/>
      <c r="H231" s="2"/>
      <c r="I231" s="25"/>
      <c r="J231" s="2"/>
      <c r="K231" s="2"/>
      <c r="L231" s="2"/>
    </row>
    <row r="232" spans="2:12" ht="15">
      <c r="B232" s="2"/>
      <c r="C232" s="2"/>
      <c r="D232" s="2"/>
      <c r="E232" s="20"/>
      <c r="F232" s="2"/>
      <c r="G232" s="2"/>
      <c r="H232" s="2"/>
      <c r="I232" s="25"/>
      <c r="J232" s="2"/>
      <c r="K232" s="2"/>
      <c r="L232" s="2"/>
    </row>
    <row r="233" spans="2:12" ht="15">
      <c r="B233" s="2"/>
      <c r="C233" s="2"/>
      <c r="D233" s="2"/>
      <c r="E233" s="20"/>
      <c r="F233" s="2"/>
      <c r="G233" s="2"/>
      <c r="H233" s="2"/>
      <c r="I233" s="25"/>
      <c r="J233" s="2"/>
      <c r="K233" s="2"/>
      <c r="L233" s="2"/>
    </row>
    <row r="234" spans="2:12" ht="15">
      <c r="B234" s="2"/>
      <c r="C234" s="2"/>
      <c r="D234" s="2"/>
      <c r="E234" s="20"/>
      <c r="F234" s="2"/>
      <c r="G234" s="2"/>
      <c r="H234" s="2"/>
      <c r="I234" s="25"/>
      <c r="J234" s="2"/>
      <c r="K234" s="2"/>
      <c r="L234" s="2"/>
    </row>
    <row r="235" spans="2:12" ht="15">
      <c r="B235" s="2"/>
      <c r="C235" s="2"/>
      <c r="D235" s="2"/>
      <c r="E235" s="20"/>
      <c r="F235" s="2"/>
      <c r="G235" s="2"/>
      <c r="H235" s="2"/>
      <c r="I235" s="25"/>
      <c r="J235" s="2"/>
      <c r="K235" s="2"/>
      <c r="L235" s="2"/>
    </row>
    <row r="236" spans="2:12" ht="15">
      <c r="B236" s="2"/>
      <c r="C236" s="2"/>
      <c r="D236" s="2"/>
      <c r="E236" s="20"/>
      <c r="F236" s="2"/>
      <c r="G236" s="2"/>
      <c r="H236" s="2"/>
      <c r="I236" s="25"/>
      <c r="J236" s="2"/>
      <c r="K236" s="2"/>
      <c r="L236" s="2"/>
    </row>
    <row r="237" spans="2:12" ht="15">
      <c r="B237" s="2"/>
      <c r="C237" s="2"/>
      <c r="D237" s="2"/>
      <c r="E237" s="20"/>
      <c r="F237" s="2"/>
      <c r="G237" s="2"/>
      <c r="H237" s="2"/>
      <c r="I237" s="25"/>
      <c r="J237" s="2"/>
      <c r="K237" s="2"/>
      <c r="L237" s="2"/>
    </row>
    <row r="238" spans="2:12" ht="15">
      <c r="B238" s="2"/>
      <c r="C238" s="2"/>
      <c r="D238" s="2"/>
      <c r="E238" s="20"/>
      <c r="F238" s="2"/>
      <c r="G238" s="2"/>
      <c r="H238" s="2"/>
      <c r="I238" s="25"/>
      <c r="J238" s="2"/>
      <c r="K238" s="2"/>
      <c r="L238" s="2"/>
    </row>
    <row r="239" spans="2:12" ht="15">
      <c r="B239" s="2"/>
      <c r="C239" s="2"/>
      <c r="D239" s="2"/>
      <c r="E239" s="20"/>
      <c r="F239" s="2"/>
      <c r="G239" s="2"/>
      <c r="H239" s="2"/>
      <c r="I239" s="25"/>
      <c r="J239" s="2"/>
      <c r="K239" s="2"/>
      <c r="L239" s="2"/>
    </row>
    <row r="240" spans="2:12" ht="15">
      <c r="B240" s="2"/>
      <c r="C240" s="2"/>
      <c r="D240" s="2"/>
      <c r="E240" s="20"/>
      <c r="F240" s="2"/>
      <c r="G240" s="2"/>
      <c r="H240" s="2"/>
      <c r="I240" s="25"/>
      <c r="J240" s="2"/>
      <c r="K240" s="2"/>
      <c r="L240" s="2"/>
    </row>
    <row r="241" spans="2:12" ht="15">
      <c r="B241" s="2"/>
      <c r="C241" s="2"/>
      <c r="D241" s="2"/>
      <c r="E241" s="20"/>
      <c r="F241" s="2"/>
      <c r="G241" s="2"/>
      <c r="H241" s="2"/>
      <c r="I241" s="25"/>
      <c r="J241" s="2"/>
      <c r="K241" s="2"/>
      <c r="L241" s="2"/>
    </row>
    <row r="242" spans="2:12" ht="15">
      <c r="B242" s="2"/>
      <c r="C242" s="2"/>
      <c r="D242" s="2"/>
      <c r="E242" s="20"/>
      <c r="F242" s="2"/>
      <c r="G242" s="2"/>
      <c r="H242" s="2"/>
      <c r="I242" s="25"/>
      <c r="J242" s="2"/>
      <c r="K242" s="2"/>
      <c r="L242" s="2"/>
    </row>
    <row r="243" spans="2:12" ht="15">
      <c r="B243" s="2"/>
      <c r="C243" s="2"/>
      <c r="D243" s="2"/>
      <c r="E243" s="20"/>
      <c r="F243" s="2"/>
      <c r="G243" s="2"/>
      <c r="H243" s="2"/>
      <c r="I243" s="25"/>
      <c r="J243" s="2"/>
      <c r="K243" s="2"/>
      <c r="L243" s="2"/>
    </row>
    <row r="244" spans="2:12" ht="15">
      <c r="B244" s="2"/>
      <c r="C244" s="2"/>
      <c r="D244" s="2"/>
      <c r="E244" s="20"/>
      <c r="F244" s="2"/>
      <c r="G244" s="2"/>
      <c r="H244" s="2"/>
      <c r="I244" s="25"/>
      <c r="J244" s="2"/>
      <c r="K244" s="2"/>
      <c r="L244" s="2"/>
    </row>
    <row r="245" spans="2:12" ht="15">
      <c r="B245" s="2"/>
      <c r="C245" s="2"/>
      <c r="D245" s="2"/>
      <c r="E245" s="20"/>
      <c r="F245" s="2"/>
      <c r="G245" s="2"/>
      <c r="H245" s="2"/>
      <c r="I245" s="25"/>
      <c r="J245" s="2"/>
      <c r="K245" s="2"/>
      <c r="L245" s="2"/>
    </row>
    <row r="246" spans="2:12" ht="15">
      <c r="B246" s="2"/>
      <c r="C246" s="2"/>
      <c r="D246" s="2"/>
      <c r="E246" s="20"/>
      <c r="F246" s="2"/>
      <c r="G246" s="2"/>
      <c r="H246" s="2"/>
      <c r="I246" s="25"/>
      <c r="J246" s="2"/>
      <c r="K246" s="2"/>
      <c r="L246" s="2"/>
    </row>
    <row r="247" spans="2:12" ht="15">
      <c r="B247" s="2"/>
      <c r="C247" s="2"/>
      <c r="D247" s="2"/>
      <c r="E247" s="20"/>
      <c r="F247" s="2"/>
      <c r="G247" s="2"/>
      <c r="H247" s="2"/>
      <c r="I247" s="25"/>
      <c r="J247" s="2"/>
      <c r="K247" s="2"/>
      <c r="L247" s="2"/>
    </row>
    <row r="248" spans="2:12" ht="15">
      <c r="B248" s="2"/>
      <c r="C248" s="2"/>
      <c r="D248" s="2"/>
      <c r="E248" s="20"/>
      <c r="F248" s="2"/>
      <c r="G248" s="2"/>
      <c r="H248" s="2"/>
      <c r="I248" s="25"/>
      <c r="J248" s="2"/>
      <c r="K248" s="2"/>
      <c r="L248" s="2"/>
    </row>
    <row r="249" spans="2:12" ht="15">
      <c r="B249" s="2"/>
      <c r="C249" s="2"/>
      <c r="D249" s="2"/>
      <c r="E249" s="20"/>
      <c r="F249" s="2"/>
      <c r="G249" s="2"/>
      <c r="H249" s="2"/>
      <c r="I249" s="25"/>
      <c r="J249" s="2"/>
      <c r="K249" s="2"/>
      <c r="L249" s="2"/>
    </row>
    <row r="250" spans="2:12" ht="15">
      <c r="B250" s="2"/>
      <c r="C250" s="2"/>
      <c r="D250" s="2"/>
      <c r="E250" s="20"/>
      <c r="F250" s="2"/>
      <c r="G250" s="2"/>
      <c r="H250" s="2"/>
      <c r="I250" s="25"/>
      <c r="J250" s="2"/>
      <c r="K250" s="2"/>
      <c r="L250" s="2"/>
    </row>
    <row r="251" spans="2:12" ht="15">
      <c r="B251" s="2"/>
      <c r="C251" s="2"/>
      <c r="D251" s="2"/>
      <c r="E251" s="20"/>
      <c r="F251" s="2"/>
      <c r="G251" s="2"/>
      <c r="H251" s="2"/>
      <c r="I251" s="25"/>
      <c r="J251" s="2"/>
      <c r="K251" s="2"/>
      <c r="L251" s="2"/>
    </row>
    <row r="252" spans="2:12" ht="15">
      <c r="B252" s="2"/>
      <c r="C252" s="2"/>
      <c r="D252" s="2"/>
      <c r="E252" s="20"/>
      <c r="F252" s="2"/>
      <c r="G252" s="2"/>
      <c r="H252" s="2"/>
      <c r="I252" s="25"/>
      <c r="J252" s="2"/>
      <c r="K252" s="2"/>
      <c r="L252" s="2"/>
    </row>
    <row r="253" spans="2:12" ht="15">
      <c r="B253" s="2"/>
      <c r="C253" s="2"/>
      <c r="D253" s="2"/>
      <c r="E253" s="20"/>
      <c r="F253" s="2"/>
      <c r="G253" s="2"/>
      <c r="H253" s="2"/>
      <c r="I253" s="25"/>
      <c r="J253" s="2"/>
      <c r="K253" s="2"/>
      <c r="L253" s="2"/>
    </row>
    <row r="254" spans="2:12" ht="15">
      <c r="B254" s="2"/>
      <c r="C254" s="2"/>
      <c r="D254" s="2"/>
      <c r="E254" s="20"/>
      <c r="F254" s="2"/>
      <c r="G254" s="2"/>
      <c r="H254" s="2"/>
      <c r="I254" s="25"/>
      <c r="J254" s="2"/>
      <c r="K254" s="2"/>
      <c r="L254" s="2"/>
    </row>
    <row r="255" spans="2:12" ht="15">
      <c r="B255" s="2"/>
      <c r="C255" s="2"/>
      <c r="D255" s="2"/>
      <c r="E255" s="20"/>
      <c r="F255" s="2"/>
      <c r="G255" s="2"/>
      <c r="H255" s="2"/>
      <c r="I255" s="25"/>
      <c r="J255" s="2"/>
      <c r="K255" s="2"/>
      <c r="L255" s="2"/>
    </row>
    <row r="256" spans="2:12" ht="15">
      <c r="B256" s="2"/>
      <c r="C256" s="2"/>
      <c r="D256" s="2"/>
      <c r="E256" s="20"/>
      <c r="F256" s="2"/>
      <c r="G256" s="2"/>
      <c r="H256" s="2"/>
      <c r="I256" s="25"/>
      <c r="J256" s="2"/>
      <c r="K256" s="2"/>
      <c r="L256" s="2"/>
    </row>
    <row r="257" spans="2:12" ht="15">
      <c r="B257" s="2"/>
      <c r="C257" s="2"/>
      <c r="D257" s="2"/>
      <c r="E257" s="20"/>
      <c r="F257" s="2"/>
      <c r="G257" s="2"/>
      <c r="H257" s="2"/>
      <c r="I257" s="25"/>
      <c r="J257" s="2"/>
      <c r="K257" s="2"/>
      <c r="L257" s="2"/>
    </row>
    <row r="258" spans="2:12" ht="15">
      <c r="B258" s="2"/>
      <c r="C258" s="2"/>
      <c r="D258" s="2"/>
      <c r="E258" s="20"/>
      <c r="F258" s="2"/>
      <c r="G258" s="2"/>
      <c r="H258" s="2"/>
      <c r="I258" s="25"/>
      <c r="J258" s="2"/>
      <c r="K258" s="2"/>
      <c r="L258" s="2"/>
    </row>
    <row r="259" spans="2:12" ht="15">
      <c r="B259" s="2"/>
      <c r="C259" s="2"/>
      <c r="D259" s="2"/>
      <c r="E259" s="20"/>
      <c r="F259" s="2"/>
      <c r="G259" s="2"/>
      <c r="H259" s="2"/>
      <c r="I259" s="25"/>
      <c r="J259" s="2"/>
      <c r="K259" s="2"/>
      <c r="L259" s="2"/>
    </row>
    <row r="260" spans="2:12" ht="15">
      <c r="B260" s="2"/>
      <c r="C260" s="2"/>
      <c r="D260" s="2"/>
      <c r="E260" s="20"/>
      <c r="F260" s="2"/>
      <c r="G260" s="2"/>
      <c r="H260" s="2"/>
      <c r="I260" s="25"/>
      <c r="J260" s="2"/>
      <c r="K260" s="2"/>
      <c r="L260" s="2"/>
    </row>
    <row r="261" spans="2:12" ht="15">
      <c r="B261" s="2"/>
      <c r="C261" s="2"/>
      <c r="D261" s="2"/>
      <c r="E261" s="20"/>
      <c r="F261" s="2"/>
      <c r="G261" s="2"/>
      <c r="H261" s="2"/>
      <c r="I261" s="25"/>
      <c r="J261" s="2"/>
      <c r="K261" s="2"/>
      <c r="L261" s="2"/>
    </row>
    <row r="262" spans="2:12" ht="15">
      <c r="B262" s="2"/>
      <c r="C262" s="2"/>
      <c r="D262" s="2"/>
      <c r="E262" s="20"/>
      <c r="F262" s="2"/>
      <c r="G262" s="2"/>
      <c r="H262" s="2"/>
      <c r="I262" s="25"/>
      <c r="J262" s="2"/>
      <c r="K262" s="2"/>
      <c r="L262" s="2"/>
    </row>
    <row r="263" spans="2:12" ht="15">
      <c r="B263" s="2"/>
      <c r="C263" s="2"/>
      <c r="D263" s="2"/>
      <c r="E263" s="20"/>
      <c r="F263" s="2"/>
      <c r="G263" s="2"/>
      <c r="H263" s="2"/>
      <c r="I263" s="25"/>
      <c r="J263" s="2"/>
      <c r="K263" s="2"/>
      <c r="L263" s="2"/>
    </row>
    <row r="264" spans="2:12" ht="15">
      <c r="B264" s="2"/>
      <c r="C264" s="2"/>
      <c r="D264" s="2"/>
      <c r="E264" s="20"/>
      <c r="F264" s="2"/>
      <c r="G264" s="2"/>
      <c r="H264" s="2"/>
      <c r="I264" s="25"/>
      <c r="J264" s="2"/>
      <c r="K264" s="2"/>
      <c r="L264" s="2"/>
    </row>
    <row r="265" spans="2:12" ht="15">
      <c r="B265" s="2"/>
      <c r="C265" s="2"/>
      <c r="D265" s="2"/>
      <c r="E265" s="20"/>
      <c r="F265" s="2"/>
      <c r="G265" s="2"/>
      <c r="H265" s="2"/>
      <c r="I265" s="25"/>
      <c r="J265" s="2"/>
      <c r="K265" s="2"/>
      <c r="L265" s="2"/>
    </row>
    <row r="266" spans="2:12" ht="15">
      <c r="B266" s="2"/>
      <c r="C266" s="2"/>
      <c r="D266" s="2"/>
      <c r="E266" s="20"/>
      <c r="F266" s="2"/>
      <c r="G266" s="2"/>
      <c r="H266" s="2"/>
      <c r="I266" s="25"/>
      <c r="J266" s="2"/>
      <c r="K266" s="2"/>
      <c r="L266" s="2"/>
    </row>
    <row r="267" spans="2:12" ht="15">
      <c r="B267" s="2"/>
      <c r="C267" s="2"/>
      <c r="D267" s="2"/>
      <c r="E267" s="20"/>
      <c r="F267" s="2"/>
      <c r="G267" s="2"/>
      <c r="H267" s="2"/>
      <c r="I267" s="25"/>
      <c r="J267" s="2"/>
      <c r="K267" s="2"/>
      <c r="L267" s="2"/>
    </row>
    <row r="268" spans="2:12" ht="15">
      <c r="B268" s="2"/>
      <c r="C268" s="2"/>
      <c r="D268" s="2"/>
      <c r="E268" s="20"/>
      <c r="F268" s="2"/>
      <c r="G268" s="2"/>
      <c r="H268" s="2"/>
      <c r="I268" s="25"/>
      <c r="J268" s="2"/>
      <c r="K268" s="2"/>
      <c r="L268" s="2"/>
    </row>
    <row r="269" spans="2:12" ht="15">
      <c r="B269" s="2"/>
      <c r="C269" s="2"/>
      <c r="D269" s="2"/>
      <c r="E269" s="20"/>
      <c r="F269" s="2"/>
      <c r="G269" s="2"/>
      <c r="H269" s="2"/>
      <c r="I269" s="25"/>
      <c r="J269" s="2"/>
      <c r="K269" s="2"/>
      <c r="L269" s="2"/>
    </row>
    <row r="270" spans="2:12" ht="15">
      <c r="B270" s="2"/>
      <c r="C270" s="2"/>
      <c r="D270" s="2"/>
      <c r="E270" s="20"/>
      <c r="F270" s="2"/>
      <c r="G270" s="2"/>
      <c r="H270" s="2"/>
      <c r="I270" s="25"/>
      <c r="J270" s="2"/>
      <c r="K270" s="2"/>
      <c r="L270" s="2"/>
    </row>
    <row r="271" spans="2:12" ht="15">
      <c r="B271" s="2"/>
      <c r="C271" s="2"/>
      <c r="D271" s="2"/>
      <c r="E271" s="20"/>
      <c r="F271" s="2"/>
      <c r="G271" s="2"/>
      <c r="H271" s="2"/>
      <c r="I271" s="25"/>
      <c r="J271" s="2"/>
      <c r="K271" s="2"/>
      <c r="L271" s="2"/>
    </row>
    <row r="272" spans="2:12" ht="15">
      <c r="B272" s="2"/>
      <c r="C272" s="2"/>
      <c r="D272" s="2"/>
      <c r="E272" s="20"/>
      <c r="F272" s="2"/>
      <c r="G272" s="2"/>
      <c r="H272" s="2"/>
      <c r="I272" s="25"/>
      <c r="J272" s="2"/>
      <c r="K272" s="2"/>
      <c r="L272" s="2"/>
    </row>
    <row r="273" spans="2:12" ht="15">
      <c r="B273" s="2"/>
      <c r="C273" s="2"/>
      <c r="D273" s="2"/>
      <c r="E273" s="20"/>
      <c r="F273" s="2"/>
      <c r="G273" s="2"/>
      <c r="H273" s="2"/>
      <c r="I273" s="25"/>
      <c r="J273" s="2"/>
      <c r="K273" s="2"/>
      <c r="L273" s="2"/>
    </row>
    <row r="274" spans="2:12" ht="15">
      <c r="B274" s="2"/>
      <c r="C274" s="2"/>
      <c r="D274" s="2"/>
      <c r="E274" s="20"/>
      <c r="F274" s="2"/>
      <c r="G274" s="2"/>
      <c r="H274" s="2"/>
      <c r="I274" s="25"/>
      <c r="J274" s="2"/>
      <c r="K274" s="2"/>
      <c r="L274" s="2"/>
    </row>
    <row r="275" spans="2:12" ht="15">
      <c r="B275" s="2"/>
      <c r="C275" s="2"/>
      <c r="D275" s="2"/>
      <c r="E275" s="20"/>
      <c r="F275" s="2"/>
      <c r="G275" s="2"/>
      <c r="H275" s="2"/>
      <c r="I275" s="25"/>
      <c r="J275" s="2"/>
      <c r="K275" s="2"/>
      <c r="L275" s="2"/>
    </row>
    <row r="276" spans="2:12" ht="15">
      <c r="B276" s="2"/>
      <c r="C276" s="2"/>
      <c r="D276" s="2"/>
      <c r="E276" s="20"/>
      <c r="F276" s="2"/>
      <c r="G276" s="2"/>
      <c r="H276" s="2"/>
      <c r="I276" s="25"/>
      <c r="J276" s="2"/>
      <c r="K276" s="2"/>
      <c r="L276" s="2"/>
    </row>
    <row r="277" spans="2:12" ht="15">
      <c r="B277" s="2"/>
      <c r="C277" s="2"/>
      <c r="D277" s="2"/>
      <c r="E277" s="20"/>
      <c r="F277" s="2"/>
      <c r="G277" s="2"/>
      <c r="H277" s="2"/>
      <c r="I277" s="25"/>
      <c r="J277" s="2"/>
      <c r="K277" s="2"/>
      <c r="L277" s="2"/>
    </row>
    <row r="278" spans="2:12" ht="15">
      <c r="B278" s="2"/>
      <c r="C278" s="2"/>
      <c r="D278" s="2"/>
      <c r="E278" s="20"/>
      <c r="F278" s="2"/>
      <c r="G278" s="2"/>
      <c r="H278" s="2"/>
      <c r="I278" s="25"/>
      <c r="J278" s="2"/>
      <c r="K278" s="2"/>
      <c r="L278" s="2"/>
    </row>
    <row r="279" spans="2:12" ht="15">
      <c r="B279" s="2"/>
      <c r="C279" s="2"/>
      <c r="D279" s="2"/>
      <c r="E279" s="20"/>
      <c r="F279" s="2"/>
      <c r="G279" s="2"/>
      <c r="H279" s="2"/>
      <c r="I279" s="25"/>
      <c r="J279" s="2"/>
      <c r="K279" s="2"/>
      <c r="L279" s="2"/>
    </row>
    <row r="280" spans="2:12" ht="15">
      <c r="B280" s="2"/>
      <c r="C280" s="2"/>
      <c r="D280" s="2"/>
      <c r="E280" s="20"/>
      <c r="F280" s="2"/>
      <c r="G280" s="2"/>
      <c r="H280" s="2"/>
      <c r="I280" s="25"/>
      <c r="J280" s="2"/>
      <c r="K280" s="2"/>
      <c r="L280" s="2"/>
    </row>
    <row r="281" spans="2:12" ht="15">
      <c r="B281" s="2"/>
      <c r="C281" s="2"/>
      <c r="D281" s="2"/>
      <c r="E281" s="20"/>
      <c r="F281" s="2"/>
      <c r="G281" s="2"/>
      <c r="H281" s="2"/>
      <c r="I281" s="25"/>
      <c r="J281" s="2"/>
      <c r="K281" s="2"/>
      <c r="L281" s="2"/>
    </row>
    <row r="282" spans="2:12" ht="15">
      <c r="B282" s="2"/>
      <c r="C282" s="2"/>
      <c r="D282" s="2"/>
      <c r="E282" s="20"/>
      <c r="F282" s="2"/>
      <c r="G282" s="2"/>
      <c r="H282" s="2"/>
      <c r="I282" s="25"/>
      <c r="J282" s="2"/>
      <c r="K282" s="2"/>
      <c r="L282" s="2"/>
    </row>
    <row r="283" spans="2:12" ht="15">
      <c r="B283" s="2"/>
      <c r="C283" s="2"/>
      <c r="D283" s="2"/>
      <c r="E283" s="20"/>
      <c r="F283" s="2"/>
      <c r="G283" s="2"/>
      <c r="H283" s="2"/>
      <c r="I283" s="25"/>
      <c r="J283" s="2"/>
      <c r="K283" s="2"/>
      <c r="L283" s="2"/>
    </row>
    <row r="284" spans="2:12" ht="15">
      <c r="B284" s="2"/>
      <c r="C284" s="2"/>
      <c r="D284" s="2"/>
      <c r="E284" s="20"/>
      <c r="F284" s="2"/>
      <c r="G284" s="2"/>
      <c r="H284" s="2"/>
      <c r="I284" s="25"/>
      <c r="J284" s="2"/>
      <c r="K284" s="2"/>
      <c r="L284" s="2"/>
    </row>
    <row r="285" spans="2:12" ht="15">
      <c r="B285" s="2"/>
      <c r="C285" s="2"/>
      <c r="D285" s="2"/>
      <c r="E285" s="20"/>
      <c r="F285" s="2"/>
      <c r="G285" s="2"/>
      <c r="H285" s="2"/>
      <c r="I285" s="25"/>
      <c r="J285" s="2"/>
      <c r="K285" s="2"/>
      <c r="L285" s="2"/>
    </row>
    <row r="286" spans="2:12" ht="15">
      <c r="B286" s="2"/>
      <c r="C286" s="2"/>
      <c r="D286" s="2"/>
      <c r="E286" s="20"/>
      <c r="F286" s="2"/>
      <c r="G286" s="2"/>
      <c r="H286" s="2"/>
      <c r="I286" s="25"/>
      <c r="J286" s="2"/>
      <c r="K286" s="2"/>
      <c r="L286" s="2"/>
    </row>
  </sheetData>
  <mergeCells count="17">
    <mergeCell ref="A39:A40"/>
    <mergeCell ref="B39:E39"/>
    <mergeCell ref="F39:I39"/>
    <mergeCell ref="F27:I27"/>
    <mergeCell ref="A27:A28"/>
    <mergeCell ref="B27:E27"/>
    <mergeCell ref="J3:M3"/>
    <mergeCell ref="F3:I3"/>
    <mergeCell ref="F15:I15"/>
    <mergeCell ref="A1:M1"/>
    <mergeCell ref="A2:M2"/>
    <mergeCell ref="A15:A16"/>
    <mergeCell ref="B15:E15"/>
    <mergeCell ref="A3:A4"/>
    <mergeCell ref="B3:E3"/>
    <mergeCell ref="J15:K15"/>
    <mergeCell ref="L15:M15"/>
  </mergeCells>
  <phoneticPr fontId="2" type="noConversion"/>
  <conditionalFormatting sqref="L29:M36 L17:M24">
    <cfRule type="cellIs" dxfId="5" priority="1" stopIfTrue="1" operator="lessThan">
      <formula>0</formula>
    </cfRule>
  </conditionalFormatting>
  <conditionalFormatting sqref="L37:M37 L25:M25">
    <cfRule type="cellIs" dxfId="4" priority="2" stopIfTrue="1" operator="lessThan">
      <formula>0</formula>
    </cfRule>
  </conditionalFormatting>
  <conditionalFormatting sqref="M38:M65536 M26:M28 M16 M13:M14 L13 L5:M12">
    <cfRule type="cellIs" dxfId="3" priority="3" stopIfTrue="1" operator="lessThan">
      <formula>1</formula>
    </cfRule>
  </conditionalFormatting>
  <pageMargins left="0.78740157499999996" right="0.78740157499999996" top="0.5" bottom="0.49" header="0.4921259845" footer="0.4921259845"/>
  <pageSetup paperSize="9" scale="72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activeCell="Q3" sqref="Q3"/>
    </sheetView>
  </sheetViews>
  <sheetFormatPr defaultRowHeight="12.75"/>
  <cols>
    <col min="1" max="1" width="34.265625" customWidth="1"/>
    <col min="2" max="4" width="8.265625" bestFit="1" customWidth="1"/>
    <col min="5" max="5" width="7.3984375" bestFit="1" customWidth="1"/>
    <col min="9" max="9" width="7.3984375" bestFit="1" customWidth="1"/>
    <col min="10" max="10" width="7.1328125" style="3" bestFit="1" customWidth="1"/>
    <col min="11" max="11" width="6.86328125" customWidth="1"/>
    <col min="12" max="12" width="7.265625" bestFit="1" customWidth="1"/>
    <col min="13" max="13" width="8.1328125" customWidth="1"/>
    <col min="14" max="14" width="7.73046875" customWidth="1"/>
    <col min="15" max="15" width="8.86328125" bestFit="1" customWidth="1"/>
  </cols>
  <sheetData>
    <row r="1" spans="1:17" ht="23.25" customHeight="1" thickBot="1">
      <c r="A1" s="91" t="s">
        <v>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7" ht="15.75" customHeight="1" thickBot="1">
      <c r="A2" s="102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7" ht="15.75" customHeight="1" thickBot="1">
      <c r="A3" s="107" t="s">
        <v>14</v>
      </c>
      <c r="B3" s="109" t="s">
        <v>0</v>
      </c>
      <c r="C3" s="110"/>
      <c r="D3" s="110"/>
      <c r="E3" s="111"/>
      <c r="F3" s="109" t="s">
        <v>1</v>
      </c>
      <c r="G3" s="110"/>
      <c r="H3" s="110"/>
      <c r="I3" s="111"/>
      <c r="J3" s="105" t="s">
        <v>15</v>
      </c>
      <c r="K3" s="106"/>
      <c r="L3" s="112" t="s">
        <v>16</v>
      </c>
      <c r="M3" s="100" t="s">
        <v>55</v>
      </c>
      <c r="N3" s="100"/>
      <c r="O3" s="100"/>
      <c r="P3" s="101"/>
    </row>
    <row r="4" spans="1:17" ht="15" customHeight="1" thickBot="1">
      <c r="A4" s="108"/>
      <c r="B4" s="47">
        <v>2019</v>
      </c>
      <c r="C4" s="47">
        <v>2020</v>
      </c>
      <c r="D4" s="47">
        <v>2021</v>
      </c>
      <c r="E4" s="77" t="s">
        <v>13</v>
      </c>
      <c r="F4" s="47">
        <v>2019</v>
      </c>
      <c r="G4" s="47">
        <v>2020</v>
      </c>
      <c r="H4" s="47">
        <v>2021</v>
      </c>
      <c r="I4" s="77" t="s">
        <v>13</v>
      </c>
      <c r="J4" s="78" t="s">
        <v>17</v>
      </c>
      <c r="K4" s="79" t="s">
        <v>18</v>
      </c>
      <c r="L4" s="113"/>
      <c r="M4" s="56" t="s">
        <v>18</v>
      </c>
      <c r="N4" s="57" t="s">
        <v>48</v>
      </c>
      <c r="O4" s="64" t="s">
        <v>49</v>
      </c>
      <c r="P4" s="65" t="s">
        <v>51</v>
      </c>
    </row>
    <row r="5" spans="1:17" ht="15">
      <c r="A5" s="29" t="s">
        <v>20</v>
      </c>
      <c r="B5" s="80">
        <v>5977.665</v>
      </c>
      <c r="C5" s="81">
        <v>7608.17</v>
      </c>
      <c r="D5" s="81">
        <v>7553.1059999999998</v>
      </c>
      <c r="E5" s="82">
        <f>IF(OR(D5=0,B5=0),"",D5/B5)</f>
        <v>1.263554581931239</v>
      </c>
      <c r="F5" s="80">
        <v>1882</v>
      </c>
      <c r="G5" s="81">
        <v>1982</v>
      </c>
      <c r="H5" s="81">
        <v>2189</v>
      </c>
      <c r="I5" s="82">
        <f>IF(OR(H5=0,F5=0),"",H5/F5)</f>
        <v>1.163124335812965</v>
      </c>
      <c r="J5" s="83">
        <f>H5-F5</f>
        <v>307</v>
      </c>
      <c r="K5" s="84">
        <f>D5-B5</f>
        <v>1575.4409999999998</v>
      </c>
      <c r="L5" s="85">
        <f t="shared" ref="L5:L34" si="0">D5/H5</f>
        <v>3.4504824120603015</v>
      </c>
      <c r="M5" s="59">
        <v>260.95</v>
      </c>
      <c r="N5" s="60">
        <v>67</v>
      </c>
      <c r="O5" s="61">
        <f>IF(OR(D5+M5=0,C5=0),"",(D5+M5)/B5)</f>
        <v>1.3072087512431694</v>
      </c>
      <c r="P5" s="82">
        <f>IF(OR(H5+N5=0,G5=0),"",(H5+N5)/F5)</f>
        <v>1.1987247608926674</v>
      </c>
    </row>
    <row r="6" spans="1:17" ht="15">
      <c r="A6" s="29" t="s">
        <v>21</v>
      </c>
      <c r="B6" s="31">
        <v>982.98500000000001</v>
      </c>
      <c r="C6" s="5">
        <v>1296.3510000000001</v>
      </c>
      <c r="D6" s="5">
        <v>1078.067</v>
      </c>
      <c r="E6" s="32">
        <f t="shared" ref="E6:E34" si="1">IF(OR(D6=0,B6=0),"",D6/B6)</f>
        <v>1.0967278239240681</v>
      </c>
      <c r="F6" s="31">
        <v>1050</v>
      </c>
      <c r="G6" s="5">
        <v>1032</v>
      </c>
      <c r="H6" s="5">
        <v>1084</v>
      </c>
      <c r="I6" s="32">
        <f t="shared" ref="I6:I34" si="2">IF(OR(H6=0,F6=0),"",H6/F6)</f>
        <v>1.0323809523809524</v>
      </c>
      <c r="J6" s="34">
        <f t="shared" ref="J6:J34" si="3">H6-F6</f>
        <v>34</v>
      </c>
      <c r="K6" s="35">
        <f t="shared" ref="K6:K34" si="4">D6-B6</f>
        <v>95.081999999999994</v>
      </c>
      <c r="L6" s="54">
        <f t="shared" si="0"/>
        <v>0.99452675276752767</v>
      </c>
      <c r="M6" s="62">
        <v>53.12</v>
      </c>
      <c r="N6" s="58">
        <v>59</v>
      </c>
      <c r="O6" s="1">
        <f t="shared" ref="O6:O34" si="5">IF(OR(D6+M6=0,C6=0),"",(D6+M6)/B6)</f>
        <v>1.1507673057065977</v>
      </c>
      <c r="P6" s="32">
        <f t="shared" ref="P6:P34" si="6">IF(OR(H6+N6=0,G6=0),"",(H6+N6)/F6)</f>
        <v>1.0885714285714285</v>
      </c>
      <c r="Q6" s="63"/>
    </row>
    <row r="7" spans="1:17" ht="15">
      <c r="A7" s="29" t="s">
        <v>22</v>
      </c>
      <c r="B7" s="31">
        <v>747.40200000000004</v>
      </c>
      <c r="C7" s="5">
        <v>1056.4649999999999</v>
      </c>
      <c r="D7" s="5">
        <v>930.27300000000002</v>
      </c>
      <c r="E7" s="32">
        <f t="shared" si="1"/>
        <v>1.2446755561264218</v>
      </c>
      <c r="F7" s="31">
        <v>889</v>
      </c>
      <c r="G7" s="5">
        <v>859</v>
      </c>
      <c r="H7" s="5">
        <v>1033</v>
      </c>
      <c r="I7" s="32">
        <f t="shared" si="2"/>
        <v>1.1619797525309337</v>
      </c>
      <c r="J7" s="34">
        <f t="shared" si="3"/>
        <v>144</v>
      </c>
      <c r="K7" s="35">
        <f t="shared" si="4"/>
        <v>182.87099999999998</v>
      </c>
      <c r="L7" s="54">
        <f t="shared" si="0"/>
        <v>0.90055469506292352</v>
      </c>
      <c r="M7" s="62">
        <v>43.47</v>
      </c>
      <c r="N7" s="58">
        <v>49</v>
      </c>
      <c r="O7" s="1">
        <f t="shared" si="5"/>
        <v>1.3028370274631322</v>
      </c>
      <c r="P7" s="32">
        <f t="shared" si="6"/>
        <v>1.217097862767154</v>
      </c>
    </row>
    <row r="8" spans="1:17" ht="15">
      <c r="A8" s="29" t="s">
        <v>23</v>
      </c>
      <c r="B8" s="31">
        <v>2190.3310000000001</v>
      </c>
      <c r="C8" s="5">
        <v>2858.3110000000001</v>
      </c>
      <c r="D8" s="5">
        <v>2145.7570000000001</v>
      </c>
      <c r="E8" s="32">
        <f t="shared" si="1"/>
        <v>0.97964965112578872</v>
      </c>
      <c r="F8" s="31">
        <v>1112</v>
      </c>
      <c r="G8" s="5">
        <v>1222</v>
      </c>
      <c r="H8" s="5">
        <v>1106</v>
      </c>
      <c r="I8" s="32">
        <f t="shared" si="2"/>
        <v>0.99460431654676262</v>
      </c>
      <c r="J8" s="34">
        <f t="shared" si="3"/>
        <v>-6</v>
      </c>
      <c r="K8" s="35">
        <f t="shared" si="4"/>
        <v>-44.574000000000069</v>
      </c>
      <c r="L8" s="54">
        <f t="shared" si="0"/>
        <v>1.9401057866184448</v>
      </c>
      <c r="M8" s="62">
        <v>252.38</v>
      </c>
      <c r="N8" s="58">
        <v>154</v>
      </c>
      <c r="O8" s="1">
        <f t="shared" si="5"/>
        <v>1.0948742450341979</v>
      </c>
      <c r="P8" s="32">
        <f t="shared" si="6"/>
        <v>1.1330935251798562</v>
      </c>
    </row>
    <row r="9" spans="1:17" ht="15">
      <c r="A9" s="29" t="s">
        <v>24</v>
      </c>
      <c r="B9" s="31">
        <v>1053.9490000000001</v>
      </c>
      <c r="C9" s="5">
        <v>749.279</v>
      </c>
      <c r="D9" s="5">
        <v>1354.896</v>
      </c>
      <c r="E9" s="32">
        <f t="shared" si="1"/>
        <v>1.2855422795600164</v>
      </c>
      <c r="F9" s="31">
        <v>527</v>
      </c>
      <c r="G9" s="5">
        <v>314</v>
      </c>
      <c r="H9" s="5">
        <v>622</v>
      </c>
      <c r="I9" s="32">
        <f t="shared" si="2"/>
        <v>1.1802656546489563</v>
      </c>
      <c r="J9" s="34">
        <f t="shared" si="3"/>
        <v>95</v>
      </c>
      <c r="K9" s="35">
        <f t="shared" si="4"/>
        <v>300.94699999999989</v>
      </c>
      <c r="L9" s="54">
        <f t="shared" si="0"/>
        <v>2.1782893890675239</v>
      </c>
      <c r="M9" s="62">
        <v>1.3</v>
      </c>
      <c r="N9" s="58">
        <v>2</v>
      </c>
      <c r="O9" s="1">
        <f t="shared" si="5"/>
        <v>1.2867757358278245</v>
      </c>
      <c r="P9" s="32">
        <f t="shared" si="6"/>
        <v>1.1840607210626186</v>
      </c>
    </row>
    <row r="10" spans="1:17" ht="15">
      <c r="A10" s="29" t="s">
        <v>25</v>
      </c>
      <c r="B10" s="31">
        <v>1924.001</v>
      </c>
      <c r="C10" s="5">
        <v>1935.912</v>
      </c>
      <c r="D10" s="5">
        <v>2590.0729999999999</v>
      </c>
      <c r="E10" s="32">
        <f t="shared" si="1"/>
        <v>1.3461910882582702</v>
      </c>
      <c r="F10" s="31">
        <v>582</v>
      </c>
      <c r="G10" s="5">
        <v>535</v>
      </c>
      <c r="H10" s="5">
        <v>718</v>
      </c>
      <c r="I10" s="32">
        <f t="shared" si="2"/>
        <v>1.2336769759450172</v>
      </c>
      <c r="J10" s="34">
        <f t="shared" si="3"/>
        <v>136</v>
      </c>
      <c r="K10" s="35">
        <f t="shared" si="4"/>
        <v>666.07199999999989</v>
      </c>
      <c r="L10" s="54">
        <f t="shared" si="0"/>
        <v>3.6073440111420609</v>
      </c>
      <c r="M10" s="62">
        <v>15.05</v>
      </c>
      <c r="N10" s="58">
        <v>7</v>
      </c>
      <c r="O10" s="1">
        <f t="shared" si="5"/>
        <v>1.3540133295149015</v>
      </c>
      <c r="P10" s="32">
        <f t="shared" si="6"/>
        <v>1.2457044673539519</v>
      </c>
    </row>
    <row r="11" spans="1:17" ht="15">
      <c r="A11" s="29" t="s">
        <v>26</v>
      </c>
      <c r="B11" s="31">
        <v>670.74199999999996</v>
      </c>
      <c r="C11" s="5">
        <v>1940.3679999999999</v>
      </c>
      <c r="D11" s="5">
        <v>1282.337</v>
      </c>
      <c r="E11" s="32">
        <f t="shared" si="1"/>
        <v>1.9118185531843839</v>
      </c>
      <c r="F11" s="31">
        <v>92</v>
      </c>
      <c r="G11" s="5">
        <v>176</v>
      </c>
      <c r="H11" s="5">
        <v>164</v>
      </c>
      <c r="I11" s="32">
        <f t="shared" si="2"/>
        <v>1.7826086956521738</v>
      </c>
      <c r="J11" s="34">
        <f t="shared" si="3"/>
        <v>72</v>
      </c>
      <c r="K11" s="35">
        <f t="shared" si="4"/>
        <v>611.59500000000003</v>
      </c>
      <c r="L11" s="54">
        <f t="shared" si="0"/>
        <v>7.8191280487804882</v>
      </c>
      <c r="M11" s="62">
        <v>2.23</v>
      </c>
      <c r="N11" s="58">
        <v>4</v>
      </c>
      <c r="O11" s="1">
        <f t="shared" si="5"/>
        <v>1.915143229438443</v>
      </c>
      <c r="P11" s="32">
        <f t="shared" si="6"/>
        <v>1.826086956521739</v>
      </c>
    </row>
    <row r="12" spans="1:17" ht="15">
      <c r="A12" s="29" t="s">
        <v>27</v>
      </c>
      <c r="B12" s="31">
        <v>1442.22</v>
      </c>
      <c r="C12" s="5">
        <v>1514.894</v>
      </c>
      <c r="D12" s="5">
        <v>1664.884</v>
      </c>
      <c r="E12" s="32">
        <f t="shared" si="1"/>
        <v>1.1543897602307553</v>
      </c>
      <c r="F12" s="31">
        <v>1556</v>
      </c>
      <c r="G12" s="5">
        <v>1570</v>
      </c>
      <c r="H12" s="5">
        <v>1769</v>
      </c>
      <c r="I12" s="32">
        <f t="shared" si="2"/>
        <v>1.1368894601542416</v>
      </c>
      <c r="J12" s="34">
        <f t="shared" si="3"/>
        <v>213</v>
      </c>
      <c r="K12" s="35">
        <f t="shared" si="4"/>
        <v>222.66399999999999</v>
      </c>
      <c r="L12" s="54">
        <f t="shared" si="0"/>
        <v>0.94114414923685696</v>
      </c>
      <c r="M12" s="62">
        <v>7.5</v>
      </c>
      <c r="N12" s="58">
        <v>10</v>
      </c>
      <c r="O12" s="1">
        <f t="shared" si="5"/>
        <v>1.1595900764099791</v>
      </c>
      <c r="P12" s="32">
        <f t="shared" si="6"/>
        <v>1.1433161953727506</v>
      </c>
    </row>
    <row r="13" spans="1:17" ht="15">
      <c r="A13" s="29" t="s">
        <v>28</v>
      </c>
      <c r="B13" s="31">
        <v>779.404</v>
      </c>
      <c r="C13" s="5">
        <v>938.13499999999999</v>
      </c>
      <c r="D13" s="5">
        <v>765.80499999999995</v>
      </c>
      <c r="E13" s="32">
        <f t="shared" si="1"/>
        <v>0.98255205259403333</v>
      </c>
      <c r="F13" s="31">
        <v>995</v>
      </c>
      <c r="G13" s="5">
        <v>1000</v>
      </c>
      <c r="H13" s="5">
        <v>996</v>
      </c>
      <c r="I13" s="32">
        <f t="shared" si="2"/>
        <v>1.0010050251256282</v>
      </c>
      <c r="J13" s="34">
        <f t="shared" si="3"/>
        <v>1</v>
      </c>
      <c r="K13" s="35">
        <f t="shared" si="4"/>
        <v>-13.599000000000046</v>
      </c>
      <c r="L13" s="54">
        <f t="shared" si="0"/>
        <v>0.76888052208835334</v>
      </c>
      <c r="M13" s="62">
        <v>3.5</v>
      </c>
      <c r="N13" s="58">
        <v>13</v>
      </c>
      <c r="O13" s="1">
        <f t="shared" si="5"/>
        <v>0.98704266336841995</v>
      </c>
      <c r="P13" s="32">
        <f t="shared" si="6"/>
        <v>1.0140703517587939</v>
      </c>
    </row>
    <row r="14" spans="1:17" ht="15">
      <c r="A14" s="29" t="s">
        <v>29</v>
      </c>
      <c r="B14" s="31">
        <v>1103.972</v>
      </c>
      <c r="C14" s="5">
        <v>1148.761</v>
      </c>
      <c r="D14" s="5">
        <v>1424.0250000000001</v>
      </c>
      <c r="E14" s="32">
        <f t="shared" si="1"/>
        <v>1.2899104325109696</v>
      </c>
      <c r="F14" s="31">
        <v>1340</v>
      </c>
      <c r="G14" s="5">
        <v>1103</v>
      </c>
      <c r="H14" s="5">
        <v>1759</v>
      </c>
      <c r="I14" s="32">
        <f t="shared" si="2"/>
        <v>1.3126865671641792</v>
      </c>
      <c r="J14" s="34">
        <f t="shared" si="3"/>
        <v>419</v>
      </c>
      <c r="K14" s="35">
        <f t="shared" si="4"/>
        <v>320.05300000000011</v>
      </c>
      <c r="L14" s="54">
        <f t="shared" si="0"/>
        <v>0.80956509380329733</v>
      </c>
      <c r="M14" s="62">
        <v>32.5</v>
      </c>
      <c r="N14" s="58">
        <v>35</v>
      </c>
      <c r="O14" s="1">
        <f t="shared" si="5"/>
        <v>1.3193495849532417</v>
      </c>
      <c r="P14" s="32">
        <f t="shared" si="6"/>
        <v>1.3388059701492536</v>
      </c>
    </row>
    <row r="15" spans="1:17" ht="15">
      <c r="A15" s="29" t="s">
        <v>30</v>
      </c>
      <c r="B15" s="31">
        <v>1119.3150000000001</v>
      </c>
      <c r="C15" s="5">
        <v>835.01599999999996</v>
      </c>
      <c r="D15" s="5">
        <v>1370.579</v>
      </c>
      <c r="E15" s="32">
        <f t="shared" si="1"/>
        <v>1.22448015080652</v>
      </c>
      <c r="F15" s="31">
        <v>722</v>
      </c>
      <c r="G15" s="5">
        <v>535</v>
      </c>
      <c r="H15" s="5">
        <v>879</v>
      </c>
      <c r="I15" s="32">
        <f t="shared" si="2"/>
        <v>1.2174515235457064</v>
      </c>
      <c r="J15" s="34">
        <f t="shared" si="3"/>
        <v>157</v>
      </c>
      <c r="K15" s="35">
        <f t="shared" si="4"/>
        <v>251.2639999999999</v>
      </c>
      <c r="L15" s="54">
        <f t="shared" si="0"/>
        <v>1.5592480091012513</v>
      </c>
      <c r="M15" s="62">
        <v>64.11</v>
      </c>
      <c r="N15" s="58">
        <v>43</v>
      </c>
      <c r="O15" s="1">
        <f t="shared" si="5"/>
        <v>1.2817562527081294</v>
      </c>
      <c r="P15" s="32">
        <f t="shared" si="6"/>
        <v>1.2770083102493075</v>
      </c>
    </row>
    <row r="16" spans="1:17" ht="15">
      <c r="A16" s="29" t="s">
        <v>31</v>
      </c>
      <c r="B16" s="31">
        <v>662.31500000000005</v>
      </c>
      <c r="C16" s="5">
        <v>629.56799999999998</v>
      </c>
      <c r="D16" s="5">
        <v>682.64800000000002</v>
      </c>
      <c r="E16" s="32">
        <f t="shared" si="1"/>
        <v>1.0306998935551814</v>
      </c>
      <c r="F16" s="31">
        <v>506</v>
      </c>
      <c r="G16" s="5">
        <v>546</v>
      </c>
      <c r="H16" s="5">
        <v>608</v>
      </c>
      <c r="I16" s="32">
        <f t="shared" si="2"/>
        <v>1.2015810276679841</v>
      </c>
      <c r="J16" s="34">
        <f t="shared" si="3"/>
        <v>102</v>
      </c>
      <c r="K16" s="35">
        <f t="shared" si="4"/>
        <v>20.33299999999997</v>
      </c>
      <c r="L16" s="54">
        <f t="shared" si="0"/>
        <v>1.1227763157894737</v>
      </c>
      <c r="M16" s="62">
        <v>99.94</v>
      </c>
      <c r="N16" s="58">
        <v>81</v>
      </c>
      <c r="O16" s="1">
        <f t="shared" si="5"/>
        <v>1.1815948604515976</v>
      </c>
      <c r="P16" s="32">
        <f t="shared" si="6"/>
        <v>1.3616600790513833</v>
      </c>
    </row>
    <row r="17" spans="1:16" ht="15">
      <c r="A17" s="29" t="s">
        <v>32</v>
      </c>
      <c r="B17" s="31">
        <v>464.32499999999999</v>
      </c>
      <c r="C17" s="5">
        <v>426.245</v>
      </c>
      <c r="D17" s="5">
        <v>521.14499999999998</v>
      </c>
      <c r="E17" s="32">
        <f t="shared" si="1"/>
        <v>1.1223711839767405</v>
      </c>
      <c r="F17" s="31">
        <v>390</v>
      </c>
      <c r="G17" s="5">
        <v>396</v>
      </c>
      <c r="H17" s="5">
        <v>442</v>
      </c>
      <c r="I17" s="32">
        <f t="shared" si="2"/>
        <v>1.1333333333333333</v>
      </c>
      <c r="J17" s="34">
        <f t="shared" si="3"/>
        <v>52</v>
      </c>
      <c r="K17" s="35">
        <f t="shared" si="4"/>
        <v>56.819999999999993</v>
      </c>
      <c r="L17" s="54">
        <f t="shared" si="0"/>
        <v>1.1790610859728505</v>
      </c>
      <c r="M17" s="62">
        <v>11.93</v>
      </c>
      <c r="N17" s="58">
        <v>7</v>
      </c>
      <c r="O17" s="1">
        <f t="shared" si="5"/>
        <v>1.1480643945512301</v>
      </c>
      <c r="P17" s="32">
        <f t="shared" si="6"/>
        <v>1.1512820512820512</v>
      </c>
    </row>
    <row r="18" spans="1:16" ht="15">
      <c r="A18" s="29" t="s">
        <v>33</v>
      </c>
      <c r="B18" s="31">
        <v>239.24600000000001</v>
      </c>
      <c r="C18" s="5">
        <v>185.751</v>
      </c>
      <c r="D18" s="5">
        <v>352.505</v>
      </c>
      <c r="E18" s="32">
        <f t="shared" si="1"/>
        <v>1.4733997642593815</v>
      </c>
      <c r="F18" s="31">
        <v>300</v>
      </c>
      <c r="G18" s="5">
        <v>229</v>
      </c>
      <c r="H18" s="5">
        <v>432</v>
      </c>
      <c r="I18" s="32">
        <f t="shared" si="2"/>
        <v>1.44</v>
      </c>
      <c r="J18" s="34">
        <f t="shared" si="3"/>
        <v>132</v>
      </c>
      <c r="K18" s="35">
        <f t="shared" si="4"/>
        <v>113.25899999999999</v>
      </c>
      <c r="L18" s="54">
        <f t="shared" si="0"/>
        <v>0.81598379629629625</v>
      </c>
      <c r="M18" s="62">
        <v>0</v>
      </c>
      <c r="N18" s="58">
        <v>0</v>
      </c>
      <c r="O18" s="1">
        <f t="shared" si="5"/>
        <v>1.4733997642593815</v>
      </c>
      <c r="P18" s="32">
        <f t="shared" si="6"/>
        <v>1.44</v>
      </c>
    </row>
    <row r="19" spans="1:16" ht="15">
      <c r="A19" s="38" t="s">
        <v>34</v>
      </c>
      <c r="B19" s="31">
        <v>911.02700000000004</v>
      </c>
      <c r="C19" s="5">
        <v>1627.7190000000001</v>
      </c>
      <c r="D19" s="5">
        <v>1072.212</v>
      </c>
      <c r="E19" s="32">
        <f t="shared" si="1"/>
        <v>1.1769266992086951</v>
      </c>
      <c r="F19" s="31">
        <v>1080</v>
      </c>
      <c r="G19" s="5">
        <v>1082</v>
      </c>
      <c r="H19" s="5">
        <v>1180</v>
      </c>
      <c r="I19" s="32">
        <f t="shared" si="2"/>
        <v>1.0925925925925926</v>
      </c>
      <c r="J19" s="34">
        <f t="shared" si="3"/>
        <v>100</v>
      </c>
      <c r="K19" s="35">
        <f t="shared" si="4"/>
        <v>161.18499999999995</v>
      </c>
      <c r="L19" s="54">
        <f t="shared" si="0"/>
        <v>0.90865423728813555</v>
      </c>
      <c r="M19" s="62">
        <v>41.36</v>
      </c>
      <c r="N19" s="58">
        <v>73</v>
      </c>
      <c r="O19" s="1">
        <f t="shared" si="5"/>
        <v>1.2223260122916224</v>
      </c>
      <c r="P19" s="32">
        <f t="shared" si="6"/>
        <v>1.1601851851851852</v>
      </c>
    </row>
    <row r="20" spans="1:16" ht="15">
      <c r="A20" s="29" t="s">
        <v>35</v>
      </c>
      <c r="B20" s="31">
        <v>1028.327</v>
      </c>
      <c r="C20" s="5">
        <v>1242.923</v>
      </c>
      <c r="D20" s="5">
        <v>1101.8879999999999</v>
      </c>
      <c r="E20" s="32">
        <f t="shared" si="1"/>
        <v>1.0715346383008517</v>
      </c>
      <c r="F20" s="31">
        <v>754</v>
      </c>
      <c r="G20" s="5">
        <v>644</v>
      </c>
      <c r="H20" s="5">
        <v>693</v>
      </c>
      <c r="I20" s="32">
        <f t="shared" si="2"/>
        <v>0.91909814323607431</v>
      </c>
      <c r="J20" s="34">
        <f t="shared" si="3"/>
        <v>-61</v>
      </c>
      <c r="K20" s="35">
        <f t="shared" si="4"/>
        <v>73.560999999999922</v>
      </c>
      <c r="L20" s="54">
        <f t="shared" si="0"/>
        <v>1.5900259740259739</v>
      </c>
      <c r="M20" s="62">
        <v>135.66</v>
      </c>
      <c r="N20" s="58">
        <v>75</v>
      </c>
      <c r="O20" s="1">
        <f t="shared" si="5"/>
        <v>1.2034576550066274</v>
      </c>
      <c r="P20" s="32">
        <f t="shared" si="6"/>
        <v>1.0185676392572944</v>
      </c>
    </row>
    <row r="21" spans="1:16" ht="15">
      <c r="A21" s="29" t="s">
        <v>36</v>
      </c>
      <c r="B21" s="31">
        <v>327.79399999999998</v>
      </c>
      <c r="C21" s="5">
        <v>406.67899999999997</v>
      </c>
      <c r="D21" s="5">
        <v>406.84100000000001</v>
      </c>
      <c r="E21" s="32">
        <f t="shared" si="1"/>
        <v>1.2411484041806746</v>
      </c>
      <c r="F21" s="31">
        <v>388</v>
      </c>
      <c r="G21" s="5">
        <v>422</v>
      </c>
      <c r="H21" s="5">
        <v>437</v>
      </c>
      <c r="I21" s="32">
        <f t="shared" si="2"/>
        <v>1.1262886597938144</v>
      </c>
      <c r="J21" s="34">
        <f t="shared" si="3"/>
        <v>49</v>
      </c>
      <c r="K21" s="35">
        <f t="shared" si="4"/>
        <v>79.047000000000025</v>
      </c>
      <c r="L21" s="54">
        <f t="shared" si="0"/>
        <v>0.93098627002288337</v>
      </c>
      <c r="M21" s="62">
        <v>2.11</v>
      </c>
      <c r="N21" s="58">
        <v>3</v>
      </c>
      <c r="O21" s="1">
        <f t="shared" si="5"/>
        <v>1.2475853737408251</v>
      </c>
      <c r="P21" s="32">
        <f t="shared" si="6"/>
        <v>1.134020618556701</v>
      </c>
    </row>
    <row r="22" spans="1:16" ht="15">
      <c r="A22" s="38" t="s">
        <v>37</v>
      </c>
      <c r="B22" s="31">
        <v>133.559</v>
      </c>
      <c r="C22" s="5">
        <v>121.371</v>
      </c>
      <c r="D22" s="5">
        <v>130.49</v>
      </c>
      <c r="E22" s="32">
        <f t="shared" si="1"/>
        <v>0.97702139129523291</v>
      </c>
      <c r="F22" s="31">
        <v>251</v>
      </c>
      <c r="G22" s="5">
        <v>229</v>
      </c>
      <c r="H22" s="5">
        <v>242</v>
      </c>
      <c r="I22" s="32">
        <f t="shared" si="2"/>
        <v>0.96414342629482075</v>
      </c>
      <c r="J22" s="34">
        <f t="shared" si="3"/>
        <v>-9</v>
      </c>
      <c r="K22" s="35">
        <f t="shared" si="4"/>
        <v>-3.0689999999999884</v>
      </c>
      <c r="L22" s="54">
        <f t="shared" si="0"/>
        <v>0.53921487603305784</v>
      </c>
      <c r="M22" s="62">
        <v>3.36</v>
      </c>
      <c r="N22" s="58">
        <v>8</v>
      </c>
      <c r="O22" s="1">
        <f t="shared" si="5"/>
        <v>1.0021788123600808</v>
      </c>
      <c r="P22" s="32">
        <f t="shared" si="6"/>
        <v>0.99601593625498008</v>
      </c>
    </row>
    <row r="23" spans="1:16" ht="15">
      <c r="A23" s="29" t="s">
        <v>38</v>
      </c>
      <c r="B23" s="31">
        <v>727.80499999999995</v>
      </c>
      <c r="C23" s="5">
        <v>612.09500000000003</v>
      </c>
      <c r="D23" s="5">
        <v>552.20500000000004</v>
      </c>
      <c r="E23" s="32">
        <f t="shared" si="1"/>
        <v>0.7587265819828114</v>
      </c>
      <c r="F23" s="31">
        <v>933</v>
      </c>
      <c r="G23" s="5">
        <v>932</v>
      </c>
      <c r="H23" s="5">
        <v>782</v>
      </c>
      <c r="I23" s="32">
        <f t="shared" si="2"/>
        <v>0.83815648445873525</v>
      </c>
      <c r="J23" s="34">
        <f t="shared" si="3"/>
        <v>-151</v>
      </c>
      <c r="K23" s="35">
        <f t="shared" si="4"/>
        <v>-175.59999999999991</v>
      </c>
      <c r="L23" s="54">
        <f t="shared" si="0"/>
        <v>0.70614450127877249</v>
      </c>
      <c r="M23" s="62">
        <v>0</v>
      </c>
      <c r="N23" s="58">
        <v>1</v>
      </c>
      <c r="O23" s="1">
        <f t="shared" si="5"/>
        <v>0.7587265819828114</v>
      </c>
      <c r="P23" s="32">
        <f t="shared" si="6"/>
        <v>0.83922829581993574</v>
      </c>
    </row>
    <row r="24" spans="1:16" ht="15">
      <c r="A24" s="29" t="s">
        <v>39</v>
      </c>
      <c r="B24" s="31">
        <v>73.632000000000005</v>
      </c>
      <c r="C24" s="5">
        <v>69.772000000000006</v>
      </c>
      <c r="D24" s="5">
        <v>60.774000000000001</v>
      </c>
      <c r="E24" s="32">
        <f t="shared" si="1"/>
        <v>0.82537483702737935</v>
      </c>
      <c r="F24" s="31">
        <v>111</v>
      </c>
      <c r="G24" s="5">
        <v>141</v>
      </c>
      <c r="H24" s="5">
        <v>153</v>
      </c>
      <c r="I24" s="32">
        <f t="shared" si="2"/>
        <v>1.3783783783783783</v>
      </c>
      <c r="J24" s="34">
        <f t="shared" si="3"/>
        <v>42</v>
      </c>
      <c r="K24" s="35">
        <f t="shared" si="4"/>
        <v>-12.858000000000004</v>
      </c>
      <c r="L24" s="54">
        <f t="shared" si="0"/>
        <v>0.39721568627450982</v>
      </c>
      <c r="M24" s="62">
        <v>0</v>
      </c>
      <c r="N24" s="58">
        <v>0</v>
      </c>
      <c r="O24" s="1">
        <f t="shared" si="5"/>
        <v>0.82537483702737935</v>
      </c>
      <c r="P24" s="32">
        <f t="shared" si="6"/>
        <v>1.3783783783783783</v>
      </c>
    </row>
    <row r="25" spans="1:16" ht="15">
      <c r="A25" s="29" t="s">
        <v>40</v>
      </c>
      <c r="B25" s="31">
        <v>433.72</v>
      </c>
      <c r="C25" s="5">
        <v>541.78200000000004</v>
      </c>
      <c r="D25" s="5">
        <v>541.30100000000004</v>
      </c>
      <c r="E25" s="32">
        <f t="shared" si="1"/>
        <v>1.2480425159088813</v>
      </c>
      <c r="F25" s="31">
        <v>270</v>
      </c>
      <c r="G25" s="5">
        <v>372</v>
      </c>
      <c r="H25" s="5">
        <v>334</v>
      </c>
      <c r="I25" s="32">
        <f t="shared" si="2"/>
        <v>1.2370370370370369</v>
      </c>
      <c r="J25" s="34">
        <f t="shared" si="3"/>
        <v>64</v>
      </c>
      <c r="K25" s="35">
        <f t="shared" si="4"/>
        <v>107.58100000000002</v>
      </c>
      <c r="L25" s="54">
        <f t="shared" si="0"/>
        <v>1.6206616766467068</v>
      </c>
      <c r="M25" s="62">
        <v>0</v>
      </c>
      <c r="N25" s="58">
        <v>1</v>
      </c>
      <c r="O25" s="1">
        <f t="shared" si="5"/>
        <v>1.2480425159088813</v>
      </c>
      <c r="P25" s="32">
        <f t="shared" si="6"/>
        <v>1.2407407407407407</v>
      </c>
    </row>
    <row r="26" spans="1:16" ht="15">
      <c r="A26" s="29" t="s">
        <v>41</v>
      </c>
      <c r="B26" s="31">
        <v>285.8</v>
      </c>
      <c r="C26" s="5">
        <v>244.404</v>
      </c>
      <c r="D26" s="5">
        <v>207.04499999999999</v>
      </c>
      <c r="E26" s="32">
        <f t="shared" si="1"/>
        <v>0.72444016794961508</v>
      </c>
      <c r="F26" s="31">
        <v>220</v>
      </c>
      <c r="G26" s="5">
        <v>203</v>
      </c>
      <c r="H26" s="5">
        <v>296</v>
      </c>
      <c r="I26" s="32">
        <f t="shared" si="2"/>
        <v>1.3454545454545455</v>
      </c>
      <c r="J26" s="34">
        <f t="shared" si="3"/>
        <v>76</v>
      </c>
      <c r="K26" s="35">
        <f t="shared" si="4"/>
        <v>-78.755000000000024</v>
      </c>
      <c r="L26" s="54">
        <f t="shared" si="0"/>
        <v>0.69947635135135133</v>
      </c>
      <c r="M26" s="62">
        <v>3.17</v>
      </c>
      <c r="N26" s="58">
        <v>5</v>
      </c>
      <c r="O26" s="1">
        <f t="shared" si="5"/>
        <v>0.73553184044786557</v>
      </c>
      <c r="P26" s="32">
        <f t="shared" si="6"/>
        <v>1.3681818181818182</v>
      </c>
    </row>
    <row r="27" spans="1:16" ht="15">
      <c r="A27" s="29" t="s">
        <v>42</v>
      </c>
      <c r="B27" s="31">
        <v>283.44200000000001</v>
      </c>
      <c r="C27" s="5">
        <v>283.07100000000003</v>
      </c>
      <c r="D27" s="5">
        <v>323.55900000000003</v>
      </c>
      <c r="E27" s="32">
        <f t="shared" si="1"/>
        <v>1.1415351288799827</v>
      </c>
      <c r="F27" s="31">
        <v>141</v>
      </c>
      <c r="G27" s="5">
        <v>255</v>
      </c>
      <c r="H27" s="5">
        <v>168</v>
      </c>
      <c r="I27" s="32">
        <f t="shared" si="2"/>
        <v>1.1914893617021276</v>
      </c>
      <c r="J27" s="34">
        <f t="shared" si="3"/>
        <v>27</v>
      </c>
      <c r="K27" s="35">
        <f t="shared" si="4"/>
        <v>40.117000000000019</v>
      </c>
      <c r="L27" s="54">
        <f t="shared" si="0"/>
        <v>1.9259464285714287</v>
      </c>
      <c r="M27" s="62">
        <v>7.08</v>
      </c>
      <c r="N27" s="58">
        <v>5</v>
      </c>
      <c r="O27" s="1">
        <f t="shared" si="5"/>
        <v>1.1665137841251474</v>
      </c>
      <c r="P27" s="32">
        <f t="shared" si="6"/>
        <v>1.2269503546099292</v>
      </c>
    </row>
    <row r="28" spans="1:16" ht="15">
      <c r="A28" s="29" t="s">
        <v>43</v>
      </c>
      <c r="B28" s="31">
        <v>819.87800000000004</v>
      </c>
      <c r="C28" s="5">
        <v>781.49199999999996</v>
      </c>
      <c r="D28" s="5">
        <v>767.82600000000002</v>
      </c>
      <c r="E28" s="32">
        <f t="shared" si="1"/>
        <v>0.9365125055191138</v>
      </c>
      <c r="F28" s="31">
        <v>641</v>
      </c>
      <c r="G28" s="5">
        <v>616</v>
      </c>
      <c r="H28" s="5">
        <v>730</v>
      </c>
      <c r="I28" s="32">
        <f t="shared" si="2"/>
        <v>1.1388455538221529</v>
      </c>
      <c r="J28" s="34">
        <f t="shared" si="3"/>
        <v>89</v>
      </c>
      <c r="K28" s="35">
        <f t="shared" si="4"/>
        <v>-52.052000000000021</v>
      </c>
      <c r="L28" s="54">
        <f t="shared" si="0"/>
        <v>1.0518164383561643</v>
      </c>
      <c r="M28" s="62">
        <v>0</v>
      </c>
      <c r="N28" s="58">
        <v>0</v>
      </c>
      <c r="O28" s="1">
        <f t="shared" si="5"/>
        <v>0.9365125055191138</v>
      </c>
      <c r="P28" s="32">
        <f t="shared" si="6"/>
        <v>1.1388455538221529</v>
      </c>
    </row>
    <row r="29" spans="1:16" ht="15">
      <c r="A29" s="29" t="s">
        <v>44</v>
      </c>
      <c r="B29" s="31">
        <v>944.52499999999998</v>
      </c>
      <c r="C29" s="5">
        <v>1019.873</v>
      </c>
      <c r="D29" s="5">
        <v>838.99099999999999</v>
      </c>
      <c r="E29" s="32">
        <f t="shared" si="1"/>
        <v>0.88826764775945577</v>
      </c>
      <c r="F29" s="31">
        <v>382</v>
      </c>
      <c r="G29" s="5">
        <v>292</v>
      </c>
      <c r="H29" s="5">
        <v>308</v>
      </c>
      <c r="I29" s="32">
        <f t="shared" si="2"/>
        <v>0.80628272251308897</v>
      </c>
      <c r="J29" s="34">
        <f t="shared" si="3"/>
        <v>-74</v>
      </c>
      <c r="K29" s="35">
        <f t="shared" si="4"/>
        <v>-105.53399999999999</v>
      </c>
      <c r="L29" s="54">
        <f t="shared" si="0"/>
        <v>2.7239967532467531</v>
      </c>
      <c r="M29" s="62">
        <v>124.41</v>
      </c>
      <c r="N29" s="58">
        <v>45</v>
      </c>
      <c r="O29" s="1">
        <f t="shared" si="5"/>
        <v>1.0199846483682273</v>
      </c>
      <c r="P29" s="32">
        <f t="shared" si="6"/>
        <v>0.9240837696335078</v>
      </c>
    </row>
    <row r="30" spans="1:16" ht="15">
      <c r="A30" s="29" t="s">
        <v>57</v>
      </c>
      <c r="B30" s="31">
        <v>1988.03</v>
      </c>
      <c r="C30" s="5">
        <v>2273.902</v>
      </c>
      <c r="D30" s="5">
        <v>2610.7570000000001</v>
      </c>
      <c r="E30" s="32">
        <f t="shared" si="1"/>
        <v>1.3132382308114063</v>
      </c>
      <c r="F30" s="31">
        <v>247</v>
      </c>
      <c r="G30" s="5">
        <v>343</v>
      </c>
      <c r="H30" s="5">
        <v>301</v>
      </c>
      <c r="I30" s="32">
        <f t="shared" si="2"/>
        <v>1.2186234817813766</v>
      </c>
      <c r="J30" s="34">
        <f t="shared" si="3"/>
        <v>54</v>
      </c>
      <c r="K30" s="35">
        <f t="shared" si="4"/>
        <v>622.72700000000009</v>
      </c>
      <c r="L30" s="54">
        <f t="shared" si="0"/>
        <v>8.6736112956810629</v>
      </c>
      <c r="M30" s="62">
        <v>0</v>
      </c>
      <c r="N30" s="58">
        <v>1</v>
      </c>
      <c r="O30" s="1">
        <f t="shared" si="5"/>
        <v>1.3132382308114063</v>
      </c>
      <c r="P30" s="32">
        <f t="shared" si="6"/>
        <v>1.2226720647773279</v>
      </c>
    </row>
    <row r="31" spans="1:16" ht="15.4" thickBot="1">
      <c r="A31" s="38" t="s">
        <v>58</v>
      </c>
      <c r="B31" s="31">
        <v>288.767</v>
      </c>
      <c r="C31" s="5">
        <v>598.32000000000005</v>
      </c>
      <c r="D31" s="5">
        <v>0</v>
      </c>
      <c r="E31" s="32" t="str">
        <f t="shared" si="1"/>
        <v/>
      </c>
      <c r="F31" s="31">
        <v>40</v>
      </c>
      <c r="G31" s="5">
        <v>62</v>
      </c>
      <c r="H31" s="5">
        <v>0</v>
      </c>
      <c r="I31" s="32" t="str">
        <f t="shared" si="2"/>
        <v/>
      </c>
      <c r="J31" s="34">
        <f t="shared" si="3"/>
        <v>-40</v>
      </c>
      <c r="K31" s="35">
        <f t="shared" si="4"/>
        <v>-288.767</v>
      </c>
      <c r="L31" s="54" t="e">
        <f t="shared" si="0"/>
        <v>#DIV/0!</v>
      </c>
      <c r="M31" s="62">
        <v>0</v>
      </c>
      <c r="N31" s="58">
        <v>0</v>
      </c>
      <c r="O31" s="1" t="str">
        <f t="shared" si="5"/>
        <v/>
      </c>
      <c r="P31" s="32" t="str">
        <f t="shared" si="6"/>
        <v/>
      </c>
    </row>
    <row r="32" spans="1:16" ht="15.4" hidden="1" thickBot="1">
      <c r="A32" s="29"/>
      <c r="B32" s="31"/>
      <c r="C32" s="5"/>
      <c r="D32" s="5"/>
      <c r="E32" s="32" t="str">
        <f t="shared" si="1"/>
        <v/>
      </c>
      <c r="F32" s="31"/>
      <c r="G32" s="5"/>
      <c r="H32" s="5"/>
      <c r="I32" s="32" t="str">
        <f t="shared" si="2"/>
        <v/>
      </c>
      <c r="J32" s="34">
        <f t="shared" si="3"/>
        <v>0</v>
      </c>
      <c r="K32" s="35">
        <f t="shared" si="4"/>
        <v>0</v>
      </c>
      <c r="L32" s="54"/>
      <c r="M32" s="62">
        <f t="shared" ref="M32:M33" si="7">L32*N32</f>
        <v>0</v>
      </c>
      <c r="N32" s="58"/>
      <c r="O32" s="76" t="str">
        <f t="shared" si="5"/>
        <v/>
      </c>
      <c r="P32" s="50" t="str">
        <f t="shared" si="6"/>
        <v/>
      </c>
    </row>
    <row r="33" spans="1:16" ht="15.4" hidden="1" thickBot="1">
      <c r="A33" s="38"/>
      <c r="B33" s="31"/>
      <c r="C33" s="5"/>
      <c r="D33" s="5"/>
      <c r="E33" s="32" t="str">
        <f t="shared" si="1"/>
        <v/>
      </c>
      <c r="F33" s="31"/>
      <c r="G33" s="5"/>
      <c r="H33" s="5"/>
      <c r="I33" s="32" t="str">
        <f t="shared" si="2"/>
        <v/>
      </c>
      <c r="J33" s="34">
        <f t="shared" si="3"/>
        <v>0</v>
      </c>
      <c r="K33" s="35">
        <f t="shared" si="4"/>
        <v>0</v>
      </c>
      <c r="L33" s="54"/>
      <c r="M33" s="62">
        <f t="shared" si="7"/>
        <v>0</v>
      </c>
      <c r="N33" s="58"/>
      <c r="O33" s="61" t="str">
        <f t="shared" si="5"/>
        <v/>
      </c>
      <c r="P33" s="82" t="str">
        <f t="shared" si="6"/>
        <v/>
      </c>
    </row>
    <row r="34" spans="1:16" ht="15.4" thickBot="1">
      <c r="A34" s="30" t="s">
        <v>2</v>
      </c>
      <c r="B34" s="27">
        <f>SUM(B5:B33)</f>
        <v>27604.178000000004</v>
      </c>
      <c r="C34" s="28">
        <f>SUM(C5:C33)</f>
        <v>32946.628999999994</v>
      </c>
      <c r="D34" s="28">
        <f>SUM(D5:D33)</f>
        <v>32329.989000000005</v>
      </c>
      <c r="E34" s="33">
        <f t="shared" si="1"/>
        <v>1.1711991206548515</v>
      </c>
      <c r="F34" s="27">
        <f>SUM(F5:F33)</f>
        <v>17401</v>
      </c>
      <c r="G34" s="28">
        <f>SUM(G5:G33)</f>
        <v>17092</v>
      </c>
      <c r="H34" s="28">
        <f>SUM(H5:H33)</f>
        <v>19425</v>
      </c>
      <c r="I34" s="33">
        <f t="shared" si="2"/>
        <v>1.1163151543014769</v>
      </c>
      <c r="J34" s="36">
        <f t="shared" si="3"/>
        <v>2024</v>
      </c>
      <c r="K34" s="37">
        <f t="shared" si="4"/>
        <v>4725.8110000000015</v>
      </c>
      <c r="L34" s="55">
        <f t="shared" si="0"/>
        <v>1.6643494980694984</v>
      </c>
      <c r="M34" s="28">
        <f>SUM(M5:M31)</f>
        <v>1165.1299999999999</v>
      </c>
      <c r="N34" s="28">
        <f>SUM(N5:N31)</f>
        <v>748</v>
      </c>
      <c r="O34" s="86">
        <f t="shared" si="5"/>
        <v>1.213407586344357</v>
      </c>
      <c r="P34" s="87">
        <f t="shared" si="6"/>
        <v>1.1593011895868053</v>
      </c>
    </row>
  </sheetData>
  <mergeCells count="8">
    <mergeCell ref="A1:P1"/>
    <mergeCell ref="M3:P3"/>
    <mergeCell ref="A2:O2"/>
    <mergeCell ref="J3:K3"/>
    <mergeCell ref="A3:A4"/>
    <mergeCell ref="B3:E3"/>
    <mergeCell ref="F3:I3"/>
    <mergeCell ref="L3:L4"/>
  </mergeCells>
  <phoneticPr fontId="2" type="noConversion"/>
  <conditionalFormatting sqref="E5:E65536 L34 J33:K34 I33:I65536 L3 E3 I3 I5:I31 J4:K31 I32:K32 O5:P34">
    <cfRule type="cellIs" dxfId="2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I34"/>
  <sheetViews>
    <sheetView workbookViewId="0">
      <selection activeCell="F4" sqref="F4:H4"/>
    </sheetView>
  </sheetViews>
  <sheetFormatPr defaultRowHeight="12.75"/>
  <cols>
    <col min="1" max="1" width="40.1328125" customWidth="1"/>
    <col min="2" max="10" width="8.59765625" customWidth="1"/>
  </cols>
  <sheetData>
    <row r="1" spans="1:9" ht="21" thickBot="1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20.25" customHeight="1">
      <c r="A2" s="117" t="s">
        <v>56</v>
      </c>
      <c r="B2" s="117"/>
      <c r="C2" s="117"/>
      <c r="D2" s="117"/>
      <c r="E2" s="117"/>
      <c r="F2" s="117"/>
      <c r="G2" s="117"/>
      <c r="H2" s="117"/>
      <c r="I2" s="117"/>
    </row>
    <row r="3" spans="1:9" ht="19.5" customHeight="1">
      <c r="A3" s="95" t="s">
        <v>4</v>
      </c>
      <c r="B3" s="90" t="s">
        <v>0</v>
      </c>
      <c r="C3" s="90"/>
      <c r="D3" s="90"/>
      <c r="E3" s="90"/>
      <c r="F3" s="90" t="s">
        <v>1</v>
      </c>
      <c r="G3" s="90"/>
      <c r="H3" s="90"/>
      <c r="I3" s="90"/>
    </row>
    <row r="4" spans="1:9" ht="18" customHeight="1">
      <c r="A4" s="95"/>
      <c r="B4" s="10">
        <v>2019</v>
      </c>
      <c r="C4" s="10">
        <v>2020</v>
      </c>
      <c r="D4" s="10">
        <v>2021</v>
      </c>
      <c r="E4" s="17" t="s">
        <v>13</v>
      </c>
      <c r="F4" s="48">
        <v>2019</v>
      </c>
      <c r="G4" s="48">
        <v>2020</v>
      </c>
      <c r="H4" s="48">
        <v>2021</v>
      </c>
      <c r="I4" s="17" t="s">
        <v>13</v>
      </c>
    </row>
    <row r="5" spans="1:9" ht="15.6" customHeight="1">
      <c r="A5" s="4" t="s">
        <v>20</v>
      </c>
      <c r="B5" s="5">
        <v>5977.665</v>
      </c>
      <c r="C5" s="5">
        <v>7608.17</v>
      </c>
      <c r="D5" s="5">
        <v>7553.1059999999998</v>
      </c>
      <c r="E5" s="1">
        <f>IF(OR(D5=0,B5=0),"",D5/B5)</f>
        <v>1.263554581931239</v>
      </c>
      <c r="F5" s="5">
        <v>1882</v>
      </c>
      <c r="G5" s="5">
        <v>1982</v>
      </c>
      <c r="H5" s="5">
        <v>2189</v>
      </c>
      <c r="I5" s="1">
        <f>IF(OR(H5=0,F5=0),"",H5/F5)</f>
        <v>1.163124335812965</v>
      </c>
    </row>
    <row r="6" spans="1:9" ht="15.6" customHeight="1">
      <c r="A6" s="4" t="s">
        <v>21</v>
      </c>
      <c r="B6" s="5">
        <v>982.98500000000001</v>
      </c>
      <c r="C6" s="5">
        <v>1296.3510000000001</v>
      </c>
      <c r="D6" s="5">
        <v>1078.067</v>
      </c>
      <c r="E6" s="1">
        <f t="shared" ref="E6:E34" si="0">IF(OR(D6=0,B6=0),"",D6/B6)</f>
        <v>1.0967278239240681</v>
      </c>
      <c r="F6" s="5">
        <v>1050</v>
      </c>
      <c r="G6" s="5">
        <v>1032</v>
      </c>
      <c r="H6" s="5">
        <v>1084</v>
      </c>
      <c r="I6" s="1">
        <f t="shared" ref="I6:I34" si="1">IF(OR(H6=0,F6=0),"",H6/F6)</f>
        <v>1.0323809523809524</v>
      </c>
    </row>
    <row r="7" spans="1:9" ht="15.6" customHeight="1">
      <c r="A7" s="4" t="s">
        <v>22</v>
      </c>
      <c r="B7" s="5">
        <v>747.40200000000004</v>
      </c>
      <c r="C7" s="5">
        <v>1056.4649999999999</v>
      </c>
      <c r="D7" s="5">
        <v>930.27300000000002</v>
      </c>
      <c r="E7" s="1">
        <f t="shared" si="0"/>
        <v>1.2446755561264218</v>
      </c>
      <c r="F7" s="5">
        <v>889</v>
      </c>
      <c r="G7" s="5">
        <v>859</v>
      </c>
      <c r="H7" s="5">
        <v>1033</v>
      </c>
      <c r="I7" s="1">
        <f t="shared" si="1"/>
        <v>1.1619797525309337</v>
      </c>
    </row>
    <row r="8" spans="1:9" ht="15.6" customHeight="1">
      <c r="A8" s="4" t="s">
        <v>23</v>
      </c>
      <c r="B8" s="5">
        <v>2190.3310000000001</v>
      </c>
      <c r="C8" s="5">
        <v>2858.3110000000001</v>
      </c>
      <c r="D8" s="5">
        <v>2145.7570000000001</v>
      </c>
      <c r="E8" s="1">
        <f t="shared" si="0"/>
        <v>0.97964965112578872</v>
      </c>
      <c r="F8" s="5">
        <v>1112</v>
      </c>
      <c r="G8" s="5">
        <v>1222</v>
      </c>
      <c r="H8" s="5">
        <v>1106</v>
      </c>
      <c r="I8" s="1">
        <f t="shared" si="1"/>
        <v>0.99460431654676262</v>
      </c>
    </row>
    <row r="9" spans="1:9" ht="15.6" customHeight="1">
      <c r="A9" s="4" t="s">
        <v>24</v>
      </c>
      <c r="B9" s="5">
        <v>1053.9490000000001</v>
      </c>
      <c r="C9" s="5">
        <v>749.279</v>
      </c>
      <c r="D9" s="5">
        <v>1354.896</v>
      </c>
      <c r="E9" s="1">
        <f t="shared" si="0"/>
        <v>1.2855422795600164</v>
      </c>
      <c r="F9" s="5">
        <v>527</v>
      </c>
      <c r="G9" s="5">
        <v>314</v>
      </c>
      <c r="H9" s="5">
        <v>622</v>
      </c>
      <c r="I9" s="1">
        <f t="shared" si="1"/>
        <v>1.1802656546489563</v>
      </c>
    </row>
    <row r="10" spans="1:9" ht="15.6" customHeight="1">
      <c r="A10" s="4" t="s">
        <v>25</v>
      </c>
      <c r="B10" s="5">
        <v>1924.001</v>
      </c>
      <c r="C10" s="5">
        <v>1935.912</v>
      </c>
      <c r="D10" s="5">
        <v>2590.0729999999999</v>
      </c>
      <c r="E10" s="1">
        <f t="shared" si="0"/>
        <v>1.3461910882582702</v>
      </c>
      <c r="F10" s="5">
        <v>582</v>
      </c>
      <c r="G10" s="5">
        <v>535</v>
      </c>
      <c r="H10" s="5">
        <v>718</v>
      </c>
      <c r="I10" s="1">
        <f t="shared" si="1"/>
        <v>1.2336769759450172</v>
      </c>
    </row>
    <row r="11" spans="1:9" ht="15.6" customHeight="1">
      <c r="A11" s="4" t="s">
        <v>26</v>
      </c>
      <c r="B11" s="5">
        <v>670.74199999999996</v>
      </c>
      <c r="C11" s="5">
        <v>1940.3679999999999</v>
      </c>
      <c r="D11" s="5">
        <v>1282.337</v>
      </c>
      <c r="E11" s="1">
        <f t="shared" si="0"/>
        <v>1.9118185531843839</v>
      </c>
      <c r="F11" s="5">
        <v>92</v>
      </c>
      <c r="G11" s="5">
        <v>176</v>
      </c>
      <c r="H11" s="5">
        <v>164</v>
      </c>
      <c r="I11" s="1">
        <f t="shared" si="1"/>
        <v>1.7826086956521738</v>
      </c>
    </row>
    <row r="12" spans="1:9" ht="15.6" customHeight="1">
      <c r="A12" s="4" t="s">
        <v>27</v>
      </c>
      <c r="B12" s="5">
        <v>470.95600000000002</v>
      </c>
      <c r="C12" s="5">
        <v>532.42600000000004</v>
      </c>
      <c r="D12" s="5">
        <v>705.75199999999995</v>
      </c>
      <c r="E12" s="1">
        <f t="shared" si="0"/>
        <v>1.4985518817044479</v>
      </c>
      <c r="F12" s="5">
        <v>597</v>
      </c>
      <c r="G12" s="5">
        <v>618</v>
      </c>
      <c r="H12" s="5">
        <v>807</v>
      </c>
      <c r="I12" s="1">
        <f t="shared" si="1"/>
        <v>1.3517587939698492</v>
      </c>
    </row>
    <row r="13" spans="1:9" ht="15.6" customHeight="1">
      <c r="A13" s="4" t="s">
        <v>28</v>
      </c>
      <c r="B13" s="5">
        <v>57.04</v>
      </c>
      <c r="C13" s="5">
        <v>4.8840000000000003</v>
      </c>
      <c r="D13" s="5">
        <v>7.1980000000000004</v>
      </c>
      <c r="E13" s="1">
        <f t="shared" si="0"/>
        <v>0.12619214586255259</v>
      </c>
      <c r="F13" s="5">
        <v>19</v>
      </c>
      <c r="G13" s="5">
        <v>15</v>
      </c>
      <c r="H13" s="5">
        <v>14</v>
      </c>
      <c r="I13" s="1">
        <f t="shared" si="1"/>
        <v>0.73684210526315785</v>
      </c>
    </row>
    <row r="14" spans="1:9" ht="15.6" customHeight="1">
      <c r="A14" s="4" t="s">
        <v>29</v>
      </c>
      <c r="B14" s="5">
        <v>1092.479</v>
      </c>
      <c r="C14" s="5">
        <v>1122.5999999999999</v>
      </c>
      <c r="D14" s="5">
        <v>1401.414</v>
      </c>
      <c r="E14" s="1">
        <f t="shared" si="0"/>
        <v>1.2827834676913699</v>
      </c>
      <c r="F14" s="5">
        <v>1320</v>
      </c>
      <c r="G14" s="5">
        <v>1086</v>
      </c>
      <c r="H14" s="5">
        <v>1730</v>
      </c>
      <c r="I14" s="1">
        <f t="shared" si="1"/>
        <v>1.3106060606060606</v>
      </c>
    </row>
    <row r="15" spans="1:9" ht="15.6" customHeight="1">
      <c r="A15" s="4" t="s">
        <v>30</v>
      </c>
      <c r="B15" s="5">
        <v>1119.3150000000001</v>
      </c>
      <c r="C15" s="5">
        <v>835.01599999999996</v>
      </c>
      <c r="D15" s="5">
        <v>1370.579</v>
      </c>
      <c r="E15" s="1">
        <f t="shared" si="0"/>
        <v>1.22448015080652</v>
      </c>
      <c r="F15" s="5">
        <v>722</v>
      </c>
      <c r="G15" s="5">
        <v>535</v>
      </c>
      <c r="H15" s="5">
        <v>879</v>
      </c>
      <c r="I15" s="1">
        <f t="shared" si="1"/>
        <v>1.2174515235457064</v>
      </c>
    </row>
    <row r="16" spans="1:9" ht="15.6" customHeight="1">
      <c r="A16" s="4" t="s">
        <v>31</v>
      </c>
      <c r="B16" s="5">
        <v>662.31500000000005</v>
      </c>
      <c r="C16" s="5">
        <v>629.56799999999998</v>
      </c>
      <c r="D16" s="5">
        <v>682.64800000000002</v>
      </c>
      <c r="E16" s="1">
        <f t="shared" si="0"/>
        <v>1.0306998935551814</v>
      </c>
      <c r="F16" s="5">
        <v>506</v>
      </c>
      <c r="G16" s="5">
        <v>546</v>
      </c>
      <c r="H16" s="5">
        <v>608</v>
      </c>
      <c r="I16" s="1">
        <f t="shared" si="1"/>
        <v>1.2015810276679841</v>
      </c>
    </row>
    <row r="17" spans="1:9" ht="15.6" customHeight="1">
      <c r="A17" s="4" t="s">
        <v>32</v>
      </c>
      <c r="B17" s="5">
        <v>464.32499999999999</v>
      </c>
      <c r="C17" s="5">
        <v>426.245</v>
      </c>
      <c r="D17" s="5">
        <v>521.14499999999998</v>
      </c>
      <c r="E17" s="1">
        <f t="shared" si="0"/>
        <v>1.1223711839767405</v>
      </c>
      <c r="F17" s="5">
        <v>390</v>
      </c>
      <c r="G17" s="5">
        <v>396</v>
      </c>
      <c r="H17" s="5">
        <v>442</v>
      </c>
      <c r="I17" s="1">
        <f t="shared" si="1"/>
        <v>1.1333333333333333</v>
      </c>
    </row>
    <row r="18" spans="1:9" ht="15.6" customHeight="1">
      <c r="A18" s="4" t="s">
        <v>33</v>
      </c>
      <c r="B18" s="5">
        <v>239.24600000000001</v>
      </c>
      <c r="C18" s="5">
        <v>185.751</v>
      </c>
      <c r="D18" s="5">
        <v>352.505</v>
      </c>
      <c r="E18" s="1">
        <f t="shared" si="0"/>
        <v>1.4733997642593815</v>
      </c>
      <c r="F18" s="5">
        <v>300</v>
      </c>
      <c r="G18" s="5">
        <v>229</v>
      </c>
      <c r="H18" s="5">
        <v>432</v>
      </c>
      <c r="I18" s="1">
        <f t="shared" si="1"/>
        <v>1.44</v>
      </c>
    </row>
    <row r="19" spans="1:9" ht="15.6" customHeight="1">
      <c r="A19" s="4" t="s">
        <v>34</v>
      </c>
      <c r="B19" s="5">
        <v>911.02700000000004</v>
      </c>
      <c r="C19" s="5">
        <v>1627.7190000000001</v>
      </c>
      <c r="D19" s="5">
        <v>1072.212</v>
      </c>
      <c r="E19" s="1">
        <f t="shared" si="0"/>
        <v>1.1769266992086951</v>
      </c>
      <c r="F19" s="5">
        <v>1080</v>
      </c>
      <c r="G19" s="5">
        <v>1082</v>
      </c>
      <c r="H19" s="5">
        <v>1180</v>
      </c>
      <c r="I19" s="1">
        <f t="shared" si="1"/>
        <v>1.0925925925925926</v>
      </c>
    </row>
    <row r="20" spans="1:9" ht="15.6" customHeight="1">
      <c r="A20" s="4" t="s">
        <v>35</v>
      </c>
      <c r="B20" s="5">
        <v>1028.327</v>
      </c>
      <c r="C20" s="5">
        <v>1242.923</v>
      </c>
      <c r="D20" s="5">
        <v>1101.8879999999999</v>
      </c>
      <c r="E20" s="1">
        <f t="shared" si="0"/>
        <v>1.0715346383008517</v>
      </c>
      <c r="F20" s="5">
        <v>754</v>
      </c>
      <c r="G20" s="5">
        <v>644</v>
      </c>
      <c r="H20" s="5">
        <v>693</v>
      </c>
      <c r="I20" s="1">
        <f t="shared" si="1"/>
        <v>0.91909814323607431</v>
      </c>
    </row>
    <row r="21" spans="1:9" ht="15.6" customHeight="1">
      <c r="A21" s="4" t="s">
        <v>36</v>
      </c>
      <c r="B21" s="5">
        <v>327.79399999999998</v>
      </c>
      <c r="C21" s="5">
        <v>403.92200000000003</v>
      </c>
      <c r="D21" s="5">
        <v>406.84100000000001</v>
      </c>
      <c r="E21" s="1">
        <f t="shared" si="0"/>
        <v>1.2411484041806746</v>
      </c>
      <c r="F21" s="5">
        <v>388</v>
      </c>
      <c r="G21" s="5">
        <v>420</v>
      </c>
      <c r="H21" s="5">
        <v>437</v>
      </c>
      <c r="I21" s="1">
        <f t="shared" si="1"/>
        <v>1.1262886597938144</v>
      </c>
    </row>
    <row r="22" spans="1:9" ht="15.6" customHeight="1">
      <c r="A22" s="4" t="s">
        <v>37</v>
      </c>
      <c r="B22" s="5">
        <v>133.559</v>
      </c>
      <c r="C22" s="5">
        <v>121.371</v>
      </c>
      <c r="D22" s="5">
        <v>130.49</v>
      </c>
      <c r="E22" s="1">
        <f t="shared" si="0"/>
        <v>0.97702139129523291</v>
      </c>
      <c r="F22" s="5">
        <v>251</v>
      </c>
      <c r="G22" s="5">
        <v>229</v>
      </c>
      <c r="H22" s="5">
        <v>242</v>
      </c>
      <c r="I22" s="1">
        <f t="shared" si="1"/>
        <v>0.96414342629482075</v>
      </c>
    </row>
    <row r="23" spans="1:9" ht="15.6" customHeight="1">
      <c r="A23" s="4" t="s">
        <v>38</v>
      </c>
      <c r="B23" s="5">
        <v>727.80499999999995</v>
      </c>
      <c r="C23" s="5">
        <v>612.09500000000003</v>
      </c>
      <c r="D23" s="5">
        <v>552.20500000000004</v>
      </c>
      <c r="E23" s="1">
        <f t="shared" si="0"/>
        <v>0.7587265819828114</v>
      </c>
      <c r="F23" s="5">
        <v>933</v>
      </c>
      <c r="G23" s="5">
        <v>932</v>
      </c>
      <c r="H23" s="5">
        <v>782</v>
      </c>
      <c r="I23" s="1">
        <f t="shared" si="1"/>
        <v>0.83815648445873525</v>
      </c>
    </row>
    <row r="24" spans="1:9" ht="15.6" customHeight="1">
      <c r="A24" s="4" t="s">
        <v>39</v>
      </c>
      <c r="B24" s="5">
        <v>73.632000000000005</v>
      </c>
      <c r="C24" s="5">
        <v>69.772000000000006</v>
      </c>
      <c r="D24" s="5">
        <v>60.774000000000001</v>
      </c>
      <c r="E24" s="1">
        <f t="shared" si="0"/>
        <v>0.82537483702737935</v>
      </c>
      <c r="F24" s="5">
        <v>111</v>
      </c>
      <c r="G24" s="5">
        <v>141</v>
      </c>
      <c r="H24" s="5">
        <v>153</v>
      </c>
      <c r="I24" s="1">
        <f t="shared" si="1"/>
        <v>1.3783783783783783</v>
      </c>
    </row>
    <row r="25" spans="1:9" ht="15.6" customHeight="1">
      <c r="A25" s="4" t="s">
        <v>40</v>
      </c>
      <c r="B25" s="5">
        <v>433.72</v>
      </c>
      <c r="C25" s="5">
        <v>541.78200000000004</v>
      </c>
      <c r="D25" s="5">
        <v>541.30100000000004</v>
      </c>
      <c r="E25" s="1">
        <f t="shared" si="0"/>
        <v>1.2480425159088813</v>
      </c>
      <c r="F25" s="5">
        <v>270</v>
      </c>
      <c r="G25" s="5">
        <v>372</v>
      </c>
      <c r="H25" s="5">
        <v>334</v>
      </c>
      <c r="I25" s="1">
        <f t="shared" si="1"/>
        <v>1.2370370370370369</v>
      </c>
    </row>
    <row r="26" spans="1:9" ht="15.6" customHeight="1">
      <c r="A26" s="4" t="s">
        <v>41</v>
      </c>
      <c r="B26" s="5">
        <v>285.8</v>
      </c>
      <c r="C26" s="5">
        <v>244.404</v>
      </c>
      <c r="D26" s="5">
        <v>207.04499999999999</v>
      </c>
      <c r="E26" s="1">
        <f t="shared" si="0"/>
        <v>0.72444016794961508</v>
      </c>
      <c r="F26" s="5">
        <v>220</v>
      </c>
      <c r="G26" s="5">
        <v>203</v>
      </c>
      <c r="H26" s="5">
        <v>296</v>
      </c>
      <c r="I26" s="1">
        <f t="shared" si="1"/>
        <v>1.3454545454545455</v>
      </c>
    </row>
    <row r="27" spans="1:9" ht="15.6" customHeight="1">
      <c r="A27" s="4" t="s">
        <v>42</v>
      </c>
      <c r="B27" s="5">
        <v>283.44200000000001</v>
      </c>
      <c r="C27" s="5">
        <v>283.07100000000003</v>
      </c>
      <c r="D27" s="5">
        <v>323.55900000000003</v>
      </c>
      <c r="E27" s="1">
        <f t="shared" si="0"/>
        <v>1.1415351288799827</v>
      </c>
      <c r="F27" s="5">
        <v>141</v>
      </c>
      <c r="G27" s="5">
        <v>255</v>
      </c>
      <c r="H27" s="5">
        <v>168</v>
      </c>
      <c r="I27" s="1">
        <f t="shared" si="1"/>
        <v>1.1914893617021276</v>
      </c>
    </row>
    <row r="28" spans="1:9" ht="15.6" customHeight="1">
      <c r="A28" s="4" t="s">
        <v>43</v>
      </c>
      <c r="B28" s="5">
        <v>819.87800000000004</v>
      </c>
      <c r="C28" s="5">
        <v>781.49199999999996</v>
      </c>
      <c r="D28" s="5">
        <v>767.82600000000002</v>
      </c>
      <c r="E28" s="1">
        <f t="shared" si="0"/>
        <v>0.9365125055191138</v>
      </c>
      <c r="F28" s="5">
        <v>641</v>
      </c>
      <c r="G28" s="5">
        <v>616</v>
      </c>
      <c r="H28" s="5">
        <v>730</v>
      </c>
      <c r="I28" s="1">
        <f t="shared" si="1"/>
        <v>1.1388455538221529</v>
      </c>
    </row>
    <row r="29" spans="1:9" ht="15.6" customHeight="1">
      <c r="A29" s="4" t="s">
        <v>44</v>
      </c>
      <c r="B29" s="5">
        <v>944.52499999999998</v>
      </c>
      <c r="C29" s="5">
        <v>1019.873</v>
      </c>
      <c r="D29" s="5">
        <v>838.99099999999999</v>
      </c>
      <c r="E29" s="1">
        <f t="shared" si="0"/>
        <v>0.88826764775945577</v>
      </c>
      <c r="F29" s="5">
        <v>382</v>
      </c>
      <c r="G29" s="5">
        <v>292</v>
      </c>
      <c r="H29" s="5">
        <v>308</v>
      </c>
      <c r="I29" s="1">
        <f t="shared" si="1"/>
        <v>0.80628272251308897</v>
      </c>
    </row>
    <row r="30" spans="1:9" ht="15.6" customHeight="1">
      <c r="A30" s="4" t="s">
        <v>57</v>
      </c>
      <c r="B30" s="5">
        <v>1988.03</v>
      </c>
      <c r="C30" s="5">
        <v>2273.902</v>
      </c>
      <c r="D30" s="5">
        <v>2610.7570000000001</v>
      </c>
      <c r="E30" s="1">
        <f t="shared" si="0"/>
        <v>1.3132382308114063</v>
      </c>
      <c r="F30" s="5">
        <v>247</v>
      </c>
      <c r="G30" s="5">
        <v>343</v>
      </c>
      <c r="H30" s="5">
        <v>301</v>
      </c>
      <c r="I30" s="1">
        <f t="shared" si="1"/>
        <v>1.2186234817813766</v>
      </c>
    </row>
    <row r="31" spans="1:9" ht="15.6" customHeight="1">
      <c r="A31" s="4" t="s">
        <v>58</v>
      </c>
      <c r="B31" s="5">
        <v>288.767</v>
      </c>
      <c r="C31" s="5">
        <v>598.32000000000005</v>
      </c>
      <c r="D31" s="5">
        <v>0</v>
      </c>
      <c r="E31" s="1" t="str">
        <f t="shared" si="0"/>
        <v/>
      </c>
      <c r="F31" s="5">
        <v>40</v>
      </c>
      <c r="G31" s="5">
        <v>62</v>
      </c>
      <c r="H31" s="5">
        <v>0</v>
      </c>
      <c r="I31" s="1" t="str">
        <f t="shared" si="1"/>
        <v/>
      </c>
    </row>
    <row r="32" spans="1:9" ht="15.6" customHeight="1">
      <c r="A32" s="4"/>
      <c r="B32" s="5"/>
      <c r="C32" s="5"/>
      <c r="D32" s="5"/>
      <c r="E32" s="1" t="str">
        <f t="shared" si="0"/>
        <v/>
      </c>
      <c r="F32" s="5"/>
      <c r="G32" s="5"/>
      <c r="H32" s="5"/>
      <c r="I32" s="1" t="str">
        <f t="shared" si="1"/>
        <v/>
      </c>
    </row>
    <row r="33" spans="1:9" ht="15.6" customHeight="1">
      <c r="A33" s="4"/>
      <c r="B33" s="5"/>
      <c r="C33" s="5"/>
      <c r="D33" s="5"/>
      <c r="E33" s="1" t="str">
        <f t="shared" si="0"/>
        <v/>
      </c>
      <c r="F33" s="5"/>
      <c r="G33" s="5"/>
      <c r="H33" s="5"/>
      <c r="I33" s="1" t="str">
        <f t="shared" si="1"/>
        <v/>
      </c>
    </row>
    <row r="34" spans="1:9" ht="15.6" customHeight="1">
      <c r="A34" s="6" t="s">
        <v>2</v>
      </c>
      <c r="B34" s="6">
        <f>SUM(B5:B33)</f>
        <v>25899.057000000004</v>
      </c>
      <c r="C34" s="6">
        <f>SUM(C5:C33)</f>
        <v>31001.991999999991</v>
      </c>
      <c r="D34" s="6">
        <f>SUM(D5:D33)</f>
        <v>30589.639000000006</v>
      </c>
      <c r="E34" s="7">
        <f t="shared" si="0"/>
        <v>1.1811101462111151</v>
      </c>
      <c r="F34" s="6">
        <f>SUM(F5:F33)</f>
        <v>15446</v>
      </c>
      <c r="G34" s="6">
        <f>SUM(G5:G33)</f>
        <v>15136</v>
      </c>
      <c r="H34" s="6">
        <f>SUM(H5:H33)</f>
        <v>17452</v>
      </c>
      <c r="I34" s="7">
        <f t="shared" si="1"/>
        <v>1.1298718114722259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E2:E3 I2:I3 I5:I65536">
    <cfRule type="cellIs" dxfId="1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tabSelected="1" workbookViewId="0">
      <selection activeCell="F4" sqref="F4:H4"/>
    </sheetView>
  </sheetViews>
  <sheetFormatPr defaultRowHeight="12.75"/>
  <cols>
    <col min="1" max="1" width="36.1328125" customWidth="1"/>
  </cols>
  <sheetData>
    <row r="1" spans="1:9" ht="21" thickBot="1">
      <c r="A1" s="118" t="s">
        <v>3</v>
      </c>
      <c r="B1" s="119"/>
      <c r="C1" s="119"/>
      <c r="D1" s="119"/>
      <c r="E1" s="119"/>
      <c r="F1" s="119"/>
      <c r="G1" s="119"/>
      <c r="H1" s="119"/>
      <c r="I1" s="120"/>
    </row>
    <row r="2" spans="1:9" ht="13.15">
      <c r="A2" s="121" t="s">
        <v>56</v>
      </c>
      <c r="B2" s="121"/>
      <c r="C2" s="121"/>
      <c r="D2" s="121"/>
      <c r="E2" s="121"/>
      <c r="F2" s="121"/>
      <c r="G2" s="121"/>
      <c r="H2" s="121"/>
      <c r="I2" s="121"/>
    </row>
    <row r="3" spans="1:9" ht="15.75" customHeight="1">
      <c r="A3" s="122" t="s">
        <v>52</v>
      </c>
      <c r="B3" s="98" t="s">
        <v>0</v>
      </c>
      <c r="C3" s="98"/>
      <c r="D3" s="98"/>
      <c r="E3" s="98"/>
      <c r="F3" s="98" t="s">
        <v>1</v>
      </c>
      <c r="G3" s="98"/>
      <c r="H3" s="98"/>
      <c r="I3" s="98"/>
    </row>
    <row r="4" spans="1:9" ht="15.75" customHeight="1">
      <c r="A4" s="122"/>
      <c r="B4" s="68">
        <v>2019</v>
      </c>
      <c r="C4" s="68">
        <v>2020</v>
      </c>
      <c r="D4" s="68">
        <v>2021</v>
      </c>
      <c r="E4" s="69" t="s">
        <v>13</v>
      </c>
      <c r="F4" s="70">
        <v>2019</v>
      </c>
      <c r="G4" s="70">
        <v>2020</v>
      </c>
      <c r="H4" s="70">
        <v>2021</v>
      </c>
      <c r="I4" s="71" t="s">
        <v>13</v>
      </c>
    </row>
    <row r="5" spans="1:9" ht="15">
      <c r="A5" s="4" t="s">
        <v>20</v>
      </c>
      <c r="B5" s="5">
        <v>0</v>
      </c>
      <c r="C5" s="5">
        <v>0</v>
      </c>
      <c r="D5" s="5">
        <v>0</v>
      </c>
      <c r="E5" s="22" t="str">
        <f>IF(OR(D5=0,B5=0),"",D5/B5)</f>
        <v/>
      </c>
      <c r="F5" s="5">
        <v>0</v>
      </c>
      <c r="G5" s="5">
        <v>0</v>
      </c>
      <c r="H5" s="5">
        <v>0</v>
      </c>
      <c r="I5" s="22" t="str">
        <f>IF(OR(H5=0,F5=0),"",H5/F5)</f>
        <v/>
      </c>
    </row>
    <row r="6" spans="1:9" ht="15">
      <c r="A6" s="4" t="s">
        <v>21</v>
      </c>
      <c r="B6" s="5">
        <v>0</v>
      </c>
      <c r="C6" s="5">
        <v>0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0</v>
      </c>
      <c r="H6" s="5">
        <v>0</v>
      </c>
      <c r="I6" s="22" t="str">
        <f t="shared" ref="I6:I34" si="1">IF(OR(H6=0,F6=0),"",H6/F6)</f>
        <v/>
      </c>
    </row>
    <row r="7" spans="1:9" ht="15">
      <c r="A7" s="4" t="s">
        <v>22</v>
      </c>
      <c r="B7" s="5">
        <v>0</v>
      </c>
      <c r="C7" s="5">
        <v>0</v>
      </c>
      <c r="D7" s="5">
        <v>0</v>
      </c>
      <c r="E7" s="22" t="str">
        <f t="shared" si="0"/>
        <v/>
      </c>
      <c r="F7" s="5">
        <v>0</v>
      </c>
      <c r="G7" s="5">
        <v>0</v>
      </c>
      <c r="H7" s="5">
        <v>0</v>
      </c>
      <c r="I7" s="22" t="str">
        <f t="shared" si="1"/>
        <v/>
      </c>
    </row>
    <row r="8" spans="1:9" ht="15">
      <c r="A8" s="4" t="s">
        <v>23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">
      <c r="A9" s="4" t="s">
        <v>24</v>
      </c>
      <c r="B9" s="5">
        <v>0</v>
      </c>
      <c r="C9" s="5">
        <v>0</v>
      </c>
      <c r="D9" s="5">
        <v>0</v>
      </c>
      <c r="E9" s="22" t="str">
        <f t="shared" si="0"/>
        <v/>
      </c>
      <c r="F9" s="5">
        <v>0</v>
      </c>
      <c r="G9" s="5">
        <v>0</v>
      </c>
      <c r="H9" s="5">
        <v>0</v>
      </c>
      <c r="I9" s="22" t="str">
        <f t="shared" si="1"/>
        <v/>
      </c>
    </row>
    <row r="10" spans="1:9" ht="15">
      <c r="A10" s="4" t="s">
        <v>25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">
      <c r="A11" s="4" t="s">
        <v>26</v>
      </c>
      <c r="B11" s="5">
        <v>0</v>
      </c>
      <c r="C11" s="5">
        <v>0</v>
      </c>
      <c r="D11" s="5">
        <v>0</v>
      </c>
      <c r="E11" s="22" t="str">
        <f t="shared" si="0"/>
        <v/>
      </c>
      <c r="F11" s="5">
        <v>0</v>
      </c>
      <c r="G11" s="5">
        <v>0</v>
      </c>
      <c r="H11" s="5">
        <v>0</v>
      </c>
      <c r="I11" s="22" t="str">
        <f t="shared" si="1"/>
        <v/>
      </c>
    </row>
    <row r="12" spans="1:9" ht="15">
      <c r="A12" s="4" t="s">
        <v>27</v>
      </c>
      <c r="B12" s="5">
        <v>971.26400000000001</v>
      </c>
      <c r="C12" s="5">
        <v>982.46799999999996</v>
      </c>
      <c r="D12" s="5">
        <v>959.13199999999995</v>
      </c>
      <c r="E12" s="22">
        <f t="shared" si="0"/>
        <v>0.98750906035846064</v>
      </c>
      <c r="F12" s="5">
        <v>959</v>
      </c>
      <c r="G12" s="5">
        <v>952</v>
      </c>
      <c r="H12" s="5">
        <v>962</v>
      </c>
      <c r="I12" s="22">
        <f t="shared" si="1"/>
        <v>1.0031282586027113</v>
      </c>
    </row>
    <row r="13" spans="1:9" ht="15">
      <c r="A13" s="4" t="s">
        <v>28</v>
      </c>
      <c r="B13" s="5">
        <v>722.36400000000003</v>
      </c>
      <c r="C13" s="5">
        <v>933.25099999999998</v>
      </c>
      <c r="D13" s="5">
        <v>758.60699999999997</v>
      </c>
      <c r="E13" s="22">
        <f t="shared" si="0"/>
        <v>1.0501727660846885</v>
      </c>
      <c r="F13" s="5">
        <v>976</v>
      </c>
      <c r="G13" s="5">
        <v>985</v>
      </c>
      <c r="H13" s="5">
        <v>982</v>
      </c>
      <c r="I13" s="22">
        <f t="shared" si="1"/>
        <v>1.0061475409836065</v>
      </c>
    </row>
    <row r="14" spans="1:9" ht="15">
      <c r="A14" s="4" t="s">
        <v>29</v>
      </c>
      <c r="B14" s="5">
        <v>11.493</v>
      </c>
      <c r="C14" s="5">
        <v>26.161000000000001</v>
      </c>
      <c r="D14" s="5">
        <v>22.611000000000001</v>
      </c>
      <c r="E14" s="22">
        <f t="shared" si="0"/>
        <v>1.9673714434873402</v>
      </c>
      <c r="F14" s="5">
        <v>20</v>
      </c>
      <c r="G14" s="5">
        <v>17</v>
      </c>
      <c r="H14" s="5">
        <v>29</v>
      </c>
      <c r="I14" s="22">
        <f t="shared" si="1"/>
        <v>1.45</v>
      </c>
    </row>
    <row r="15" spans="1:9" ht="15">
      <c r="A15" s="4" t="s">
        <v>30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">
      <c r="A16" s="4" t="s">
        <v>31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">
      <c r="A17" s="4" t="s">
        <v>32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">
      <c r="A18" s="4" t="s">
        <v>33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">
      <c r="A19" s="4" t="s">
        <v>34</v>
      </c>
      <c r="B19" s="5">
        <v>0</v>
      </c>
      <c r="C19" s="5">
        <v>0</v>
      </c>
      <c r="D19" s="5">
        <v>0</v>
      </c>
      <c r="E19" s="22" t="str">
        <f t="shared" si="0"/>
        <v/>
      </c>
      <c r="F19" s="5">
        <v>0</v>
      </c>
      <c r="G19" s="5">
        <v>0</v>
      </c>
      <c r="H19" s="5">
        <v>0</v>
      </c>
      <c r="I19" s="22" t="str">
        <f t="shared" si="1"/>
        <v/>
      </c>
    </row>
    <row r="20" spans="1:9" ht="15">
      <c r="A20" s="4" t="s">
        <v>35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">
      <c r="A21" s="4" t="s">
        <v>36</v>
      </c>
      <c r="B21" s="5">
        <v>0</v>
      </c>
      <c r="C21" s="5">
        <v>2.7570000000000001</v>
      </c>
      <c r="D21" s="5">
        <v>0</v>
      </c>
      <c r="E21" s="22" t="str">
        <f t="shared" si="0"/>
        <v/>
      </c>
      <c r="F21" s="5">
        <v>0</v>
      </c>
      <c r="G21" s="5">
        <v>2</v>
      </c>
      <c r="H21" s="5">
        <v>0</v>
      </c>
      <c r="I21" s="22" t="str">
        <f t="shared" si="1"/>
        <v/>
      </c>
    </row>
    <row r="22" spans="1:9" ht="15">
      <c r="A22" s="4" t="s">
        <v>37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">
      <c r="A23" s="4" t="s">
        <v>38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">
      <c r="A24" s="4" t="s">
        <v>39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">
      <c r="A25" s="4" t="s">
        <v>40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">
      <c r="A26" s="4" t="s">
        <v>41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">
      <c r="A27" s="4" t="s">
        <v>42</v>
      </c>
      <c r="B27" s="5">
        <v>0</v>
      </c>
      <c r="C27" s="5">
        <v>0</v>
      </c>
      <c r="D27" s="5">
        <v>0</v>
      </c>
      <c r="E27" s="22" t="str">
        <f t="shared" si="0"/>
        <v/>
      </c>
      <c r="F27" s="5">
        <v>0</v>
      </c>
      <c r="G27" s="5">
        <v>0</v>
      </c>
      <c r="H27" s="5">
        <v>0</v>
      </c>
      <c r="I27" s="22" t="str">
        <f t="shared" si="1"/>
        <v/>
      </c>
    </row>
    <row r="28" spans="1:9" ht="15">
      <c r="A28" s="4" t="s">
        <v>43</v>
      </c>
      <c r="B28" s="5">
        <v>0</v>
      </c>
      <c r="C28" s="5">
        <v>0</v>
      </c>
      <c r="D28" s="5">
        <v>0</v>
      </c>
      <c r="E28" s="22" t="str">
        <f t="shared" si="0"/>
        <v/>
      </c>
      <c r="F28" s="5">
        <v>0</v>
      </c>
      <c r="G28" s="5">
        <v>0</v>
      </c>
      <c r="H28" s="5">
        <v>0</v>
      </c>
      <c r="I28" s="22" t="str">
        <f t="shared" si="1"/>
        <v/>
      </c>
    </row>
    <row r="29" spans="1:9" ht="15">
      <c r="A29" s="4" t="s">
        <v>44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">
      <c r="A30" s="4" t="s">
        <v>57</v>
      </c>
      <c r="B30" s="5">
        <v>0</v>
      </c>
      <c r="C30" s="5">
        <v>0</v>
      </c>
      <c r="D30" s="5">
        <v>0</v>
      </c>
      <c r="E30" s="22" t="str">
        <f t="shared" si="0"/>
        <v/>
      </c>
      <c r="F30" s="5">
        <v>0</v>
      </c>
      <c r="G30" s="5">
        <v>0</v>
      </c>
      <c r="H30" s="5">
        <v>0</v>
      </c>
      <c r="I30" s="22" t="str">
        <f t="shared" si="1"/>
        <v/>
      </c>
    </row>
    <row r="31" spans="1:9" ht="15">
      <c r="A31" s="4" t="s">
        <v>58</v>
      </c>
      <c r="B31" s="5">
        <v>0</v>
      </c>
      <c r="C31" s="5">
        <v>0</v>
      </c>
      <c r="D31" s="5">
        <v>0</v>
      </c>
      <c r="E31" s="22" t="str">
        <f t="shared" si="0"/>
        <v/>
      </c>
      <c r="F31" s="5">
        <v>0</v>
      </c>
      <c r="G31" s="5">
        <v>0</v>
      </c>
      <c r="H31" s="5">
        <v>0</v>
      </c>
      <c r="I31" s="22" t="str">
        <f t="shared" si="1"/>
        <v/>
      </c>
    </row>
    <row r="32" spans="1:9" ht="15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">
      <c r="A34" s="72" t="s">
        <v>2</v>
      </c>
      <c r="B34" s="72">
        <f>SUM(B5:B33)</f>
        <v>1705.1210000000001</v>
      </c>
      <c r="C34" s="72">
        <f>SUM(C5:C33)</f>
        <v>1944.6370000000002</v>
      </c>
      <c r="D34" s="72">
        <f>SUM(D5:D33)</f>
        <v>1740.3500000000001</v>
      </c>
      <c r="E34" s="73">
        <f t="shared" si="0"/>
        <v>1.0206607038444779</v>
      </c>
      <c r="F34" s="72">
        <f>SUM(F5:F33)</f>
        <v>1955</v>
      </c>
      <c r="G34" s="72">
        <f>SUM(G5:G33)</f>
        <v>1956</v>
      </c>
      <c r="H34" s="72">
        <f>SUM(H5:H33)</f>
        <v>1973</v>
      </c>
      <c r="I34" s="73">
        <f t="shared" si="1"/>
        <v>1.0092071611253197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34 I1:I3 E1:E3 I5:I34">
    <cfRule type="cellIs" dxfId="0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CaseMix</vt:lpstr>
      <vt:lpstr>CM_total</vt:lpstr>
      <vt:lpstr>CM_alfa</vt:lpstr>
      <vt:lpstr>CM_vyjmute_z_pausalu</vt:lpstr>
      <vt:lpstr>CaseMix!Oblast_tisku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2012-03-13T08:35:39Z</cp:lastPrinted>
  <dcterms:created xsi:type="dcterms:W3CDTF">2010-04-27T12:24:37Z</dcterms:created>
  <dcterms:modified xsi:type="dcterms:W3CDTF">2022-06-13T09:01:28Z</dcterms:modified>
</cp:coreProperties>
</file>