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018\AppData\Local\Microsoft\Windows\INetCache\Content.Outlook\S4YP6PED\"/>
    </mc:Choice>
  </mc:AlternateContent>
  <xr:revisionPtr revIDLastSave="0" documentId="13_ncr:1_{94EBD977-3E5C-4FF5-96BD-29066FA2E0F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lán 2020" sheetId="1" r:id="rId1"/>
    <sheet name="Plán 2020 po úpravě" sheetId="2" r:id="rId2"/>
  </sheets>
  <definedNames>
    <definedName name="_xlnm.Print_Titles" localSheetId="1">'Plán 2020 po úpravě'!$24:$28</definedName>
    <definedName name="_xlnm.Print_Area" localSheetId="0">'Plán 2020'!$A$1:$AB$108</definedName>
    <definedName name="_xlnm.Print_Area" localSheetId="1">'Plán 2020 po úpravě'!$H:$Q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2" i="2" l="1"/>
  <c r="O48" i="2" s="1"/>
  <c r="Q30" i="2" l="1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8" i="2"/>
  <c r="Q100" i="2"/>
  <c r="Q101" i="2"/>
  <c r="Q102" i="2"/>
  <c r="Q103" i="2"/>
  <c r="Q104" i="2"/>
  <c r="Q105" i="2"/>
  <c r="Q106" i="2"/>
  <c r="Q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29" i="2"/>
  <c r="O99" i="2" l="1"/>
  <c r="O97" i="2" l="1"/>
  <c r="Q97" i="2" s="1"/>
  <c r="Q99" i="2"/>
</calcChain>
</file>

<file path=xl/sharedStrings.xml><?xml version="1.0" encoding="utf-8"?>
<sst xmlns="http://schemas.openxmlformats.org/spreadsheetml/2006/main" count="582" uniqueCount="272">
  <si>
    <t>PALO_SERVER/FNOL</t>
  </si>
  <si>
    <t>FINAL6</t>
  </si>
  <si>
    <t>CC3300U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</si>
  <si>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</si>
  <si>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</si>
  <si>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</si>
  <si>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</si>
  <si>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</si>
  <si>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</si>
  <si>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</si>
  <si>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</si>
  <si>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</si>
  <si>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</si>
  <si>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</si>
  <si>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</si>
  <si>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</si>
  <si>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</si>
  <si>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</si>
  <si>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</si>
  <si>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</si>
  <si>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</si>
  <si>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</si>
  <si>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</si>
  <si>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</si>
  <si>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</si>
  <si>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</si>
  <si>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Oddělení klinické biochemie</t>
  </si>
  <si>
    <t>Období:</t>
  </si>
  <si>
    <t>Prosinec</t>
  </si>
  <si>
    <t>2020</t>
  </si>
  <si>
    <t>Poslední aktualizovaný měsíc: Počáteční období</t>
  </si>
  <si>
    <t>3300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</si>
  <si>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</si>
  <si>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</si>
  <si>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</si>
  <si>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</si>
  <si>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</si>
  <si>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</si>
  <si>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</si>
  <si>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</si>
  <si>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</si>
  <si>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</si>
  <si>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</si>
  <si>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</si>
  <si>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</si>
  <si>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</si>
  <si>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</si>
  <si>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</si>
  <si>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</si>
  <si>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</si>
  <si>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</si>
  <si>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</si>
  <si>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</si>
  <si>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</si>
  <si>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</si>
  <si>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</si>
  <si>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</si>
  <si>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</si>
  <si>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</si>
  <si>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</si>
  <si>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</si>
  <si>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</si>
  <si>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</si>
  <si>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</si>
  <si>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</si>
  <si>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</si>
  <si>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</si>
  <si>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</si>
  <si>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</si>
  <si>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</si>
  <si>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</si>
  <si>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</si>
  <si>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</si>
  <si>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</si>
  <si>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</si>
  <si>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</si>
  <si>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</si>
  <si>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</si>
  <si>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</si>
  <si>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</si>
  <si>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</si>
  <si>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</si>
  <si>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</si>
  <si>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</si>
  <si>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</si>
  <si>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</si>
  <si>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</si>
  <si>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</si>
  <si>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</si>
  <si>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</si>
  <si>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</si>
  <si>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</si>
  <si>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</si>
  <si>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</si>
  <si>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</si>
  <si>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</si>
  <si>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</si>
  <si>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</si>
  <si>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</si>
  <si>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</si>
  <si>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</si>
  <si>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</si>
  <si>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</si>
  <si>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</si>
  <si>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</si>
  <si>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</si>
  <si>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</si>
  <si>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</si>
  <si>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</si>
  <si>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</si>
  <si>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</si>
  <si>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</si>
  <si>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</si>
  <si>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</si>
  <si>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</si>
  <si>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</si>
  <si>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</si>
  <si>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</si>
  <si>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</si>
  <si>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</si>
  <si>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</si>
  <si>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</si>
  <si>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</si>
  <si>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</si>
  <si>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</si>
  <si>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</si>
  <si>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</si>
  <si>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</si>
  <si>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</si>
  <si>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</si>
  <si>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</si>
  <si>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</si>
  <si>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</si>
  <si>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</si>
  <si>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</si>
  <si>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</si>
  <si>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</si>
  <si>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</si>
  <si>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</si>
  <si>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</si>
  <si>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</si>
  <si>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</si>
  <si>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</si>
  <si>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</si>
  <si>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</si>
  <si>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</si>
  <si>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</si>
  <si>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</si>
  <si>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</si>
  <si>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</si>
  <si>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</si>
  <si>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</si>
  <si>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</si>
  <si>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</si>
  <si>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</si>
  <si>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</si>
  <si>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</si>
  <si>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</si>
  <si>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</si>
  <si>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</si>
  <si>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</si>
  <si>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</si>
  <si>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</si>
  <si>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</si>
  <si>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</si>
  <si>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</si>
  <si>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</si>
  <si>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</si>
  <si>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</si>
  <si>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</si>
  <si>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</si>
  <si>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</si>
  <si>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</si>
  <si>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</si>
  <si>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</si>
  <si>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</si>
  <si>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</si>
  <si>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</si>
  <si>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</si>
  <si>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</si>
  <si>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</si>
  <si>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</si>
  <si>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</si>
  <si>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</si>
  <si>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</si>
  <si>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</si>
  <si>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</si>
  <si>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</si>
  <si>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</si>
  <si>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</si>
  <si>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</si>
  <si>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</si>
  <si>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</si>
  <si>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</si>
  <si>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</si>
  <si>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</si>
  <si>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</si>
  <si>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</si>
  <si>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</si>
  <si>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</si>
  <si>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</si>
  <si>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</si>
  <si>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</si>
  <si>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</si>
  <si>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</si>
  <si>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</si>
  <si>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</si>
  <si>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</si>
  <si>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</si>
  <si>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</si>
  <si>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</si>
  <si>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</si>
  <si>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</si>
  <si>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</si>
  <si>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</si>
  <si>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</si>
  <si>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</si>
  <si>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</si>
  <si>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</si>
  <si>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</si>
  <si>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</si>
  <si>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</si>
  <si>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</si>
  <si>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</si>
  <si>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</si>
  <si>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</si>
  <si>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</si>
  <si>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</si>
  <si>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</si>
  <si>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</si>
  <si>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</si>
  <si>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</si>
  <si>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</si>
  <si>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</si>
  <si>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</si>
  <si>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</si>
  <si>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</si>
  <si>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</si>
  <si>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</si>
  <si>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</si>
  <si>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</si>
  <si>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</si>
  <si>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</si>
  <si>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</si>
  <si>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</si>
  <si>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</si>
  <si>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</si>
  <si>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</si>
  <si>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</si>
  <si>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</si>
  <si>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</si>
  <si>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</si>
  <si>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</si>
  <si>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</si>
  <si>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</si>
  <si>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</si>
  <si>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</si>
  <si>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</si>
  <si>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</si>
  <si>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</si>
  <si>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</si>
  <si>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</si>
  <si>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</si>
  <si>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</si>
  <si>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</si>
  <si>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</si>
  <si>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</si>
  <si>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</si>
  <si>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</si>
  <si>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</si>
  <si>
    <t>Skutečnost  2019 x 2018</t>
  </si>
  <si>
    <t>Plán 2020 x Sk.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</si>
</sst>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9"/>
      <color rgb="FF0070C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65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9" borderId="0" xfId="4" applyFont="1" applyFill="1" applyBorder="1" applyAlignment="1">
      <alignment horizontal="center" vertical="center" wrapText="1" shrinkToFit="1"/>
    </xf>
    <xf numFmtId="0" fontId="5" fillId="11" borderId="0" xfId="4" applyFont="1" applyFill="1" applyBorder="1" applyAlignment="1">
      <alignment horizontal="center" vertical="center" wrapText="1" shrinkToFit="1"/>
    </xf>
    <xf numFmtId="3" fontId="4" fillId="14" borderId="31" xfId="4" applyNumberFormat="1" applyFont="1" applyFill="1" applyBorder="1" applyAlignment="1">
      <alignment horizontal="right"/>
    </xf>
    <xf numFmtId="0" fontId="5" fillId="16" borderId="15" xfId="0" applyFont="1" applyFill="1" applyBorder="1" applyAlignment="1">
      <alignment horizontal="center" vertical="center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  <xf numFmtId="0" fontId="8" fillId="15" borderId="25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8" fillId="15" borderId="29" xfId="0" applyFont="1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8" fillId="15" borderId="30" xfId="0" applyFont="1" applyFill="1" applyBorder="1" applyAlignment="1">
      <alignment horizontal="center" vertical="center" wrapTex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38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14</xdr:col>
      <xdr:colOff>581024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C97948-4A37-4199-99A8-149E58EC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438150</xdr:colOff>
      <xdr:row>21</xdr:row>
      <xdr:rowOff>161926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D58BFE-45B1-4504-B4BC-464F9085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447675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737A7A-6D70-4CEE-B725-D31FA34C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8"/>
  <sheetViews>
    <sheetView showGridLines="0" topLeftCell="F16" workbookViewId="0">
      <selection activeCell="I60" sqref="I60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7" t="s">
        <v>6</v>
      </c>
      <c r="I5" s="48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49" t="s">
        <v>9</v>
      </c>
      <c r="G6" s="50"/>
      <c r="H6" s="50"/>
      <c r="I6" s="48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51" t="s">
        <v>24</v>
      </c>
      <c r="H17" s="52"/>
      <c r="I17" s="53"/>
      <c r="J17" s="53"/>
      <c r="K17" s="53"/>
      <c r="L17" s="53"/>
      <c r="M17" s="53"/>
      <c r="N17" s="53"/>
      <c r="O17" s="53"/>
      <c r="P17" s="5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5" t="s">
        <v>26</v>
      </c>
      <c r="L20" s="56"/>
      <c r="M20" s="57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8" t="s">
        <v>26</v>
      </c>
      <c r="L24" s="58"/>
      <c r="M24" s="58"/>
      <c r="N24" s="58"/>
      <c r="O24" s="58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4.25" customHeight="1" x14ac:dyDescent="0.25">
      <c r="A25" s="2"/>
      <c r="B25" s="2"/>
      <c r="C25" s="2"/>
      <c r="D25" s="2"/>
      <c r="E25" s="2"/>
      <c r="F25" s="14"/>
      <c r="G25" s="19"/>
      <c r="H25" s="37" t="s">
        <v>30</v>
      </c>
      <c r="I25" s="38"/>
      <c r="J25" s="3"/>
      <c r="K25" s="41" t="s">
        <v>31</v>
      </c>
      <c r="L25" s="42"/>
      <c r="M25" s="42"/>
      <c r="N25" s="42"/>
      <c r="O25" s="43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4.25" customHeight="1" x14ac:dyDescent="0.25">
      <c r="A26" s="2"/>
      <c r="B26" s="2"/>
      <c r="C26" s="2"/>
      <c r="D26" s="2"/>
      <c r="E26" s="2"/>
      <c r="F26" s="14"/>
      <c r="G26" s="19"/>
      <c r="H26" s="39"/>
      <c r="I26" s="40"/>
      <c r="J26" s="3"/>
      <c r="K26" s="44" t="s">
        <v>32</v>
      </c>
      <c r="L26" s="45"/>
      <c r="M26" s="44" t="s">
        <v>33</v>
      </c>
      <c r="N26" s="46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-14999.999999991</v>
      </c>
      <c r="L29" s="28">
        <v>-9920.4599999999991</v>
      </c>
      <c r="M29" s="28">
        <v>-14999.996999999999</v>
      </c>
      <c r="N29" s="28">
        <v>-8406.83</v>
      </c>
      <c r="O29" s="28">
        <v>-10000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-14999.999999991</v>
      </c>
      <c r="L30" s="28">
        <v>-9920.4599999999991</v>
      </c>
      <c r="M30" s="28">
        <v>-14999.996999999999</v>
      </c>
      <c r="N30" s="28">
        <v>-7820.33</v>
      </c>
      <c r="O30" s="29">
        <v>-10000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0</v>
      </c>
      <c r="L31" s="28">
        <v>0</v>
      </c>
      <c r="M31" s="28">
        <v>0</v>
      </c>
      <c r="N31" s="28">
        <v>0</v>
      </c>
      <c r="O31" s="29">
        <v>0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0</v>
      </c>
      <c r="L34" s="28">
        <v>0</v>
      </c>
      <c r="M34" s="28">
        <v>0</v>
      </c>
      <c r="N34" s="28">
        <v>0</v>
      </c>
      <c r="O34" s="29">
        <v>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0</v>
      </c>
      <c r="L36" s="28">
        <v>0</v>
      </c>
      <c r="M36" s="28">
        <v>0</v>
      </c>
      <c r="N36" s="28">
        <v>0</v>
      </c>
      <c r="O36" s="29">
        <v>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0</v>
      </c>
      <c r="O39" s="29">
        <v>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0</v>
      </c>
      <c r="L41" s="28">
        <v>0</v>
      </c>
      <c r="M41" s="28">
        <v>0</v>
      </c>
      <c r="N41" s="28">
        <v>0</v>
      </c>
      <c r="O41" s="29">
        <v>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0</v>
      </c>
      <c r="L42" s="28">
        <v>0</v>
      </c>
      <c r="M42" s="28">
        <v>0</v>
      </c>
      <c r="N42" s="28">
        <v>0</v>
      </c>
      <c r="O42" s="29">
        <v>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0</v>
      </c>
      <c r="L46" s="28">
        <v>0</v>
      </c>
      <c r="M46" s="28">
        <v>0</v>
      </c>
      <c r="N46" s="28">
        <v>-586.5</v>
      </c>
      <c r="O46" s="29">
        <v>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-67168465.677929461</v>
      </c>
      <c r="L48" s="28">
        <v>-67008474.319999993</v>
      </c>
      <c r="M48" s="28">
        <v>-70763198.341999993</v>
      </c>
      <c r="N48" s="28">
        <v>-70314035.660000011</v>
      </c>
      <c r="O48" s="28">
        <v>-69500000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-65532465.677929498</v>
      </c>
      <c r="L62" s="28">
        <v>-65290119.07</v>
      </c>
      <c r="M62" s="28">
        <v>-69050198.343999997</v>
      </c>
      <c r="N62" s="28">
        <v>-68618040.609999999</v>
      </c>
      <c r="O62" s="29">
        <v>-67787000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-732999.99999999104</v>
      </c>
      <c r="L64" s="28">
        <v>-673299.54</v>
      </c>
      <c r="M64" s="28">
        <v>-699999.99899999995</v>
      </c>
      <c r="N64" s="28">
        <v>-693695.79</v>
      </c>
      <c r="O64" s="29">
        <v>-700000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-7999.9999999929996</v>
      </c>
      <c r="L65" s="28">
        <v>-5017.5</v>
      </c>
      <c r="M65" s="28">
        <v>-5000</v>
      </c>
      <c r="N65" s="28">
        <v>-6245.68</v>
      </c>
      <c r="O65" s="29">
        <v>-5000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-814999.99999998906</v>
      </c>
      <c r="L66" s="28">
        <v>-978846.91</v>
      </c>
      <c r="M66" s="28">
        <v>-952999.99800000002</v>
      </c>
      <c r="N66" s="28">
        <v>-941456.58</v>
      </c>
      <c r="O66" s="29">
        <v>-953000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0</v>
      </c>
      <c r="L69" s="28">
        <v>0</v>
      </c>
      <c r="M69" s="28">
        <v>0</v>
      </c>
      <c r="N69" s="28">
        <v>0</v>
      </c>
      <c r="O69" s="29">
        <v>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0</v>
      </c>
      <c r="L70" s="28">
        <v>0</v>
      </c>
      <c r="M70" s="28">
        <v>0</v>
      </c>
      <c r="N70" s="28">
        <v>0</v>
      </c>
      <c r="O70" s="29">
        <v>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-4999.999999998</v>
      </c>
      <c r="L71" s="28">
        <v>-3972</v>
      </c>
      <c r="M71" s="28">
        <v>-5000.0010000000002</v>
      </c>
      <c r="N71" s="28">
        <v>-4709</v>
      </c>
      <c r="O71" s="29">
        <v>-5000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-74999.999999989101</v>
      </c>
      <c r="L73" s="28">
        <v>-57219.3</v>
      </c>
      <c r="M73" s="28">
        <v>-50000</v>
      </c>
      <c r="N73" s="28">
        <v>-49888</v>
      </c>
      <c r="O73" s="29">
        <v>-50000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0</v>
      </c>
      <c r="L76" s="28">
        <v>0</v>
      </c>
      <c r="M76" s="28">
        <v>0</v>
      </c>
      <c r="N76" s="28">
        <v>0</v>
      </c>
      <c r="O76" s="29">
        <v>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0</v>
      </c>
      <c r="L81" s="28">
        <v>0</v>
      </c>
      <c r="M81" s="28">
        <v>0</v>
      </c>
      <c r="N81" s="28">
        <v>0</v>
      </c>
      <c r="O81" s="29"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0</v>
      </c>
      <c r="L84" s="28">
        <v>0</v>
      </c>
      <c r="M84" s="28">
        <v>0</v>
      </c>
      <c r="N84" s="28">
        <v>0</v>
      </c>
      <c r="O84" s="29">
        <v>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-299989.44865613099</v>
      </c>
      <c r="L97" s="28">
        <v>-322433.02</v>
      </c>
      <c r="M97" s="28">
        <v>-300000.00199999998</v>
      </c>
      <c r="N97" s="28">
        <v>-310189.76</v>
      </c>
      <c r="O97" s="28">
        <v>-300000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-6999.9999999869997</v>
      </c>
      <c r="L98" s="28">
        <v>-5246.28</v>
      </c>
      <c r="M98" s="28">
        <v>-5000.0029999999997</v>
      </c>
      <c r="N98" s="28">
        <v>-6954.63</v>
      </c>
      <c r="O98" s="29">
        <v>-5000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-57989.448656173998</v>
      </c>
      <c r="L99" s="28">
        <v>-68332.97</v>
      </c>
      <c r="M99" s="28">
        <v>-59999.998</v>
      </c>
      <c r="N99" s="28">
        <v>-84130.9</v>
      </c>
      <c r="O99" s="29">
        <v>-75000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-164999.999999986</v>
      </c>
      <c r="L100" s="28">
        <v>-180663.23</v>
      </c>
      <c r="M100" s="28">
        <v>-165000</v>
      </c>
      <c r="N100" s="28">
        <v>-148910.73000000001</v>
      </c>
      <c r="O100" s="29">
        <v>-150000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0</v>
      </c>
      <c r="O101" s="29">
        <v>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-69999.999999983993</v>
      </c>
      <c r="L102" s="28">
        <v>-68190.539999999994</v>
      </c>
      <c r="M102" s="28">
        <v>-70000.001000000004</v>
      </c>
      <c r="N102" s="28">
        <v>-70193.5</v>
      </c>
      <c r="O102" s="29">
        <v>-70000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-4999.999999998</v>
      </c>
      <c r="L103" s="28">
        <v>-5435.97</v>
      </c>
      <c r="M103" s="28">
        <v>-4999.9979999999996</v>
      </c>
      <c r="N103" s="28">
        <v>-4952.25</v>
      </c>
      <c r="O103" s="28">
        <v>-4999.99999999999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0</v>
      </c>
      <c r="L104" s="28">
        <v>0</v>
      </c>
      <c r="M104" s="28">
        <v>0</v>
      </c>
      <c r="N104" s="28">
        <v>0</v>
      </c>
      <c r="O104" s="29">
        <v>0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0</v>
      </c>
      <c r="L105" s="28">
        <v>0</v>
      </c>
      <c r="M105" s="28">
        <v>0</v>
      </c>
      <c r="N105" s="28">
        <v>0</v>
      </c>
      <c r="O105" s="29">
        <v>0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-4999.999999998</v>
      </c>
      <c r="L106" s="28">
        <v>-5435.97</v>
      </c>
      <c r="M106" s="28">
        <v>-4999.9979999999996</v>
      </c>
      <c r="N106" s="28">
        <v>-4952.25</v>
      </c>
      <c r="O106" s="29">
        <v>-4999.99999999999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37" priority="19" stopIfTrue="1">
      <formula>$A$12=$A$8</formula>
    </cfRule>
  </conditionalFormatting>
  <conditionalFormatting sqref="H29:I29 H48:I100 K29:O29 K48:O100 K102:O106 H102:I106">
    <cfRule type="expression" dxfId="36" priority="13">
      <formula>AND($D29=0,$C29=1,LEFT($E29,1)="A")</formula>
    </cfRule>
    <cfRule type="expression" dxfId="35" priority="15">
      <formula>$C29=3</formula>
    </cfRule>
    <cfRule type="expression" dxfId="34" priority="16">
      <formula>$C29=2</formula>
    </cfRule>
    <cfRule type="expression" dxfId="33" priority="17">
      <formula>AND($C29=1,OR($D29&lt;&gt;0,LEFT($E29,1)="I",LEFT($E29,1)="C",RIGHT($E29,1)="X"))</formula>
    </cfRule>
    <cfRule type="expression" dxfId="32" priority="18">
      <formula>$C29=0</formula>
    </cfRule>
  </conditionalFormatting>
  <conditionalFormatting sqref="H29:I29 H48:I100 K29:O29 K48:O100 K102:O106 H102:I106">
    <cfRule type="expression" dxfId="31" priority="14">
      <formula>$C29=4</formula>
    </cfRule>
  </conditionalFormatting>
  <conditionalFormatting sqref="H30:I47 K30:O47">
    <cfRule type="expression" dxfId="30" priority="7">
      <formula>AND($D30=0,$C30=1,LEFT($E30,1)="A")</formula>
    </cfRule>
    <cfRule type="expression" dxfId="29" priority="9">
      <formula>$C30=3</formula>
    </cfRule>
    <cfRule type="expression" dxfId="28" priority="10">
      <formula>$C30=2</formula>
    </cfRule>
    <cfRule type="expression" dxfId="27" priority="11">
      <formula>AND($C30=1,OR($D30&lt;&gt;0,LEFT($E30,1)="I",LEFT($E30,1)="C",RIGHT($E30,1)="X"))</formula>
    </cfRule>
    <cfRule type="expression" dxfId="26" priority="12">
      <formula>$C30=0</formula>
    </cfRule>
  </conditionalFormatting>
  <conditionalFormatting sqref="H30:I47 K30:O47">
    <cfRule type="expression" dxfId="25" priority="8">
      <formula>$C30=4</formula>
    </cfRule>
  </conditionalFormatting>
  <conditionalFormatting sqref="K101:O101 H101:I101">
    <cfRule type="expression" dxfId="24" priority="1">
      <formula>AND($D101=0,$C101=1,LEFT($E101,1)="A")</formula>
    </cfRule>
    <cfRule type="expression" dxfId="23" priority="3">
      <formula>$C101=3</formula>
    </cfRule>
    <cfRule type="expression" dxfId="22" priority="4">
      <formula>$C101=2</formula>
    </cfRule>
    <cfRule type="expression" dxfId="21" priority="5">
      <formula>AND($C101=1,OR($D101&lt;&gt;0,LEFT($E101,1)="I",LEFT($E101,1)="C",RIGHT($E101,1)="X"))</formula>
    </cfRule>
    <cfRule type="expression" dxfId="20" priority="6">
      <formula>$C101=0</formula>
    </cfRule>
  </conditionalFormatting>
  <conditionalFormatting sqref="K101:O101 H101:I101">
    <cfRule type="expression" dxfId="19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verticalDpi="0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ADA8-9146-4823-8894-910BF3C255E0}">
  <dimension ref="A1:AE108"/>
  <sheetViews>
    <sheetView showGridLines="0" tabSelected="1" topLeftCell="F16" workbookViewId="0">
      <selection activeCell="R36" sqref="R36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39.7109375" customWidth="1"/>
    <col min="10" max="10" width="0.85546875" customWidth="1"/>
    <col min="11" max="17" width="10.7109375" customWidth="1"/>
    <col min="18" max="31" width="17.28515625" customWidth="1"/>
  </cols>
  <sheetData>
    <row r="1" spans="1:30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5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7" t="s">
        <v>6</v>
      </c>
      <c r="I5" s="48"/>
      <c r="J5" s="2"/>
      <c r="K5" s="5"/>
      <c r="L5" s="5"/>
      <c r="M5" s="5"/>
      <c r="N5" s="5"/>
      <c r="O5" s="5"/>
      <c r="P5" s="5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hidden="1" thickBot="1" x14ac:dyDescent="0.3">
      <c r="A6" s="4" t="s">
        <v>7</v>
      </c>
      <c r="B6" s="2"/>
      <c r="C6" s="2"/>
      <c r="D6" s="2"/>
      <c r="E6" s="6" t="s">
        <v>8</v>
      </c>
      <c r="F6" s="49" t="s">
        <v>9</v>
      </c>
      <c r="G6" s="50"/>
      <c r="H6" s="50"/>
      <c r="I6" s="48"/>
      <c r="J6" s="2"/>
      <c r="K6" s="8"/>
      <c r="L6" s="8"/>
      <c r="M6" s="8"/>
      <c r="N6" s="8"/>
      <c r="O6" s="8"/>
      <c r="P6" s="8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4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4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13"/>
      <c r="Q15" s="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51" t="s">
        <v>24</v>
      </c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5" t="s">
        <v>26</v>
      </c>
      <c r="L20" s="56"/>
      <c r="M20" s="57"/>
      <c r="N20" s="3"/>
      <c r="O20" s="3"/>
      <c r="P20" s="3"/>
      <c r="Q20" s="3"/>
      <c r="R20" s="2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20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3"/>
      <c r="Q22" s="3"/>
      <c r="R22" s="2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3"/>
      <c r="Q23" s="3"/>
      <c r="R23" s="2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8" t="s">
        <v>26</v>
      </c>
      <c r="L24" s="58"/>
      <c r="M24" s="58"/>
      <c r="N24" s="58"/>
      <c r="O24" s="58"/>
      <c r="P24" s="33"/>
      <c r="Q24" s="33"/>
      <c r="R24" s="2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4.25" customHeight="1" x14ac:dyDescent="0.25">
      <c r="A25" s="2"/>
      <c r="B25" s="2"/>
      <c r="C25" s="2"/>
      <c r="D25" s="2"/>
      <c r="E25" s="2"/>
      <c r="F25" s="14"/>
      <c r="G25" s="19"/>
      <c r="H25" s="37" t="s">
        <v>30</v>
      </c>
      <c r="I25" s="38"/>
      <c r="J25" s="3"/>
      <c r="K25" s="41" t="s">
        <v>31</v>
      </c>
      <c r="L25" s="42"/>
      <c r="M25" s="42"/>
      <c r="N25" s="42"/>
      <c r="O25" s="43"/>
      <c r="P25" s="34"/>
      <c r="Q25" s="34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4.25" customHeight="1" x14ac:dyDescent="0.25">
      <c r="A26" s="2"/>
      <c r="B26" s="2"/>
      <c r="C26" s="2"/>
      <c r="D26" s="2"/>
      <c r="E26" s="2"/>
      <c r="F26" s="14"/>
      <c r="G26" s="19"/>
      <c r="H26" s="39"/>
      <c r="I26" s="40"/>
      <c r="J26" s="3"/>
      <c r="K26" s="44" t="s">
        <v>32</v>
      </c>
      <c r="L26" s="45"/>
      <c r="M26" s="44" t="s">
        <v>33</v>
      </c>
      <c r="N26" s="46"/>
      <c r="O26" s="22" t="s">
        <v>29</v>
      </c>
      <c r="P26" s="59" t="s">
        <v>270</v>
      </c>
      <c r="Q26" s="62" t="s">
        <v>271</v>
      </c>
      <c r="R26" s="20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31.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36" t="s">
        <v>34</v>
      </c>
      <c r="P27" s="60"/>
      <c r="Q27" s="63"/>
      <c r="R27" s="20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61"/>
      <c r="Q28" s="64"/>
      <c r="R28" s="20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-14999.999999991</v>
      </c>
      <c r="L29" s="28">
        <v>-9920.4599999999991</v>
      </c>
      <c r="M29" s="28">
        <v>-14999.996999999999</v>
      </c>
      <c r="N29" s="28">
        <v>-8406.83</v>
      </c>
      <c r="O29" s="28">
        <v>-10000</v>
      </c>
      <c r="P29" s="35">
        <f>N29-L29</f>
        <v>1513.6299999999992</v>
      </c>
      <c r="Q29" s="35">
        <f>O29-N29</f>
        <v>-1593.17</v>
      </c>
      <c r="R29" s="2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-14999.999999991</v>
      </c>
      <c r="L30" s="28">
        <v>-9920.4599999999991</v>
      </c>
      <c r="M30" s="28">
        <v>-14999.996999999999</v>
      </c>
      <c r="N30" s="28">
        <v>-7820.33</v>
      </c>
      <c r="O30" s="29">
        <v>-10000</v>
      </c>
      <c r="P30" s="35">
        <f t="shared" ref="P30:P93" si="0">N30-L30</f>
        <v>2100.1299999999992</v>
      </c>
      <c r="Q30" s="35">
        <f t="shared" ref="Q30:Q93" si="1">O30-N30</f>
        <v>-2179.67</v>
      </c>
      <c r="R30" s="2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0</v>
      </c>
      <c r="L31" s="28">
        <v>0</v>
      </c>
      <c r="M31" s="28">
        <v>0</v>
      </c>
      <c r="N31" s="28">
        <v>0</v>
      </c>
      <c r="O31" s="29">
        <v>0</v>
      </c>
      <c r="P31" s="35">
        <f t="shared" si="0"/>
        <v>0</v>
      </c>
      <c r="Q31" s="35">
        <f t="shared" si="1"/>
        <v>0</v>
      </c>
      <c r="R31" s="2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35">
        <f t="shared" si="0"/>
        <v>0</v>
      </c>
      <c r="Q32" s="35">
        <f t="shared" si="1"/>
        <v>0</v>
      </c>
      <c r="R32" s="2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35">
        <f t="shared" si="0"/>
        <v>0</v>
      </c>
      <c r="Q33" s="35">
        <f t="shared" si="1"/>
        <v>0</v>
      </c>
      <c r="R33" s="2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0</v>
      </c>
      <c r="L34" s="28">
        <v>0</v>
      </c>
      <c r="M34" s="28">
        <v>0</v>
      </c>
      <c r="N34" s="28">
        <v>0</v>
      </c>
      <c r="O34" s="29">
        <v>0</v>
      </c>
      <c r="P34" s="35">
        <f t="shared" si="0"/>
        <v>0</v>
      </c>
      <c r="Q34" s="35">
        <f t="shared" si="1"/>
        <v>0</v>
      </c>
      <c r="R34" s="2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35">
        <f t="shared" si="0"/>
        <v>0</v>
      </c>
      <c r="Q35" s="35">
        <f t="shared" si="1"/>
        <v>0</v>
      </c>
      <c r="R35" s="2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0</v>
      </c>
      <c r="L36" s="28">
        <v>0</v>
      </c>
      <c r="M36" s="28">
        <v>0</v>
      </c>
      <c r="N36" s="28">
        <v>0</v>
      </c>
      <c r="O36" s="29">
        <v>0</v>
      </c>
      <c r="P36" s="35">
        <f t="shared" si="0"/>
        <v>0</v>
      </c>
      <c r="Q36" s="35">
        <f t="shared" si="1"/>
        <v>0</v>
      </c>
      <c r="R36" s="2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35">
        <f t="shared" si="0"/>
        <v>0</v>
      </c>
      <c r="Q37" s="35">
        <f t="shared" si="1"/>
        <v>0</v>
      </c>
      <c r="R37" s="2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35">
        <f t="shared" si="0"/>
        <v>0</v>
      </c>
      <c r="Q38" s="35">
        <f t="shared" si="1"/>
        <v>0</v>
      </c>
      <c r="R38" s="2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0</v>
      </c>
      <c r="O39" s="29">
        <v>0</v>
      </c>
      <c r="P39" s="35">
        <f t="shared" si="0"/>
        <v>0</v>
      </c>
      <c r="Q39" s="35">
        <f t="shared" si="1"/>
        <v>0</v>
      </c>
      <c r="R39" s="2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35">
        <f t="shared" si="0"/>
        <v>0</v>
      </c>
      <c r="Q40" s="35">
        <f t="shared" si="1"/>
        <v>0</v>
      </c>
      <c r="R40" s="2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0</v>
      </c>
      <c r="L41" s="28">
        <v>0</v>
      </c>
      <c r="M41" s="28">
        <v>0</v>
      </c>
      <c r="N41" s="28">
        <v>0</v>
      </c>
      <c r="O41" s="29">
        <v>0</v>
      </c>
      <c r="P41" s="35">
        <f t="shared" si="0"/>
        <v>0</v>
      </c>
      <c r="Q41" s="35">
        <f t="shared" si="1"/>
        <v>0</v>
      </c>
      <c r="R41" s="2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0</v>
      </c>
      <c r="L42" s="28">
        <v>0</v>
      </c>
      <c r="M42" s="28">
        <v>0</v>
      </c>
      <c r="N42" s="28">
        <v>0</v>
      </c>
      <c r="O42" s="29">
        <v>0</v>
      </c>
      <c r="P42" s="35">
        <f t="shared" si="0"/>
        <v>0</v>
      </c>
      <c r="Q42" s="35">
        <f t="shared" si="1"/>
        <v>0</v>
      </c>
      <c r="R42" s="2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35">
        <f t="shared" si="0"/>
        <v>0</v>
      </c>
      <c r="Q43" s="35">
        <f t="shared" si="1"/>
        <v>0</v>
      </c>
      <c r="R43" s="2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35">
        <f t="shared" si="0"/>
        <v>0</v>
      </c>
      <c r="Q44" s="35">
        <f t="shared" si="1"/>
        <v>0</v>
      </c>
      <c r="R44" s="2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35">
        <f t="shared" si="0"/>
        <v>0</v>
      </c>
      <c r="Q45" s="35">
        <f t="shared" si="1"/>
        <v>0</v>
      </c>
      <c r="R45" s="2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0</v>
      </c>
      <c r="L46" s="28">
        <v>0</v>
      </c>
      <c r="M46" s="28">
        <v>0</v>
      </c>
      <c r="N46" s="28">
        <v>-586.5</v>
      </c>
      <c r="O46" s="29">
        <v>0</v>
      </c>
      <c r="P46" s="35">
        <f t="shared" si="0"/>
        <v>-586.5</v>
      </c>
      <c r="Q46" s="35">
        <f t="shared" si="1"/>
        <v>586.5</v>
      </c>
      <c r="R46" s="2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35">
        <f t="shared" si="0"/>
        <v>0</v>
      </c>
      <c r="Q47" s="35">
        <f t="shared" si="1"/>
        <v>0</v>
      </c>
      <c r="R47" s="20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-67168465.677929461</v>
      </c>
      <c r="L48" s="28">
        <v>-67008474.319999993</v>
      </c>
      <c r="M48" s="28">
        <v>-70763198.341999993</v>
      </c>
      <c r="N48" s="28">
        <v>-70314035.660000011</v>
      </c>
      <c r="O48" s="28">
        <f>SUM(O49:O96)</f>
        <v>-70000000</v>
      </c>
      <c r="P48" s="35">
        <f t="shared" si="0"/>
        <v>-3305561.3400000185</v>
      </c>
      <c r="Q48" s="35">
        <f t="shared" si="1"/>
        <v>314035.66000001132</v>
      </c>
      <c r="R48" s="2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35">
        <f t="shared" si="0"/>
        <v>0</v>
      </c>
      <c r="Q49" s="35">
        <f t="shared" si="1"/>
        <v>0</v>
      </c>
      <c r="R49" s="2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35">
        <f t="shared" si="0"/>
        <v>0</v>
      </c>
      <c r="Q50" s="35">
        <f t="shared" si="1"/>
        <v>0</v>
      </c>
      <c r="R50" s="2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35">
        <f t="shared" si="0"/>
        <v>0</v>
      </c>
      <c r="Q51" s="35">
        <f t="shared" si="1"/>
        <v>0</v>
      </c>
      <c r="R51" s="2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35">
        <f t="shared" si="0"/>
        <v>0</v>
      </c>
      <c r="Q52" s="35">
        <f t="shared" si="1"/>
        <v>0</v>
      </c>
      <c r="R52" s="2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35">
        <f t="shared" si="0"/>
        <v>0</v>
      </c>
      <c r="Q53" s="35">
        <f t="shared" si="1"/>
        <v>0</v>
      </c>
      <c r="R53" s="2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35">
        <f t="shared" si="0"/>
        <v>0</v>
      </c>
      <c r="Q54" s="35">
        <f t="shared" si="1"/>
        <v>0</v>
      </c>
      <c r="R54" s="20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35">
        <f t="shared" si="0"/>
        <v>0</v>
      </c>
      <c r="Q55" s="35">
        <f t="shared" si="1"/>
        <v>0</v>
      </c>
      <c r="R55" s="2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35">
        <f t="shared" si="0"/>
        <v>0</v>
      </c>
      <c r="Q56" s="35">
        <f t="shared" si="1"/>
        <v>0</v>
      </c>
      <c r="R56" s="2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35">
        <f t="shared" si="0"/>
        <v>0</v>
      </c>
      <c r="Q57" s="35">
        <f t="shared" si="1"/>
        <v>0</v>
      </c>
      <c r="R57" s="2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35">
        <f t="shared" si="0"/>
        <v>0</v>
      </c>
      <c r="Q58" s="35">
        <f t="shared" si="1"/>
        <v>0</v>
      </c>
      <c r="R58" s="2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35">
        <f t="shared" si="0"/>
        <v>0</v>
      </c>
      <c r="Q59" s="35">
        <f t="shared" si="1"/>
        <v>0</v>
      </c>
      <c r="R59" s="2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35">
        <f t="shared" si="0"/>
        <v>0</v>
      </c>
      <c r="Q60" s="35">
        <f t="shared" si="1"/>
        <v>0</v>
      </c>
      <c r="R60" s="20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35">
        <f t="shared" si="0"/>
        <v>0</v>
      </c>
      <c r="Q61" s="35">
        <f t="shared" si="1"/>
        <v>0</v>
      </c>
      <c r="R61" s="2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-65532465.677929498</v>
      </c>
      <c r="L62" s="28">
        <v>-65290119.07</v>
      </c>
      <c r="M62" s="28">
        <v>-69050198.343999997</v>
      </c>
      <c r="N62" s="28">
        <v>-68618040.609999999</v>
      </c>
      <c r="O62" s="29">
        <f>-67787000-500000</f>
        <v>-68287000</v>
      </c>
      <c r="P62" s="35">
        <f t="shared" si="0"/>
        <v>-3327921.5399999991</v>
      </c>
      <c r="Q62" s="35">
        <f t="shared" si="1"/>
        <v>331040.6099999994</v>
      </c>
      <c r="R62" s="20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35">
        <f t="shared" si="0"/>
        <v>0</v>
      </c>
      <c r="Q63" s="35">
        <f t="shared" si="1"/>
        <v>0</v>
      </c>
      <c r="R63" s="20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-732999.99999999104</v>
      </c>
      <c r="L64" s="28">
        <v>-673299.54</v>
      </c>
      <c r="M64" s="28">
        <v>-699999.99899999995</v>
      </c>
      <c r="N64" s="28">
        <v>-693695.79</v>
      </c>
      <c r="O64" s="29">
        <v>-700000</v>
      </c>
      <c r="P64" s="35">
        <f t="shared" si="0"/>
        <v>-20396.25</v>
      </c>
      <c r="Q64" s="35">
        <f t="shared" si="1"/>
        <v>-6304.2099999999627</v>
      </c>
      <c r="R64" s="20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-7999.9999999929996</v>
      </c>
      <c r="L65" s="28">
        <v>-5017.5</v>
      </c>
      <c r="M65" s="28">
        <v>-5000</v>
      </c>
      <c r="N65" s="28">
        <v>-6245.68</v>
      </c>
      <c r="O65" s="29">
        <v>-5000</v>
      </c>
      <c r="P65" s="35">
        <f t="shared" si="0"/>
        <v>-1228.1800000000003</v>
      </c>
      <c r="Q65" s="35">
        <f t="shared" si="1"/>
        <v>1245.6800000000003</v>
      </c>
      <c r="R65" s="20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-814999.99999998906</v>
      </c>
      <c r="L66" s="28">
        <v>-978846.91</v>
      </c>
      <c r="M66" s="28">
        <v>-952999.99800000002</v>
      </c>
      <c r="N66" s="28">
        <v>-941456.58</v>
      </c>
      <c r="O66" s="29">
        <v>-953000</v>
      </c>
      <c r="P66" s="35">
        <f t="shared" si="0"/>
        <v>37390.330000000075</v>
      </c>
      <c r="Q66" s="35">
        <f t="shared" si="1"/>
        <v>-11543.420000000042</v>
      </c>
      <c r="R66" s="20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35">
        <f t="shared" si="0"/>
        <v>0</v>
      </c>
      <c r="Q67" s="35">
        <f t="shared" si="1"/>
        <v>0</v>
      </c>
      <c r="R67" s="20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35">
        <f t="shared" si="0"/>
        <v>0</v>
      </c>
      <c r="Q68" s="35">
        <f t="shared" si="1"/>
        <v>0</v>
      </c>
      <c r="R68" s="2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0</v>
      </c>
      <c r="L69" s="28">
        <v>0</v>
      </c>
      <c r="M69" s="28">
        <v>0</v>
      </c>
      <c r="N69" s="28">
        <v>0</v>
      </c>
      <c r="O69" s="29">
        <v>0</v>
      </c>
      <c r="P69" s="35">
        <f t="shared" si="0"/>
        <v>0</v>
      </c>
      <c r="Q69" s="35">
        <f t="shared" si="1"/>
        <v>0</v>
      </c>
      <c r="R69" s="2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0</v>
      </c>
      <c r="L70" s="28">
        <v>0</v>
      </c>
      <c r="M70" s="28">
        <v>0</v>
      </c>
      <c r="N70" s="28">
        <v>0</v>
      </c>
      <c r="O70" s="29">
        <v>0</v>
      </c>
      <c r="P70" s="35">
        <f t="shared" si="0"/>
        <v>0</v>
      </c>
      <c r="Q70" s="35">
        <f t="shared" si="1"/>
        <v>0</v>
      </c>
      <c r="R70" s="2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-4999.999999998</v>
      </c>
      <c r="L71" s="28">
        <v>-3972</v>
      </c>
      <c r="M71" s="28">
        <v>-5000.0010000000002</v>
      </c>
      <c r="N71" s="28">
        <v>-4709</v>
      </c>
      <c r="O71" s="29">
        <v>-5000</v>
      </c>
      <c r="P71" s="35">
        <f t="shared" si="0"/>
        <v>-737</v>
      </c>
      <c r="Q71" s="35">
        <f t="shared" si="1"/>
        <v>-291</v>
      </c>
      <c r="R71" s="2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35">
        <f t="shared" si="0"/>
        <v>0</v>
      </c>
      <c r="Q72" s="35">
        <f t="shared" si="1"/>
        <v>0</v>
      </c>
      <c r="R72" s="20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-74999.999999989101</v>
      </c>
      <c r="L73" s="28">
        <v>-57219.3</v>
      </c>
      <c r="M73" s="28">
        <v>-50000</v>
      </c>
      <c r="N73" s="28">
        <v>-49888</v>
      </c>
      <c r="O73" s="29">
        <v>-50000</v>
      </c>
      <c r="P73" s="35">
        <f t="shared" si="0"/>
        <v>7331.3000000000029</v>
      </c>
      <c r="Q73" s="35">
        <f t="shared" si="1"/>
        <v>-112</v>
      </c>
      <c r="R73" s="20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35">
        <f t="shared" si="0"/>
        <v>0</v>
      </c>
      <c r="Q74" s="35">
        <f t="shared" si="1"/>
        <v>0</v>
      </c>
      <c r="R74" s="20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35">
        <f t="shared" si="0"/>
        <v>0</v>
      </c>
      <c r="Q75" s="35">
        <f t="shared" si="1"/>
        <v>0</v>
      </c>
      <c r="R75" s="20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0</v>
      </c>
      <c r="L76" s="28">
        <v>0</v>
      </c>
      <c r="M76" s="28">
        <v>0</v>
      </c>
      <c r="N76" s="28">
        <v>0</v>
      </c>
      <c r="O76" s="29">
        <v>0</v>
      </c>
      <c r="P76" s="35">
        <f t="shared" si="0"/>
        <v>0</v>
      </c>
      <c r="Q76" s="35">
        <f t="shared" si="1"/>
        <v>0</v>
      </c>
      <c r="R76" s="20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35">
        <f t="shared" si="0"/>
        <v>0</v>
      </c>
      <c r="Q77" s="35">
        <f t="shared" si="1"/>
        <v>0</v>
      </c>
      <c r="R77" s="20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35">
        <f t="shared" si="0"/>
        <v>0</v>
      </c>
      <c r="Q78" s="35">
        <f t="shared" si="1"/>
        <v>0</v>
      </c>
      <c r="R78" s="20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35">
        <f t="shared" si="0"/>
        <v>0</v>
      </c>
      <c r="Q79" s="35">
        <f t="shared" si="1"/>
        <v>0</v>
      </c>
      <c r="R79" s="20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35">
        <f t="shared" si="0"/>
        <v>0</v>
      </c>
      <c r="Q80" s="35">
        <f t="shared" si="1"/>
        <v>0</v>
      </c>
      <c r="R80" s="20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0</v>
      </c>
      <c r="L81" s="28">
        <v>0</v>
      </c>
      <c r="M81" s="28">
        <v>0</v>
      </c>
      <c r="N81" s="28">
        <v>0</v>
      </c>
      <c r="O81" s="29">
        <v>0</v>
      </c>
      <c r="P81" s="35">
        <f t="shared" si="0"/>
        <v>0</v>
      </c>
      <c r="Q81" s="35">
        <f t="shared" si="1"/>
        <v>0</v>
      </c>
      <c r="R81" s="2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35">
        <f t="shared" si="0"/>
        <v>0</v>
      </c>
      <c r="Q82" s="35">
        <f t="shared" si="1"/>
        <v>0</v>
      </c>
      <c r="R82" s="20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35">
        <f t="shared" si="0"/>
        <v>0</v>
      </c>
      <c r="Q83" s="35">
        <f t="shared" si="1"/>
        <v>0</v>
      </c>
      <c r="R83" s="20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0</v>
      </c>
      <c r="L84" s="28">
        <v>0</v>
      </c>
      <c r="M84" s="28">
        <v>0</v>
      </c>
      <c r="N84" s="28">
        <v>0</v>
      </c>
      <c r="O84" s="29">
        <v>0</v>
      </c>
      <c r="P84" s="35">
        <f t="shared" si="0"/>
        <v>0</v>
      </c>
      <c r="Q84" s="35">
        <f t="shared" si="1"/>
        <v>0</v>
      </c>
      <c r="R84" s="20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35">
        <f t="shared" si="0"/>
        <v>0</v>
      </c>
      <c r="Q85" s="35">
        <f t="shared" si="1"/>
        <v>0</v>
      </c>
      <c r="R85" s="20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35">
        <f t="shared" si="0"/>
        <v>0</v>
      </c>
      <c r="Q86" s="35">
        <f t="shared" si="1"/>
        <v>0</v>
      </c>
      <c r="R86" s="2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35">
        <f t="shared" si="0"/>
        <v>0</v>
      </c>
      <c r="Q87" s="35">
        <f t="shared" si="1"/>
        <v>0</v>
      </c>
      <c r="R87" s="20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35">
        <f t="shared" si="0"/>
        <v>0</v>
      </c>
      <c r="Q88" s="35">
        <f t="shared" si="1"/>
        <v>0</v>
      </c>
      <c r="R88" s="20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35">
        <f t="shared" si="0"/>
        <v>0</v>
      </c>
      <c r="Q89" s="35">
        <f t="shared" si="1"/>
        <v>0</v>
      </c>
      <c r="R89" s="20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35">
        <f t="shared" si="0"/>
        <v>0</v>
      </c>
      <c r="Q90" s="35">
        <f t="shared" si="1"/>
        <v>0</v>
      </c>
      <c r="R90" s="20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35">
        <f t="shared" si="0"/>
        <v>0</v>
      </c>
      <c r="Q91" s="35">
        <f t="shared" si="1"/>
        <v>0</v>
      </c>
      <c r="R91" s="20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35">
        <f t="shared" si="0"/>
        <v>0</v>
      </c>
      <c r="Q92" s="35">
        <f t="shared" si="1"/>
        <v>0</v>
      </c>
      <c r="R92" s="2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35">
        <f t="shared" si="0"/>
        <v>0</v>
      </c>
      <c r="Q93" s="35">
        <f t="shared" si="1"/>
        <v>0</v>
      </c>
      <c r="R93" s="2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35">
        <f t="shared" ref="P94:P106" si="2">N94-L94</f>
        <v>0</v>
      </c>
      <c r="Q94" s="35">
        <f t="shared" ref="Q94:Q106" si="3">O94-N94</f>
        <v>0</v>
      </c>
      <c r="R94" s="2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35">
        <f t="shared" si="2"/>
        <v>0</v>
      </c>
      <c r="Q95" s="35">
        <f t="shared" si="3"/>
        <v>0</v>
      </c>
      <c r="R95" s="2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35">
        <f t="shared" si="2"/>
        <v>0</v>
      </c>
      <c r="Q96" s="35">
        <f t="shared" si="3"/>
        <v>0</v>
      </c>
      <c r="R96" s="2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1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-299989.44865613099</v>
      </c>
      <c r="L97" s="28">
        <v>-322433.02</v>
      </c>
      <c r="M97" s="28">
        <v>-300000.00199999998</v>
      </c>
      <c r="N97" s="28">
        <v>-310189.76</v>
      </c>
      <c r="O97" s="28">
        <f>SUM(O98:O102)</f>
        <v>-310000</v>
      </c>
      <c r="P97" s="35">
        <f t="shared" si="2"/>
        <v>12243.260000000009</v>
      </c>
      <c r="Q97" s="35">
        <f t="shared" si="3"/>
        <v>189.76000000000931</v>
      </c>
      <c r="R97" s="2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1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-6999.9999999869997</v>
      </c>
      <c r="L98" s="28">
        <v>-5246.28</v>
      </c>
      <c r="M98" s="28">
        <v>-5000.0029999999997</v>
      </c>
      <c r="N98" s="28">
        <v>-6954.63</v>
      </c>
      <c r="O98" s="29">
        <v>-5000</v>
      </c>
      <c r="P98" s="35">
        <f t="shared" si="2"/>
        <v>-1708.3500000000004</v>
      </c>
      <c r="Q98" s="35">
        <f t="shared" si="3"/>
        <v>1954.63</v>
      </c>
      <c r="R98" s="2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1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-57989.448656173998</v>
      </c>
      <c r="L99" s="28">
        <v>-68332.97</v>
      </c>
      <c r="M99" s="28">
        <v>-59999.998</v>
      </c>
      <c r="N99" s="28">
        <v>-84130.9</v>
      </c>
      <c r="O99" s="29">
        <f>-75000-10000</f>
        <v>-85000</v>
      </c>
      <c r="P99" s="35">
        <f t="shared" si="2"/>
        <v>-15797.929999999993</v>
      </c>
      <c r="Q99" s="35">
        <f t="shared" si="3"/>
        <v>-869.10000000000582</v>
      </c>
      <c r="R99" s="2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>
        <v>10000</v>
      </c>
    </row>
    <row r="100" spans="1:31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-164999.999999986</v>
      </c>
      <c r="L100" s="28">
        <v>-180663.23</v>
      </c>
      <c r="M100" s="28">
        <v>-165000</v>
      </c>
      <c r="N100" s="28">
        <v>-148910.73000000001</v>
      </c>
      <c r="O100" s="29">
        <v>-150000</v>
      </c>
      <c r="P100" s="35">
        <f t="shared" si="2"/>
        <v>31752.5</v>
      </c>
      <c r="Q100" s="35">
        <f t="shared" si="3"/>
        <v>-1089.2699999999895</v>
      </c>
      <c r="R100" s="2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1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0</v>
      </c>
      <c r="O101" s="29">
        <v>0</v>
      </c>
      <c r="P101" s="35">
        <f t="shared" si="2"/>
        <v>0</v>
      </c>
      <c r="Q101" s="35">
        <f t="shared" si="3"/>
        <v>0</v>
      </c>
      <c r="R101" s="2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1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-69999.999999983993</v>
      </c>
      <c r="L102" s="28">
        <v>-68190.539999999994</v>
      </c>
      <c r="M102" s="28">
        <v>-70000.001000000004</v>
      </c>
      <c r="N102" s="28">
        <v>-70193.5</v>
      </c>
      <c r="O102" s="29">
        <v>-70000</v>
      </c>
      <c r="P102" s="35">
        <f t="shared" si="2"/>
        <v>-2002.9600000000064</v>
      </c>
      <c r="Q102" s="35">
        <f t="shared" si="3"/>
        <v>193.5</v>
      </c>
      <c r="R102" s="2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1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-4999.999999998</v>
      </c>
      <c r="L103" s="28">
        <v>-5435.97</v>
      </c>
      <c r="M103" s="28">
        <v>-4999.9979999999996</v>
      </c>
      <c r="N103" s="28">
        <v>-4952.25</v>
      </c>
      <c r="O103" s="28">
        <v>-4999.99999999999</v>
      </c>
      <c r="P103" s="35">
        <f t="shared" si="2"/>
        <v>483.72000000000025</v>
      </c>
      <c r="Q103" s="35">
        <f t="shared" si="3"/>
        <v>-47.749999999989996</v>
      </c>
      <c r="R103" s="2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1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0</v>
      </c>
      <c r="L104" s="28">
        <v>0</v>
      </c>
      <c r="M104" s="28">
        <v>0</v>
      </c>
      <c r="N104" s="28">
        <v>0</v>
      </c>
      <c r="O104" s="29">
        <v>0</v>
      </c>
      <c r="P104" s="35">
        <f t="shared" si="2"/>
        <v>0</v>
      </c>
      <c r="Q104" s="35">
        <f t="shared" si="3"/>
        <v>0</v>
      </c>
      <c r="R104" s="20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1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0</v>
      </c>
      <c r="L105" s="28">
        <v>0</v>
      </c>
      <c r="M105" s="28">
        <v>0</v>
      </c>
      <c r="N105" s="28">
        <v>0</v>
      </c>
      <c r="O105" s="29">
        <v>0</v>
      </c>
      <c r="P105" s="35">
        <f t="shared" si="2"/>
        <v>0</v>
      </c>
      <c r="Q105" s="35">
        <f t="shared" si="3"/>
        <v>0</v>
      </c>
      <c r="R105" s="2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1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-4999.999999998</v>
      </c>
      <c r="L106" s="28">
        <v>-5435.97</v>
      </c>
      <c r="M106" s="28">
        <v>-4999.9979999999996</v>
      </c>
      <c r="N106" s="28">
        <v>-4952.25</v>
      </c>
      <c r="O106" s="29">
        <v>-4999.99999999999</v>
      </c>
      <c r="P106" s="35">
        <f t="shared" si="2"/>
        <v>483.72000000000025</v>
      </c>
      <c r="Q106" s="35">
        <f t="shared" si="3"/>
        <v>-47.749999999989996</v>
      </c>
      <c r="R106" s="2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1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2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1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</sheetData>
  <mergeCells count="11">
    <mergeCell ref="H5:I5"/>
    <mergeCell ref="F6:I6"/>
    <mergeCell ref="G17:R17"/>
    <mergeCell ref="K20:M20"/>
    <mergeCell ref="K24:O24"/>
    <mergeCell ref="P26:P28"/>
    <mergeCell ref="Q26:Q28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Q29 K48:O100 K102:O106 H102:I106 P30:Q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Q29 K48:O100 K102:O106 H102:I106 P30:Q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992125984251968" bottom="0.19685039370078741" header="0.19685039370078741" footer="0.19685039370078741"/>
  <pageSetup paperSize="9" scale="77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Plán 2020</vt:lpstr>
      <vt:lpstr>Plán 2020 po úpravě</vt:lpstr>
      <vt:lpstr>'Plán 2020 po úpravě'!Názvy_tisku</vt:lpstr>
      <vt:lpstr>'Plán 2020'!Oblast_tisku</vt:lpstr>
      <vt:lpstr>'Plán 2020 po úpravě'!Oblast_tisku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Kreuzingerová Pavla, Ing.</dc:creator>
  <cp:lastModifiedBy>Uživatel systému Windows</cp:lastModifiedBy>
  <cp:lastPrinted>2020-02-26T11:17:03Z</cp:lastPrinted>
  <dcterms:created xsi:type="dcterms:W3CDTF">2020-02-05T15:47:26Z</dcterms:created>
  <dcterms:modified xsi:type="dcterms:W3CDTF">2020-02-26T11:17:10Z</dcterms:modified>
</cp:coreProperties>
</file>